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Copacabana\"/>
    </mc:Choice>
  </mc:AlternateContent>
  <xr:revisionPtr revIDLastSave="0" documentId="8_{BFE74BE2-5585-41A1-9A34-8DCADBE163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" sheetId="1" r:id="rId1"/>
    <sheet name="Planilha2" sheetId="3" r:id="rId2"/>
    <sheet name="Configurações" sheetId="2" r:id="rId3"/>
  </sheets>
  <definedNames>
    <definedName name="_xlnm._FilterDatabase" localSheetId="0" hidden="1">Base!$B$1:$P$1</definedName>
    <definedName name="_xlnm._FilterDatabase" localSheetId="1" hidden="1">Planilha2!$A$1:$AG$161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80" i="3" l="1"/>
  <c r="Y280" i="3"/>
  <c r="X280" i="3"/>
  <c r="W280" i="3"/>
  <c r="V280" i="3"/>
  <c r="U280" i="3"/>
  <c r="T280" i="3"/>
  <c r="S280" i="3"/>
  <c r="R280" i="3"/>
  <c r="Q280" i="3"/>
  <c r="P280" i="3"/>
  <c r="O280" i="3"/>
  <c r="AA280" i="3" s="1" a="1"/>
  <c r="AA280" i="3" s="1"/>
  <c r="N280" i="3"/>
  <c r="M280" i="3"/>
  <c r="L280" i="3"/>
  <c r="K280" i="3"/>
  <c r="J280" i="3"/>
  <c r="F280" i="3" a="1"/>
  <c r="F280" i="3" s="1"/>
  <c r="E280" i="3"/>
  <c r="D280" i="3"/>
  <c r="C280" i="3"/>
  <c r="B280" i="3"/>
  <c r="Z279" i="3"/>
  <c r="Y279" i="3"/>
  <c r="X279" i="3"/>
  <c r="W279" i="3"/>
  <c r="V279" i="3"/>
  <c r="U279" i="3"/>
  <c r="T279" i="3"/>
  <c r="S279" i="3"/>
  <c r="AA279" i="3" s="1" a="1"/>
  <c r="AA279" i="3" s="1"/>
  <c r="R279" i="3"/>
  <c r="Q279" i="3"/>
  <c r="P279" i="3"/>
  <c r="O279" i="3"/>
  <c r="N279" i="3"/>
  <c r="M279" i="3"/>
  <c r="L279" i="3"/>
  <c r="K279" i="3"/>
  <c r="J279" i="3"/>
  <c r="F279" i="3" a="1"/>
  <c r="F279" i="3" s="1"/>
  <c r="E279" i="3"/>
  <c r="D279" i="3"/>
  <c r="C279" i="3"/>
  <c r="B279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AA278" i="3" s="1" a="1"/>
  <c r="AA278" i="3" s="1"/>
  <c r="N278" i="3"/>
  <c r="M278" i="3"/>
  <c r="L278" i="3"/>
  <c r="K278" i="3"/>
  <c r="J278" i="3"/>
  <c r="F278" i="3" a="1"/>
  <c r="F278" i="3" s="1"/>
  <c r="E278" i="3"/>
  <c r="D278" i="3"/>
  <c r="C278" i="3"/>
  <c r="B278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F277" i="3" a="1"/>
  <c r="F277" i="3" s="1"/>
  <c r="E277" i="3"/>
  <c r="D277" i="3"/>
  <c r="C277" i="3"/>
  <c r="B277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F276" i="3" a="1"/>
  <c r="F276" i="3" s="1"/>
  <c r="E276" i="3"/>
  <c r="D276" i="3"/>
  <c r="C276" i="3"/>
  <c r="B276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F275" i="3" a="1"/>
  <c r="F275" i="3" s="1"/>
  <c r="E275" i="3"/>
  <c r="D275" i="3"/>
  <c r="C275" i="3"/>
  <c r="B275" i="3"/>
  <c r="Z274" i="3"/>
  <c r="Y274" i="3"/>
  <c r="X274" i="3"/>
  <c r="W274" i="3"/>
  <c r="V274" i="3"/>
  <c r="U274" i="3"/>
  <c r="T274" i="3"/>
  <c r="S274" i="3"/>
  <c r="R274" i="3"/>
  <c r="Q274" i="3"/>
  <c r="P274" i="3"/>
  <c r="AA274" i="3" s="1" a="1"/>
  <c r="AA274" i="3" s="1"/>
  <c r="O274" i="3"/>
  <c r="N274" i="3"/>
  <c r="M274" i="3"/>
  <c r="L274" i="3"/>
  <c r="K274" i="3"/>
  <c r="J274" i="3"/>
  <c r="F274" i="3" a="1"/>
  <c r="F274" i="3" s="1"/>
  <c r="E274" i="3"/>
  <c r="D274" i="3"/>
  <c r="C274" i="3"/>
  <c r="B274" i="3"/>
  <c r="Z273" i="3"/>
  <c r="Y273" i="3"/>
  <c r="X273" i="3"/>
  <c r="W273" i="3"/>
  <c r="V273" i="3"/>
  <c r="U273" i="3"/>
  <c r="T273" i="3"/>
  <c r="S273" i="3"/>
  <c r="R273" i="3"/>
  <c r="Q273" i="3"/>
  <c r="P273" i="3"/>
  <c r="AA273" i="3" s="1" a="1"/>
  <c r="AA273" i="3" s="1"/>
  <c r="O273" i="3"/>
  <c r="N273" i="3"/>
  <c r="M273" i="3"/>
  <c r="L273" i="3"/>
  <c r="K273" i="3"/>
  <c r="J273" i="3"/>
  <c r="F273" i="3" a="1"/>
  <c r="F273" i="3" s="1"/>
  <c r="E273" i="3"/>
  <c r="D273" i="3"/>
  <c r="C273" i="3"/>
  <c r="B273" i="3"/>
  <c r="Z272" i="3"/>
  <c r="Y272" i="3"/>
  <c r="X272" i="3"/>
  <c r="W272" i="3"/>
  <c r="V272" i="3"/>
  <c r="U272" i="3"/>
  <c r="T272" i="3"/>
  <c r="S272" i="3"/>
  <c r="R272" i="3"/>
  <c r="Q272" i="3"/>
  <c r="P272" i="3"/>
  <c r="AA272" i="3" s="1" a="1"/>
  <c r="AA272" i="3" s="1"/>
  <c r="O272" i="3"/>
  <c r="N272" i="3"/>
  <c r="M272" i="3"/>
  <c r="L272" i="3"/>
  <c r="K272" i="3"/>
  <c r="J272" i="3"/>
  <c r="F272" i="3"/>
  <c r="F272" i="3" a="1"/>
  <c r="E272" i="3"/>
  <c r="D272" i="3"/>
  <c r="C272" i="3"/>
  <c r="B272" i="3"/>
  <c r="Z271" i="3"/>
  <c r="Y271" i="3"/>
  <c r="X271" i="3"/>
  <c r="W271" i="3"/>
  <c r="V271" i="3"/>
  <c r="U271" i="3"/>
  <c r="T271" i="3"/>
  <c r="S271" i="3"/>
  <c r="R271" i="3"/>
  <c r="AA271" i="3" s="1" a="1"/>
  <c r="AA271" i="3" s="1"/>
  <c r="Q271" i="3"/>
  <c r="P271" i="3"/>
  <c r="O271" i="3"/>
  <c r="N271" i="3"/>
  <c r="M271" i="3"/>
  <c r="L271" i="3"/>
  <c r="K271" i="3"/>
  <c r="J271" i="3"/>
  <c r="F271" i="3" a="1"/>
  <c r="F271" i="3" s="1"/>
  <c r="E271" i="3"/>
  <c r="D271" i="3"/>
  <c r="C271" i="3"/>
  <c r="B271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F270" i="3" a="1"/>
  <c r="F270" i="3" s="1"/>
  <c r="E270" i="3"/>
  <c r="D270" i="3"/>
  <c r="C270" i="3"/>
  <c r="B270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F269" i="3" a="1"/>
  <c r="F269" i="3" s="1"/>
  <c r="E269" i="3"/>
  <c r="D269" i="3"/>
  <c r="C269" i="3"/>
  <c r="B269" i="3"/>
  <c r="Z268" i="3"/>
  <c r="Y268" i="3"/>
  <c r="X268" i="3"/>
  <c r="W268" i="3"/>
  <c r="V268" i="3"/>
  <c r="U268" i="3"/>
  <c r="T268" i="3"/>
  <c r="S268" i="3"/>
  <c r="R268" i="3"/>
  <c r="Q268" i="3"/>
  <c r="AA268" i="3" s="1" a="1"/>
  <c r="AA268" i="3" s="1"/>
  <c r="P268" i="3"/>
  <c r="O268" i="3"/>
  <c r="N268" i="3"/>
  <c r="M268" i="3"/>
  <c r="L268" i="3"/>
  <c r="K268" i="3"/>
  <c r="J268" i="3"/>
  <c r="F268" i="3" a="1"/>
  <c r="F268" i="3" s="1"/>
  <c r="E268" i="3"/>
  <c r="D268" i="3"/>
  <c r="C268" i="3"/>
  <c r="B268" i="3"/>
  <c r="Z267" i="3"/>
  <c r="Y267" i="3"/>
  <c r="X267" i="3"/>
  <c r="W267" i="3"/>
  <c r="V267" i="3"/>
  <c r="U267" i="3"/>
  <c r="T267" i="3"/>
  <c r="S267" i="3"/>
  <c r="R267" i="3"/>
  <c r="Q267" i="3"/>
  <c r="P267" i="3"/>
  <c r="AA267" i="3" s="1" a="1"/>
  <c r="AA267" i="3" s="1"/>
  <c r="O267" i="3"/>
  <c r="N267" i="3"/>
  <c r="M267" i="3"/>
  <c r="L267" i="3"/>
  <c r="K267" i="3"/>
  <c r="J267" i="3"/>
  <c r="F267" i="3" a="1"/>
  <c r="F267" i="3" s="1"/>
  <c r="E267" i="3"/>
  <c r="D267" i="3"/>
  <c r="C267" i="3"/>
  <c r="B267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AA266" i="3" s="1" a="1"/>
  <c r="AA266" i="3" s="1"/>
  <c r="N266" i="3"/>
  <c r="M266" i="3"/>
  <c r="L266" i="3"/>
  <c r="K266" i="3"/>
  <c r="J266" i="3"/>
  <c r="F266" i="3" a="1"/>
  <c r="F266" i="3" s="1"/>
  <c r="E266" i="3"/>
  <c r="D266" i="3"/>
  <c r="C266" i="3"/>
  <c r="B266" i="3"/>
  <c r="Z265" i="3"/>
  <c r="AA265" i="3" s="1" a="1"/>
  <c r="AA265" i="3" s="1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F265" i="3" a="1"/>
  <c r="F265" i="3" s="1"/>
  <c r="E265" i="3"/>
  <c r="D265" i="3"/>
  <c r="C265" i="3"/>
  <c r="B265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F264" i="3" a="1"/>
  <c r="F264" i="3" s="1"/>
  <c r="E264" i="3"/>
  <c r="D264" i="3"/>
  <c r="C264" i="3"/>
  <c r="B264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F263" i="3" a="1"/>
  <c r="F263" i="3" s="1"/>
  <c r="E263" i="3"/>
  <c r="D263" i="3"/>
  <c r="C263" i="3"/>
  <c r="B263" i="3"/>
  <c r="Z262" i="3"/>
  <c r="Y262" i="3"/>
  <c r="X262" i="3"/>
  <c r="W262" i="3"/>
  <c r="V262" i="3"/>
  <c r="U262" i="3"/>
  <c r="T262" i="3"/>
  <c r="S262" i="3"/>
  <c r="R262" i="3"/>
  <c r="Q262" i="3"/>
  <c r="AA262" i="3" s="1" a="1"/>
  <c r="AA262" i="3" s="1"/>
  <c r="P262" i="3"/>
  <c r="O262" i="3"/>
  <c r="N262" i="3"/>
  <c r="M262" i="3"/>
  <c r="L262" i="3"/>
  <c r="K262" i="3"/>
  <c r="J262" i="3"/>
  <c r="F262" i="3" a="1"/>
  <c r="F262" i="3" s="1"/>
  <c r="E262" i="3"/>
  <c r="D262" i="3"/>
  <c r="C262" i="3"/>
  <c r="B262" i="3"/>
  <c r="Z261" i="3"/>
  <c r="Y261" i="3"/>
  <c r="X261" i="3"/>
  <c r="W261" i="3"/>
  <c r="V261" i="3"/>
  <c r="U261" i="3"/>
  <c r="T261" i="3"/>
  <c r="S261" i="3"/>
  <c r="R261" i="3"/>
  <c r="Q261" i="3"/>
  <c r="P261" i="3"/>
  <c r="AA261" i="3" s="1" a="1"/>
  <c r="AA261" i="3" s="1"/>
  <c r="O261" i="3"/>
  <c r="N261" i="3"/>
  <c r="M261" i="3"/>
  <c r="L261" i="3"/>
  <c r="K261" i="3"/>
  <c r="J261" i="3"/>
  <c r="F261" i="3" a="1"/>
  <c r="F261" i="3" s="1"/>
  <c r="E261" i="3"/>
  <c r="D261" i="3"/>
  <c r="C261" i="3"/>
  <c r="B261" i="3"/>
  <c r="Z260" i="3"/>
  <c r="Y260" i="3"/>
  <c r="X260" i="3"/>
  <c r="W260" i="3"/>
  <c r="V260" i="3"/>
  <c r="U260" i="3"/>
  <c r="T260" i="3"/>
  <c r="S260" i="3"/>
  <c r="R260" i="3"/>
  <c r="AA260" i="3" s="1" a="1"/>
  <c r="AA260" i="3" s="1"/>
  <c r="Q260" i="3"/>
  <c r="P260" i="3"/>
  <c r="O260" i="3"/>
  <c r="N260" i="3"/>
  <c r="M260" i="3"/>
  <c r="L260" i="3"/>
  <c r="K260" i="3"/>
  <c r="J260" i="3"/>
  <c r="F260" i="3"/>
  <c r="F260" i="3" a="1"/>
  <c r="E260" i="3"/>
  <c r="D260" i="3"/>
  <c r="C260" i="3"/>
  <c r="B260" i="3"/>
  <c r="Z259" i="3"/>
  <c r="Y259" i="3"/>
  <c r="X259" i="3"/>
  <c r="W259" i="3"/>
  <c r="V259" i="3"/>
  <c r="U259" i="3"/>
  <c r="T259" i="3"/>
  <c r="S259" i="3"/>
  <c r="R259" i="3"/>
  <c r="Q259" i="3"/>
  <c r="AA259" i="3" s="1" a="1"/>
  <c r="AA259" i="3" s="1"/>
  <c r="P259" i="3"/>
  <c r="O259" i="3"/>
  <c r="N259" i="3"/>
  <c r="M259" i="3"/>
  <c r="L259" i="3"/>
  <c r="K259" i="3"/>
  <c r="J259" i="3"/>
  <c r="F259" i="3" a="1"/>
  <c r="F259" i="3" s="1"/>
  <c r="E259" i="3"/>
  <c r="D259" i="3"/>
  <c r="C259" i="3"/>
  <c r="B259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F258" i="3" a="1"/>
  <c r="F258" i="3" s="1"/>
  <c r="E258" i="3"/>
  <c r="D258" i="3"/>
  <c r="C258" i="3"/>
  <c r="B258" i="3"/>
  <c r="Z257" i="3"/>
  <c r="Y257" i="3"/>
  <c r="X257" i="3"/>
  <c r="W257" i="3"/>
  <c r="V257" i="3"/>
  <c r="U257" i="3"/>
  <c r="T257" i="3"/>
  <c r="S257" i="3"/>
  <c r="R257" i="3"/>
  <c r="Q257" i="3"/>
  <c r="P257" i="3"/>
  <c r="AA257" i="3" s="1" a="1"/>
  <c r="AA257" i="3" s="1"/>
  <c r="O257" i="3"/>
  <c r="N257" i="3"/>
  <c r="M257" i="3"/>
  <c r="L257" i="3"/>
  <c r="K257" i="3"/>
  <c r="J257" i="3"/>
  <c r="F257" i="3"/>
  <c r="F257" i="3" a="1"/>
  <c r="E257" i="3"/>
  <c r="D257" i="3"/>
  <c r="C257" i="3"/>
  <c r="B257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F256" i="3" a="1"/>
  <c r="F256" i="3" s="1"/>
  <c r="E256" i="3"/>
  <c r="D256" i="3"/>
  <c r="C256" i="3"/>
  <c r="B256" i="3"/>
  <c r="Z255" i="3"/>
  <c r="Y255" i="3"/>
  <c r="X255" i="3"/>
  <c r="W255" i="3"/>
  <c r="V255" i="3"/>
  <c r="U255" i="3"/>
  <c r="T255" i="3"/>
  <c r="S255" i="3"/>
  <c r="R255" i="3"/>
  <c r="Q255" i="3"/>
  <c r="P255" i="3"/>
  <c r="AA255" i="3" s="1" a="1"/>
  <c r="AA255" i="3" s="1"/>
  <c r="O255" i="3"/>
  <c r="N255" i="3"/>
  <c r="M255" i="3"/>
  <c r="L255" i="3"/>
  <c r="K255" i="3"/>
  <c r="J255" i="3"/>
  <c r="F255" i="3" a="1"/>
  <c r="F255" i="3" s="1"/>
  <c r="E255" i="3"/>
  <c r="D255" i="3"/>
  <c r="C255" i="3"/>
  <c r="B255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AA254" i="3" s="1" a="1"/>
  <c r="AA254" i="3" s="1"/>
  <c r="N254" i="3"/>
  <c r="M254" i="3"/>
  <c r="L254" i="3"/>
  <c r="K254" i="3"/>
  <c r="J254" i="3"/>
  <c r="F254" i="3" a="1"/>
  <c r="F254" i="3" s="1"/>
  <c r="E254" i="3"/>
  <c r="D254" i="3"/>
  <c r="C254" i="3"/>
  <c r="B254" i="3"/>
  <c r="Z253" i="3"/>
  <c r="Y253" i="3"/>
  <c r="X253" i="3"/>
  <c r="W253" i="3"/>
  <c r="V253" i="3"/>
  <c r="U253" i="3"/>
  <c r="T253" i="3"/>
  <c r="S253" i="3"/>
  <c r="R253" i="3"/>
  <c r="AA253" i="3" s="1" a="1"/>
  <c r="AA253" i="3" s="1"/>
  <c r="Q253" i="3"/>
  <c r="P253" i="3"/>
  <c r="O253" i="3"/>
  <c r="N253" i="3"/>
  <c r="M253" i="3"/>
  <c r="L253" i="3"/>
  <c r="K253" i="3"/>
  <c r="J253" i="3"/>
  <c r="F253" i="3" a="1"/>
  <c r="F253" i="3" s="1"/>
  <c r="E253" i="3"/>
  <c r="D253" i="3"/>
  <c r="C253" i="3"/>
  <c r="B253" i="3"/>
  <c r="Z252" i="3"/>
  <c r="Y252" i="3"/>
  <c r="X252" i="3"/>
  <c r="W252" i="3"/>
  <c r="V252" i="3"/>
  <c r="U252" i="3"/>
  <c r="T252" i="3"/>
  <c r="S252" i="3"/>
  <c r="R252" i="3"/>
  <c r="Q252" i="3"/>
  <c r="P252" i="3"/>
  <c r="AA252" i="3" s="1" a="1"/>
  <c r="AA252" i="3" s="1"/>
  <c r="O252" i="3"/>
  <c r="N252" i="3"/>
  <c r="M252" i="3"/>
  <c r="L252" i="3"/>
  <c r="K252" i="3"/>
  <c r="J252" i="3"/>
  <c r="F252" i="3" a="1"/>
  <c r="F252" i="3" s="1"/>
  <c r="E252" i="3"/>
  <c r="D252" i="3"/>
  <c r="C252" i="3"/>
  <c r="B252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F251" i="3" a="1"/>
  <c r="F251" i="3" s="1"/>
  <c r="E251" i="3"/>
  <c r="D251" i="3"/>
  <c r="C251" i="3"/>
  <c r="B251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F250" i="3" a="1"/>
  <c r="F250" i="3" s="1"/>
  <c r="E250" i="3"/>
  <c r="D250" i="3"/>
  <c r="C250" i="3"/>
  <c r="B250" i="3"/>
  <c r="Z249" i="3"/>
  <c r="Y249" i="3"/>
  <c r="X249" i="3"/>
  <c r="W249" i="3"/>
  <c r="V249" i="3"/>
  <c r="U249" i="3"/>
  <c r="T249" i="3"/>
  <c r="S249" i="3"/>
  <c r="R249" i="3"/>
  <c r="Q249" i="3"/>
  <c r="P249" i="3"/>
  <c r="AA249" i="3" s="1" a="1"/>
  <c r="AA249" i="3" s="1"/>
  <c r="O249" i="3"/>
  <c r="N249" i="3"/>
  <c r="M249" i="3"/>
  <c r="L249" i="3"/>
  <c r="K249" i="3"/>
  <c r="J249" i="3"/>
  <c r="F249" i="3" a="1"/>
  <c r="F249" i="3" s="1"/>
  <c r="E249" i="3"/>
  <c r="D249" i="3"/>
  <c r="C249" i="3"/>
  <c r="B249" i="3"/>
  <c r="Z248" i="3"/>
  <c r="Y248" i="3"/>
  <c r="X248" i="3"/>
  <c r="W248" i="3"/>
  <c r="V248" i="3"/>
  <c r="U248" i="3"/>
  <c r="T248" i="3"/>
  <c r="S248" i="3"/>
  <c r="R248" i="3"/>
  <c r="AA248" i="3" s="1" a="1"/>
  <c r="AA248" i="3" s="1"/>
  <c r="Q248" i="3"/>
  <c r="P248" i="3"/>
  <c r="O248" i="3"/>
  <c r="N248" i="3"/>
  <c r="M248" i="3"/>
  <c r="L248" i="3"/>
  <c r="K248" i="3"/>
  <c r="J248" i="3"/>
  <c r="F248" i="3"/>
  <c r="F248" i="3" a="1"/>
  <c r="E248" i="3"/>
  <c r="D248" i="3"/>
  <c r="C248" i="3"/>
  <c r="B248" i="3"/>
  <c r="Z247" i="3"/>
  <c r="Y247" i="3"/>
  <c r="X247" i="3"/>
  <c r="W247" i="3"/>
  <c r="V247" i="3"/>
  <c r="U247" i="3"/>
  <c r="T247" i="3"/>
  <c r="S247" i="3"/>
  <c r="R247" i="3"/>
  <c r="Q247" i="3"/>
  <c r="AA247" i="3" s="1" a="1"/>
  <c r="AA247" i="3" s="1"/>
  <c r="P247" i="3"/>
  <c r="O247" i="3"/>
  <c r="N247" i="3"/>
  <c r="M247" i="3"/>
  <c r="L247" i="3"/>
  <c r="K247" i="3"/>
  <c r="J247" i="3"/>
  <c r="F247" i="3" a="1"/>
  <c r="F247" i="3" s="1"/>
  <c r="E247" i="3"/>
  <c r="D247" i="3"/>
  <c r="C247" i="3"/>
  <c r="B247" i="3"/>
  <c r="Z246" i="3"/>
  <c r="Y246" i="3"/>
  <c r="X246" i="3"/>
  <c r="W246" i="3"/>
  <c r="V246" i="3"/>
  <c r="U246" i="3"/>
  <c r="T246" i="3"/>
  <c r="S246" i="3"/>
  <c r="R246" i="3"/>
  <c r="Q246" i="3"/>
  <c r="P246" i="3"/>
  <c r="AA246" i="3" s="1" a="1"/>
  <c r="AA246" i="3" s="1"/>
  <c r="O246" i="3"/>
  <c r="N246" i="3"/>
  <c r="M246" i="3"/>
  <c r="L246" i="3"/>
  <c r="K246" i="3"/>
  <c r="J246" i="3"/>
  <c r="F246" i="3" a="1"/>
  <c r="F246" i="3" s="1"/>
  <c r="E246" i="3"/>
  <c r="D246" i="3"/>
  <c r="C246" i="3"/>
  <c r="B246" i="3"/>
  <c r="Z245" i="3"/>
  <c r="Y245" i="3"/>
  <c r="X245" i="3"/>
  <c r="W245" i="3"/>
  <c r="V245" i="3"/>
  <c r="U245" i="3"/>
  <c r="T245" i="3"/>
  <c r="S245" i="3"/>
  <c r="R245" i="3"/>
  <c r="Q245" i="3"/>
  <c r="P245" i="3"/>
  <c r="AA245" i="3" s="1" a="1"/>
  <c r="AA245" i="3" s="1"/>
  <c r="O245" i="3"/>
  <c r="N245" i="3"/>
  <c r="M245" i="3"/>
  <c r="L245" i="3"/>
  <c r="K245" i="3"/>
  <c r="J245" i="3"/>
  <c r="F245" i="3"/>
  <c r="F245" i="3" a="1"/>
  <c r="E245" i="3"/>
  <c r="D245" i="3"/>
  <c r="C245" i="3"/>
  <c r="B245" i="3"/>
  <c r="Z244" i="3"/>
  <c r="Y244" i="3"/>
  <c r="X244" i="3"/>
  <c r="W244" i="3"/>
  <c r="V244" i="3"/>
  <c r="U244" i="3"/>
  <c r="T244" i="3"/>
  <c r="S244" i="3"/>
  <c r="R244" i="3"/>
  <c r="Q244" i="3"/>
  <c r="AA244" i="3" s="1" a="1"/>
  <c r="AA244" i="3" s="1"/>
  <c r="P244" i="3"/>
  <c r="O244" i="3"/>
  <c r="N244" i="3"/>
  <c r="M244" i="3"/>
  <c r="L244" i="3"/>
  <c r="K244" i="3"/>
  <c r="J244" i="3"/>
  <c r="F244" i="3"/>
  <c r="F244" i="3" a="1"/>
  <c r="E244" i="3"/>
  <c r="D244" i="3"/>
  <c r="C244" i="3"/>
  <c r="B244" i="3"/>
  <c r="Z243" i="3"/>
  <c r="Y243" i="3"/>
  <c r="X243" i="3"/>
  <c r="W243" i="3"/>
  <c r="V243" i="3"/>
  <c r="U243" i="3"/>
  <c r="T243" i="3"/>
  <c r="S243" i="3"/>
  <c r="R243" i="3"/>
  <c r="Q243" i="3"/>
  <c r="P243" i="3"/>
  <c r="AA243" i="3" s="1" a="1"/>
  <c r="AA243" i="3" s="1"/>
  <c r="O243" i="3"/>
  <c r="N243" i="3"/>
  <c r="M243" i="3"/>
  <c r="L243" i="3"/>
  <c r="K243" i="3"/>
  <c r="J243" i="3"/>
  <c r="F243" i="3" a="1"/>
  <c r="F243" i="3" s="1"/>
  <c r="E243" i="3"/>
  <c r="D243" i="3"/>
  <c r="C243" i="3"/>
  <c r="B243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F242" i="3" a="1"/>
  <c r="F242" i="3" s="1"/>
  <c r="E242" i="3"/>
  <c r="D242" i="3"/>
  <c r="C242" i="3"/>
  <c r="B242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AA241" i="3" s="1" a="1"/>
  <c r="AA241" i="3" s="1"/>
  <c r="N241" i="3"/>
  <c r="M241" i="3"/>
  <c r="L241" i="3"/>
  <c r="K241" i="3"/>
  <c r="J241" i="3"/>
  <c r="F241" i="3" a="1"/>
  <c r="F241" i="3" s="1"/>
  <c r="E241" i="3"/>
  <c r="D241" i="3"/>
  <c r="C241" i="3"/>
  <c r="B241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F240" i="3" a="1"/>
  <c r="F240" i="3" s="1"/>
  <c r="E240" i="3"/>
  <c r="D240" i="3"/>
  <c r="C240" i="3"/>
  <c r="B240" i="3"/>
  <c r="Z239" i="3"/>
  <c r="Y239" i="3"/>
  <c r="X239" i="3"/>
  <c r="W239" i="3"/>
  <c r="V239" i="3"/>
  <c r="U239" i="3"/>
  <c r="T239" i="3"/>
  <c r="S239" i="3"/>
  <c r="R239" i="3"/>
  <c r="Q239" i="3"/>
  <c r="P239" i="3"/>
  <c r="AA239" i="3" s="1" a="1"/>
  <c r="AA239" i="3" s="1"/>
  <c r="AF239" i="3" s="1"/>
  <c r="O239" i="3"/>
  <c r="N239" i="3"/>
  <c r="M239" i="3"/>
  <c r="L239" i="3"/>
  <c r="K239" i="3"/>
  <c r="J239" i="3"/>
  <c r="F239" i="3" a="1"/>
  <c r="F239" i="3" s="1"/>
  <c r="E239" i="3"/>
  <c r="D239" i="3"/>
  <c r="C239" i="3"/>
  <c r="B239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F238" i="3"/>
  <c r="F238" i="3" a="1"/>
  <c r="E238" i="3"/>
  <c r="D238" i="3"/>
  <c r="C238" i="3"/>
  <c r="B238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F237" i="3" a="1"/>
  <c r="F237" i="3" s="1"/>
  <c r="E237" i="3"/>
  <c r="D237" i="3"/>
  <c r="C237" i="3"/>
  <c r="B237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F236" i="3"/>
  <c r="F236" i="3" a="1"/>
  <c r="E236" i="3"/>
  <c r="D236" i="3"/>
  <c r="C236" i="3"/>
  <c r="B236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F235" i="3"/>
  <c r="F235" i="3" a="1"/>
  <c r="E235" i="3"/>
  <c r="D235" i="3"/>
  <c r="C235" i="3"/>
  <c r="B235" i="3"/>
  <c r="Z234" i="3"/>
  <c r="Y234" i="3"/>
  <c r="X234" i="3"/>
  <c r="W234" i="3"/>
  <c r="V234" i="3"/>
  <c r="U234" i="3"/>
  <c r="T234" i="3"/>
  <c r="S234" i="3"/>
  <c r="R234" i="3"/>
  <c r="Q234" i="3"/>
  <c r="P234" i="3"/>
  <c r="AA234" i="3" s="1" a="1"/>
  <c r="AA234" i="3" s="1"/>
  <c r="AB234" i="3" s="1" a="1"/>
  <c r="AB234" i="3" s="1"/>
  <c r="O234" i="3"/>
  <c r="N234" i="3"/>
  <c r="M234" i="3"/>
  <c r="L234" i="3"/>
  <c r="K234" i="3"/>
  <c r="J234" i="3"/>
  <c r="F234" i="3" a="1"/>
  <c r="F234" i="3" s="1"/>
  <c r="E234" i="3"/>
  <c r="D234" i="3"/>
  <c r="C234" i="3"/>
  <c r="B234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F233" i="3"/>
  <c r="F233" i="3" a="1"/>
  <c r="E233" i="3"/>
  <c r="D233" i="3"/>
  <c r="C233" i="3"/>
  <c r="B233" i="3"/>
  <c r="Z232" i="3"/>
  <c r="Y232" i="3"/>
  <c r="X232" i="3"/>
  <c r="W232" i="3"/>
  <c r="V232" i="3"/>
  <c r="U232" i="3"/>
  <c r="T232" i="3"/>
  <c r="S232" i="3"/>
  <c r="R232" i="3"/>
  <c r="Q232" i="3"/>
  <c r="AA232" i="3" s="1" a="1"/>
  <c r="AA232" i="3" s="1"/>
  <c r="P232" i="3"/>
  <c r="O232" i="3"/>
  <c r="N232" i="3"/>
  <c r="M232" i="3"/>
  <c r="L232" i="3"/>
  <c r="K232" i="3"/>
  <c r="J232" i="3"/>
  <c r="F232" i="3"/>
  <c r="F232" i="3" a="1"/>
  <c r="E232" i="3"/>
  <c r="D232" i="3"/>
  <c r="C232" i="3"/>
  <c r="B232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F231" i="3" a="1"/>
  <c r="F231" i="3" s="1"/>
  <c r="E231" i="3"/>
  <c r="D231" i="3"/>
  <c r="C231" i="3"/>
  <c r="B231" i="3"/>
  <c r="Z230" i="3"/>
  <c r="Y230" i="3"/>
  <c r="X230" i="3"/>
  <c r="W230" i="3"/>
  <c r="V230" i="3"/>
  <c r="U230" i="3"/>
  <c r="T230" i="3"/>
  <c r="S230" i="3"/>
  <c r="R230" i="3"/>
  <c r="Q230" i="3"/>
  <c r="P230" i="3"/>
  <c r="AA230" i="3" s="1" a="1"/>
  <c r="AA230" i="3" s="1"/>
  <c r="O230" i="3"/>
  <c r="N230" i="3"/>
  <c r="M230" i="3"/>
  <c r="L230" i="3"/>
  <c r="K230" i="3"/>
  <c r="J230" i="3"/>
  <c r="F230" i="3" a="1"/>
  <c r="F230" i="3" s="1"/>
  <c r="E230" i="3"/>
  <c r="D230" i="3"/>
  <c r="C230" i="3"/>
  <c r="B230" i="3"/>
  <c r="Z229" i="3"/>
  <c r="Y229" i="3"/>
  <c r="X229" i="3"/>
  <c r="W229" i="3"/>
  <c r="V229" i="3"/>
  <c r="U229" i="3"/>
  <c r="T229" i="3"/>
  <c r="S229" i="3"/>
  <c r="R229" i="3"/>
  <c r="AA229" i="3" s="1" a="1"/>
  <c r="AA229" i="3" s="1"/>
  <c r="Q229" i="3"/>
  <c r="P229" i="3"/>
  <c r="O229" i="3"/>
  <c r="N229" i="3"/>
  <c r="M229" i="3"/>
  <c r="L229" i="3"/>
  <c r="K229" i="3"/>
  <c r="J229" i="3"/>
  <c r="F229" i="3" a="1"/>
  <c r="F229" i="3" s="1"/>
  <c r="E229" i="3"/>
  <c r="D229" i="3"/>
  <c r="C229" i="3"/>
  <c r="B229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F228" i="3" a="1"/>
  <c r="F228" i="3" s="1"/>
  <c r="E228" i="3"/>
  <c r="D228" i="3"/>
  <c r="C228" i="3"/>
  <c r="B228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F227" i="3" a="1"/>
  <c r="F227" i="3" s="1"/>
  <c r="E227" i="3"/>
  <c r="D227" i="3"/>
  <c r="C227" i="3"/>
  <c r="B227" i="3"/>
  <c r="Z226" i="3"/>
  <c r="Y226" i="3"/>
  <c r="X226" i="3"/>
  <c r="W226" i="3"/>
  <c r="V226" i="3"/>
  <c r="U226" i="3"/>
  <c r="AA226" i="3" s="1" a="1"/>
  <c r="AA226" i="3" s="1"/>
  <c r="T226" i="3"/>
  <c r="S226" i="3"/>
  <c r="R226" i="3"/>
  <c r="Q226" i="3"/>
  <c r="P226" i="3"/>
  <c r="O226" i="3"/>
  <c r="N226" i="3"/>
  <c r="M226" i="3"/>
  <c r="L226" i="3"/>
  <c r="K226" i="3"/>
  <c r="J226" i="3"/>
  <c r="F226" i="3"/>
  <c r="F226" i="3" a="1"/>
  <c r="E226" i="3"/>
  <c r="D226" i="3"/>
  <c r="C226" i="3"/>
  <c r="B226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F225" i="3" a="1"/>
  <c r="F225" i="3" s="1"/>
  <c r="E225" i="3"/>
  <c r="D225" i="3"/>
  <c r="C225" i="3"/>
  <c r="B225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F224" i="3"/>
  <c r="F224" i="3" a="1"/>
  <c r="E224" i="3"/>
  <c r="D224" i="3"/>
  <c r="C224" i="3"/>
  <c r="B224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F223" i="3" a="1"/>
  <c r="F223" i="3" s="1"/>
  <c r="E223" i="3"/>
  <c r="D223" i="3"/>
  <c r="C223" i="3"/>
  <c r="B223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F222" i="3" a="1"/>
  <c r="F222" i="3" s="1"/>
  <c r="E222" i="3"/>
  <c r="D222" i="3"/>
  <c r="C222" i="3"/>
  <c r="B222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F221" i="3"/>
  <c r="F221" i="3" a="1"/>
  <c r="E221" i="3"/>
  <c r="D221" i="3"/>
  <c r="C221" i="3"/>
  <c r="B221" i="3"/>
  <c r="AB220" i="3" a="1"/>
  <c r="AB220" i="3" s="1"/>
  <c r="AA220" i="3" a="1"/>
  <c r="AA220" i="3" s="1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F220" i="3"/>
  <c r="F220" i="3" a="1"/>
  <c r="E220" i="3"/>
  <c r="D220" i="3"/>
  <c r="C220" i="3"/>
  <c r="B220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F219" i="3" a="1"/>
  <c r="F219" i="3" s="1"/>
  <c r="E219" i="3"/>
  <c r="D219" i="3"/>
  <c r="C219" i="3"/>
  <c r="B219" i="3"/>
  <c r="Z218" i="3"/>
  <c r="Y218" i="3"/>
  <c r="X218" i="3"/>
  <c r="W218" i="3"/>
  <c r="V218" i="3"/>
  <c r="U218" i="3"/>
  <c r="T218" i="3"/>
  <c r="S218" i="3"/>
  <c r="R218" i="3"/>
  <c r="Q218" i="3"/>
  <c r="P218" i="3"/>
  <c r="AA218" i="3" s="1" a="1"/>
  <c r="AA218" i="3" s="1"/>
  <c r="O218" i="3"/>
  <c r="N218" i="3"/>
  <c r="M218" i="3"/>
  <c r="L218" i="3"/>
  <c r="K218" i="3"/>
  <c r="J218" i="3"/>
  <c r="F218" i="3" a="1"/>
  <c r="F218" i="3" s="1"/>
  <c r="E218" i="3"/>
  <c r="D218" i="3"/>
  <c r="C218" i="3"/>
  <c r="B218" i="3"/>
  <c r="Z217" i="3"/>
  <c r="AA217" i="3" s="1" a="1"/>
  <c r="AA217" i="3" s="1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F217" i="3" a="1"/>
  <c r="F217" i="3" s="1"/>
  <c r="E217" i="3"/>
  <c r="D217" i="3"/>
  <c r="C217" i="3"/>
  <c r="B217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F216" i="3" a="1"/>
  <c r="F216" i="3" s="1"/>
  <c r="E216" i="3"/>
  <c r="D216" i="3"/>
  <c r="C216" i="3"/>
  <c r="B216" i="3"/>
  <c r="Z215" i="3"/>
  <c r="Y215" i="3"/>
  <c r="X215" i="3"/>
  <c r="AA215" i="3" s="1" a="1"/>
  <c r="AA215" i="3" s="1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F215" i="3" a="1"/>
  <c r="F215" i="3" s="1"/>
  <c r="E215" i="3"/>
  <c r="D215" i="3"/>
  <c r="C215" i="3"/>
  <c r="B215" i="3"/>
  <c r="Z214" i="3"/>
  <c r="Y214" i="3"/>
  <c r="X214" i="3"/>
  <c r="W214" i="3"/>
  <c r="V214" i="3"/>
  <c r="U214" i="3"/>
  <c r="T214" i="3"/>
  <c r="S214" i="3"/>
  <c r="R214" i="3"/>
  <c r="Q214" i="3"/>
  <c r="AA214" i="3" s="1" a="1"/>
  <c r="AA214" i="3" s="1"/>
  <c r="P214" i="3"/>
  <c r="O214" i="3"/>
  <c r="N214" i="3"/>
  <c r="M214" i="3"/>
  <c r="L214" i="3"/>
  <c r="K214" i="3"/>
  <c r="J214" i="3"/>
  <c r="F214" i="3"/>
  <c r="F214" i="3" a="1"/>
  <c r="E214" i="3"/>
  <c r="D214" i="3"/>
  <c r="C214" i="3"/>
  <c r="B214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F213" i="3" a="1"/>
  <c r="F213" i="3" s="1"/>
  <c r="E213" i="3"/>
  <c r="D213" i="3"/>
  <c r="C213" i="3"/>
  <c r="B213" i="3"/>
  <c r="AA212" i="3" a="1"/>
  <c r="AA212" i="3" s="1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F212" i="3"/>
  <c r="F212" i="3" a="1"/>
  <c r="E212" i="3"/>
  <c r="D212" i="3"/>
  <c r="C212" i="3"/>
  <c r="B212" i="3"/>
  <c r="Z211" i="3"/>
  <c r="Y211" i="3"/>
  <c r="X211" i="3"/>
  <c r="W211" i="3"/>
  <c r="V211" i="3"/>
  <c r="U211" i="3"/>
  <c r="T211" i="3"/>
  <c r="S211" i="3"/>
  <c r="R211" i="3"/>
  <c r="Q211" i="3"/>
  <c r="AA211" i="3" s="1" a="1"/>
  <c r="AA211" i="3" s="1"/>
  <c r="P211" i="3"/>
  <c r="O211" i="3"/>
  <c r="N211" i="3"/>
  <c r="M211" i="3"/>
  <c r="L211" i="3"/>
  <c r="K211" i="3"/>
  <c r="J211" i="3"/>
  <c r="F211" i="3" a="1"/>
  <c r="F211" i="3" s="1"/>
  <c r="E211" i="3"/>
  <c r="D211" i="3"/>
  <c r="C211" i="3"/>
  <c r="B211" i="3"/>
  <c r="Z210" i="3"/>
  <c r="Y210" i="3"/>
  <c r="X210" i="3"/>
  <c r="W210" i="3"/>
  <c r="V210" i="3"/>
  <c r="U210" i="3"/>
  <c r="T210" i="3"/>
  <c r="S210" i="3"/>
  <c r="R210" i="3"/>
  <c r="Q210" i="3"/>
  <c r="AA210" i="3" s="1" a="1"/>
  <c r="AA210" i="3" s="1"/>
  <c r="P210" i="3"/>
  <c r="O210" i="3"/>
  <c r="N210" i="3"/>
  <c r="M210" i="3"/>
  <c r="L210" i="3"/>
  <c r="K210" i="3"/>
  <c r="J210" i="3"/>
  <c r="F210" i="3" a="1"/>
  <c r="F210" i="3" s="1"/>
  <c r="E210" i="3"/>
  <c r="D210" i="3"/>
  <c r="C210" i="3"/>
  <c r="B210" i="3"/>
  <c r="Z209" i="3"/>
  <c r="Y209" i="3"/>
  <c r="X209" i="3"/>
  <c r="W209" i="3"/>
  <c r="V209" i="3"/>
  <c r="U209" i="3"/>
  <c r="T209" i="3"/>
  <c r="S209" i="3"/>
  <c r="R209" i="3"/>
  <c r="Q209" i="3"/>
  <c r="P209" i="3"/>
  <c r="AA209" i="3" s="1" a="1"/>
  <c r="AA209" i="3" s="1"/>
  <c r="O209" i="3"/>
  <c r="N209" i="3"/>
  <c r="M209" i="3"/>
  <c r="L209" i="3"/>
  <c r="K209" i="3"/>
  <c r="J209" i="3"/>
  <c r="F209" i="3"/>
  <c r="F209" i="3" a="1"/>
  <c r="E209" i="3"/>
  <c r="D209" i="3"/>
  <c r="C209" i="3"/>
  <c r="B209" i="3"/>
  <c r="Z208" i="3"/>
  <c r="Y208" i="3"/>
  <c r="X208" i="3"/>
  <c r="W208" i="3"/>
  <c r="V208" i="3"/>
  <c r="U208" i="3"/>
  <c r="T208" i="3"/>
  <c r="S208" i="3"/>
  <c r="R208" i="3"/>
  <c r="Q208" i="3"/>
  <c r="AA208" i="3" s="1" a="1"/>
  <c r="AA208" i="3" s="1"/>
  <c r="P208" i="3"/>
  <c r="O208" i="3"/>
  <c r="N208" i="3"/>
  <c r="M208" i="3"/>
  <c r="L208" i="3"/>
  <c r="K208" i="3"/>
  <c r="J208" i="3"/>
  <c r="F208" i="3" a="1"/>
  <c r="F208" i="3" s="1"/>
  <c r="E208" i="3"/>
  <c r="D208" i="3"/>
  <c r="C208" i="3"/>
  <c r="B208" i="3"/>
  <c r="Z207" i="3"/>
  <c r="Y207" i="3"/>
  <c r="X207" i="3"/>
  <c r="W207" i="3"/>
  <c r="V207" i="3"/>
  <c r="U207" i="3"/>
  <c r="T207" i="3"/>
  <c r="S207" i="3"/>
  <c r="R207" i="3"/>
  <c r="Q207" i="3"/>
  <c r="P207" i="3"/>
  <c r="AA207" i="3" s="1" a="1"/>
  <c r="AA207" i="3" s="1"/>
  <c r="O207" i="3"/>
  <c r="N207" i="3"/>
  <c r="M207" i="3"/>
  <c r="L207" i="3"/>
  <c r="K207" i="3"/>
  <c r="J207" i="3"/>
  <c r="F207" i="3" a="1"/>
  <c r="F207" i="3" s="1"/>
  <c r="E207" i="3"/>
  <c r="D207" i="3"/>
  <c r="C207" i="3"/>
  <c r="B207" i="3"/>
  <c r="Z206" i="3"/>
  <c r="Y206" i="3"/>
  <c r="X206" i="3"/>
  <c r="AA206" i="3" s="1" a="1"/>
  <c r="AA206" i="3" s="1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F206" i="3"/>
  <c r="F206" i="3" a="1"/>
  <c r="E206" i="3"/>
  <c r="D206" i="3"/>
  <c r="C206" i="3"/>
  <c r="B206" i="3"/>
  <c r="Z205" i="3"/>
  <c r="Y205" i="3"/>
  <c r="X205" i="3"/>
  <c r="W205" i="3"/>
  <c r="V205" i="3"/>
  <c r="U205" i="3"/>
  <c r="T205" i="3"/>
  <c r="S205" i="3"/>
  <c r="R205" i="3"/>
  <c r="Q205" i="3"/>
  <c r="AA205" i="3" s="1" a="1"/>
  <c r="AA205" i="3" s="1"/>
  <c r="P205" i="3"/>
  <c r="O205" i="3"/>
  <c r="N205" i="3"/>
  <c r="M205" i="3"/>
  <c r="L205" i="3"/>
  <c r="K205" i="3"/>
  <c r="J205" i="3"/>
  <c r="F205" i="3" a="1"/>
  <c r="F205" i="3" s="1"/>
  <c r="E205" i="3"/>
  <c r="D205" i="3"/>
  <c r="C205" i="3"/>
  <c r="B205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F204" i="3" a="1"/>
  <c r="F204" i="3" s="1"/>
  <c r="E204" i="3"/>
  <c r="D204" i="3"/>
  <c r="C204" i="3"/>
  <c r="B204" i="3"/>
  <c r="Z203" i="3"/>
  <c r="Y203" i="3"/>
  <c r="X203" i="3"/>
  <c r="W203" i="3"/>
  <c r="V203" i="3"/>
  <c r="U203" i="3"/>
  <c r="T203" i="3"/>
  <c r="S203" i="3"/>
  <c r="R203" i="3"/>
  <c r="Q203" i="3"/>
  <c r="P203" i="3"/>
  <c r="AA203" i="3" s="1" a="1"/>
  <c r="AA203" i="3" s="1"/>
  <c r="O203" i="3"/>
  <c r="N203" i="3"/>
  <c r="M203" i="3"/>
  <c r="L203" i="3"/>
  <c r="K203" i="3"/>
  <c r="J203" i="3"/>
  <c r="F203" i="3"/>
  <c r="F203" i="3" a="1"/>
  <c r="E203" i="3"/>
  <c r="D203" i="3"/>
  <c r="C203" i="3"/>
  <c r="B203" i="3"/>
  <c r="Z202" i="3"/>
  <c r="Y202" i="3"/>
  <c r="X202" i="3"/>
  <c r="W202" i="3"/>
  <c r="V202" i="3"/>
  <c r="U202" i="3"/>
  <c r="T202" i="3"/>
  <c r="S202" i="3"/>
  <c r="R202" i="3"/>
  <c r="Q202" i="3"/>
  <c r="P202" i="3"/>
  <c r="AA202" i="3" s="1" a="1"/>
  <c r="AA202" i="3" s="1"/>
  <c r="O202" i="3"/>
  <c r="N202" i="3"/>
  <c r="M202" i="3"/>
  <c r="L202" i="3"/>
  <c r="K202" i="3"/>
  <c r="J202" i="3"/>
  <c r="F202" i="3" a="1"/>
  <c r="F202" i="3" s="1"/>
  <c r="E202" i="3"/>
  <c r="D202" i="3"/>
  <c r="C202" i="3"/>
  <c r="B202" i="3"/>
  <c r="AA201" i="3" a="1"/>
  <c r="AA201" i="3" s="1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F201" i="3" a="1"/>
  <c r="F201" i="3" s="1"/>
  <c r="E201" i="3"/>
  <c r="D201" i="3"/>
  <c r="C201" i="3"/>
  <c r="B201" i="3"/>
  <c r="Z200" i="3"/>
  <c r="Y200" i="3"/>
  <c r="X200" i="3"/>
  <c r="W200" i="3"/>
  <c r="V200" i="3"/>
  <c r="U200" i="3"/>
  <c r="T200" i="3"/>
  <c r="S200" i="3"/>
  <c r="R200" i="3"/>
  <c r="AA200" i="3" s="1" a="1"/>
  <c r="AA200" i="3" s="1"/>
  <c r="Q200" i="3"/>
  <c r="P200" i="3"/>
  <c r="O200" i="3"/>
  <c r="N200" i="3"/>
  <c r="M200" i="3"/>
  <c r="L200" i="3"/>
  <c r="K200" i="3"/>
  <c r="J200" i="3"/>
  <c r="F200" i="3" a="1"/>
  <c r="F200" i="3" s="1"/>
  <c r="E200" i="3"/>
  <c r="D200" i="3"/>
  <c r="C200" i="3"/>
  <c r="B200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F199" i="3" a="1"/>
  <c r="F199" i="3" s="1"/>
  <c r="E199" i="3"/>
  <c r="D199" i="3"/>
  <c r="C199" i="3"/>
  <c r="B199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F198" i="3" a="1"/>
  <c r="F198" i="3" s="1"/>
  <c r="E198" i="3"/>
  <c r="D198" i="3"/>
  <c r="C198" i="3"/>
  <c r="B198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F197" i="3" a="1"/>
  <c r="F197" i="3" s="1"/>
  <c r="E197" i="3"/>
  <c r="D197" i="3"/>
  <c r="C197" i="3"/>
  <c r="B197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F196" i="3" a="1"/>
  <c r="F196" i="3" s="1"/>
  <c r="E196" i="3"/>
  <c r="D196" i="3"/>
  <c r="C196" i="3"/>
  <c r="B196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F195" i="3" a="1"/>
  <c r="F195" i="3" s="1"/>
  <c r="E195" i="3"/>
  <c r="D195" i="3"/>
  <c r="C195" i="3"/>
  <c r="B195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F194" i="3" a="1"/>
  <c r="F194" i="3" s="1"/>
  <c r="E194" i="3"/>
  <c r="D194" i="3"/>
  <c r="C194" i="3"/>
  <c r="B194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F193" i="3" a="1"/>
  <c r="F193" i="3" s="1"/>
  <c r="E193" i="3"/>
  <c r="D193" i="3"/>
  <c r="C193" i="3"/>
  <c r="B193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F192" i="3" a="1"/>
  <c r="F192" i="3" s="1"/>
  <c r="E192" i="3"/>
  <c r="D192" i="3"/>
  <c r="C192" i="3"/>
  <c r="B192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F191" i="3" a="1"/>
  <c r="F191" i="3" s="1"/>
  <c r="E191" i="3"/>
  <c r="D191" i="3"/>
  <c r="C191" i="3"/>
  <c r="B191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F190" i="3" a="1"/>
  <c r="F190" i="3" s="1"/>
  <c r="E190" i="3"/>
  <c r="D190" i="3"/>
  <c r="C190" i="3"/>
  <c r="B190" i="3"/>
  <c r="Z189" i="3"/>
  <c r="Y189" i="3"/>
  <c r="X189" i="3"/>
  <c r="W189" i="3"/>
  <c r="V189" i="3"/>
  <c r="U189" i="3"/>
  <c r="T189" i="3"/>
  <c r="S189" i="3"/>
  <c r="R189" i="3"/>
  <c r="Q189" i="3"/>
  <c r="P189" i="3"/>
  <c r="AA189" i="3" s="1" a="1"/>
  <c r="AA189" i="3" s="1"/>
  <c r="AG189" i="3" s="1"/>
  <c r="O189" i="3"/>
  <c r="N189" i="3"/>
  <c r="M189" i="3"/>
  <c r="L189" i="3"/>
  <c r="K189" i="3"/>
  <c r="J189" i="3"/>
  <c r="F189" i="3" a="1"/>
  <c r="F189" i="3" s="1"/>
  <c r="E189" i="3"/>
  <c r="D189" i="3"/>
  <c r="C189" i="3"/>
  <c r="B189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F188" i="3" a="1"/>
  <c r="F188" i="3" s="1"/>
  <c r="E188" i="3"/>
  <c r="D188" i="3"/>
  <c r="C188" i="3"/>
  <c r="B188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F187" i="3" a="1"/>
  <c r="F187" i="3" s="1"/>
  <c r="E187" i="3"/>
  <c r="D187" i="3"/>
  <c r="C187" i="3"/>
  <c r="B187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F186" i="3" a="1"/>
  <c r="F186" i="3" s="1"/>
  <c r="E186" i="3"/>
  <c r="D186" i="3"/>
  <c r="C186" i="3"/>
  <c r="B186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F185" i="3" a="1"/>
  <c r="F185" i="3" s="1"/>
  <c r="E185" i="3"/>
  <c r="D185" i="3"/>
  <c r="C185" i="3"/>
  <c r="B185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F184" i="3" a="1"/>
  <c r="F184" i="3" s="1"/>
  <c r="E184" i="3"/>
  <c r="D184" i="3"/>
  <c r="C184" i="3"/>
  <c r="B184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F183" i="3" a="1"/>
  <c r="F183" i="3" s="1"/>
  <c r="E183" i="3"/>
  <c r="D183" i="3"/>
  <c r="C183" i="3"/>
  <c r="B183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F182" i="3" a="1"/>
  <c r="F182" i="3" s="1"/>
  <c r="E182" i="3"/>
  <c r="D182" i="3"/>
  <c r="C182" i="3"/>
  <c r="B182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F181" i="3" a="1"/>
  <c r="F181" i="3" s="1"/>
  <c r="E181" i="3"/>
  <c r="D181" i="3"/>
  <c r="C181" i="3"/>
  <c r="B181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F180" i="3" a="1"/>
  <c r="F180" i="3" s="1"/>
  <c r="E180" i="3"/>
  <c r="D180" i="3"/>
  <c r="C180" i="3"/>
  <c r="B180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F179" i="3" a="1"/>
  <c r="F179" i="3" s="1"/>
  <c r="E179" i="3"/>
  <c r="D179" i="3"/>
  <c r="C179" i="3"/>
  <c r="B179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F178" i="3" a="1"/>
  <c r="F178" i="3" s="1"/>
  <c r="E178" i="3"/>
  <c r="D178" i="3"/>
  <c r="C178" i="3"/>
  <c r="B178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F177" i="3" a="1"/>
  <c r="F177" i="3" s="1"/>
  <c r="E177" i="3"/>
  <c r="D177" i="3"/>
  <c r="C177" i="3"/>
  <c r="B177" i="3"/>
  <c r="Z176" i="3"/>
  <c r="Y176" i="3"/>
  <c r="X176" i="3"/>
  <c r="W176" i="3"/>
  <c r="V176" i="3"/>
  <c r="U176" i="3"/>
  <c r="T176" i="3"/>
  <c r="S176" i="3"/>
  <c r="R176" i="3"/>
  <c r="Q176" i="3"/>
  <c r="AA176" i="3" s="1" a="1"/>
  <c r="AA176" i="3" s="1"/>
  <c r="AG176" i="3" s="1"/>
  <c r="P176" i="3"/>
  <c r="O176" i="3"/>
  <c r="N176" i="3"/>
  <c r="M176" i="3"/>
  <c r="L176" i="3"/>
  <c r="K176" i="3"/>
  <c r="J176" i="3"/>
  <c r="F176" i="3" a="1"/>
  <c r="F176" i="3" s="1"/>
  <c r="E176" i="3"/>
  <c r="D176" i="3"/>
  <c r="C176" i="3"/>
  <c r="B176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F175" i="3" a="1"/>
  <c r="F175" i="3" s="1"/>
  <c r="E175" i="3"/>
  <c r="D175" i="3"/>
  <c r="C175" i="3"/>
  <c r="B175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F174" i="3" a="1"/>
  <c r="F174" i="3" s="1"/>
  <c r="E174" i="3"/>
  <c r="D174" i="3"/>
  <c r="C174" i="3"/>
  <c r="B174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F173" i="3" a="1"/>
  <c r="F173" i="3" s="1"/>
  <c r="E173" i="3"/>
  <c r="D173" i="3"/>
  <c r="C173" i="3"/>
  <c r="B173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F172" i="3" a="1"/>
  <c r="F172" i="3" s="1"/>
  <c r="E172" i="3"/>
  <c r="D172" i="3"/>
  <c r="C172" i="3"/>
  <c r="B172" i="3"/>
  <c r="Z171" i="3"/>
  <c r="Y171" i="3"/>
  <c r="X171" i="3"/>
  <c r="W171" i="3"/>
  <c r="V171" i="3"/>
  <c r="U171" i="3"/>
  <c r="T171" i="3"/>
  <c r="S171" i="3"/>
  <c r="AA171" i="3" s="1" a="1"/>
  <c r="AA171" i="3" s="1"/>
  <c r="AG171" i="3" s="1"/>
  <c r="R171" i="3"/>
  <c r="Q171" i="3"/>
  <c r="P171" i="3"/>
  <c r="O171" i="3"/>
  <c r="N171" i="3"/>
  <c r="M171" i="3"/>
  <c r="L171" i="3"/>
  <c r="K171" i="3"/>
  <c r="J171" i="3"/>
  <c r="F171" i="3" a="1"/>
  <c r="F171" i="3" s="1"/>
  <c r="E171" i="3"/>
  <c r="D171" i="3"/>
  <c r="C171" i="3"/>
  <c r="B171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F170" i="3" a="1"/>
  <c r="F170" i="3" s="1"/>
  <c r="E170" i="3"/>
  <c r="D170" i="3"/>
  <c r="C170" i="3"/>
  <c r="B170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F169" i="3" a="1"/>
  <c r="F169" i="3" s="1"/>
  <c r="E169" i="3"/>
  <c r="D169" i="3"/>
  <c r="C169" i="3"/>
  <c r="B169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F168" i="3" a="1"/>
  <c r="F168" i="3" s="1"/>
  <c r="E168" i="3"/>
  <c r="D168" i="3"/>
  <c r="C168" i="3"/>
  <c r="B168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F167" i="3" a="1"/>
  <c r="F167" i="3" s="1"/>
  <c r="E167" i="3"/>
  <c r="D167" i="3"/>
  <c r="C167" i="3"/>
  <c r="B167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F166" i="3" a="1"/>
  <c r="F166" i="3" s="1"/>
  <c r="E166" i="3"/>
  <c r="D166" i="3"/>
  <c r="C166" i="3"/>
  <c r="B166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F165" i="3" a="1"/>
  <c r="F165" i="3" s="1"/>
  <c r="E165" i="3"/>
  <c r="D165" i="3"/>
  <c r="C165" i="3"/>
  <c r="B165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F164" i="3" a="1"/>
  <c r="F164" i="3" s="1"/>
  <c r="E164" i="3"/>
  <c r="D164" i="3"/>
  <c r="C164" i="3"/>
  <c r="B164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F163" i="3" a="1"/>
  <c r="F163" i="3" s="1"/>
  <c r="E163" i="3"/>
  <c r="D163" i="3"/>
  <c r="C163" i="3"/>
  <c r="B163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F162" i="3" a="1"/>
  <c r="F162" i="3" s="1"/>
  <c r="E162" i="3"/>
  <c r="D162" i="3"/>
  <c r="C162" i="3"/>
  <c r="B162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F161" i="3"/>
  <c r="F161" i="3" a="1"/>
  <c r="E161" i="3"/>
  <c r="D161" i="3"/>
  <c r="C161" i="3"/>
  <c r="B161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F160" i="3" a="1"/>
  <c r="F160" i="3" s="1"/>
  <c r="E160" i="3"/>
  <c r="D160" i="3"/>
  <c r="C160" i="3"/>
  <c r="B160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F159" i="3" a="1"/>
  <c r="F159" i="3" s="1"/>
  <c r="E159" i="3"/>
  <c r="D159" i="3"/>
  <c r="C159" i="3"/>
  <c r="B159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F158" i="3" a="1"/>
  <c r="F158" i="3" s="1"/>
  <c r="E158" i="3"/>
  <c r="D158" i="3"/>
  <c r="C158" i="3"/>
  <c r="B158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F157" i="3" a="1"/>
  <c r="F157" i="3" s="1"/>
  <c r="E157" i="3"/>
  <c r="D157" i="3"/>
  <c r="C157" i="3"/>
  <c r="B157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F156" i="3" a="1"/>
  <c r="F156" i="3" s="1"/>
  <c r="E156" i="3"/>
  <c r="D156" i="3"/>
  <c r="C156" i="3"/>
  <c r="B156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F155" i="3" a="1"/>
  <c r="F155" i="3" s="1"/>
  <c r="E155" i="3"/>
  <c r="D155" i="3"/>
  <c r="C155" i="3"/>
  <c r="B155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F154" i="3" a="1"/>
  <c r="F154" i="3" s="1"/>
  <c r="E154" i="3"/>
  <c r="D154" i="3"/>
  <c r="C154" i="3"/>
  <c r="B154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F153" i="3" a="1"/>
  <c r="F153" i="3" s="1"/>
  <c r="E153" i="3"/>
  <c r="D153" i="3"/>
  <c r="C153" i="3"/>
  <c r="B153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F152" i="3" a="1"/>
  <c r="F152" i="3" s="1"/>
  <c r="E152" i="3"/>
  <c r="D152" i="3"/>
  <c r="C152" i="3"/>
  <c r="B152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F151" i="3" a="1"/>
  <c r="F151" i="3" s="1"/>
  <c r="E151" i="3"/>
  <c r="D151" i="3"/>
  <c r="C151" i="3"/>
  <c r="B151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F150" i="3" a="1"/>
  <c r="F150" i="3" s="1"/>
  <c r="E150" i="3"/>
  <c r="D150" i="3"/>
  <c r="C150" i="3"/>
  <c r="B150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F149" i="3" a="1"/>
  <c r="F149" i="3" s="1"/>
  <c r="E149" i="3"/>
  <c r="D149" i="3"/>
  <c r="C149" i="3"/>
  <c r="B149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F148" i="3" a="1"/>
  <c r="F148" i="3" s="1"/>
  <c r="E148" i="3"/>
  <c r="D148" i="3"/>
  <c r="C148" i="3"/>
  <c r="B148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F147" i="3" a="1"/>
  <c r="F147" i="3" s="1"/>
  <c r="E147" i="3"/>
  <c r="D147" i="3"/>
  <c r="C147" i="3"/>
  <c r="B147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F146" i="3" a="1"/>
  <c r="F146" i="3" s="1"/>
  <c r="E146" i="3"/>
  <c r="D146" i="3"/>
  <c r="C146" i="3"/>
  <c r="B146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F145" i="3" a="1"/>
  <c r="F145" i="3" s="1"/>
  <c r="E145" i="3"/>
  <c r="D145" i="3"/>
  <c r="C145" i="3"/>
  <c r="B145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F144" i="3" a="1"/>
  <c r="F144" i="3" s="1"/>
  <c r="E144" i="3"/>
  <c r="D144" i="3"/>
  <c r="C144" i="3"/>
  <c r="B144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F143" i="3" a="1"/>
  <c r="F143" i="3" s="1"/>
  <c r="E143" i="3"/>
  <c r="D143" i="3"/>
  <c r="C143" i="3"/>
  <c r="B143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F142" i="3" a="1"/>
  <c r="F142" i="3" s="1"/>
  <c r="E142" i="3"/>
  <c r="D142" i="3"/>
  <c r="C142" i="3"/>
  <c r="B142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F141" i="3" a="1"/>
  <c r="F141" i="3" s="1"/>
  <c r="E141" i="3"/>
  <c r="D141" i="3"/>
  <c r="C141" i="3"/>
  <c r="B141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F140" i="3" a="1"/>
  <c r="F140" i="3" s="1"/>
  <c r="E140" i="3"/>
  <c r="D140" i="3"/>
  <c r="C140" i="3"/>
  <c r="B140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F139" i="3" a="1"/>
  <c r="F139" i="3" s="1"/>
  <c r="E139" i="3"/>
  <c r="D139" i="3"/>
  <c r="C139" i="3"/>
  <c r="B139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F138" i="3" a="1"/>
  <c r="F138" i="3" s="1"/>
  <c r="E138" i="3"/>
  <c r="D138" i="3"/>
  <c r="C138" i="3"/>
  <c r="B138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F137" i="3" a="1"/>
  <c r="F137" i="3" s="1"/>
  <c r="E137" i="3"/>
  <c r="D137" i="3"/>
  <c r="C137" i="3"/>
  <c r="B137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F136" i="3" a="1"/>
  <c r="F136" i="3" s="1"/>
  <c r="E136" i="3"/>
  <c r="D136" i="3"/>
  <c r="C136" i="3"/>
  <c r="B136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F135" i="3" a="1"/>
  <c r="F135" i="3" s="1"/>
  <c r="E135" i="3"/>
  <c r="D135" i="3"/>
  <c r="C135" i="3"/>
  <c r="B135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F134" i="3" a="1"/>
  <c r="F134" i="3" s="1"/>
  <c r="E134" i="3"/>
  <c r="D134" i="3"/>
  <c r="C134" i="3"/>
  <c r="B134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F133" i="3"/>
  <c r="F133" i="3" a="1"/>
  <c r="E133" i="3"/>
  <c r="D133" i="3"/>
  <c r="C133" i="3"/>
  <c r="B133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F132" i="3" a="1"/>
  <c r="F132" i="3" s="1"/>
  <c r="E132" i="3"/>
  <c r="D132" i="3"/>
  <c r="C132" i="3"/>
  <c r="B132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F131" i="3" a="1"/>
  <c r="F131" i="3" s="1"/>
  <c r="E131" i="3"/>
  <c r="D131" i="3"/>
  <c r="C131" i="3"/>
  <c r="B131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F130" i="3" a="1"/>
  <c r="F130" i="3" s="1"/>
  <c r="E130" i="3"/>
  <c r="D130" i="3"/>
  <c r="C130" i="3"/>
  <c r="B130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F129" i="3" a="1"/>
  <c r="F129" i="3" s="1"/>
  <c r="E129" i="3"/>
  <c r="D129" i="3"/>
  <c r="C129" i="3"/>
  <c r="B129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F128" i="3" a="1"/>
  <c r="F128" i="3" s="1"/>
  <c r="E128" i="3"/>
  <c r="D128" i="3"/>
  <c r="C128" i="3"/>
  <c r="B128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F127" i="3" a="1"/>
  <c r="F127" i="3" s="1"/>
  <c r="E127" i="3"/>
  <c r="D127" i="3"/>
  <c r="C127" i="3"/>
  <c r="B127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F126" i="3" a="1"/>
  <c r="F126" i="3" s="1"/>
  <c r="E126" i="3"/>
  <c r="D126" i="3"/>
  <c r="C126" i="3"/>
  <c r="B126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F125" i="3" a="1"/>
  <c r="F125" i="3" s="1"/>
  <c r="E125" i="3"/>
  <c r="D125" i="3"/>
  <c r="C125" i="3"/>
  <c r="B125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F124" i="3" a="1"/>
  <c r="F124" i="3" s="1"/>
  <c r="E124" i="3"/>
  <c r="D124" i="3"/>
  <c r="C124" i="3"/>
  <c r="B124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F123" i="3" a="1"/>
  <c r="F123" i="3" s="1"/>
  <c r="E123" i="3"/>
  <c r="D123" i="3"/>
  <c r="C123" i="3"/>
  <c r="B123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F122" i="3" a="1"/>
  <c r="F122" i="3" s="1"/>
  <c r="E122" i="3"/>
  <c r="D122" i="3"/>
  <c r="C122" i="3"/>
  <c r="B122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F121" i="3" a="1"/>
  <c r="F121" i="3" s="1"/>
  <c r="E121" i="3"/>
  <c r="D121" i="3"/>
  <c r="C121" i="3"/>
  <c r="B121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F120" i="3" a="1"/>
  <c r="F120" i="3" s="1"/>
  <c r="E120" i="3"/>
  <c r="D120" i="3"/>
  <c r="C120" i="3"/>
  <c r="B120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F119" i="3" a="1"/>
  <c r="F119" i="3" s="1"/>
  <c r="E119" i="3"/>
  <c r="D119" i="3"/>
  <c r="C119" i="3"/>
  <c r="B119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F118" i="3" a="1"/>
  <c r="F118" i="3" s="1"/>
  <c r="E118" i="3"/>
  <c r="D118" i="3"/>
  <c r="C118" i="3"/>
  <c r="B118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F117" i="3" a="1"/>
  <c r="F117" i="3" s="1"/>
  <c r="E117" i="3"/>
  <c r="D117" i="3"/>
  <c r="C117" i="3"/>
  <c r="B117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F116" i="3" a="1"/>
  <c r="F116" i="3" s="1"/>
  <c r="E116" i="3"/>
  <c r="D116" i="3"/>
  <c r="C116" i="3"/>
  <c r="B116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F115" i="3" a="1"/>
  <c r="F115" i="3" s="1"/>
  <c r="E115" i="3"/>
  <c r="D115" i="3"/>
  <c r="C115" i="3"/>
  <c r="B115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F114" i="3" a="1"/>
  <c r="F114" i="3" s="1"/>
  <c r="E114" i="3"/>
  <c r="D114" i="3"/>
  <c r="C114" i="3"/>
  <c r="B114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F113" i="3" a="1"/>
  <c r="F113" i="3" s="1"/>
  <c r="E113" i="3"/>
  <c r="D113" i="3"/>
  <c r="C113" i="3"/>
  <c r="B113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F112" i="3" a="1"/>
  <c r="F112" i="3" s="1"/>
  <c r="E112" i="3"/>
  <c r="D112" i="3"/>
  <c r="C112" i="3"/>
  <c r="B112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F111" i="3" a="1"/>
  <c r="F111" i="3" s="1"/>
  <c r="E111" i="3"/>
  <c r="D111" i="3"/>
  <c r="C111" i="3"/>
  <c r="B111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F110" i="3" a="1"/>
  <c r="F110" i="3" s="1"/>
  <c r="E110" i="3"/>
  <c r="D110" i="3"/>
  <c r="C110" i="3"/>
  <c r="B110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F109" i="3" a="1"/>
  <c r="F109" i="3" s="1"/>
  <c r="E109" i="3"/>
  <c r="D109" i="3"/>
  <c r="C109" i="3"/>
  <c r="B109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F108" i="3" a="1"/>
  <c r="F108" i="3" s="1"/>
  <c r="E108" i="3"/>
  <c r="D108" i="3"/>
  <c r="C108" i="3"/>
  <c r="B108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F107" i="3" a="1"/>
  <c r="F107" i="3" s="1"/>
  <c r="E107" i="3"/>
  <c r="D107" i="3"/>
  <c r="C107" i="3"/>
  <c r="B107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F106" i="3" a="1"/>
  <c r="F106" i="3" s="1"/>
  <c r="E106" i="3"/>
  <c r="D106" i="3"/>
  <c r="C106" i="3"/>
  <c r="B106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F105" i="3" a="1"/>
  <c r="F105" i="3" s="1"/>
  <c r="E105" i="3"/>
  <c r="D105" i="3"/>
  <c r="C105" i="3"/>
  <c r="B105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F104" i="3" a="1"/>
  <c r="F104" i="3" s="1"/>
  <c r="E104" i="3"/>
  <c r="D104" i="3"/>
  <c r="C104" i="3"/>
  <c r="B104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F103" i="3" a="1"/>
  <c r="F103" i="3" s="1"/>
  <c r="E103" i="3"/>
  <c r="D103" i="3"/>
  <c r="C103" i="3"/>
  <c r="B103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F102" i="3" a="1"/>
  <c r="F102" i="3" s="1"/>
  <c r="E102" i="3"/>
  <c r="D102" i="3"/>
  <c r="C102" i="3"/>
  <c r="B102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F101" i="3" a="1"/>
  <c r="F101" i="3" s="1"/>
  <c r="E101" i="3"/>
  <c r="D101" i="3"/>
  <c r="C101" i="3"/>
  <c r="B101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F100" i="3" a="1"/>
  <c r="F100" i="3" s="1"/>
  <c r="E100" i="3"/>
  <c r="D100" i="3"/>
  <c r="C100" i="3"/>
  <c r="B100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F99" i="3" a="1"/>
  <c r="F99" i="3" s="1"/>
  <c r="E99" i="3"/>
  <c r="D99" i="3"/>
  <c r="C99" i="3"/>
  <c r="B99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F98" i="3" a="1"/>
  <c r="F98" i="3" s="1"/>
  <c r="E98" i="3"/>
  <c r="D98" i="3"/>
  <c r="C98" i="3"/>
  <c r="B98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F97" i="3" a="1"/>
  <c r="F97" i="3" s="1"/>
  <c r="E97" i="3"/>
  <c r="D97" i="3"/>
  <c r="C97" i="3"/>
  <c r="B97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F96" i="3" a="1"/>
  <c r="F96" i="3" s="1"/>
  <c r="E96" i="3"/>
  <c r="D96" i="3"/>
  <c r="C96" i="3"/>
  <c r="B96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F95" i="3" a="1"/>
  <c r="F95" i="3" s="1"/>
  <c r="E95" i="3"/>
  <c r="D95" i="3"/>
  <c r="C95" i="3"/>
  <c r="B95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F94" i="3" a="1"/>
  <c r="F94" i="3" s="1"/>
  <c r="E94" i="3"/>
  <c r="D94" i="3"/>
  <c r="C94" i="3"/>
  <c r="B94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F93" i="3" a="1"/>
  <c r="F93" i="3" s="1"/>
  <c r="E93" i="3"/>
  <c r="D93" i="3"/>
  <c r="C93" i="3"/>
  <c r="B93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F92" i="3" a="1"/>
  <c r="F92" i="3" s="1"/>
  <c r="E92" i="3"/>
  <c r="D92" i="3"/>
  <c r="C92" i="3"/>
  <c r="B92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F91" i="3" a="1"/>
  <c r="F91" i="3" s="1"/>
  <c r="E91" i="3"/>
  <c r="D91" i="3"/>
  <c r="C91" i="3"/>
  <c r="B91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F90" i="3"/>
  <c r="F90" i="3" a="1"/>
  <c r="E90" i="3"/>
  <c r="D90" i="3"/>
  <c r="C90" i="3"/>
  <c r="B90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F89" i="3" a="1"/>
  <c r="F89" i="3" s="1"/>
  <c r="E89" i="3"/>
  <c r="D89" i="3"/>
  <c r="C89" i="3"/>
  <c r="B89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F88" i="3" a="1"/>
  <c r="F88" i="3" s="1"/>
  <c r="E88" i="3"/>
  <c r="D88" i="3"/>
  <c r="C88" i="3"/>
  <c r="B88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F87" i="3" a="1"/>
  <c r="F87" i="3" s="1"/>
  <c r="E87" i="3"/>
  <c r="D87" i="3"/>
  <c r="C87" i="3"/>
  <c r="B87" i="3"/>
  <c r="Z86" i="3"/>
  <c r="Y86" i="3"/>
  <c r="X86" i="3"/>
  <c r="W86" i="3"/>
  <c r="V86" i="3"/>
  <c r="U86" i="3"/>
  <c r="T86" i="3"/>
  <c r="S86" i="3"/>
  <c r="R86" i="3"/>
  <c r="Q86" i="3"/>
  <c r="AA86" i="3" s="1" a="1"/>
  <c r="AA86" i="3" s="1"/>
  <c r="AC86" i="3" s="1" a="1"/>
  <c r="AC86" i="3" s="1"/>
  <c r="P86" i="3"/>
  <c r="O86" i="3"/>
  <c r="N86" i="3"/>
  <c r="M86" i="3"/>
  <c r="L86" i="3"/>
  <c r="K86" i="3"/>
  <c r="J86" i="3"/>
  <c r="F86" i="3" a="1"/>
  <c r="F86" i="3" s="1"/>
  <c r="E86" i="3"/>
  <c r="D86" i="3"/>
  <c r="C86" i="3"/>
  <c r="B86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F85" i="3" a="1"/>
  <c r="F85" i="3" s="1"/>
  <c r="E85" i="3"/>
  <c r="D85" i="3"/>
  <c r="C85" i="3"/>
  <c r="B85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F84" i="3" a="1"/>
  <c r="F84" i="3" s="1"/>
  <c r="E84" i="3"/>
  <c r="D84" i="3"/>
  <c r="C84" i="3"/>
  <c r="B84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F83" i="3" a="1"/>
  <c r="F83" i="3" s="1"/>
  <c r="E83" i="3"/>
  <c r="D83" i="3"/>
  <c r="C83" i="3"/>
  <c r="B83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F82" i="3" a="1"/>
  <c r="F82" i="3" s="1"/>
  <c r="E82" i="3"/>
  <c r="D82" i="3"/>
  <c r="C82" i="3"/>
  <c r="B82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F81" i="3" a="1"/>
  <c r="F81" i="3" s="1"/>
  <c r="E81" i="3"/>
  <c r="D81" i="3"/>
  <c r="C81" i="3"/>
  <c r="B81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F80" i="3" a="1"/>
  <c r="F80" i="3" s="1"/>
  <c r="E80" i="3"/>
  <c r="D80" i="3"/>
  <c r="C80" i="3"/>
  <c r="B80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F79" i="3" a="1"/>
  <c r="F79" i="3" s="1"/>
  <c r="E79" i="3"/>
  <c r="D79" i="3"/>
  <c r="C79" i="3"/>
  <c r="B79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F78" i="3" a="1"/>
  <c r="F78" i="3" s="1"/>
  <c r="E78" i="3"/>
  <c r="D78" i="3"/>
  <c r="C78" i="3"/>
  <c r="B78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F77" i="3" a="1"/>
  <c r="F77" i="3" s="1"/>
  <c r="E77" i="3"/>
  <c r="D77" i="3"/>
  <c r="C77" i="3"/>
  <c r="B77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F76" i="3" a="1"/>
  <c r="F76" i="3" s="1"/>
  <c r="E76" i="3"/>
  <c r="D76" i="3"/>
  <c r="C76" i="3"/>
  <c r="B76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F75" i="3" a="1"/>
  <c r="F75" i="3" s="1"/>
  <c r="E75" i="3"/>
  <c r="D75" i="3"/>
  <c r="C75" i="3"/>
  <c r="B75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F74" i="3" a="1"/>
  <c r="F74" i="3" s="1"/>
  <c r="E74" i="3"/>
  <c r="D74" i="3"/>
  <c r="C74" i="3"/>
  <c r="B74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F73" i="3" a="1"/>
  <c r="F73" i="3" s="1"/>
  <c r="E73" i="3"/>
  <c r="D73" i="3"/>
  <c r="C73" i="3"/>
  <c r="B73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F72" i="3" a="1"/>
  <c r="F72" i="3" s="1"/>
  <c r="E72" i="3"/>
  <c r="D72" i="3"/>
  <c r="C72" i="3"/>
  <c r="B72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F71" i="3" a="1"/>
  <c r="F71" i="3" s="1"/>
  <c r="E71" i="3"/>
  <c r="D71" i="3"/>
  <c r="C71" i="3"/>
  <c r="B71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F70" i="3" a="1"/>
  <c r="F70" i="3" s="1"/>
  <c r="E70" i="3"/>
  <c r="D70" i="3"/>
  <c r="C70" i="3"/>
  <c r="B70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F69" i="3" a="1"/>
  <c r="F69" i="3" s="1"/>
  <c r="E69" i="3"/>
  <c r="D69" i="3"/>
  <c r="C69" i="3"/>
  <c r="B69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F68" i="3" a="1"/>
  <c r="F68" i="3" s="1"/>
  <c r="E68" i="3"/>
  <c r="D68" i="3"/>
  <c r="C68" i="3"/>
  <c r="B68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F67" i="3" a="1"/>
  <c r="F67" i="3" s="1"/>
  <c r="E67" i="3"/>
  <c r="D67" i="3"/>
  <c r="C67" i="3"/>
  <c r="B67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F66" i="3" a="1"/>
  <c r="F66" i="3" s="1"/>
  <c r="E66" i="3"/>
  <c r="D66" i="3"/>
  <c r="C66" i="3"/>
  <c r="B66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F65" i="3" a="1"/>
  <c r="F65" i="3" s="1"/>
  <c r="E65" i="3"/>
  <c r="D65" i="3"/>
  <c r="C65" i="3"/>
  <c r="B65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F64" i="3" a="1"/>
  <c r="F64" i="3" s="1"/>
  <c r="E64" i="3"/>
  <c r="D64" i="3"/>
  <c r="C64" i="3"/>
  <c r="B64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F63" i="3" a="1"/>
  <c r="F63" i="3" s="1"/>
  <c r="E63" i="3"/>
  <c r="D63" i="3"/>
  <c r="C63" i="3"/>
  <c r="B63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F62" i="3" a="1"/>
  <c r="F62" i="3" s="1"/>
  <c r="E62" i="3"/>
  <c r="D62" i="3"/>
  <c r="C62" i="3"/>
  <c r="B62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F61" i="3" a="1"/>
  <c r="F61" i="3" s="1"/>
  <c r="E61" i="3"/>
  <c r="D61" i="3"/>
  <c r="C61" i="3"/>
  <c r="B61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F60" i="3" a="1"/>
  <c r="F60" i="3" s="1"/>
  <c r="E60" i="3"/>
  <c r="D60" i="3"/>
  <c r="C60" i="3"/>
  <c r="B60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F59" i="3" a="1"/>
  <c r="F59" i="3" s="1"/>
  <c r="E59" i="3"/>
  <c r="D59" i="3"/>
  <c r="C59" i="3"/>
  <c r="B59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F58" i="3" a="1"/>
  <c r="F58" i="3" s="1"/>
  <c r="E58" i="3"/>
  <c r="D58" i="3"/>
  <c r="C58" i="3"/>
  <c r="B58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F57" i="3" a="1"/>
  <c r="F57" i="3" s="1"/>
  <c r="E57" i="3"/>
  <c r="D57" i="3"/>
  <c r="C57" i="3"/>
  <c r="B57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F56" i="3" a="1"/>
  <c r="F56" i="3" s="1"/>
  <c r="E56" i="3"/>
  <c r="D56" i="3"/>
  <c r="C56" i="3"/>
  <c r="B56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F55" i="3" a="1"/>
  <c r="F55" i="3" s="1"/>
  <c r="E55" i="3"/>
  <c r="D55" i="3"/>
  <c r="C55" i="3"/>
  <c r="B55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F54" i="3" a="1"/>
  <c r="F54" i="3" s="1"/>
  <c r="E54" i="3"/>
  <c r="D54" i="3"/>
  <c r="C54" i="3"/>
  <c r="B54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F53" i="3" a="1"/>
  <c r="F53" i="3" s="1"/>
  <c r="E53" i="3"/>
  <c r="D53" i="3"/>
  <c r="C53" i="3"/>
  <c r="B53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F52" i="3" a="1"/>
  <c r="F52" i="3" s="1"/>
  <c r="E52" i="3"/>
  <c r="D52" i="3"/>
  <c r="C52" i="3"/>
  <c r="B52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F51" i="3" a="1"/>
  <c r="F51" i="3" s="1"/>
  <c r="E51" i="3"/>
  <c r="D51" i="3"/>
  <c r="C51" i="3"/>
  <c r="B51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F50" i="3" a="1"/>
  <c r="F50" i="3" s="1"/>
  <c r="E50" i="3"/>
  <c r="D50" i="3"/>
  <c r="C50" i="3"/>
  <c r="B50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F49" i="3" a="1"/>
  <c r="F49" i="3" s="1"/>
  <c r="E49" i="3"/>
  <c r="D49" i="3"/>
  <c r="C49" i="3"/>
  <c r="B49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F48" i="3" a="1"/>
  <c r="F48" i="3" s="1"/>
  <c r="E48" i="3"/>
  <c r="D48" i="3"/>
  <c r="C48" i="3"/>
  <c r="B48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F47" i="3" a="1"/>
  <c r="F47" i="3" s="1"/>
  <c r="E47" i="3"/>
  <c r="D47" i="3"/>
  <c r="C47" i="3"/>
  <c r="B47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F46" i="3" a="1"/>
  <c r="F46" i="3" s="1"/>
  <c r="E46" i="3"/>
  <c r="D46" i="3"/>
  <c r="C46" i="3"/>
  <c r="B46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F45" i="3" a="1"/>
  <c r="F45" i="3" s="1"/>
  <c r="E45" i="3"/>
  <c r="D45" i="3"/>
  <c r="C45" i="3"/>
  <c r="B45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F44" i="3" a="1"/>
  <c r="F44" i="3" s="1"/>
  <c r="E44" i="3"/>
  <c r="D44" i="3"/>
  <c r="C44" i="3"/>
  <c r="B44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F43" i="3" a="1"/>
  <c r="F43" i="3" s="1"/>
  <c r="E43" i="3"/>
  <c r="D43" i="3"/>
  <c r="C43" i="3"/>
  <c r="B43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F42" i="3" a="1"/>
  <c r="F42" i="3" s="1"/>
  <c r="E42" i="3"/>
  <c r="D42" i="3"/>
  <c r="C42" i="3"/>
  <c r="B42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F41" i="3" a="1"/>
  <c r="F41" i="3" s="1"/>
  <c r="E41" i="3"/>
  <c r="D41" i="3"/>
  <c r="C41" i="3"/>
  <c r="B41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F40" i="3" a="1"/>
  <c r="F40" i="3" s="1"/>
  <c r="E40" i="3"/>
  <c r="D40" i="3"/>
  <c r="C40" i="3"/>
  <c r="B40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F39" i="3" a="1"/>
  <c r="F39" i="3" s="1"/>
  <c r="E39" i="3"/>
  <c r="D39" i="3"/>
  <c r="C39" i="3"/>
  <c r="B39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F38" i="3" a="1"/>
  <c r="F38" i="3" s="1"/>
  <c r="E38" i="3"/>
  <c r="D38" i="3"/>
  <c r="C38" i="3"/>
  <c r="B38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F37" i="3" a="1"/>
  <c r="F37" i="3" s="1"/>
  <c r="E37" i="3"/>
  <c r="D37" i="3"/>
  <c r="C37" i="3"/>
  <c r="B37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F36" i="3" a="1"/>
  <c r="F36" i="3" s="1"/>
  <c r="E36" i="3"/>
  <c r="D36" i="3"/>
  <c r="C36" i="3"/>
  <c r="B36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F35" i="3" a="1"/>
  <c r="F35" i="3" s="1"/>
  <c r="E35" i="3"/>
  <c r="D35" i="3"/>
  <c r="C35" i="3"/>
  <c r="B35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F34" i="3" a="1"/>
  <c r="F34" i="3" s="1"/>
  <c r="E34" i="3"/>
  <c r="D34" i="3"/>
  <c r="C34" i="3"/>
  <c r="B34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F33" i="3" a="1"/>
  <c r="F33" i="3" s="1"/>
  <c r="E33" i="3"/>
  <c r="D33" i="3"/>
  <c r="C33" i="3"/>
  <c r="B33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F32" i="3" a="1"/>
  <c r="F32" i="3" s="1"/>
  <c r="E32" i="3"/>
  <c r="D32" i="3"/>
  <c r="C32" i="3"/>
  <c r="B32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F31" i="3" a="1"/>
  <c r="F31" i="3" s="1"/>
  <c r="E31" i="3"/>
  <c r="D31" i="3"/>
  <c r="C31" i="3"/>
  <c r="B31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F30" i="3" a="1"/>
  <c r="F30" i="3" s="1"/>
  <c r="E30" i="3"/>
  <c r="D30" i="3"/>
  <c r="C30" i="3"/>
  <c r="B30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F29" i="3" a="1"/>
  <c r="F29" i="3" s="1"/>
  <c r="E29" i="3"/>
  <c r="D29" i="3"/>
  <c r="C29" i="3"/>
  <c r="B29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F28" i="3" a="1"/>
  <c r="F28" i="3" s="1"/>
  <c r="E28" i="3"/>
  <c r="D28" i="3"/>
  <c r="C28" i="3"/>
  <c r="B28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F27" i="3" a="1"/>
  <c r="F27" i="3" s="1"/>
  <c r="E27" i="3"/>
  <c r="D27" i="3"/>
  <c r="C27" i="3"/>
  <c r="B27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F26" i="3" a="1"/>
  <c r="F26" i="3" s="1"/>
  <c r="E26" i="3"/>
  <c r="D26" i="3"/>
  <c r="C26" i="3"/>
  <c r="B26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F25" i="3" a="1"/>
  <c r="F25" i="3" s="1"/>
  <c r="E25" i="3"/>
  <c r="D25" i="3"/>
  <c r="C25" i="3"/>
  <c r="B25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F24" i="3" a="1"/>
  <c r="F24" i="3" s="1"/>
  <c r="E24" i="3"/>
  <c r="D24" i="3"/>
  <c r="C24" i="3"/>
  <c r="B24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F23" i="3" a="1"/>
  <c r="F23" i="3" s="1"/>
  <c r="E23" i="3"/>
  <c r="D23" i="3"/>
  <c r="C23" i="3"/>
  <c r="B23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F22" i="3" a="1"/>
  <c r="F22" i="3" s="1"/>
  <c r="E22" i="3"/>
  <c r="D22" i="3"/>
  <c r="C22" i="3"/>
  <c r="B22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F21" i="3" a="1"/>
  <c r="F21" i="3" s="1"/>
  <c r="E21" i="3"/>
  <c r="D21" i="3"/>
  <c r="C21" i="3"/>
  <c r="B21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F20" i="3" a="1"/>
  <c r="F20" i="3" s="1"/>
  <c r="E20" i="3"/>
  <c r="D20" i="3"/>
  <c r="C20" i="3"/>
  <c r="B20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F19" i="3" a="1"/>
  <c r="F19" i="3" s="1"/>
  <c r="E19" i="3"/>
  <c r="D19" i="3"/>
  <c r="C19" i="3"/>
  <c r="B19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F18" i="3" a="1"/>
  <c r="F18" i="3" s="1"/>
  <c r="E18" i="3"/>
  <c r="D18" i="3"/>
  <c r="C18" i="3"/>
  <c r="B18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F17" i="3" a="1"/>
  <c r="F17" i="3" s="1"/>
  <c r="E17" i="3"/>
  <c r="D17" i="3"/>
  <c r="C17" i="3"/>
  <c r="B17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F16" i="3" a="1"/>
  <c r="F16" i="3" s="1"/>
  <c r="E16" i="3"/>
  <c r="D16" i="3"/>
  <c r="C16" i="3"/>
  <c r="B16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F15" i="3" a="1"/>
  <c r="F15" i="3" s="1"/>
  <c r="E15" i="3"/>
  <c r="D15" i="3"/>
  <c r="C15" i="3"/>
  <c r="B15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F14" i="3" a="1"/>
  <c r="F14" i="3" s="1"/>
  <c r="E14" i="3"/>
  <c r="D14" i="3"/>
  <c r="C14" i="3"/>
  <c r="B14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F13" i="3" a="1"/>
  <c r="F13" i="3" s="1"/>
  <c r="E13" i="3"/>
  <c r="D13" i="3"/>
  <c r="C13" i="3"/>
  <c r="B13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F12" i="3" a="1"/>
  <c r="F12" i="3" s="1"/>
  <c r="E12" i="3"/>
  <c r="D12" i="3"/>
  <c r="C12" i="3"/>
  <c r="B12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F11" i="3" a="1"/>
  <c r="F11" i="3" s="1"/>
  <c r="E11" i="3"/>
  <c r="D11" i="3"/>
  <c r="C11" i="3"/>
  <c r="B11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F10" i="3" a="1"/>
  <c r="F10" i="3" s="1"/>
  <c r="E10" i="3"/>
  <c r="D10" i="3"/>
  <c r="C10" i="3"/>
  <c r="B10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F9" i="3" a="1"/>
  <c r="F9" i="3" s="1"/>
  <c r="E9" i="3"/>
  <c r="D9" i="3"/>
  <c r="C9" i="3"/>
  <c r="B9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F8" i="3" a="1"/>
  <c r="F8" i="3" s="1"/>
  <c r="E8" i="3"/>
  <c r="D8" i="3"/>
  <c r="C8" i="3"/>
  <c r="B8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F7" i="3" a="1"/>
  <c r="F7" i="3" s="1"/>
  <c r="E7" i="3"/>
  <c r="D7" i="3"/>
  <c r="C7" i="3"/>
  <c r="B7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F6" i="3" a="1"/>
  <c r="F6" i="3" s="1"/>
  <c r="E6" i="3"/>
  <c r="D6" i="3"/>
  <c r="C6" i="3"/>
  <c r="B6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F5" i="3" a="1"/>
  <c r="F5" i="3" s="1"/>
  <c r="E5" i="3"/>
  <c r="D5" i="3"/>
  <c r="C5" i="3"/>
  <c r="B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F4" i="3"/>
  <c r="F4" i="3" a="1"/>
  <c r="E4" i="3"/>
  <c r="D4" i="3"/>
  <c r="C4" i="3"/>
  <c r="B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F3" i="3" a="1"/>
  <c r="F3" i="3" s="1"/>
  <c r="E3" i="3"/>
  <c r="D3" i="3"/>
  <c r="C3" i="3"/>
  <c r="B3" i="3"/>
  <c r="Z2" i="3"/>
  <c r="Y2" i="3"/>
  <c r="X2" i="3"/>
  <c r="W2" i="3"/>
  <c r="V2" i="3"/>
  <c r="U2" i="3"/>
  <c r="T2" i="3"/>
  <c r="S2" i="3"/>
  <c r="R2" i="3"/>
  <c r="Q2" i="3"/>
  <c r="P2" i="3"/>
  <c r="O2" i="3"/>
  <c r="E2" i="3"/>
  <c r="D2" i="3"/>
  <c r="C2" i="3"/>
  <c r="N2" i="3"/>
  <c r="M2" i="3"/>
  <c r="L2" i="3"/>
  <c r="K2" i="3"/>
  <c r="J2" i="3"/>
  <c r="F2" i="3" a="1"/>
  <c r="F2" i="3" s="1"/>
  <c r="B2" i="3"/>
  <c r="AE218" i="3" l="1" a="1"/>
  <c r="AE218" i="3" s="1"/>
  <c r="AD218" i="3" a="1"/>
  <c r="AD218" i="3" s="1"/>
  <c r="AB218" i="3" a="1"/>
  <c r="AB218" i="3" s="1"/>
  <c r="AG218" i="3"/>
  <c r="AF218" i="3"/>
  <c r="AC218" i="3" a="1"/>
  <c r="AC218" i="3" s="1"/>
  <c r="AG203" i="3"/>
  <c r="AE203" i="3" a="1"/>
  <c r="AE203" i="3" s="1"/>
  <c r="AD203" i="3" a="1"/>
  <c r="AD203" i="3" s="1"/>
  <c r="AC203" i="3" a="1"/>
  <c r="AC203" i="3" s="1"/>
  <c r="AB203" i="3" a="1"/>
  <c r="AB203" i="3" s="1"/>
  <c r="AF203" i="3"/>
  <c r="AE209" i="3" a="1"/>
  <c r="AE209" i="3" s="1"/>
  <c r="AG209" i="3"/>
  <c r="AF209" i="3"/>
  <c r="AD209" i="3" a="1"/>
  <c r="AD209" i="3" s="1"/>
  <c r="AC209" i="3" a="1"/>
  <c r="AC209" i="3" s="1"/>
  <c r="AB209" i="3" a="1"/>
  <c r="AB209" i="3" s="1"/>
  <c r="AB206" i="3" a="1"/>
  <c r="AB206" i="3" s="1"/>
  <c r="AG206" i="3"/>
  <c r="AF206" i="3"/>
  <c r="AC206" i="3" a="1"/>
  <c r="AC206" i="3" s="1"/>
  <c r="AE206" i="3" a="1"/>
  <c r="AE206" i="3" s="1"/>
  <c r="AD206" i="3" a="1"/>
  <c r="AD206" i="3" s="1"/>
  <c r="AG232" i="3"/>
  <c r="AF232" i="3"/>
  <c r="AE232" i="3" a="1"/>
  <c r="AE232" i="3" s="1"/>
  <c r="AD232" i="3" a="1"/>
  <c r="AD232" i="3" s="1"/>
  <c r="AC232" i="3" a="1"/>
  <c r="AC232" i="3" s="1"/>
  <c r="AB232" i="3" a="1"/>
  <c r="AB232" i="3" s="1"/>
  <c r="AC208" i="3" a="1"/>
  <c r="AC208" i="3" s="1"/>
  <c r="AG208" i="3"/>
  <c r="AF208" i="3"/>
  <c r="AE208" i="3" a="1"/>
  <c r="AE208" i="3" s="1"/>
  <c r="AD208" i="3" a="1"/>
  <c r="AD208" i="3" s="1"/>
  <c r="AB208" i="3" a="1"/>
  <c r="AB208" i="3" s="1"/>
  <c r="AD207" i="3" a="1"/>
  <c r="AD207" i="3" s="1"/>
  <c r="AE207" i="3" a="1"/>
  <c r="AE207" i="3" s="1"/>
  <c r="AC207" i="3" a="1"/>
  <c r="AC207" i="3" s="1"/>
  <c r="AB207" i="3" a="1"/>
  <c r="AB207" i="3" s="1"/>
  <c r="AF207" i="3"/>
  <c r="AG207" i="3"/>
  <c r="AE230" i="3" a="1"/>
  <c r="AE230" i="3" s="1"/>
  <c r="AD230" i="3" a="1"/>
  <c r="AD230" i="3" s="1"/>
  <c r="AB230" i="3" a="1"/>
  <c r="AB230" i="3" s="1"/>
  <c r="AG230" i="3"/>
  <c r="AF230" i="3"/>
  <c r="AC230" i="3" a="1"/>
  <c r="AC230" i="3" s="1"/>
  <c r="AF211" i="3"/>
  <c r="AE211" i="3" a="1"/>
  <c r="AE211" i="3" s="1"/>
  <c r="AD211" i="3" a="1"/>
  <c r="AD211" i="3" s="1"/>
  <c r="AC211" i="3" a="1"/>
  <c r="AC211" i="3" s="1"/>
  <c r="AB211" i="3" a="1"/>
  <c r="AB211" i="3" s="1"/>
  <c r="AG211" i="3"/>
  <c r="AG200" i="3"/>
  <c r="AB200" i="3" a="1"/>
  <c r="AB200" i="3" s="1"/>
  <c r="AF200" i="3"/>
  <c r="AC200" i="3" a="1"/>
  <c r="AC200" i="3" s="1"/>
  <c r="AE200" i="3" a="1"/>
  <c r="AE200" i="3" s="1"/>
  <c r="AD200" i="3" a="1"/>
  <c r="AD200" i="3" s="1"/>
  <c r="AC226" i="3" a="1"/>
  <c r="AC226" i="3" s="1"/>
  <c r="AB226" i="3" a="1"/>
  <c r="AB226" i="3" s="1"/>
  <c r="AG226" i="3"/>
  <c r="AF226" i="3"/>
  <c r="AE226" i="3" a="1"/>
  <c r="AE226" i="3" s="1"/>
  <c r="AD226" i="3" a="1"/>
  <c r="AD226" i="3" s="1"/>
  <c r="AC201" i="3" a="1"/>
  <c r="AC201" i="3" s="1"/>
  <c r="AB201" i="3" a="1"/>
  <c r="AB201" i="3" s="1"/>
  <c r="AG201" i="3"/>
  <c r="AF201" i="3"/>
  <c r="AD201" i="3" a="1"/>
  <c r="AD201" i="3" s="1"/>
  <c r="AE201" i="3" a="1"/>
  <c r="AE201" i="3" s="1"/>
  <c r="AE217" i="3" a="1"/>
  <c r="AE217" i="3" s="1"/>
  <c r="AD217" i="3" a="1"/>
  <c r="AD217" i="3" s="1"/>
  <c r="AC217" i="3" a="1"/>
  <c r="AC217" i="3" s="1"/>
  <c r="AF217" i="3"/>
  <c r="AG217" i="3"/>
  <c r="AB217" i="3" a="1"/>
  <c r="AB217" i="3" s="1"/>
  <c r="AD215" i="3" a="1"/>
  <c r="AD215" i="3" s="1"/>
  <c r="AB215" i="3" a="1"/>
  <c r="AB215" i="3" s="1"/>
  <c r="AG215" i="3"/>
  <c r="AE215" i="3" a="1"/>
  <c r="AE215" i="3" s="1"/>
  <c r="AF215" i="3"/>
  <c r="AC215" i="3" a="1"/>
  <c r="AC215" i="3" s="1"/>
  <c r="AG212" i="3"/>
  <c r="AE212" i="3" a="1"/>
  <c r="AE212" i="3" s="1"/>
  <c r="AF212" i="3"/>
  <c r="AD212" i="3" a="1"/>
  <c r="AD212" i="3" s="1"/>
  <c r="AC212" i="3" a="1"/>
  <c r="AC212" i="3" s="1"/>
  <c r="AB212" i="3" a="1"/>
  <c r="AB212" i="3" s="1"/>
  <c r="AF214" i="3"/>
  <c r="AG214" i="3"/>
  <c r="AE214" i="3" a="1"/>
  <c r="AE214" i="3" s="1"/>
  <c r="AD214" i="3" a="1"/>
  <c r="AD214" i="3" s="1"/>
  <c r="AC214" i="3" a="1"/>
  <c r="AC214" i="3" s="1"/>
  <c r="AB214" i="3" a="1"/>
  <c r="AB214" i="3" s="1"/>
  <c r="AD210" i="3" a="1"/>
  <c r="AD210" i="3" s="1"/>
  <c r="AC210" i="3" a="1"/>
  <c r="AC210" i="3" s="1"/>
  <c r="AB210" i="3" a="1"/>
  <c r="AB210" i="3" s="1"/>
  <c r="AG210" i="3"/>
  <c r="AF210" i="3"/>
  <c r="AE210" i="3" a="1"/>
  <c r="AE210" i="3" s="1"/>
  <c r="AG205" i="3"/>
  <c r="AF205" i="3"/>
  <c r="AE205" i="3" a="1"/>
  <c r="AE205" i="3" s="1"/>
  <c r="AD205" i="3" a="1"/>
  <c r="AD205" i="3" s="1"/>
  <c r="AC205" i="3" a="1"/>
  <c r="AC205" i="3" s="1"/>
  <c r="AB205" i="3" a="1"/>
  <c r="AB205" i="3" s="1"/>
  <c r="AE229" i="3" a="1"/>
  <c r="AE229" i="3" s="1"/>
  <c r="AD229" i="3" a="1"/>
  <c r="AD229" i="3" s="1"/>
  <c r="AC229" i="3" a="1"/>
  <c r="AC229" i="3" s="1"/>
  <c r="AB229" i="3" a="1"/>
  <c r="AB229" i="3" s="1"/>
  <c r="AF229" i="3"/>
  <c r="AG229" i="3"/>
  <c r="AF202" i="3"/>
  <c r="AD202" i="3" a="1"/>
  <c r="AD202" i="3" s="1"/>
  <c r="AC202" i="3" a="1"/>
  <c r="AC202" i="3" s="1"/>
  <c r="AB202" i="3" a="1"/>
  <c r="AB202" i="3" s="1"/>
  <c r="AE202" i="3" a="1"/>
  <c r="AE202" i="3" s="1"/>
  <c r="AG202" i="3"/>
  <c r="AA227" i="3" a="1"/>
  <c r="AA227" i="3" s="1"/>
  <c r="AA233" i="3" a="1"/>
  <c r="AA233" i="3" s="1"/>
  <c r="AA238" i="3" a="1"/>
  <c r="AA238" i="3" s="1"/>
  <c r="AE241" i="3" a="1"/>
  <c r="AE241" i="3" s="1"/>
  <c r="AD241" i="3" a="1"/>
  <c r="AD241" i="3" s="1"/>
  <c r="AC241" i="3" a="1"/>
  <c r="AC241" i="3" s="1"/>
  <c r="AB241" i="3" a="1"/>
  <c r="AB241" i="3" s="1"/>
  <c r="AG241" i="3"/>
  <c r="AF241" i="3"/>
  <c r="AC249" i="3" a="1"/>
  <c r="AC249" i="3" s="1"/>
  <c r="AB249" i="3" a="1"/>
  <c r="AB249" i="3" s="1"/>
  <c r="AG249" i="3"/>
  <c r="AF249" i="3"/>
  <c r="AE249" i="3" a="1"/>
  <c r="AE249" i="3" s="1"/>
  <c r="AD249" i="3" a="1"/>
  <c r="AD249" i="3" s="1"/>
  <c r="AF255" i="3"/>
  <c r="AE255" i="3" a="1"/>
  <c r="AE255" i="3" s="1"/>
  <c r="AD255" i="3" a="1"/>
  <c r="AD255" i="3" s="1"/>
  <c r="AC255" i="3" a="1"/>
  <c r="AC255" i="3" s="1"/>
  <c r="AB255" i="3" a="1"/>
  <c r="AB255" i="3" s="1"/>
  <c r="AG255" i="3"/>
  <c r="AA263" i="3" a="1"/>
  <c r="AA263" i="3" s="1"/>
  <c r="AG280" i="3"/>
  <c r="AF280" i="3"/>
  <c r="AE280" i="3" a="1"/>
  <c r="AE280" i="3" s="1"/>
  <c r="AD280" i="3" a="1"/>
  <c r="AD280" i="3" s="1"/>
  <c r="AC280" i="3" a="1"/>
  <c r="AC280" i="3" s="1"/>
  <c r="AB280" i="3" a="1"/>
  <c r="AB280" i="3" s="1"/>
  <c r="AG234" i="3"/>
  <c r="AF234" i="3"/>
  <c r="AE234" i="3" a="1"/>
  <c r="AE234" i="3" s="1"/>
  <c r="AD234" i="3" a="1"/>
  <c r="AD234" i="3" s="1"/>
  <c r="AC234" i="3" a="1"/>
  <c r="AC234" i="3" s="1"/>
  <c r="AE254" i="3" a="1"/>
  <c r="AE254" i="3" s="1"/>
  <c r="AD254" i="3" a="1"/>
  <c r="AD254" i="3" s="1"/>
  <c r="AC254" i="3" a="1"/>
  <c r="AC254" i="3" s="1"/>
  <c r="AB254" i="3" a="1"/>
  <c r="AB254" i="3" s="1"/>
  <c r="AG254" i="3"/>
  <c r="AF254" i="3"/>
  <c r="AC262" i="3" a="1"/>
  <c r="AC262" i="3" s="1"/>
  <c r="AB262" i="3" a="1"/>
  <c r="AB262" i="3" s="1"/>
  <c r="AG262" i="3"/>
  <c r="AF262" i="3"/>
  <c r="AE262" i="3" a="1"/>
  <c r="AE262" i="3" s="1"/>
  <c r="AD262" i="3" a="1"/>
  <c r="AD262" i="3" s="1"/>
  <c r="AG268" i="3"/>
  <c r="AF268" i="3"/>
  <c r="AE268" i="3" a="1"/>
  <c r="AE268" i="3" s="1"/>
  <c r="AD268" i="3" a="1"/>
  <c r="AD268" i="3" s="1"/>
  <c r="AC268" i="3" a="1"/>
  <c r="AC268" i="3" s="1"/>
  <c r="AB268" i="3" a="1"/>
  <c r="AB268" i="3" s="1"/>
  <c r="AC274" i="3" a="1"/>
  <c r="AC274" i="3" s="1"/>
  <c r="AB274" i="3" a="1"/>
  <c r="AB274" i="3" s="1"/>
  <c r="AG274" i="3"/>
  <c r="AF274" i="3"/>
  <c r="AE274" i="3" a="1"/>
  <c r="AE274" i="3" s="1"/>
  <c r="AD274" i="3" a="1"/>
  <c r="AD274" i="3" s="1"/>
  <c r="AA219" i="3" a="1"/>
  <c r="AA219" i="3" s="1"/>
  <c r="AA228" i="3" a="1"/>
  <c r="AA228" i="3" s="1"/>
  <c r="AA240" i="3" a="1"/>
  <c r="AA240" i="3" s="1"/>
  <c r="AC261" i="3" a="1"/>
  <c r="AC261" i="3" s="1"/>
  <c r="AB261" i="3" a="1"/>
  <c r="AB261" i="3" s="1"/>
  <c r="AG261" i="3"/>
  <c r="AF261" i="3"/>
  <c r="AE261" i="3" a="1"/>
  <c r="AE261" i="3" s="1"/>
  <c r="AD261" i="3" a="1"/>
  <c r="AD261" i="3" s="1"/>
  <c r="AF267" i="3"/>
  <c r="AE267" i="3" a="1"/>
  <c r="AE267" i="3" s="1"/>
  <c r="AD267" i="3" a="1"/>
  <c r="AD267" i="3" s="1"/>
  <c r="AC267" i="3" a="1"/>
  <c r="AC267" i="3" s="1"/>
  <c r="AB267" i="3" a="1"/>
  <c r="AB267" i="3" s="1"/>
  <c r="AG267" i="3"/>
  <c r="AA204" i="3" a="1"/>
  <c r="AA204" i="3" s="1"/>
  <c r="AA223" i="3" a="1"/>
  <c r="AA223" i="3" s="1"/>
  <c r="AD239" i="3" a="1"/>
  <c r="AD239" i="3" s="1"/>
  <c r="AC239" i="3" a="1"/>
  <c r="AC239" i="3" s="1"/>
  <c r="AB239" i="3" a="1"/>
  <c r="AB239" i="3" s="1"/>
  <c r="AG239" i="3"/>
  <c r="AE239" i="3" a="1"/>
  <c r="AE239" i="3" s="1"/>
  <c r="AE266" i="3" a="1"/>
  <c r="AE266" i="3" s="1"/>
  <c r="AD266" i="3" a="1"/>
  <c r="AD266" i="3" s="1"/>
  <c r="AC266" i="3" a="1"/>
  <c r="AC266" i="3" s="1"/>
  <c r="AB266" i="3" a="1"/>
  <c r="AB266" i="3" s="1"/>
  <c r="AG266" i="3"/>
  <c r="AF266" i="3"/>
  <c r="AC273" i="3" a="1"/>
  <c r="AC273" i="3" s="1"/>
  <c r="AB273" i="3" a="1"/>
  <c r="AB273" i="3" s="1"/>
  <c r="AG273" i="3"/>
  <c r="AF273" i="3"/>
  <c r="AE273" i="3" a="1"/>
  <c r="AE273" i="3" s="1"/>
  <c r="AD273" i="3" a="1"/>
  <c r="AD273" i="3" s="1"/>
  <c r="AA235" i="3" a="1"/>
  <c r="AA235" i="3" s="1"/>
  <c r="AA237" i="3" a="1"/>
  <c r="AA237" i="3" s="1"/>
  <c r="AB247" i="3" a="1"/>
  <c r="AB247" i="3" s="1"/>
  <c r="AG247" i="3"/>
  <c r="AF247" i="3"/>
  <c r="AE247" i="3" a="1"/>
  <c r="AE247" i="3" s="1"/>
  <c r="AD247" i="3" a="1"/>
  <c r="AD247" i="3" s="1"/>
  <c r="AC247" i="3" a="1"/>
  <c r="AC247" i="3" s="1"/>
  <c r="AB248" i="3" a="1"/>
  <c r="AB248" i="3" s="1"/>
  <c r="AG248" i="3"/>
  <c r="AF248" i="3"/>
  <c r="AE248" i="3" a="1"/>
  <c r="AE248" i="3" s="1"/>
  <c r="AD248" i="3" a="1"/>
  <c r="AD248" i="3" s="1"/>
  <c r="AC248" i="3" a="1"/>
  <c r="AC248" i="3" s="1"/>
  <c r="AE265" i="3" a="1"/>
  <c r="AE265" i="3" s="1"/>
  <c r="AD265" i="3" a="1"/>
  <c r="AD265" i="3" s="1"/>
  <c r="AC265" i="3" a="1"/>
  <c r="AC265" i="3" s="1"/>
  <c r="AB265" i="3" a="1"/>
  <c r="AB265" i="3" s="1"/>
  <c r="AG265" i="3"/>
  <c r="AF265" i="3"/>
  <c r="AE278" i="3" a="1"/>
  <c r="AE278" i="3" s="1"/>
  <c r="AD278" i="3" a="1"/>
  <c r="AD278" i="3" s="1"/>
  <c r="AC278" i="3" a="1"/>
  <c r="AC278" i="3" s="1"/>
  <c r="AB278" i="3" a="1"/>
  <c r="AB278" i="3" s="1"/>
  <c r="AG278" i="3"/>
  <c r="AF278" i="3"/>
  <c r="AA216" i="3" a="1"/>
  <c r="AA216" i="3" s="1"/>
  <c r="AG220" i="3"/>
  <c r="AF220" i="3"/>
  <c r="AE220" i="3" a="1"/>
  <c r="AE220" i="3" s="1"/>
  <c r="AC220" i="3" a="1"/>
  <c r="AC220" i="3" s="1"/>
  <c r="AG246" i="3"/>
  <c r="AF246" i="3"/>
  <c r="AE246" i="3" a="1"/>
  <c r="AE246" i="3" s="1"/>
  <c r="AD246" i="3" a="1"/>
  <c r="AD246" i="3" s="1"/>
  <c r="AC246" i="3" a="1"/>
  <c r="AC246" i="3" s="1"/>
  <c r="AB246" i="3" a="1"/>
  <c r="AB246" i="3" s="1"/>
  <c r="AA250" i="3" a="1"/>
  <c r="AA250" i="3" s="1"/>
  <c r="AB272" i="3" a="1"/>
  <c r="AB272" i="3" s="1"/>
  <c r="AG272" i="3"/>
  <c r="AF272" i="3"/>
  <c r="AE272" i="3" a="1"/>
  <c r="AE272" i="3" s="1"/>
  <c r="AD272" i="3" a="1"/>
  <c r="AD272" i="3" s="1"/>
  <c r="AC272" i="3" a="1"/>
  <c r="AC272" i="3" s="1"/>
  <c r="AD252" i="3" a="1"/>
  <c r="AD252" i="3" s="1"/>
  <c r="AC252" i="3" a="1"/>
  <c r="AC252" i="3" s="1"/>
  <c r="AB252" i="3" a="1"/>
  <c r="AB252" i="3" s="1"/>
  <c r="AG252" i="3"/>
  <c r="AF252" i="3"/>
  <c r="AE252" i="3" a="1"/>
  <c r="AE252" i="3" s="1"/>
  <c r="AE253" i="3" a="1"/>
  <c r="AE253" i="3" s="1"/>
  <c r="AD253" i="3" a="1"/>
  <c r="AD253" i="3" s="1"/>
  <c r="AC253" i="3" a="1"/>
  <c r="AC253" i="3" s="1"/>
  <c r="AB253" i="3" a="1"/>
  <c r="AB253" i="3" s="1"/>
  <c r="AG253" i="3"/>
  <c r="AF253" i="3"/>
  <c r="AB259" i="3" a="1"/>
  <c r="AB259" i="3" s="1"/>
  <c r="AG259" i="3"/>
  <c r="AF259" i="3"/>
  <c r="AE259" i="3" a="1"/>
  <c r="AE259" i="3" s="1"/>
  <c r="AD259" i="3" a="1"/>
  <c r="AD259" i="3" s="1"/>
  <c r="AC259" i="3" a="1"/>
  <c r="AC259" i="3" s="1"/>
  <c r="AB260" i="3" a="1"/>
  <c r="AB260" i="3" s="1"/>
  <c r="AG260" i="3"/>
  <c r="AF260" i="3"/>
  <c r="AE260" i="3" a="1"/>
  <c r="AE260" i="3" s="1"/>
  <c r="AD260" i="3" a="1"/>
  <c r="AD260" i="3" s="1"/>
  <c r="AC260" i="3" a="1"/>
  <c r="AC260" i="3" s="1"/>
  <c r="AF279" i="3"/>
  <c r="AE279" i="3" a="1"/>
  <c r="AE279" i="3" s="1"/>
  <c r="AD279" i="3" a="1"/>
  <c r="AD279" i="3" s="1"/>
  <c r="AC279" i="3" a="1"/>
  <c r="AC279" i="3" s="1"/>
  <c r="AB279" i="3" a="1"/>
  <c r="AB279" i="3" s="1"/>
  <c r="AG279" i="3"/>
  <c r="AA225" i="3" a="1"/>
  <c r="AA225" i="3" s="1"/>
  <c r="AA236" i="3" a="1"/>
  <c r="AA236" i="3" s="1"/>
  <c r="AG245" i="3"/>
  <c r="AF245" i="3"/>
  <c r="AE245" i="3" a="1"/>
  <c r="AE245" i="3" s="1"/>
  <c r="AD245" i="3" a="1"/>
  <c r="AD245" i="3" s="1"/>
  <c r="AC245" i="3" a="1"/>
  <c r="AC245" i="3" s="1"/>
  <c r="AB245" i="3" a="1"/>
  <c r="AB245" i="3" s="1"/>
  <c r="AA258" i="3" a="1"/>
  <c r="AA258" i="3" s="1"/>
  <c r="AD220" i="3" a="1"/>
  <c r="AD220" i="3" s="1"/>
  <c r="AA224" i="3" a="1"/>
  <c r="AA224" i="3" s="1"/>
  <c r="AA231" i="3" a="1"/>
  <c r="AA231" i="3" s="1"/>
  <c r="AA251" i="3" a="1"/>
  <c r="AA251" i="3" s="1"/>
  <c r="AA264" i="3" a="1"/>
  <c r="AA264" i="3" s="1"/>
  <c r="AA270" i="3" a="1"/>
  <c r="AA270" i="3" s="1"/>
  <c r="AB271" i="3" a="1"/>
  <c r="AB271" i="3" s="1"/>
  <c r="AG271" i="3"/>
  <c r="AF271" i="3"/>
  <c r="AE271" i="3" a="1"/>
  <c r="AE271" i="3" s="1"/>
  <c r="AD271" i="3" a="1"/>
  <c r="AD271" i="3" s="1"/>
  <c r="AC271" i="3" a="1"/>
  <c r="AC271" i="3" s="1"/>
  <c r="AA277" i="3" a="1"/>
  <c r="AA277" i="3" s="1"/>
  <c r="AA213" i="3" a="1"/>
  <c r="AA213" i="3" s="1"/>
  <c r="AA221" i="3" a="1"/>
  <c r="AA221" i="3" s="1"/>
  <c r="AF243" i="3"/>
  <c r="AE243" i="3" a="1"/>
  <c r="AE243" i="3" s="1"/>
  <c r="AD243" i="3" a="1"/>
  <c r="AD243" i="3" s="1"/>
  <c r="AC243" i="3" a="1"/>
  <c r="AC243" i="3" s="1"/>
  <c r="AB243" i="3" a="1"/>
  <c r="AB243" i="3" s="1"/>
  <c r="AG243" i="3"/>
  <c r="AG244" i="3"/>
  <c r="AF244" i="3"/>
  <c r="AE244" i="3" a="1"/>
  <c r="AE244" i="3" s="1"/>
  <c r="AD244" i="3" a="1"/>
  <c r="AD244" i="3" s="1"/>
  <c r="AC244" i="3" a="1"/>
  <c r="AC244" i="3" s="1"/>
  <c r="AB244" i="3" a="1"/>
  <c r="AB244" i="3" s="1"/>
  <c r="AG257" i="3"/>
  <c r="AF257" i="3"/>
  <c r="AE257" i="3" a="1"/>
  <c r="AE257" i="3" s="1"/>
  <c r="AD257" i="3" a="1"/>
  <c r="AD257" i="3" s="1"/>
  <c r="AC257" i="3" a="1"/>
  <c r="AC257" i="3" s="1"/>
  <c r="AB257" i="3" a="1"/>
  <c r="AB257" i="3" s="1"/>
  <c r="AA276" i="3" a="1"/>
  <c r="AA276" i="3" s="1"/>
  <c r="AA269" i="3" a="1"/>
  <c r="AA269" i="3" s="1"/>
  <c r="AA222" i="3" a="1"/>
  <c r="AA222" i="3" s="1"/>
  <c r="AA242" i="3" a="1"/>
  <c r="AA242" i="3" s="1"/>
  <c r="AA256" i="3" a="1"/>
  <c r="AA256" i="3" s="1"/>
  <c r="AA275" i="3" a="1"/>
  <c r="AA275" i="3" s="1"/>
  <c r="AA196" i="3" a="1"/>
  <c r="AA196" i="3" s="1"/>
  <c r="AG196" i="3" s="1"/>
  <c r="AA195" i="3" a="1"/>
  <c r="AA195" i="3" s="1"/>
  <c r="AG195" i="3" s="1"/>
  <c r="AA194" i="3" a="1"/>
  <c r="AA194" i="3" s="1"/>
  <c r="AG194" i="3" s="1"/>
  <c r="AA199" i="3" a="1"/>
  <c r="AA199" i="3" s="1"/>
  <c r="AG199" i="3" s="1"/>
  <c r="AA182" i="3" a="1"/>
  <c r="AA182" i="3" s="1"/>
  <c r="AA188" i="3" a="1"/>
  <c r="AA188" i="3" s="1"/>
  <c r="AG188" i="3" s="1"/>
  <c r="AA185" i="3" a="1"/>
  <c r="AA185" i="3" s="1"/>
  <c r="AG185" i="3" s="1"/>
  <c r="AA172" i="3" a="1"/>
  <c r="AA172" i="3" s="1"/>
  <c r="AG172" i="3" s="1"/>
  <c r="AA173" i="3" a="1"/>
  <c r="AA173" i="3" s="1"/>
  <c r="AG173" i="3" s="1"/>
  <c r="AA174" i="3" a="1"/>
  <c r="AA174" i="3" s="1"/>
  <c r="AG174" i="3" s="1"/>
  <c r="AA186" i="3" a="1"/>
  <c r="AA186" i="3" s="1"/>
  <c r="AG186" i="3" s="1"/>
  <c r="AA192" i="3" a="1"/>
  <c r="AA192" i="3" s="1"/>
  <c r="AA178" i="3" a="1"/>
  <c r="AA178" i="3" s="1"/>
  <c r="AA179" i="3" a="1"/>
  <c r="AA179" i="3" s="1"/>
  <c r="AG179" i="3" s="1"/>
  <c r="AA162" i="3" a="1"/>
  <c r="AA162" i="3" s="1"/>
  <c r="AG162" i="3" s="1"/>
  <c r="AA160" i="3" a="1"/>
  <c r="AA160" i="3" s="1"/>
  <c r="AG160" i="3" s="1"/>
  <c r="AA161" i="3" a="1"/>
  <c r="AA161" i="3" s="1"/>
  <c r="AG161" i="3" s="1"/>
  <c r="AA148" i="3" a="1"/>
  <c r="AA148" i="3" s="1"/>
  <c r="AG148" i="3" s="1"/>
  <c r="AA152" i="3" a="1"/>
  <c r="AA152" i="3" s="1"/>
  <c r="AG152" i="3" s="1"/>
  <c r="AA159" i="3" a="1"/>
  <c r="AA159" i="3" s="1"/>
  <c r="AG159" i="3" s="1"/>
  <c r="AA164" i="3" a="1"/>
  <c r="AA164" i="3" s="1"/>
  <c r="AG164" i="3" s="1"/>
  <c r="AA138" i="3" a="1"/>
  <c r="AA138" i="3" s="1"/>
  <c r="AG138" i="3" s="1"/>
  <c r="AA115" i="3" a="1"/>
  <c r="AA115" i="3" s="1"/>
  <c r="AG115" i="3" s="1"/>
  <c r="AA120" i="3" a="1"/>
  <c r="AA120" i="3" s="1"/>
  <c r="AG120" i="3" s="1"/>
  <c r="AA83" i="3" a="1"/>
  <c r="AA83" i="3" s="1"/>
  <c r="AG83" i="3" s="1"/>
  <c r="AA82" i="3" a="1"/>
  <c r="AA82" i="3" s="1"/>
  <c r="AG82" i="3" s="1"/>
  <c r="AA93" i="3" a="1"/>
  <c r="AA93" i="3" s="1"/>
  <c r="AG93" i="3" s="1"/>
  <c r="AA68" i="3" a="1"/>
  <c r="AA68" i="3" s="1"/>
  <c r="AG68" i="3" s="1"/>
  <c r="AA41" i="3" a="1"/>
  <c r="AA41" i="3" s="1"/>
  <c r="AG41" i="3" s="1"/>
  <c r="AA3" i="3" a="1"/>
  <c r="AA3" i="3" s="1"/>
  <c r="AG3" i="3" s="1"/>
  <c r="AA25" i="3" a="1"/>
  <c r="AA25" i="3" s="1"/>
  <c r="AG25" i="3" s="1"/>
  <c r="AA24" i="3" a="1"/>
  <c r="AA24" i="3" s="1"/>
  <c r="AG24" i="3" s="1"/>
  <c r="AC152" i="3" a="1"/>
  <c r="AC152" i="3" s="1"/>
  <c r="AA26" i="3" a="1"/>
  <c r="AA26" i="3" s="1"/>
  <c r="AG26" i="3" s="1"/>
  <c r="AA55" i="3" a="1"/>
  <c r="AA55" i="3" s="1"/>
  <c r="AG55" i="3" s="1"/>
  <c r="AE68" i="3" a="1"/>
  <c r="AE68" i="3" s="1"/>
  <c r="AA94" i="3" a="1"/>
  <c r="AA94" i="3" s="1"/>
  <c r="AG94" i="3" s="1"/>
  <c r="AA104" i="3" a="1"/>
  <c r="AA104" i="3" s="1"/>
  <c r="AG104" i="3" s="1"/>
  <c r="AA114" i="3" a="1"/>
  <c r="AA114" i="3" s="1"/>
  <c r="AG114" i="3" s="1"/>
  <c r="AA131" i="3" a="1"/>
  <c r="AA131" i="3" s="1"/>
  <c r="AG131" i="3" s="1"/>
  <c r="AA140" i="3" a="1"/>
  <c r="AA140" i="3" s="1"/>
  <c r="AG140" i="3" s="1"/>
  <c r="AG86" i="3"/>
  <c r="AA16" i="3" a="1"/>
  <c r="AA16" i="3" s="1"/>
  <c r="AG16" i="3" s="1"/>
  <c r="AA18" i="3" a="1"/>
  <c r="AA18" i="3" s="1"/>
  <c r="AG18" i="3" s="1"/>
  <c r="AA39" i="3" a="1"/>
  <c r="AA39" i="3" s="1"/>
  <c r="AG39" i="3" s="1"/>
  <c r="AA53" i="3" a="1"/>
  <c r="AA53" i="3" s="1"/>
  <c r="AG53" i="3" s="1"/>
  <c r="AA88" i="3" a="1"/>
  <c r="AA88" i="3" s="1"/>
  <c r="AG88" i="3" s="1"/>
  <c r="AA95" i="3" a="1"/>
  <c r="AA95" i="3" s="1"/>
  <c r="AG95" i="3" s="1"/>
  <c r="AA107" i="3" a="1"/>
  <c r="AA107" i="3" s="1"/>
  <c r="AG107" i="3" s="1"/>
  <c r="AA139" i="3" a="1"/>
  <c r="AA139" i="3" s="1"/>
  <c r="AG139" i="3" s="1"/>
  <c r="AA17" i="3" a="1"/>
  <c r="AA17" i="3" s="1"/>
  <c r="AG17" i="3" s="1"/>
  <c r="AA91" i="3" a="1"/>
  <c r="AA91" i="3" s="1"/>
  <c r="AG91" i="3" s="1"/>
  <c r="AA122" i="3" a="1"/>
  <c r="AA122" i="3" s="1"/>
  <c r="AG122" i="3" s="1"/>
  <c r="AA15" i="3" a="1"/>
  <c r="AA15" i="3" s="1"/>
  <c r="AG15" i="3" s="1"/>
  <c r="AA62" i="3" a="1"/>
  <c r="AA62" i="3" s="1"/>
  <c r="AG62" i="3" s="1"/>
  <c r="AA7" i="3" a="1"/>
  <c r="AA7" i="3" s="1"/>
  <c r="AG7" i="3" s="1"/>
  <c r="AA8" i="3" a="1"/>
  <c r="AA8" i="3" s="1"/>
  <c r="AG8" i="3" s="1"/>
  <c r="AA9" i="3" a="1"/>
  <c r="AA9" i="3" s="1"/>
  <c r="AG9" i="3" s="1"/>
  <c r="AA14" i="3" a="1"/>
  <c r="AA14" i="3" s="1"/>
  <c r="AG14" i="3" s="1"/>
  <c r="AA48" i="3" a="1"/>
  <c r="AA48" i="3" s="1"/>
  <c r="AG48" i="3" s="1"/>
  <c r="AA52" i="3" a="1"/>
  <c r="AA52" i="3" s="1"/>
  <c r="AG52" i="3" s="1"/>
  <c r="AA23" i="3" a="1"/>
  <c r="AA23" i="3" s="1"/>
  <c r="AG23" i="3" s="1"/>
  <c r="AA31" i="3" a="1"/>
  <c r="AA31" i="3" s="1"/>
  <c r="AG31" i="3" s="1"/>
  <c r="AA32" i="3" a="1"/>
  <c r="AA32" i="3" s="1"/>
  <c r="AG32" i="3" s="1"/>
  <c r="AA38" i="3" a="1"/>
  <c r="AA38" i="3" s="1"/>
  <c r="AG38" i="3" s="1"/>
  <c r="AA46" i="3" a="1"/>
  <c r="AA46" i="3" s="1"/>
  <c r="AG46" i="3" s="1"/>
  <c r="AA47" i="3" a="1"/>
  <c r="AA47" i="3" s="1"/>
  <c r="AG47" i="3" s="1"/>
  <c r="AA60" i="3" a="1"/>
  <c r="AA60" i="3" s="1"/>
  <c r="AG60" i="3" s="1"/>
  <c r="AA78" i="3" a="1"/>
  <c r="AA78" i="3" s="1"/>
  <c r="AC78" i="3" s="1" a="1"/>
  <c r="AC78" i="3" s="1"/>
  <c r="AA105" i="3" a="1"/>
  <c r="AA105" i="3" s="1"/>
  <c r="AG105" i="3" s="1"/>
  <c r="AA113" i="3" a="1"/>
  <c r="AA113" i="3" s="1"/>
  <c r="AG113" i="3" s="1"/>
  <c r="AA155" i="3" a="1"/>
  <c r="AA155" i="3" s="1"/>
  <c r="AG155" i="3" s="1"/>
  <c r="AA37" i="3" a="1"/>
  <c r="AA37" i="3" s="1"/>
  <c r="AG37" i="3" s="1"/>
  <c r="AA40" i="3" a="1"/>
  <c r="AA40" i="3" s="1"/>
  <c r="AG40" i="3" s="1"/>
  <c r="AA59" i="3" a="1"/>
  <c r="AA59" i="3" s="1"/>
  <c r="AG59" i="3" s="1"/>
  <c r="AA90" i="3" a="1"/>
  <c r="AA90" i="3" s="1"/>
  <c r="AG90" i="3" s="1"/>
  <c r="AA97" i="3" a="1"/>
  <c r="AA97" i="3" s="1"/>
  <c r="AG97" i="3" s="1"/>
  <c r="AA98" i="3" a="1"/>
  <c r="AA98" i="3" s="1"/>
  <c r="AG98" i="3" s="1"/>
  <c r="AA112" i="3" a="1"/>
  <c r="AA112" i="3" s="1"/>
  <c r="AG112" i="3" s="1"/>
  <c r="AA143" i="3" a="1"/>
  <c r="AA143" i="3" s="1"/>
  <c r="AG143" i="3" s="1"/>
  <c r="AA12" i="3" a="1"/>
  <c r="AA12" i="3" s="1"/>
  <c r="AG12" i="3" s="1"/>
  <c r="AA89" i="3" a="1"/>
  <c r="AA89" i="3" s="1"/>
  <c r="AG89" i="3" s="1"/>
  <c r="AA103" i="3" a="1"/>
  <c r="AA103" i="3" s="1"/>
  <c r="AG103" i="3" s="1"/>
  <c r="AA109" i="3" a="1"/>
  <c r="AA109" i="3" s="1"/>
  <c r="AG109" i="3" s="1"/>
  <c r="AA125" i="3" a="1"/>
  <c r="AA125" i="3" s="1"/>
  <c r="AG125" i="3" s="1"/>
  <c r="AA135" i="3" a="1"/>
  <c r="AA135" i="3" s="1"/>
  <c r="AA10" i="3" a="1"/>
  <c r="AA10" i="3" s="1"/>
  <c r="AG10" i="3" s="1"/>
  <c r="AA13" i="3" a="1"/>
  <c r="AA13" i="3" s="1"/>
  <c r="AG13" i="3" s="1"/>
  <c r="AA36" i="3" a="1"/>
  <c r="AA36" i="3" s="1"/>
  <c r="AG36" i="3" s="1"/>
  <c r="AA51" i="3" a="1"/>
  <c r="AA51" i="3" s="1"/>
  <c r="AG51" i="3" s="1"/>
  <c r="AA22" i="3" a="1"/>
  <c r="AA22" i="3" s="1"/>
  <c r="AG22" i="3" s="1"/>
  <c r="AA28" i="3" a="1"/>
  <c r="AA28" i="3" s="1"/>
  <c r="AG28" i="3" s="1"/>
  <c r="AA29" i="3" a="1"/>
  <c r="AA29" i="3" s="1"/>
  <c r="AG29" i="3" s="1"/>
  <c r="AA34" i="3" a="1"/>
  <c r="AA34" i="3" s="1"/>
  <c r="AG34" i="3" s="1"/>
  <c r="AA42" i="3" a="1"/>
  <c r="AA42" i="3" s="1"/>
  <c r="AG42" i="3" s="1"/>
  <c r="AA64" i="3" a="1"/>
  <c r="AA64" i="3" s="1"/>
  <c r="AG64" i="3" s="1"/>
  <c r="AA71" i="3" a="1"/>
  <c r="AA71" i="3" s="1"/>
  <c r="AG71" i="3" s="1"/>
  <c r="AA72" i="3" a="1"/>
  <c r="AA72" i="3" s="1"/>
  <c r="AG72" i="3" s="1"/>
  <c r="AA134" i="3" a="1"/>
  <c r="AA134" i="3" s="1"/>
  <c r="AG134" i="3" s="1"/>
  <c r="AA145" i="3" a="1"/>
  <c r="AA145" i="3" s="1"/>
  <c r="AG145" i="3" s="1"/>
  <c r="AA146" i="3" a="1"/>
  <c r="AA146" i="3" s="1"/>
  <c r="AG146" i="3" s="1"/>
  <c r="AA5" i="3" a="1"/>
  <c r="AA5" i="3" s="1"/>
  <c r="AG5" i="3" s="1"/>
  <c r="AA6" i="3" a="1"/>
  <c r="AA6" i="3" s="1"/>
  <c r="AG6" i="3" s="1"/>
  <c r="AA33" i="3" a="1"/>
  <c r="AA33" i="3" s="1"/>
  <c r="AG33" i="3" s="1"/>
  <c r="AA35" i="3" a="1"/>
  <c r="AA35" i="3" s="1"/>
  <c r="AG35" i="3" s="1"/>
  <c r="AA80" i="3" a="1"/>
  <c r="AA80" i="3" s="1"/>
  <c r="AD80" i="3" s="1" a="1"/>
  <c r="AD80" i="3" s="1"/>
  <c r="AA102" i="3" a="1"/>
  <c r="AA102" i="3" s="1"/>
  <c r="AG102" i="3" s="1"/>
  <c r="AA110" i="3" a="1"/>
  <c r="AA110" i="3" s="1"/>
  <c r="AG110" i="3" s="1"/>
  <c r="AA132" i="3" a="1"/>
  <c r="AA132" i="3" s="1"/>
  <c r="AA19" i="3" a="1"/>
  <c r="AA19" i="3" s="1"/>
  <c r="AG19" i="3" s="1"/>
  <c r="AA20" i="3" a="1"/>
  <c r="AA20" i="3" s="1"/>
  <c r="AG20" i="3" s="1"/>
  <c r="AA21" i="3" a="1"/>
  <c r="AA21" i="3" s="1"/>
  <c r="AG21" i="3" s="1"/>
  <c r="AA27" i="3" a="1"/>
  <c r="AA27" i="3" s="1"/>
  <c r="AG27" i="3" s="1"/>
  <c r="AA44" i="3" a="1"/>
  <c r="AA44" i="3" s="1"/>
  <c r="AG44" i="3" s="1"/>
  <c r="AA54" i="3" a="1"/>
  <c r="AA54" i="3" s="1"/>
  <c r="AG54" i="3" s="1"/>
  <c r="AA57" i="3" a="1"/>
  <c r="AA57" i="3" s="1"/>
  <c r="AA4" i="3" a="1"/>
  <c r="AA4" i="3" s="1"/>
  <c r="AG4" i="3" s="1"/>
  <c r="AA11" i="3" a="1"/>
  <c r="AA11" i="3" s="1"/>
  <c r="AG11" i="3" s="1"/>
  <c r="AA30" i="3" a="1"/>
  <c r="AA30" i="3" s="1"/>
  <c r="AG30" i="3" s="1"/>
  <c r="AA43" i="3" a="1"/>
  <c r="AA43" i="3" s="1"/>
  <c r="AG43" i="3" s="1"/>
  <c r="AA56" i="3" a="1"/>
  <c r="AA56" i="3" s="1"/>
  <c r="AG56" i="3" s="1"/>
  <c r="AA58" i="3" a="1"/>
  <c r="AA58" i="3" s="1"/>
  <c r="AG58" i="3" s="1"/>
  <c r="AA63" i="3" a="1"/>
  <c r="AA63" i="3" s="1"/>
  <c r="AG63" i="3" s="1"/>
  <c r="AA70" i="3" a="1"/>
  <c r="AA70" i="3" s="1"/>
  <c r="AG70" i="3" s="1"/>
  <c r="AA79" i="3" a="1"/>
  <c r="AA79" i="3" s="1"/>
  <c r="AB79" i="3" s="1" a="1"/>
  <c r="AB79" i="3" s="1"/>
  <c r="AA108" i="3" a="1"/>
  <c r="AA108" i="3" s="1"/>
  <c r="AG108" i="3" s="1"/>
  <c r="AA117" i="3" a="1"/>
  <c r="AA117" i="3" s="1"/>
  <c r="AG117" i="3" s="1"/>
  <c r="AA124" i="3" a="1"/>
  <c r="AA124" i="3" s="1"/>
  <c r="AG124" i="3" s="1"/>
  <c r="AA147" i="3" a="1"/>
  <c r="AA147" i="3" s="1"/>
  <c r="AG147" i="3" s="1"/>
  <c r="AA149" i="3" a="1"/>
  <c r="AA149" i="3" s="1"/>
  <c r="AG149" i="3" s="1"/>
  <c r="AA150" i="3" a="1"/>
  <c r="AA150" i="3" s="1"/>
  <c r="AG150" i="3" s="1"/>
  <c r="AA50" i="3" a="1"/>
  <c r="AA50" i="3" s="1"/>
  <c r="AG50" i="3" s="1"/>
  <c r="AA77" i="3" a="1"/>
  <c r="AA77" i="3" s="1"/>
  <c r="AA101" i="3" a="1"/>
  <c r="AA101" i="3" s="1"/>
  <c r="AG101" i="3" s="1"/>
  <c r="AB8" i="3" a="1"/>
  <c r="AB8" i="3" s="1"/>
  <c r="AD8" i="3" a="1"/>
  <c r="AD8" i="3" s="1"/>
  <c r="AF14" i="3"/>
  <c r="AE14" i="3" a="1"/>
  <c r="AE14" i="3" s="1"/>
  <c r="AC14" i="3" a="1"/>
  <c r="AC14" i="3" s="1"/>
  <c r="AB14" i="3" a="1"/>
  <c r="AB14" i="3" s="1"/>
  <c r="AB5" i="3" a="1"/>
  <c r="AB5" i="3" s="1"/>
  <c r="AE12" i="3" a="1"/>
  <c r="AE12" i="3" s="1"/>
  <c r="AD12" i="3" a="1"/>
  <c r="AD12" i="3" s="1"/>
  <c r="AC12" i="3" a="1"/>
  <c r="AC12" i="3" s="1"/>
  <c r="AF37" i="3"/>
  <c r="AE37" i="3" a="1"/>
  <c r="AE37" i="3" s="1"/>
  <c r="AD37" i="3" a="1"/>
  <c r="AD37" i="3" s="1"/>
  <c r="AC37" i="3" a="1"/>
  <c r="AC37" i="3" s="1"/>
  <c r="AB37" i="3" a="1"/>
  <c r="AB37" i="3" s="1"/>
  <c r="AD40" i="3" a="1"/>
  <c r="AD40" i="3" s="1"/>
  <c r="AC40" i="3" a="1"/>
  <c r="AC40" i="3" s="1"/>
  <c r="AB59" i="3" a="1"/>
  <c r="AB59" i="3" s="1"/>
  <c r="AF59" i="3"/>
  <c r="AE59" i="3" a="1"/>
  <c r="AE59" i="3" s="1"/>
  <c r="AF97" i="3"/>
  <c r="AE97" i="3" a="1"/>
  <c r="AE97" i="3" s="1"/>
  <c r="AD97" i="3" a="1"/>
  <c r="AD97" i="3" s="1"/>
  <c r="AC22" i="3" a="1"/>
  <c r="AC22" i="3" s="1"/>
  <c r="AB22" i="3" a="1"/>
  <c r="AB22" i="3" s="1"/>
  <c r="AF22" i="3"/>
  <c r="AE28" i="3" a="1"/>
  <c r="AE28" i="3" s="1"/>
  <c r="AC28" i="3" a="1"/>
  <c r="AC28" i="3" s="1"/>
  <c r="AB28" i="3" a="1"/>
  <c r="AB28" i="3" s="1"/>
  <c r="AB29" i="3" a="1"/>
  <c r="AB29" i="3" s="1"/>
  <c r="AE29" i="3" a="1"/>
  <c r="AE29" i="3" s="1"/>
  <c r="AD29" i="3" a="1"/>
  <c r="AD29" i="3" s="1"/>
  <c r="AC29" i="3" a="1"/>
  <c r="AC29" i="3" s="1"/>
  <c r="AE42" i="3" a="1"/>
  <c r="AE42" i="3" s="1"/>
  <c r="AC42" i="3" a="1"/>
  <c r="AC42" i="3" s="1"/>
  <c r="AF42" i="3"/>
  <c r="AF64" i="3"/>
  <c r="AE64" i="3" a="1"/>
  <c r="AE64" i="3" s="1"/>
  <c r="AD64" i="3" a="1"/>
  <c r="AD64" i="3" s="1"/>
  <c r="AC64" i="3" a="1"/>
  <c r="AC64" i="3" s="1"/>
  <c r="AB64" i="3" a="1"/>
  <c r="AB64" i="3" s="1"/>
  <c r="AC71" i="3" a="1"/>
  <c r="AC71" i="3" s="1"/>
  <c r="AB71" i="3" a="1"/>
  <c r="AB71" i="3" s="1"/>
  <c r="AF71" i="3"/>
  <c r="AE72" i="3" a="1"/>
  <c r="AE72" i="3" s="1"/>
  <c r="AB72" i="3" a="1"/>
  <c r="AB72" i="3" s="1"/>
  <c r="AC20" i="3" a="1"/>
  <c r="AC20" i="3" s="1"/>
  <c r="AB20" i="3" a="1"/>
  <c r="AB20" i="3" s="1"/>
  <c r="AF20" i="3"/>
  <c r="AD20" i="3" a="1"/>
  <c r="AD20" i="3" s="1"/>
  <c r="AD21" i="3" a="1"/>
  <c r="AD21" i="3" s="1"/>
  <c r="AC21" i="3" a="1"/>
  <c r="AC21" i="3" s="1"/>
  <c r="AB21" i="3" a="1"/>
  <c r="AB21" i="3" s="1"/>
  <c r="AF27" i="3"/>
  <c r="AE27" i="3" a="1"/>
  <c r="AE27" i="3" s="1"/>
  <c r="AD27" i="3" a="1"/>
  <c r="AD27" i="3" s="1"/>
  <c r="AC27" i="3" a="1"/>
  <c r="AC27" i="3" s="1"/>
  <c r="AB27" i="3" a="1"/>
  <c r="AB27" i="3" s="1"/>
  <c r="AD33" i="3" a="1"/>
  <c r="AD33" i="3" s="1"/>
  <c r="AC33" i="3" a="1"/>
  <c r="AC33" i="3" s="1"/>
  <c r="AB33" i="3" a="1"/>
  <c r="AB33" i="3" s="1"/>
  <c r="AF33" i="3"/>
  <c r="AD35" i="3" a="1"/>
  <c r="AD35" i="3" s="1"/>
  <c r="AC35" i="3" a="1"/>
  <c r="AC35" i="3" s="1"/>
  <c r="AB35" i="3" a="1"/>
  <c r="AB35" i="3" s="1"/>
  <c r="AF35" i="3"/>
  <c r="AB44" i="3" a="1"/>
  <c r="AB44" i="3" s="1"/>
  <c r="AF44" i="3"/>
  <c r="AE44" i="3" a="1"/>
  <c r="AE44" i="3" s="1"/>
  <c r="AD44" i="3" a="1"/>
  <c r="AD44" i="3" s="1"/>
  <c r="AC44" i="3" a="1"/>
  <c r="AC44" i="3" s="1"/>
  <c r="AF54" i="3"/>
  <c r="AB54" i="3" a="1"/>
  <c r="AB54" i="3" s="1"/>
  <c r="AE54" i="3" a="1"/>
  <c r="AE54" i="3" s="1"/>
  <c r="AD54" i="3" a="1"/>
  <c r="AD54" i="3" s="1"/>
  <c r="AC54" i="3" a="1"/>
  <c r="AC54" i="3" s="1"/>
  <c r="AD51" i="3" a="1"/>
  <c r="AD51" i="3" s="1"/>
  <c r="AB51" i="3" a="1"/>
  <c r="AB51" i="3" s="1"/>
  <c r="AC51" i="3" a="1"/>
  <c r="AC51" i="3" s="1"/>
  <c r="AF51" i="3"/>
  <c r="AE51" i="3" a="1"/>
  <c r="AE51" i="3" s="1"/>
  <c r="AE11" i="3" a="1"/>
  <c r="AE11" i="3" s="1"/>
  <c r="AD11" i="3" a="1"/>
  <c r="AD11" i="3" s="1"/>
  <c r="AC11" i="3" a="1"/>
  <c r="AC11" i="3" s="1"/>
  <c r="AB11" i="3" a="1"/>
  <c r="AB11" i="3" s="1"/>
  <c r="AF11" i="3"/>
  <c r="AF43" i="3"/>
  <c r="AD43" i="3" a="1"/>
  <c r="AD43" i="3" s="1"/>
  <c r="AE43" i="3" a="1"/>
  <c r="AE43" i="3" s="1"/>
  <c r="AC43" i="3" a="1"/>
  <c r="AC43" i="3" s="1"/>
  <c r="AB43" i="3" a="1"/>
  <c r="AB43" i="3" s="1"/>
  <c r="AE56" i="3" a="1"/>
  <c r="AE56" i="3" s="1"/>
  <c r="AD56" i="3" a="1"/>
  <c r="AD56" i="3" s="1"/>
  <c r="AC56" i="3" a="1"/>
  <c r="AC56" i="3" s="1"/>
  <c r="AB56" i="3" a="1"/>
  <c r="AB56" i="3" s="1"/>
  <c r="AB58" i="3" a="1"/>
  <c r="AB58" i="3" s="1"/>
  <c r="AD58" i="3" a="1"/>
  <c r="AD58" i="3" s="1"/>
  <c r="AF58" i="3"/>
  <c r="AE58" i="3" a="1"/>
  <c r="AE58" i="3" s="1"/>
  <c r="AF63" i="3"/>
  <c r="AB63" i="3" a="1"/>
  <c r="AB63" i="3" s="1"/>
  <c r="AC63" i="3" a="1"/>
  <c r="AC63" i="3" s="1"/>
  <c r="AC70" i="3" a="1"/>
  <c r="AC70" i="3" s="1"/>
  <c r="AB70" i="3" a="1"/>
  <c r="AB70" i="3" s="1"/>
  <c r="AE70" i="3" a="1"/>
  <c r="AE70" i="3" s="1"/>
  <c r="AD70" i="3" a="1"/>
  <c r="AD70" i="3" s="1"/>
  <c r="AF70" i="3"/>
  <c r="AE6" i="3" a="1"/>
  <c r="AE6" i="3" s="1"/>
  <c r="AD6" i="3" a="1"/>
  <c r="AD6" i="3" s="1"/>
  <c r="AC6" i="3" a="1"/>
  <c r="AC6" i="3" s="1"/>
  <c r="AF3" i="3"/>
  <c r="AE3" i="3" a="1"/>
  <c r="AE3" i="3" s="1"/>
  <c r="AD3" i="3" a="1"/>
  <c r="AD3" i="3" s="1"/>
  <c r="AC3" i="3" a="1"/>
  <c r="AC3" i="3" s="1"/>
  <c r="AB3" i="3" a="1"/>
  <c r="AB3" i="3" s="1"/>
  <c r="AD50" i="3" a="1"/>
  <c r="AD50" i="3" s="1"/>
  <c r="AF50" i="3"/>
  <c r="AE50" i="3" a="1"/>
  <c r="AE50" i="3" s="1"/>
  <c r="AC50" i="3" a="1"/>
  <c r="AC50" i="3" s="1"/>
  <c r="AB50" i="3" a="1"/>
  <c r="AB50" i="3" s="1"/>
  <c r="AF4" i="3"/>
  <c r="AC4" i="3" a="1"/>
  <c r="AC4" i="3" s="1"/>
  <c r="AD4" i="3" a="1"/>
  <c r="AD4" i="3" s="1"/>
  <c r="AB4" i="3" a="1"/>
  <c r="AB4" i="3" s="1"/>
  <c r="AF26" i="3"/>
  <c r="AE26" i="3" a="1"/>
  <c r="AE26" i="3" s="1"/>
  <c r="AD26" i="3" a="1"/>
  <c r="AD26" i="3" s="1"/>
  <c r="AC26" i="3" a="1"/>
  <c r="AC26" i="3" s="1"/>
  <c r="AB26" i="3" a="1"/>
  <c r="AB26" i="3" s="1"/>
  <c r="AF55" i="3"/>
  <c r="AD55" i="3" a="1"/>
  <c r="AD55" i="3" s="1"/>
  <c r="AE55" i="3" a="1"/>
  <c r="AE55" i="3" s="1"/>
  <c r="AC55" i="3" a="1"/>
  <c r="AC55" i="3" s="1"/>
  <c r="AB55" i="3" a="1"/>
  <c r="AB55" i="3" s="1"/>
  <c r="AE36" i="3" a="1"/>
  <c r="AE36" i="3" s="1"/>
  <c r="AD36" i="3" a="1"/>
  <c r="AD36" i="3" s="1"/>
  <c r="AB36" i="3" a="1"/>
  <c r="AB36" i="3" s="1"/>
  <c r="AC36" i="3" a="1"/>
  <c r="AC36" i="3" s="1"/>
  <c r="AF36" i="3"/>
  <c r="AB30" i="3" a="1"/>
  <c r="AB30" i="3" s="1"/>
  <c r="AE30" i="3" a="1"/>
  <c r="AE30" i="3" s="1"/>
  <c r="AD30" i="3" a="1"/>
  <c r="AD30" i="3" s="1"/>
  <c r="AC30" i="3" a="1"/>
  <c r="AC30" i="3" s="1"/>
  <c r="AB17" i="3" a="1"/>
  <c r="AB17" i="3" s="1"/>
  <c r="AF17" i="3"/>
  <c r="AE17" i="3" a="1"/>
  <c r="AE17" i="3" s="1"/>
  <c r="AD17" i="3" a="1"/>
  <c r="AD17" i="3" s="1"/>
  <c r="AC17" i="3" a="1"/>
  <c r="AC17" i="3" s="1"/>
  <c r="AE24" i="3" a="1"/>
  <c r="AE24" i="3" s="1"/>
  <c r="AD24" i="3" a="1"/>
  <c r="AD24" i="3" s="1"/>
  <c r="AC24" i="3" a="1"/>
  <c r="AC24" i="3" s="1"/>
  <c r="AB24" i="3" a="1"/>
  <c r="AB24" i="3" s="1"/>
  <c r="AF24" i="3"/>
  <c r="AF25" i="3"/>
  <c r="AE25" i="3" a="1"/>
  <c r="AE25" i="3" s="1"/>
  <c r="AD25" i="3" a="1"/>
  <c r="AD25" i="3" s="1"/>
  <c r="AC25" i="3" a="1"/>
  <c r="AC25" i="3" s="1"/>
  <c r="AB25" i="3" a="1"/>
  <c r="AB25" i="3" s="1"/>
  <c r="AE41" i="3" a="1"/>
  <c r="AE41" i="3" s="1"/>
  <c r="AC41" i="3" a="1"/>
  <c r="AC41" i="3" s="1"/>
  <c r="AB41" i="3" a="1"/>
  <c r="AB41" i="3" s="1"/>
  <c r="AF41" i="3"/>
  <c r="AD41" i="3" a="1"/>
  <c r="AD41" i="3" s="1"/>
  <c r="AC19" i="3" a="1"/>
  <c r="AC19" i="3" s="1"/>
  <c r="AF19" i="3"/>
  <c r="AE19" i="3" a="1"/>
  <c r="AE19" i="3" s="1"/>
  <c r="AD19" i="3" a="1"/>
  <c r="AD19" i="3" s="1"/>
  <c r="AB16" i="3" a="1"/>
  <c r="AB16" i="3" s="1"/>
  <c r="AF16" i="3"/>
  <c r="AE16" i="3" a="1"/>
  <c r="AE16" i="3" s="1"/>
  <c r="AD16" i="3" a="1"/>
  <c r="AD16" i="3" s="1"/>
  <c r="AC16" i="3" a="1"/>
  <c r="AC16" i="3" s="1"/>
  <c r="AC18" i="3" a="1"/>
  <c r="AC18" i="3" s="1"/>
  <c r="AB18" i="3" a="1"/>
  <c r="AB18" i="3" s="1"/>
  <c r="AF18" i="3"/>
  <c r="AE18" i="3" a="1"/>
  <c r="AE18" i="3" s="1"/>
  <c r="AD18" i="3" a="1"/>
  <c r="AD18" i="3" s="1"/>
  <c r="AD39" i="3" a="1"/>
  <c r="AD39" i="3" s="1"/>
  <c r="AF39" i="3"/>
  <c r="AE39" i="3" a="1"/>
  <c r="AE39" i="3" s="1"/>
  <c r="AC39" i="3" a="1"/>
  <c r="AC39" i="3" s="1"/>
  <c r="AB39" i="3" a="1"/>
  <c r="AB39" i="3" s="1"/>
  <c r="AE53" i="3" a="1"/>
  <c r="AE53" i="3" s="1"/>
  <c r="AC53" i="3" a="1"/>
  <c r="AC53" i="3" s="1"/>
  <c r="AF53" i="3"/>
  <c r="AD53" i="3" a="1"/>
  <c r="AD53" i="3" s="1"/>
  <c r="AB53" i="3" a="1"/>
  <c r="AB53" i="3" s="1"/>
  <c r="AF13" i="3"/>
  <c r="AE13" i="3" a="1"/>
  <c r="AE13" i="3" s="1"/>
  <c r="AD13" i="3" a="1"/>
  <c r="AD13" i="3" s="1"/>
  <c r="AC13" i="3" a="1"/>
  <c r="AC13" i="3" s="1"/>
  <c r="AB13" i="3" a="1"/>
  <c r="AB13" i="3" s="1"/>
  <c r="AC10" i="3" a="1"/>
  <c r="AC10" i="3" s="1"/>
  <c r="AE10" i="3" a="1"/>
  <c r="AE10" i="3" s="1"/>
  <c r="AD10" i="3" a="1"/>
  <c r="AD10" i="3" s="1"/>
  <c r="AB10" i="3" a="1"/>
  <c r="AB10" i="3" s="1"/>
  <c r="AF10" i="3"/>
  <c r="AF15" i="3"/>
  <c r="AE15" i="3" a="1"/>
  <c r="AE15" i="3" s="1"/>
  <c r="AD15" i="3" a="1"/>
  <c r="AD15" i="3" s="1"/>
  <c r="AC15" i="3" a="1"/>
  <c r="AC15" i="3" s="1"/>
  <c r="AB15" i="3" a="1"/>
  <c r="AB15" i="3" s="1"/>
  <c r="AE23" i="3" a="1"/>
  <c r="AE23" i="3" s="1"/>
  <c r="AD23" i="3" a="1"/>
  <c r="AD23" i="3" s="1"/>
  <c r="AC23" i="3" a="1"/>
  <c r="AC23" i="3" s="1"/>
  <c r="AB23" i="3" a="1"/>
  <c r="AB23" i="3" s="1"/>
  <c r="AF23" i="3"/>
  <c r="AC31" i="3" a="1"/>
  <c r="AC31" i="3" s="1"/>
  <c r="AB31" i="3" a="1"/>
  <c r="AB31" i="3" s="1"/>
  <c r="AF31" i="3"/>
  <c r="AE31" i="3" a="1"/>
  <c r="AE31" i="3" s="1"/>
  <c r="AD31" i="3" a="1"/>
  <c r="AD31" i="3" s="1"/>
  <c r="AB32" i="3" a="1"/>
  <c r="AB32" i="3" s="1"/>
  <c r="AF32" i="3"/>
  <c r="AE32" i="3" a="1"/>
  <c r="AE32" i="3" s="1"/>
  <c r="AD32" i="3" a="1"/>
  <c r="AD32" i="3" s="1"/>
  <c r="AE62" i="3" a="1"/>
  <c r="AE62" i="3" s="1"/>
  <c r="AD62" i="3" a="1"/>
  <c r="AD62" i="3" s="1"/>
  <c r="AF62" i="3"/>
  <c r="AC62" i="3" a="1"/>
  <c r="AC62" i="3" s="1"/>
  <c r="AB62" i="3" a="1"/>
  <c r="AB62" i="3" s="1"/>
  <c r="AB91" i="3" a="1"/>
  <c r="AB91" i="3" s="1"/>
  <c r="AD83" i="3" a="1"/>
  <c r="AD83" i="3" s="1"/>
  <c r="AC83" i="3" a="1"/>
  <c r="AC83" i="3" s="1"/>
  <c r="AB83" i="3" a="1"/>
  <c r="AB83" i="3" s="1"/>
  <c r="AF83" i="3"/>
  <c r="AE83" i="3" a="1"/>
  <c r="AE83" i="3" s="1"/>
  <c r="AC7" i="3" a="1"/>
  <c r="AC7" i="3" s="1"/>
  <c r="AB7" i="3" a="1"/>
  <c r="AB7" i="3" s="1"/>
  <c r="AF7" i="3"/>
  <c r="AE7" i="3" a="1"/>
  <c r="AE7" i="3" s="1"/>
  <c r="AD7" i="3" a="1"/>
  <c r="AD7" i="3" s="1"/>
  <c r="AD9" i="3" a="1"/>
  <c r="AD9" i="3" s="1"/>
  <c r="AC9" i="3" a="1"/>
  <c r="AC9" i="3" s="1"/>
  <c r="AB9" i="3" a="1"/>
  <c r="AB9" i="3" s="1"/>
  <c r="AF9" i="3"/>
  <c r="AE9" i="3" a="1"/>
  <c r="AE9" i="3" s="1"/>
  <c r="AB48" i="3" a="1"/>
  <c r="AB48" i="3" s="1"/>
  <c r="AF48" i="3"/>
  <c r="AE48" i="3" a="1"/>
  <c r="AE48" i="3" s="1"/>
  <c r="AD48" i="3" a="1"/>
  <c r="AD48" i="3" s="1"/>
  <c r="AC48" i="3" a="1"/>
  <c r="AC48" i="3" s="1"/>
  <c r="AE52" i="3" a="1"/>
  <c r="AE52" i="3" s="1"/>
  <c r="AF52" i="3"/>
  <c r="AD52" i="3" a="1"/>
  <c r="AD52" i="3" s="1"/>
  <c r="AC52" i="3" a="1"/>
  <c r="AC52" i="3" s="1"/>
  <c r="AB52" i="3" a="1"/>
  <c r="AB52" i="3" s="1"/>
  <c r="AF38" i="3"/>
  <c r="AE38" i="3" a="1"/>
  <c r="AE38" i="3" s="1"/>
  <c r="AC38" i="3" a="1"/>
  <c r="AC38" i="3" s="1"/>
  <c r="AD38" i="3" a="1"/>
  <c r="AD38" i="3" s="1"/>
  <c r="AB38" i="3" a="1"/>
  <c r="AB38" i="3" s="1"/>
  <c r="AF46" i="3"/>
  <c r="AE46" i="3" a="1"/>
  <c r="AE46" i="3" s="1"/>
  <c r="AD46" i="3" a="1"/>
  <c r="AD46" i="3" s="1"/>
  <c r="AC46" i="3" a="1"/>
  <c r="AC46" i="3" s="1"/>
  <c r="AB46" i="3" a="1"/>
  <c r="AB46" i="3" s="1"/>
  <c r="AB47" i="3" a="1"/>
  <c r="AB47" i="3" s="1"/>
  <c r="AF47" i="3"/>
  <c r="AE47" i="3" a="1"/>
  <c r="AE47" i="3" s="1"/>
  <c r="AD47" i="3" a="1"/>
  <c r="AD47" i="3" s="1"/>
  <c r="AC47" i="3" a="1"/>
  <c r="AC47" i="3" s="1"/>
  <c r="AD60" i="3" a="1"/>
  <c r="AD60" i="3" s="1"/>
  <c r="AC60" i="3" a="1"/>
  <c r="AC60" i="3" s="1"/>
  <c r="AE60" i="3" a="1"/>
  <c r="AE60" i="3" s="1"/>
  <c r="AF60" i="3"/>
  <c r="AB60" i="3" a="1"/>
  <c r="AB60" i="3" s="1"/>
  <c r="AD93" i="3" a="1"/>
  <c r="AD93" i="3" s="1"/>
  <c r="AF93" i="3"/>
  <c r="AE93" i="3" a="1"/>
  <c r="AE93" i="3" s="1"/>
  <c r="AC93" i="3" a="1"/>
  <c r="AC93" i="3" s="1"/>
  <c r="AB93" i="3" a="1"/>
  <c r="AB93" i="3" s="1"/>
  <c r="AD112" i="3" a="1"/>
  <c r="AD112" i="3" s="1"/>
  <c r="AF112" i="3"/>
  <c r="AE112" i="3" a="1"/>
  <c r="AE112" i="3" s="1"/>
  <c r="AC112" i="3" a="1"/>
  <c r="AC112" i="3" s="1"/>
  <c r="AB112" i="3" a="1"/>
  <c r="AB112" i="3" s="1"/>
  <c r="AB143" i="3" a="1"/>
  <c r="AB143" i="3" s="1"/>
  <c r="AF143" i="3"/>
  <c r="AF57" i="3"/>
  <c r="AB68" i="3" a="1"/>
  <c r="AB68" i="3" s="1"/>
  <c r="AD68" i="3" a="1"/>
  <c r="AD68" i="3" s="1"/>
  <c r="AC68" i="3" a="1"/>
  <c r="AC68" i="3" s="1"/>
  <c r="AF77" i="3"/>
  <c r="AE77" i="3" a="1"/>
  <c r="AE77" i="3" s="1"/>
  <c r="AC77" i="3" a="1"/>
  <c r="AC77" i="3" s="1"/>
  <c r="AB77" i="3" a="1"/>
  <c r="AB77" i="3" s="1"/>
  <c r="AA92" i="3" a="1"/>
  <c r="AA92" i="3" s="1"/>
  <c r="AG92" i="3" s="1"/>
  <c r="AC103" i="3" a="1"/>
  <c r="AC103" i="3" s="1"/>
  <c r="AB103" i="3" a="1"/>
  <c r="AB103" i="3" s="1"/>
  <c r="AF103" i="3"/>
  <c r="AD103" i="3" a="1"/>
  <c r="AD103" i="3" s="1"/>
  <c r="AF109" i="3"/>
  <c r="AE109" i="3" a="1"/>
  <c r="AE109" i="3" s="1"/>
  <c r="AD109" i="3" a="1"/>
  <c r="AD109" i="3" s="1"/>
  <c r="AC109" i="3" a="1"/>
  <c r="AC109" i="3" s="1"/>
  <c r="AB109" i="3" a="1"/>
  <c r="AB109" i="3" s="1"/>
  <c r="AE125" i="3" a="1"/>
  <c r="AE125" i="3" s="1"/>
  <c r="AB125" i="3" a="1"/>
  <c r="AB125" i="3" s="1"/>
  <c r="AD125" i="3" a="1"/>
  <c r="AD125" i="3" s="1"/>
  <c r="AA61" i="3" a="1"/>
  <c r="AA61" i="3" s="1"/>
  <c r="AG61" i="3" s="1"/>
  <c r="AF79" i="3"/>
  <c r="AD79" i="3" a="1"/>
  <c r="AD79" i="3" s="1"/>
  <c r="AC79" i="3" a="1"/>
  <c r="AC79" i="3" s="1"/>
  <c r="AC82" i="3" a="1"/>
  <c r="AC82" i="3" s="1"/>
  <c r="AD82" i="3" a="1"/>
  <c r="AD82" i="3" s="1"/>
  <c r="AB89" i="3" a="1"/>
  <c r="AB89" i="3" s="1"/>
  <c r="AE89" i="3" a="1"/>
  <c r="AE89" i="3" s="1"/>
  <c r="AC89" i="3" a="1"/>
  <c r="AC89" i="3" s="1"/>
  <c r="AF90" i="3"/>
  <c r="AA69" i="3" a="1"/>
  <c r="AA69" i="3" s="1"/>
  <c r="AG69" i="3" s="1"/>
  <c r="AB80" i="3" a="1"/>
  <c r="AB80" i="3" s="1"/>
  <c r="AE80" i="3" a="1"/>
  <c r="AE80" i="3" s="1"/>
  <c r="AC80" i="3" a="1"/>
  <c r="AC80" i="3" s="1"/>
  <c r="AA81" i="3" a="1"/>
  <c r="AA81" i="3" s="1"/>
  <c r="AG81" i="3" s="1"/>
  <c r="AA84" i="3" a="1"/>
  <c r="AA84" i="3" s="1"/>
  <c r="AG84" i="3" s="1"/>
  <c r="AA85" i="3" a="1"/>
  <c r="AA85" i="3" s="1"/>
  <c r="AG85" i="3" s="1"/>
  <c r="AE95" i="3" a="1"/>
  <c r="AE95" i="3" s="1"/>
  <c r="AB95" i="3" a="1"/>
  <c r="AB95" i="3" s="1"/>
  <c r="AD95" i="3" a="1"/>
  <c r="AD95" i="3" s="1"/>
  <c r="AC95" i="3" a="1"/>
  <c r="AC95" i="3" s="1"/>
  <c r="AE102" i="3" a="1"/>
  <c r="AE102" i="3" s="1"/>
  <c r="AF102" i="3"/>
  <c r="AD102" i="3" a="1"/>
  <c r="AD102" i="3" s="1"/>
  <c r="AB102" i="3" a="1"/>
  <c r="AB102" i="3" s="1"/>
  <c r="AC110" i="3" a="1"/>
  <c r="AC110" i="3" s="1"/>
  <c r="AF110" i="3"/>
  <c r="AE110" i="3" a="1"/>
  <c r="AE110" i="3" s="1"/>
  <c r="AD110" i="3" a="1"/>
  <c r="AD110" i="3" s="1"/>
  <c r="AB110" i="3" a="1"/>
  <c r="AB110" i="3" s="1"/>
  <c r="AA65" i="3" a="1"/>
  <c r="AA65" i="3" s="1"/>
  <c r="AG65" i="3" s="1"/>
  <c r="AE86" i="3" a="1"/>
  <c r="AE86" i="3" s="1"/>
  <c r="AD86" i="3" a="1"/>
  <c r="AD86" i="3" s="1"/>
  <c r="AB86" i="3" a="1"/>
  <c r="AB86" i="3" s="1"/>
  <c r="AF86" i="3"/>
  <c r="AB101" i="3" a="1"/>
  <c r="AB101" i="3" s="1"/>
  <c r="AF101" i="3"/>
  <c r="AE101" i="3" a="1"/>
  <c r="AE101" i="3" s="1"/>
  <c r="AD101" i="3" a="1"/>
  <c r="AD101" i="3" s="1"/>
  <c r="AC101" i="3" a="1"/>
  <c r="AC101" i="3" s="1"/>
  <c r="AB108" i="3" a="1"/>
  <c r="AB108" i="3" s="1"/>
  <c r="AD108" i="3" a="1"/>
  <c r="AD108" i="3" s="1"/>
  <c r="AE108" i="3" a="1"/>
  <c r="AE108" i="3" s="1"/>
  <c r="AF117" i="3"/>
  <c r="AE117" i="3" a="1"/>
  <c r="AE117" i="3" s="1"/>
  <c r="AD117" i="3" a="1"/>
  <c r="AD117" i="3" s="1"/>
  <c r="AB117" i="3" a="1"/>
  <c r="AB117" i="3" s="1"/>
  <c r="AC117" i="3" a="1"/>
  <c r="AC117" i="3" s="1"/>
  <c r="AF124" i="3"/>
  <c r="AA67" i="3" a="1"/>
  <c r="AA67" i="3" s="1"/>
  <c r="AG67" i="3" s="1"/>
  <c r="AF104" i="3"/>
  <c r="AD104" i="3" a="1"/>
  <c r="AD104" i="3" s="1"/>
  <c r="AC104" i="3" a="1"/>
  <c r="AC104" i="3" s="1"/>
  <c r="AB104" i="3" a="1"/>
  <c r="AB104" i="3" s="1"/>
  <c r="AE104" i="3" a="1"/>
  <c r="AE104" i="3" s="1"/>
  <c r="AF114" i="3"/>
  <c r="AE114" i="3" a="1"/>
  <c r="AE114" i="3" s="1"/>
  <c r="AD114" i="3" a="1"/>
  <c r="AD114" i="3" s="1"/>
  <c r="AC114" i="3" a="1"/>
  <c r="AC114" i="3" s="1"/>
  <c r="AB114" i="3" a="1"/>
  <c r="AB114" i="3" s="1"/>
  <c r="AB131" i="3" a="1"/>
  <c r="AB131" i="3" s="1"/>
  <c r="AF131" i="3"/>
  <c r="AD131" i="3" a="1"/>
  <c r="AD131" i="3" s="1"/>
  <c r="AE131" i="3" a="1"/>
  <c r="AE131" i="3" s="1"/>
  <c r="AC131" i="3" a="1"/>
  <c r="AC131" i="3" s="1"/>
  <c r="AF140" i="3"/>
  <c r="AE140" i="3" a="1"/>
  <c r="AE140" i="3" s="1"/>
  <c r="AD140" i="3" a="1"/>
  <c r="AD140" i="3" s="1"/>
  <c r="AC140" i="3" a="1"/>
  <c r="AC140" i="3" s="1"/>
  <c r="AB140" i="3" a="1"/>
  <c r="AB140" i="3" s="1"/>
  <c r="AA45" i="3" a="1"/>
  <c r="AA45" i="3" s="1"/>
  <c r="AG45" i="3" s="1"/>
  <c r="AA49" i="3" a="1"/>
  <c r="AA49" i="3" s="1"/>
  <c r="AG49" i="3" s="1"/>
  <c r="AB57" i="3" a="1"/>
  <c r="AB57" i="3" s="1"/>
  <c r="AA73" i="3" a="1"/>
  <c r="AA73" i="3" s="1"/>
  <c r="AG73" i="3" s="1"/>
  <c r="AA100" i="3" a="1"/>
  <c r="AA100" i="3" s="1"/>
  <c r="AG100" i="3" s="1"/>
  <c r="AE115" i="3" a="1"/>
  <c r="AE115" i="3" s="1"/>
  <c r="AD115" i="3" a="1"/>
  <c r="AD115" i="3" s="1"/>
  <c r="AC115" i="3" a="1"/>
  <c r="AC115" i="3" s="1"/>
  <c r="AF115" i="3"/>
  <c r="AB115" i="3" a="1"/>
  <c r="AB115" i="3" s="1"/>
  <c r="AF78" i="3"/>
  <c r="AB78" i="3" a="1"/>
  <c r="AB78" i="3" s="1"/>
  <c r="AF88" i="3"/>
  <c r="AE88" i="3" a="1"/>
  <c r="AE88" i="3" s="1"/>
  <c r="AD88" i="3" a="1"/>
  <c r="AD88" i="3" s="1"/>
  <c r="AC88" i="3" a="1"/>
  <c r="AC88" i="3" s="1"/>
  <c r="AB88" i="3" a="1"/>
  <c r="AB88" i="3" s="1"/>
  <c r="AA96" i="3" a="1"/>
  <c r="AA96" i="3" s="1"/>
  <c r="AG96" i="3" s="1"/>
  <c r="AE107" i="3" a="1"/>
  <c r="AE107" i="3" s="1"/>
  <c r="AC107" i="3" a="1"/>
  <c r="AC107" i="3" s="1"/>
  <c r="AB107" i="3" a="1"/>
  <c r="AB107" i="3" s="1"/>
  <c r="AF107" i="3"/>
  <c r="AD107" i="3" a="1"/>
  <c r="AD107" i="3" s="1"/>
  <c r="AC57" i="3" a="1"/>
  <c r="AC57" i="3" s="1"/>
  <c r="AA74" i="3" a="1"/>
  <c r="AA74" i="3" s="1"/>
  <c r="AG74" i="3" s="1"/>
  <c r="AC98" i="3" a="1"/>
  <c r="AC98" i="3" s="1"/>
  <c r="AF98" i="3"/>
  <c r="AE98" i="3" a="1"/>
  <c r="AE98" i="3" s="1"/>
  <c r="AD98" i="3" a="1"/>
  <c r="AD98" i="3" s="1"/>
  <c r="AB98" i="3" a="1"/>
  <c r="AB98" i="3" s="1"/>
  <c r="AE122" i="3" a="1"/>
  <c r="AE122" i="3" s="1"/>
  <c r="AC122" i="3" a="1"/>
  <c r="AC122" i="3" s="1"/>
  <c r="AF122" i="3"/>
  <c r="AD122" i="3" a="1"/>
  <c r="AD122" i="3" s="1"/>
  <c r="AB122" i="3" a="1"/>
  <c r="AB122" i="3" s="1"/>
  <c r="AD57" i="3" a="1"/>
  <c r="AD57" i="3" s="1"/>
  <c r="AA66" i="3" a="1"/>
  <c r="AA66" i="3" s="1"/>
  <c r="AG66" i="3" s="1"/>
  <c r="AF95" i="3"/>
  <c r="AA75" i="3" a="1"/>
  <c r="AA75" i="3" s="1"/>
  <c r="AG75" i="3" s="1"/>
  <c r="AA76" i="3" a="1"/>
  <c r="AA76" i="3" s="1"/>
  <c r="AG76" i="3" s="1"/>
  <c r="AD105" i="3" a="1"/>
  <c r="AD105" i="3" s="1"/>
  <c r="AF105" i="3"/>
  <c r="AE105" i="3" a="1"/>
  <c r="AE105" i="3" s="1"/>
  <c r="AC105" i="3" a="1"/>
  <c r="AC105" i="3" s="1"/>
  <c r="AB105" i="3" a="1"/>
  <c r="AB105" i="3" s="1"/>
  <c r="AD113" i="3" a="1"/>
  <c r="AD113" i="3" s="1"/>
  <c r="AB113" i="3" a="1"/>
  <c r="AB113" i="3" s="1"/>
  <c r="AF113" i="3"/>
  <c r="AE113" i="3" a="1"/>
  <c r="AE113" i="3" s="1"/>
  <c r="AC113" i="3" a="1"/>
  <c r="AC113" i="3" s="1"/>
  <c r="AA106" i="3" a="1"/>
  <c r="AA106" i="3" s="1"/>
  <c r="AG106" i="3" s="1"/>
  <c r="AC172" i="3" a="1"/>
  <c r="AC172" i="3" s="1"/>
  <c r="AB172" i="3" a="1"/>
  <c r="AB172" i="3" s="1"/>
  <c r="AE172" i="3" a="1"/>
  <c r="AE172" i="3" s="1"/>
  <c r="AE173" i="3" a="1"/>
  <c r="AE173" i="3" s="1"/>
  <c r="AC173" i="3" a="1"/>
  <c r="AC173" i="3" s="1"/>
  <c r="AE174" i="3" a="1"/>
  <c r="AE174" i="3" s="1"/>
  <c r="AD174" i="3" a="1"/>
  <c r="AD174" i="3" s="1"/>
  <c r="AF174" i="3"/>
  <c r="AB174" i="3" a="1"/>
  <c r="AB174" i="3" s="1"/>
  <c r="AC120" i="3" a="1"/>
  <c r="AC120" i="3" s="1"/>
  <c r="AB120" i="3" a="1"/>
  <c r="AB120" i="3" s="1"/>
  <c r="AF139" i="3"/>
  <c r="AB139" i="3" a="1"/>
  <c r="AB139" i="3" s="1"/>
  <c r="AE139" i="3" a="1"/>
  <c r="AE139" i="3" s="1"/>
  <c r="AD139" i="3" a="1"/>
  <c r="AD139" i="3" s="1"/>
  <c r="AC139" i="3" a="1"/>
  <c r="AC139" i="3" s="1"/>
  <c r="AE186" i="3" a="1"/>
  <c r="AE186" i="3" s="1"/>
  <c r="AD186" i="3" a="1"/>
  <c r="AD186" i="3" s="1"/>
  <c r="AC186" i="3" a="1"/>
  <c r="AC186" i="3" s="1"/>
  <c r="AB186" i="3" a="1"/>
  <c r="AB186" i="3" s="1"/>
  <c r="AF186" i="3"/>
  <c r="AA87" i="3" a="1"/>
  <c r="AA87" i="3" s="1"/>
  <c r="AG87" i="3" s="1"/>
  <c r="AA119" i="3" a="1"/>
  <c r="AA119" i="3" s="1"/>
  <c r="AG119" i="3" s="1"/>
  <c r="AE134" i="3" a="1"/>
  <c r="AE134" i="3" s="1"/>
  <c r="AD134" i="3" a="1"/>
  <c r="AD134" i="3" s="1"/>
  <c r="AC134" i="3" a="1"/>
  <c r="AC134" i="3" s="1"/>
  <c r="AB134" i="3" a="1"/>
  <c r="AB134" i="3" s="1"/>
  <c r="AF134" i="3"/>
  <c r="AD145" i="3" a="1"/>
  <c r="AD145" i="3" s="1"/>
  <c r="AE145" i="3" a="1"/>
  <c r="AE145" i="3" s="1"/>
  <c r="AB145" i="3" a="1"/>
  <c r="AB145" i="3" s="1"/>
  <c r="AF145" i="3"/>
  <c r="AB146" i="3" a="1"/>
  <c r="AB146" i="3" s="1"/>
  <c r="AF146" i="3"/>
  <c r="AE179" i="3" a="1"/>
  <c r="AE179" i="3" s="1"/>
  <c r="AD120" i="3" a="1"/>
  <c r="AD120" i="3" s="1"/>
  <c r="AC132" i="3" a="1"/>
  <c r="AC132" i="3" s="1"/>
  <c r="AE132" i="3" a="1"/>
  <c r="AE132" i="3" s="1"/>
  <c r="AD132" i="3" a="1"/>
  <c r="AD132" i="3" s="1"/>
  <c r="AD135" i="3" a="1"/>
  <c r="AD135" i="3" s="1"/>
  <c r="AF135" i="3"/>
  <c r="AE135" i="3" a="1"/>
  <c r="AE135" i="3" s="1"/>
  <c r="AB135" i="3" a="1"/>
  <c r="AB135" i="3" s="1"/>
  <c r="AA136" i="3" a="1"/>
  <c r="AA136" i="3" s="1"/>
  <c r="AG136" i="3" s="1"/>
  <c r="AE138" i="3" a="1"/>
  <c r="AE138" i="3" s="1"/>
  <c r="AD138" i="3" a="1"/>
  <c r="AD138" i="3" s="1"/>
  <c r="AF138" i="3"/>
  <c r="AB138" i="3" a="1"/>
  <c r="AB138" i="3" s="1"/>
  <c r="AE159" i="3" a="1"/>
  <c r="AE159" i="3" s="1"/>
  <c r="AE120" i="3" a="1"/>
  <c r="AE120" i="3" s="1"/>
  <c r="AA130" i="3" a="1"/>
  <c r="AA130" i="3" s="1"/>
  <c r="AG130" i="3" s="1"/>
  <c r="AD147" i="3" a="1"/>
  <c r="AD147" i="3" s="1"/>
  <c r="AE147" i="3" a="1"/>
  <c r="AE147" i="3" s="1"/>
  <c r="AC147" i="3" a="1"/>
  <c r="AC147" i="3" s="1"/>
  <c r="AB147" i="3" a="1"/>
  <c r="AB147" i="3" s="1"/>
  <c r="AF147" i="3"/>
  <c r="AE149" i="3" a="1"/>
  <c r="AE149" i="3" s="1"/>
  <c r="AF149" i="3"/>
  <c r="AB149" i="3" a="1"/>
  <c r="AB149" i="3" s="1"/>
  <c r="AD149" i="3" a="1"/>
  <c r="AD149" i="3" s="1"/>
  <c r="AC149" i="3" a="1"/>
  <c r="AC149" i="3" s="1"/>
  <c r="AE150" i="3" a="1"/>
  <c r="AE150" i="3" s="1"/>
  <c r="AD150" i="3" a="1"/>
  <c r="AD150" i="3" s="1"/>
  <c r="AF150" i="3"/>
  <c r="AC150" i="3" a="1"/>
  <c r="AC150" i="3" s="1"/>
  <c r="AB150" i="3" a="1"/>
  <c r="AB150" i="3" s="1"/>
  <c r="AF164" i="3"/>
  <c r="AE164" i="3" a="1"/>
  <c r="AE164" i="3" s="1"/>
  <c r="AD164" i="3" a="1"/>
  <c r="AD164" i="3" s="1"/>
  <c r="AC164" i="3" a="1"/>
  <c r="AC164" i="3" s="1"/>
  <c r="AB164" i="3" a="1"/>
  <c r="AB164" i="3" s="1"/>
  <c r="AA118" i="3" a="1"/>
  <c r="AA118" i="3" s="1"/>
  <c r="AG118" i="3" s="1"/>
  <c r="AF120" i="3"/>
  <c r="AA121" i="3" a="1"/>
  <c r="AA121" i="3" s="1"/>
  <c r="AG121" i="3" s="1"/>
  <c r="AA116" i="3" a="1"/>
  <c r="AA116" i="3" s="1"/>
  <c r="AG116" i="3" s="1"/>
  <c r="AD171" i="3" a="1"/>
  <c r="AD171" i="3" s="1"/>
  <c r="AB171" i="3" a="1"/>
  <c r="AB171" i="3" s="1"/>
  <c r="AE171" i="3" a="1"/>
  <c r="AE171" i="3" s="1"/>
  <c r="AF171" i="3"/>
  <c r="AC171" i="3" a="1"/>
  <c r="AC171" i="3" s="1"/>
  <c r="AA126" i="3" a="1"/>
  <c r="AA126" i="3" s="1"/>
  <c r="AG126" i="3" s="1"/>
  <c r="AE162" i="3" a="1"/>
  <c r="AE162" i="3" s="1"/>
  <c r="AD162" i="3" a="1"/>
  <c r="AD162" i="3" s="1"/>
  <c r="AC162" i="3" a="1"/>
  <c r="AC162" i="3" s="1"/>
  <c r="AB162" i="3" a="1"/>
  <c r="AB162" i="3" s="1"/>
  <c r="AF162" i="3"/>
  <c r="AF176" i="3"/>
  <c r="AE176" i="3" a="1"/>
  <c r="AE176" i="3" s="1"/>
  <c r="AD176" i="3" a="1"/>
  <c r="AD176" i="3" s="1"/>
  <c r="AC176" i="3" a="1"/>
  <c r="AC176" i="3" s="1"/>
  <c r="AB176" i="3" a="1"/>
  <c r="AB176" i="3" s="1"/>
  <c r="AA127" i="3" a="1"/>
  <c r="AA127" i="3" s="1"/>
  <c r="AG127" i="3" s="1"/>
  <c r="AA133" i="3" a="1"/>
  <c r="AA133" i="3" s="1"/>
  <c r="AG133" i="3" s="1"/>
  <c r="AD160" i="3" a="1"/>
  <c r="AD160" i="3" s="1"/>
  <c r="AC160" i="3" a="1"/>
  <c r="AC160" i="3" s="1"/>
  <c r="AB160" i="3" a="1"/>
  <c r="AB160" i="3" s="1"/>
  <c r="AF160" i="3"/>
  <c r="AE160" i="3" a="1"/>
  <c r="AE160" i="3" s="1"/>
  <c r="AA111" i="3" a="1"/>
  <c r="AA111" i="3" s="1"/>
  <c r="AG111" i="3" s="1"/>
  <c r="AA137" i="3" a="1"/>
  <c r="AA137" i="3" s="1"/>
  <c r="AG137" i="3" s="1"/>
  <c r="AD148" i="3" a="1"/>
  <c r="AD148" i="3" s="1"/>
  <c r="AC148" i="3" a="1"/>
  <c r="AC148" i="3" s="1"/>
  <c r="AF148" i="3"/>
  <c r="AE148" i="3" a="1"/>
  <c r="AE148" i="3" s="1"/>
  <c r="AB148" i="3" a="1"/>
  <c r="AB148" i="3" s="1"/>
  <c r="AE161" i="3" a="1"/>
  <c r="AE161" i="3" s="1"/>
  <c r="AC161" i="3" a="1"/>
  <c r="AC161" i="3" s="1"/>
  <c r="AF161" i="3"/>
  <c r="AD161" i="3" a="1"/>
  <c r="AD161" i="3" s="1"/>
  <c r="AB161" i="3" a="1"/>
  <c r="AB161" i="3" s="1"/>
  <c r="AA128" i="3" a="1"/>
  <c r="AA128" i="3" s="1"/>
  <c r="AG128" i="3" s="1"/>
  <c r="AF188" i="3"/>
  <c r="AE188" i="3" a="1"/>
  <c r="AE188" i="3" s="1"/>
  <c r="AD188" i="3" a="1"/>
  <c r="AD188" i="3" s="1"/>
  <c r="AC188" i="3" a="1"/>
  <c r="AC188" i="3" s="1"/>
  <c r="AB188" i="3" a="1"/>
  <c r="AB188" i="3" s="1"/>
  <c r="AA99" i="3" a="1"/>
  <c r="AA99" i="3" s="1"/>
  <c r="AG99" i="3" s="1"/>
  <c r="AA123" i="3" a="1"/>
  <c r="AA123" i="3" s="1"/>
  <c r="AG123" i="3" s="1"/>
  <c r="AB155" i="3" a="1"/>
  <c r="AB155" i="3" s="1"/>
  <c r="AA167" i="3" a="1"/>
  <c r="AA167" i="3" s="1"/>
  <c r="AG167" i="3" s="1"/>
  <c r="AE185" i="3" a="1"/>
  <c r="AE185" i="3" s="1"/>
  <c r="AD185" i="3" a="1"/>
  <c r="AD185" i="3" s="1"/>
  <c r="AC185" i="3" a="1"/>
  <c r="AC185" i="3" s="1"/>
  <c r="AB185" i="3" a="1"/>
  <c r="AB185" i="3" s="1"/>
  <c r="AF185" i="3"/>
  <c r="AB152" i="3" a="1"/>
  <c r="AB152" i="3" s="1"/>
  <c r="AA187" i="3" a="1"/>
  <c r="AA187" i="3" s="1"/>
  <c r="AG187" i="3" s="1"/>
  <c r="AA141" i="3" a="1"/>
  <c r="AA141" i="3" s="1"/>
  <c r="AG141" i="3" s="1"/>
  <c r="AA144" i="3" a="1"/>
  <c r="AA144" i="3" s="1"/>
  <c r="AG144" i="3" s="1"/>
  <c r="AA157" i="3" a="1"/>
  <c r="AA157" i="3" s="1"/>
  <c r="AG157" i="3" s="1"/>
  <c r="AA170" i="3" a="1"/>
  <c r="AA170" i="3" s="1"/>
  <c r="AG170" i="3" s="1"/>
  <c r="AF189" i="3"/>
  <c r="AE189" i="3" a="1"/>
  <c r="AE189" i="3" s="1"/>
  <c r="AD189" i="3" a="1"/>
  <c r="AD189" i="3" s="1"/>
  <c r="AB189" i="3" a="1"/>
  <c r="AB189" i="3" s="1"/>
  <c r="AB199" i="3" a="1"/>
  <c r="AB199" i="3" s="1"/>
  <c r="AA129" i="3" a="1"/>
  <c r="AA129" i="3" s="1"/>
  <c r="AG129" i="3" s="1"/>
  <c r="AA163" i="3" a="1"/>
  <c r="AA163" i="3" s="1"/>
  <c r="AG163" i="3" s="1"/>
  <c r="AA168" i="3" a="1"/>
  <c r="AA168" i="3" s="1"/>
  <c r="AG168" i="3" s="1"/>
  <c r="AA181" i="3" a="1"/>
  <c r="AA181" i="3" s="1"/>
  <c r="AG181" i="3" s="1"/>
  <c r="AB192" i="3" a="1"/>
  <c r="AB192" i="3" s="1"/>
  <c r="AF192" i="3"/>
  <c r="AE192" i="3" a="1"/>
  <c r="AE192" i="3" s="1"/>
  <c r="AD192" i="3" a="1"/>
  <c r="AD192" i="3" s="1"/>
  <c r="AA193" i="3" a="1"/>
  <c r="AA193" i="3" s="1"/>
  <c r="AG193" i="3" s="1"/>
  <c r="AA154" i="3" a="1"/>
  <c r="AA154" i="3" s="1"/>
  <c r="AG154" i="3" s="1"/>
  <c r="AA177" i="3" a="1"/>
  <c r="AA177" i="3" s="1"/>
  <c r="AG177" i="3" s="1"/>
  <c r="AA184" i="3" a="1"/>
  <c r="AA184" i="3" s="1"/>
  <c r="AG184" i="3" s="1"/>
  <c r="AC189" i="3" a="1"/>
  <c r="AC189" i="3" s="1"/>
  <c r="AB178" i="3" a="1"/>
  <c r="AB178" i="3" s="1"/>
  <c r="AD182" i="3" a="1"/>
  <c r="AD182" i="3" s="1"/>
  <c r="AA190" i="3" a="1"/>
  <c r="AA190" i="3" s="1"/>
  <c r="AG190" i="3" s="1"/>
  <c r="AA153" i="3" a="1"/>
  <c r="AA153" i="3" s="1"/>
  <c r="AG153" i="3" s="1"/>
  <c r="AA166" i="3" a="1"/>
  <c r="AA166" i="3" s="1"/>
  <c r="AG166" i="3" s="1"/>
  <c r="AA191" i="3" a="1"/>
  <c r="AA191" i="3" s="1"/>
  <c r="AG191" i="3" s="1"/>
  <c r="AA197" i="3" a="1"/>
  <c r="AA197" i="3" s="1"/>
  <c r="AG197" i="3" s="1"/>
  <c r="AF178" i="3"/>
  <c r="AE178" i="3" a="1"/>
  <c r="AE178" i="3" s="1"/>
  <c r="AD178" i="3" a="1"/>
  <c r="AD178" i="3" s="1"/>
  <c r="AC182" i="3" a="1"/>
  <c r="AC182" i="3" s="1"/>
  <c r="AB182" i="3" a="1"/>
  <c r="AB182" i="3" s="1"/>
  <c r="AF182" i="3"/>
  <c r="AA198" i="3" a="1"/>
  <c r="AA198" i="3" s="1"/>
  <c r="AG198" i="3" s="1"/>
  <c r="AA158" i="3" a="1"/>
  <c r="AA158" i="3" s="1"/>
  <c r="AG158" i="3" s="1"/>
  <c r="AA169" i="3" a="1"/>
  <c r="AA169" i="3" s="1"/>
  <c r="AG169" i="3" s="1"/>
  <c r="AA151" i="3" a="1"/>
  <c r="AA151" i="3" s="1"/>
  <c r="AG151" i="3" s="1"/>
  <c r="AA156" i="3" a="1"/>
  <c r="AA156" i="3" s="1"/>
  <c r="AG156" i="3" s="1"/>
  <c r="AA175" i="3" a="1"/>
  <c r="AA175" i="3" s="1"/>
  <c r="AG175" i="3" s="1"/>
  <c r="AA183" i="3" a="1"/>
  <c r="AA183" i="3" s="1"/>
  <c r="AG183" i="3" s="1"/>
  <c r="AF195" i="3"/>
  <c r="AE195" i="3" a="1"/>
  <c r="AE195" i="3" s="1"/>
  <c r="AA142" i="3" a="1"/>
  <c r="AA142" i="3" s="1"/>
  <c r="AG142" i="3" s="1"/>
  <c r="AF152" i="3"/>
  <c r="AE152" i="3" a="1"/>
  <c r="AE152" i="3" s="1"/>
  <c r="AD152" i="3" a="1"/>
  <c r="AD152" i="3" s="1"/>
  <c r="AA165" i="3" a="1"/>
  <c r="AA165" i="3" s="1"/>
  <c r="AG165" i="3" s="1"/>
  <c r="AA180" i="3" a="1"/>
  <c r="AA180" i="3" s="1"/>
  <c r="AG180" i="3" s="1"/>
  <c r="AA2" i="3" a="1"/>
  <c r="AA2" i="3" s="1"/>
  <c r="AG2" i="3" s="1"/>
  <c r="AG270" i="3" l="1"/>
  <c r="AF270" i="3"/>
  <c r="AE270" i="3" a="1"/>
  <c r="AE270" i="3" s="1"/>
  <c r="AD270" i="3" a="1"/>
  <c r="AD270" i="3" s="1"/>
  <c r="AC270" i="3" a="1"/>
  <c r="AC270" i="3" s="1"/>
  <c r="AB270" i="3" a="1"/>
  <c r="AB270" i="3" s="1"/>
  <c r="AD240" i="3" a="1"/>
  <c r="AD240" i="3" s="1"/>
  <c r="AC240" i="3" a="1"/>
  <c r="AC240" i="3" s="1"/>
  <c r="AB240" i="3" a="1"/>
  <c r="AB240" i="3" s="1"/>
  <c r="AF240" i="3"/>
  <c r="AE240" i="3" a="1"/>
  <c r="AE240" i="3" s="1"/>
  <c r="AG240" i="3"/>
  <c r="AD264" i="3" a="1"/>
  <c r="AD264" i="3" s="1"/>
  <c r="AC264" i="3" a="1"/>
  <c r="AC264" i="3" s="1"/>
  <c r="AB264" i="3" a="1"/>
  <c r="AB264" i="3" s="1"/>
  <c r="AG264" i="3"/>
  <c r="AF264" i="3"/>
  <c r="AE264" i="3" a="1"/>
  <c r="AE264" i="3" s="1"/>
  <c r="AD251" i="3" a="1"/>
  <c r="AD251" i="3" s="1"/>
  <c r="AC251" i="3" a="1"/>
  <c r="AC251" i="3" s="1"/>
  <c r="AB251" i="3" a="1"/>
  <c r="AB251" i="3" s="1"/>
  <c r="AG251" i="3"/>
  <c r="AF251" i="3"/>
  <c r="AE251" i="3" a="1"/>
  <c r="AE251" i="3" s="1"/>
  <c r="AD216" i="3" a="1"/>
  <c r="AD216" i="3" s="1"/>
  <c r="AG216" i="3"/>
  <c r="AE216" i="3" a="1"/>
  <c r="AE216" i="3" s="1"/>
  <c r="AF216" i="3"/>
  <c r="AC216" i="3" a="1"/>
  <c r="AC216" i="3" s="1"/>
  <c r="AB216" i="3" a="1"/>
  <c r="AB216" i="3" s="1"/>
  <c r="AD275" i="3" a="1"/>
  <c r="AD275" i="3" s="1"/>
  <c r="AC275" i="3" a="1"/>
  <c r="AC275" i="3" s="1"/>
  <c r="AB275" i="3" a="1"/>
  <c r="AB275" i="3" s="1"/>
  <c r="AG275" i="3"/>
  <c r="AF275" i="3"/>
  <c r="AE275" i="3" a="1"/>
  <c r="AE275" i="3" s="1"/>
  <c r="AG221" i="3"/>
  <c r="AF221" i="3"/>
  <c r="AE221" i="3" a="1"/>
  <c r="AE221" i="3" s="1"/>
  <c r="AD221" i="3" a="1"/>
  <c r="AD221" i="3" s="1"/>
  <c r="AB221" i="3" a="1"/>
  <c r="AB221" i="3" s="1"/>
  <c r="AC221" i="3" a="1"/>
  <c r="AC221" i="3" s="1"/>
  <c r="AF231" i="3"/>
  <c r="AE231" i="3" a="1"/>
  <c r="AE231" i="3" s="1"/>
  <c r="AD231" i="3" a="1"/>
  <c r="AD231" i="3" s="1"/>
  <c r="AC231" i="3" a="1"/>
  <c r="AC231" i="3" s="1"/>
  <c r="AG231" i="3"/>
  <c r="AB231" i="3" a="1"/>
  <c r="AB231" i="3" s="1"/>
  <c r="AC250" i="3" a="1"/>
  <c r="AC250" i="3" s="1"/>
  <c r="AB250" i="3" a="1"/>
  <c r="AB250" i="3" s="1"/>
  <c r="AG250" i="3"/>
  <c r="AF250" i="3"/>
  <c r="AE250" i="3" a="1"/>
  <c r="AE250" i="3" s="1"/>
  <c r="AD250" i="3" a="1"/>
  <c r="AD250" i="3" s="1"/>
  <c r="AC237" i="3" a="1"/>
  <c r="AC237" i="3" s="1"/>
  <c r="AB237" i="3" a="1"/>
  <c r="AB237" i="3" s="1"/>
  <c r="AG237" i="3"/>
  <c r="AF237" i="3"/>
  <c r="AD237" i="3" a="1"/>
  <c r="AD237" i="3" s="1"/>
  <c r="AE237" i="3" a="1"/>
  <c r="AE237" i="3" s="1"/>
  <c r="AG256" i="3"/>
  <c r="AF256" i="3"/>
  <c r="AE256" i="3" a="1"/>
  <c r="AE256" i="3" s="1"/>
  <c r="AD256" i="3" a="1"/>
  <c r="AD256" i="3" s="1"/>
  <c r="AC256" i="3" a="1"/>
  <c r="AC256" i="3" s="1"/>
  <c r="AB256" i="3" a="1"/>
  <c r="AB256" i="3" s="1"/>
  <c r="AD213" i="3" a="1"/>
  <c r="AD213" i="3" s="1"/>
  <c r="AC213" i="3" a="1"/>
  <c r="AC213" i="3" s="1"/>
  <c r="AB213" i="3" a="1"/>
  <c r="AB213" i="3" s="1"/>
  <c r="AG213" i="3"/>
  <c r="AF213" i="3"/>
  <c r="AE213" i="3" a="1"/>
  <c r="AE213" i="3" s="1"/>
  <c r="AB224" i="3" a="1"/>
  <c r="AB224" i="3" s="1"/>
  <c r="AG224" i="3"/>
  <c r="AE224" i="3" a="1"/>
  <c r="AE224" i="3" s="1"/>
  <c r="AF224" i="3"/>
  <c r="AD224" i="3" a="1"/>
  <c r="AD224" i="3" s="1"/>
  <c r="AC224" i="3" a="1"/>
  <c r="AC224" i="3" s="1"/>
  <c r="AB235" i="3" a="1"/>
  <c r="AB235" i="3" s="1"/>
  <c r="AG235" i="3"/>
  <c r="AF235" i="3"/>
  <c r="AE235" i="3" a="1"/>
  <c r="AE235" i="3" s="1"/>
  <c r="AC235" i="3" a="1"/>
  <c r="AC235" i="3" s="1"/>
  <c r="AD235" i="3" a="1"/>
  <c r="AD235" i="3" s="1"/>
  <c r="AE242" i="3" a="1"/>
  <c r="AE242" i="3" s="1"/>
  <c r="AD242" i="3" a="1"/>
  <c r="AD242" i="3" s="1"/>
  <c r="AC242" i="3" a="1"/>
  <c r="AC242" i="3" s="1"/>
  <c r="AB242" i="3" a="1"/>
  <c r="AB242" i="3" s="1"/>
  <c r="AG242" i="3"/>
  <c r="AF242" i="3"/>
  <c r="AE277" i="3" a="1"/>
  <c r="AE277" i="3" s="1"/>
  <c r="AD277" i="3" a="1"/>
  <c r="AD277" i="3" s="1"/>
  <c r="AC277" i="3" a="1"/>
  <c r="AC277" i="3" s="1"/>
  <c r="AB277" i="3" a="1"/>
  <c r="AB277" i="3" s="1"/>
  <c r="AG277" i="3"/>
  <c r="AF277" i="3"/>
  <c r="AG222" i="3"/>
  <c r="AF222" i="3"/>
  <c r="AD222" i="3" a="1"/>
  <c r="AD222" i="3" s="1"/>
  <c r="AC222" i="3" a="1"/>
  <c r="AC222" i="3" s="1"/>
  <c r="AB222" i="3" a="1"/>
  <c r="AB222" i="3" s="1"/>
  <c r="AE222" i="3" a="1"/>
  <c r="AE222" i="3" s="1"/>
  <c r="AG258" i="3"/>
  <c r="AF258" i="3"/>
  <c r="AE258" i="3" a="1"/>
  <c r="AE258" i="3" s="1"/>
  <c r="AD258" i="3" a="1"/>
  <c r="AD258" i="3" s="1"/>
  <c r="AC258" i="3" a="1"/>
  <c r="AC258" i="3" s="1"/>
  <c r="AB258" i="3" a="1"/>
  <c r="AB258" i="3" s="1"/>
  <c r="AG269" i="3"/>
  <c r="AF269" i="3"/>
  <c r="AE269" i="3" a="1"/>
  <c r="AE269" i="3" s="1"/>
  <c r="AD269" i="3" a="1"/>
  <c r="AD269" i="3" s="1"/>
  <c r="AC269" i="3" a="1"/>
  <c r="AC269" i="3" s="1"/>
  <c r="AB269" i="3" a="1"/>
  <c r="AB269" i="3" s="1"/>
  <c r="AD228" i="3" a="1"/>
  <c r="AD228" i="3" s="1"/>
  <c r="AC228" i="3" a="1"/>
  <c r="AC228" i="3" s="1"/>
  <c r="AG228" i="3"/>
  <c r="AF228" i="3"/>
  <c r="AE228" i="3" a="1"/>
  <c r="AE228" i="3" s="1"/>
  <c r="AB228" i="3" a="1"/>
  <c r="AB228" i="3" s="1"/>
  <c r="AE199" i="3" a="1"/>
  <c r="AE199" i="3" s="1"/>
  <c r="AD276" i="3" a="1"/>
  <c r="AD276" i="3" s="1"/>
  <c r="AC276" i="3" a="1"/>
  <c r="AC276" i="3" s="1"/>
  <c r="AB276" i="3" a="1"/>
  <c r="AB276" i="3" s="1"/>
  <c r="AG276" i="3"/>
  <c r="AF276" i="3"/>
  <c r="AE276" i="3" a="1"/>
  <c r="AE276" i="3" s="1"/>
  <c r="AF219" i="3"/>
  <c r="AE219" i="3" a="1"/>
  <c r="AE219" i="3" s="1"/>
  <c r="AD219" i="3" a="1"/>
  <c r="AD219" i="3" s="1"/>
  <c r="AG219" i="3"/>
  <c r="AC219" i="3" a="1"/>
  <c r="AC219" i="3" s="1"/>
  <c r="AB219" i="3" a="1"/>
  <c r="AB219" i="3" s="1"/>
  <c r="AC238" i="3" a="1"/>
  <c r="AC238" i="3" s="1"/>
  <c r="AB238" i="3" a="1"/>
  <c r="AB238" i="3" s="1"/>
  <c r="AG238" i="3"/>
  <c r="AF238" i="3"/>
  <c r="AE238" i="3" a="1"/>
  <c r="AE238" i="3" s="1"/>
  <c r="AD238" i="3" a="1"/>
  <c r="AD238" i="3" s="1"/>
  <c r="AB223" i="3" a="1"/>
  <c r="AB223" i="3" s="1"/>
  <c r="AG223" i="3"/>
  <c r="AF223" i="3"/>
  <c r="AE223" i="3" a="1"/>
  <c r="AE223" i="3" s="1"/>
  <c r="AC223" i="3" a="1"/>
  <c r="AC223" i="3" s="1"/>
  <c r="AD223" i="3" a="1"/>
  <c r="AD223" i="3" s="1"/>
  <c r="AG233" i="3"/>
  <c r="AF233" i="3"/>
  <c r="AE233" i="3" a="1"/>
  <c r="AE233" i="3" s="1"/>
  <c r="AD233" i="3" a="1"/>
  <c r="AD233" i="3" s="1"/>
  <c r="AB233" i="3" a="1"/>
  <c r="AB233" i="3" s="1"/>
  <c r="AC233" i="3" a="1"/>
  <c r="AC233" i="3" s="1"/>
  <c r="AB236" i="3" a="1"/>
  <c r="AB236" i="3" s="1"/>
  <c r="AG236" i="3"/>
  <c r="AF236" i="3"/>
  <c r="AE236" i="3" a="1"/>
  <c r="AE236" i="3" s="1"/>
  <c r="AD236" i="3" a="1"/>
  <c r="AD236" i="3" s="1"/>
  <c r="AC236" i="3" a="1"/>
  <c r="AC236" i="3" s="1"/>
  <c r="AC225" i="3" a="1"/>
  <c r="AC225" i="3" s="1"/>
  <c r="AB225" i="3" a="1"/>
  <c r="AB225" i="3" s="1"/>
  <c r="AF225" i="3"/>
  <c r="AD225" i="3" a="1"/>
  <c r="AD225" i="3" s="1"/>
  <c r="AG225" i="3"/>
  <c r="AE225" i="3" a="1"/>
  <c r="AE225" i="3" s="1"/>
  <c r="AD263" i="3" a="1"/>
  <c r="AD263" i="3" s="1"/>
  <c r="AC263" i="3" a="1"/>
  <c r="AC263" i="3" s="1"/>
  <c r="AB263" i="3" a="1"/>
  <c r="AB263" i="3" s="1"/>
  <c r="AG263" i="3"/>
  <c r="AF263" i="3"/>
  <c r="AE263" i="3" a="1"/>
  <c r="AE263" i="3" s="1"/>
  <c r="AG204" i="3"/>
  <c r="AF204" i="3"/>
  <c r="AE204" i="3" a="1"/>
  <c r="AE204" i="3" s="1"/>
  <c r="AD204" i="3" a="1"/>
  <c r="AD204" i="3" s="1"/>
  <c r="AC204" i="3" a="1"/>
  <c r="AC204" i="3" s="1"/>
  <c r="AB204" i="3" a="1"/>
  <c r="AB204" i="3" s="1"/>
  <c r="AD227" i="3" a="1"/>
  <c r="AD227" i="3" s="1"/>
  <c r="AC227" i="3" a="1"/>
  <c r="AC227" i="3" s="1"/>
  <c r="AB227" i="3" a="1"/>
  <c r="AB227" i="3" s="1"/>
  <c r="AG227" i="3"/>
  <c r="AE227" i="3" a="1"/>
  <c r="AE227" i="3" s="1"/>
  <c r="AF227" i="3"/>
  <c r="AF199" i="3"/>
  <c r="AE194" i="3" a="1"/>
  <c r="AE194" i="3" s="1"/>
  <c r="AB194" i="3" a="1"/>
  <c r="AB194" i="3" s="1"/>
  <c r="AE196" i="3" a="1"/>
  <c r="AE196" i="3" s="1"/>
  <c r="AF194" i="3"/>
  <c r="AB195" i="3" a="1"/>
  <c r="AB195" i="3" s="1"/>
  <c r="AC195" i="3" a="1"/>
  <c r="AC195" i="3" s="1"/>
  <c r="AC194" i="3" a="1"/>
  <c r="AC194" i="3" s="1"/>
  <c r="AD195" i="3" a="1"/>
  <c r="AD195" i="3" s="1"/>
  <c r="AD194" i="3" a="1"/>
  <c r="AD194" i="3" s="1"/>
  <c r="AF196" i="3"/>
  <c r="AB196" i="3" a="1"/>
  <c r="AB196" i="3" s="1"/>
  <c r="AC196" i="3" a="1"/>
  <c r="AC196" i="3" s="1"/>
  <c r="AC199" i="3" a="1"/>
  <c r="AC199" i="3" s="1"/>
  <c r="AD196" i="3" a="1"/>
  <c r="AD196" i="3" s="1"/>
  <c r="AD199" i="3" a="1"/>
  <c r="AD199" i="3" s="1"/>
  <c r="AC174" i="3" a="1"/>
  <c r="AC174" i="3" s="1"/>
  <c r="AD172" i="3" a="1"/>
  <c r="AD172" i="3" s="1"/>
  <c r="AB173" i="3" a="1"/>
  <c r="AB173" i="3" s="1"/>
  <c r="AC178" i="3" a="1"/>
  <c r="AC178" i="3" s="1"/>
  <c r="AG178" i="3"/>
  <c r="AD179" i="3" a="1"/>
  <c r="AD179" i="3" s="1"/>
  <c r="AD173" i="3" a="1"/>
  <c r="AD173" i="3" s="1"/>
  <c r="AC192" i="3" a="1"/>
  <c r="AC192" i="3" s="1"/>
  <c r="AG192" i="3"/>
  <c r="AC179" i="3" a="1"/>
  <c r="AC179" i="3" s="1"/>
  <c r="AF173" i="3"/>
  <c r="AF179" i="3"/>
  <c r="AB179" i="3" a="1"/>
  <c r="AB179" i="3" s="1"/>
  <c r="AF172" i="3"/>
  <c r="AE182" i="3" a="1"/>
  <c r="AE182" i="3" s="1"/>
  <c r="AG182" i="3"/>
  <c r="AD155" i="3" a="1"/>
  <c r="AD155" i="3" s="1"/>
  <c r="AD146" i="3" a="1"/>
  <c r="AD146" i="3" s="1"/>
  <c r="AE155" i="3" a="1"/>
  <c r="AE155" i="3" s="1"/>
  <c r="AC155" i="3" a="1"/>
  <c r="AC155" i="3" s="1"/>
  <c r="AF159" i="3"/>
  <c r="AE146" i="3" a="1"/>
  <c r="AE146" i="3" s="1"/>
  <c r="AF155" i="3"/>
  <c r="AC159" i="3" a="1"/>
  <c r="AC159" i="3" s="1"/>
  <c r="AB159" i="3" a="1"/>
  <c r="AB159" i="3" s="1"/>
  <c r="AC146" i="3" a="1"/>
  <c r="AC146" i="3" s="1"/>
  <c r="AD159" i="3" a="1"/>
  <c r="AD159" i="3" s="1"/>
  <c r="AF125" i="3"/>
  <c r="AC143" i="3" a="1"/>
  <c r="AC143" i="3" s="1"/>
  <c r="AC125" i="3" a="1"/>
  <c r="AC125" i="3" s="1"/>
  <c r="AD143" i="3" a="1"/>
  <c r="AD143" i="3" s="1"/>
  <c r="AE143" i="3" a="1"/>
  <c r="AE143" i="3" s="1"/>
  <c r="AC138" i="3" a="1"/>
  <c r="AC138" i="3" s="1"/>
  <c r="AE124" i="3" a="1"/>
  <c r="AE124" i="3" s="1"/>
  <c r="AC145" i="3" a="1"/>
  <c r="AC145" i="3" s="1"/>
  <c r="AB124" i="3" a="1"/>
  <c r="AB124" i="3" s="1"/>
  <c r="AC124" i="3" a="1"/>
  <c r="AC124" i="3" s="1"/>
  <c r="AD124" i="3" a="1"/>
  <c r="AD124" i="3" s="1"/>
  <c r="AF108" i="3"/>
  <c r="AC108" i="3" a="1"/>
  <c r="AC108" i="3" s="1"/>
  <c r="AC102" i="3" a="1"/>
  <c r="AC102" i="3" s="1"/>
  <c r="AE103" i="3" a="1"/>
  <c r="AE103" i="3" s="1"/>
  <c r="AD78" i="3" a="1"/>
  <c r="AD78" i="3" s="1"/>
  <c r="AC90" i="3" a="1"/>
  <c r="AC90" i="3" s="1"/>
  <c r="AC91" i="3" a="1"/>
  <c r="AC91" i="3" s="1"/>
  <c r="AD89" i="3" a="1"/>
  <c r="AD89" i="3" s="1"/>
  <c r="AB94" i="3" a="1"/>
  <c r="AB94" i="3" s="1"/>
  <c r="AC94" i="3" a="1"/>
  <c r="AC94" i="3" s="1"/>
  <c r="AF89" i="3"/>
  <c r="AD94" i="3" a="1"/>
  <c r="AD94" i="3" s="1"/>
  <c r="AE94" i="3" a="1"/>
  <c r="AE94" i="3" s="1"/>
  <c r="AF94" i="3"/>
  <c r="AE82" i="3" a="1"/>
  <c r="AE82" i="3" s="1"/>
  <c r="AB97" i="3" a="1"/>
  <c r="AB97" i="3" s="1"/>
  <c r="AD90" i="3" a="1"/>
  <c r="AD90" i="3" s="1"/>
  <c r="AF82" i="3"/>
  <c r="AE91" i="3" a="1"/>
  <c r="AE91" i="3" s="1"/>
  <c r="AC97" i="3" a="1"/>
  <c r="AC97" i="3" s="1"/>
  <c r="AE90" i="3" a="1"/>
  <c r="AE90" i="3" s="1"/>
  <c r="AB82" i="3" a="1"/>
  <c r="AB82" i="3" s="1"/>
  <c r="AF91" i="3"/>
  <c r="AB90" i="3" a="1"/>
  <c r="AB90" i="3" s="1"/>
  <c r="AD91" i="3" a="1"/>
  <c r="AD91" i="3" s="1"/>
  <c r="AD71" i="3" a="1"/>
  <c r="AD71" i="3" s="1"/>
  <c r="AC59" i="3" a="1"/>
  <c r="AC59" i="3" s="1"/>
  <c r="AD59" i="3" a="1"/>
  <c r="AD59" i="3" s="1"/>
  <c r="AD63" i="3" a="1"/>
  <c r="AD63" i="3" s="1"/>
  <c r="AF56" i="3"/>
  <c r="AF72" i="3"/>
  <c r="AE63" i="3" a="1"/>
  <c r="AE63" i="3" s="1"/>
  <c r="AC72" i="3" a="1"/>
  <c r="AC72" i="3" s="1"/>
  <c r="AD72" i="3" a="1"/>
  <c r="AD72" i="3" s="1"/>
  <c r="AF68" i="3"/>
  <c r="AC58" i="3" a="1"/>
  <c r="AC58" i="3" s="1"/>
  <c r="AE71" i="3" a="1"/>
  <c r="AE71" i="3" s="1"/>
  <c r="AC32" i="3" a="1"/>
  <c r="AC32" i="3" s="1"/>
  <c r="AF30" i="3"/>
  <c r="AE35" i="3" a="1"/>
  <c r="AE35" i="3" s="1"/>
  <c r="AE34" i="3" a="1"/>
  <c r="AE34" i="3" s="1"/>
  <c r="AD28" i="3" a="1"/>
  <c r="AD28" i="3" s="1"/>
  <c r="AE33" i="3" a="1"/>
  <c r="AE33" i="3" s="1"/>
  <c r="AF34" i="3"/>
  <c r="AF28" i="3"/>
  <c r="AB34" i="3" a="1"/>
  <c r="AB34" i="3" s="1"/>
  <c r="AD34" i="3" a="1"/>
  <c r="AD34" i="3" s="1"/>
  <c r="AE40" i="3" a="1"/>
  <c r="AE40" i="3" s="1"/>
  <c r="AF40" i="3"/>
  <c r="AB40" i="3" a="1"/>
  <c r="AB40" i="3" s="1"/>
  <c r="AC34" i="3" a="1"/>
  <c r="AC34" i="3" s="1"/>
  <c r="AB19" i="3" a="1"/>
  <c r="AB19" i="3" s="1"/>
  <c r="AF6" i="3"/>
  <c r="AD22" i="3" a="1"/>
  <c r="AD22" i="3" s="1"/>
  <c r="AD5" i="3" a="1"/>
  <c r="AD5" i="3" s="1"/>
  <c r="AB6" i="3" a="1"/>
  <c r="AB6" i="3" s="1"/>
  <c r="AE5" i="3" a="1"/>
  <c r="AE5" i="3" s="1"/>
  <c r="AE21" i="3" a="1"/>
  <c r="AE21" i="3" s="1"/>
  <c r="AF5" i="3"/>
  <c r="AF21" i="3"/>
  <c r="AC5" i="3" a="1"/>
  <c r="AC5" i="3" s="1"/>
  <c r="AE4" i="3" a="1"/>
  <c r="AE4" i="3" s="1"/>
  <c r="AE20" i="3" a="1"/>
  <c r="AE20" i="3" s="1"/>
  <c r="AE22" i="3" a="1"/>
  <c r="AE22" i="3" s="1"/>
  <c r="AF8" i="3"/>
  <c r="AE79" i="3" a="1"/>
  <c r="AE79" i="3" s="1"/>
  <c r="AG79" i="3"/>
  <c r="AD42" i="3" a="1"/>
  <c r="AD42" i="3" s="1"/>
  <c r="AC8" i="3" a="1"/>
  <c r="AC8" i="3" s="1"/>
  <c r="AG135" i="3"/>
  <c r="AC135" i="3" a="1"/>
  <c r="AC135" i="3" s="1"/>
  <c r="AD77" i="3" a="1"/>
  <c r="AD77" i="3" s="1"/>
  <c r="AG77" i="3"/>
  <c r="AF132" i="3"/>
  <c r="AB132" i="3" a="1"/>
  <c r="AB132" i="3" s="1"/>
  <c r="AG132" i="3"/>
  <c r="AB12" i="3" a="1"/>
  <c r="AB12" i="3" s="1"/>
  <c r="AD14" i="3" a="1"/>
  <c r="AD14" i="3" s="1"/>
  <c r="AF80" i="3"/>
  <c r="AG80" i="3"/>
  <c r="AE78" i="3" a="1"/>
  <c r="AE78" i="3" s="1"/>
  <c r="AG78" i="3"/>
  <c r="AE57" i="3" a="1"/>
  <c r="AE57" i="3" s="1"/>
  <c r="AG57" i="3"/>
  <c r="AB42" i="3" a="1"/>
  <c r="AB42" i="3" s="1"/>
  <c r="AF29" i="3"/>
  <c r="AF12" i="3"/>
  <c r="AE8" i="3" a="1"/>
  <c r="AE8" i="3" s="1"/>
  <c r="AF163" i="3"/>
  <c r="AD163" i="3" a="1"/>
  <c r="AD163" i="3" s="1"/>
  <c r="AE163" i="3" a="1"/>
  <c r="AE163" i="3" s="1"/>
  <c r="AC163" i="3" a="1"/>
  <c r="AC163" i="3" s="1"/>
  <c r="AB163" i="3" a="1"/>
  <c r="AB163" i="3" s="1"/>
  <c r="AC181" i="3" a="1"/>
  <c r="AC181" i="3" s="1"/>
  <c r="AF181" i="3"/>
  <c r="AD181" i="3" a="1"/>
  <c r="AD181" i="3" s="1"/>
  <c r="AE181" i="3" a="1"/>
  <c r="AE181" i="3" s="1"/>
  <c r="AB181" i="3" a="1"/>
  <c r="AB181" i="3" s="1"/>
  <c r="AF141" i="3"/>
  <c r="AE141" i="3" a="1"/>
  <c r="AE141" i="3" s="1"/>
  <c r="AD141" i="3" a="1"/>
  <c r="AD141" i="3" s="1"/>
  <c r="AC141" i="3" a="1"/>
  <c r="AC141" i="3" s="1"/>
  <c r="AB141" i="3" a="1"/>
  <c r="AB141" i="3" s="1"/>
  <c r="AE128" i="3" a="1"/>
  <c r="AE128" i="3" s="1"/>
  <c r="AC128" i="3" a="1"/>
  <c r="AC128" i="3" s="1"/>
  <c r="AB128" i="3" a="1"/>
  <c r="AB128" i="3" s="1"/>
  <c r="AF128" i="3"/>
  <c r="AD128" i="3" a="1"/>
  <c r="AD128" i="3" s="1"/>
  <c r="AF87" i="3"/>
  <c r="AE87" i="3" a="1"/>
  <c r="AE87" i="3" s="1"/>
  <c r="AD87" i="3" a="1"/>
  <c r="AD87" i="3" s="1"/>
  <c r="AC87" i="3" a="1"/>
  <c r="AC87" i="3" s="1"/>
  <c r="AB87" i="3" a="1"/>
  <c r="AB87" i="3" s="1"/>
  <c r="AF75" i="3"/>
  <c r="AE75" i="3" a="1"/>
  <c r="AE75" i="3" s="1"/>
  <c r="AD75" i="3" a="1"/>
  <c r="AD75" i="3" s="1"/>
  <c r="AB75" i="3" a="1"/>
  <c r="AB75" i="3" s="1"/>
  <c r="AC75" i="3" a="1"/>
  <c r="AC75" i="3" s="1"/>
  <c r="AC96" i="3" a="1"/>
  <c r="AC96" i="3" s="1"/>
  <c r="AB96" i="3" a="1"/>
  <c r="AB96" i="3" s="1"/>
  <c r="AF96" i="3"/>
  <c r="AE96" i="3" a="1"/>
  <c r="AE96" i="3" s="1"/>
  <c r="AD96" i="3" a="1"/>
  <c r="AD96" i="3" s="1"/>
  <c r="AD84" i="3" a="1"/>
  <c r="AD84" i="3" s="1"/>
  <c r="AC84" i="3" a="1"/>
  <c r="AC84" i="3" s="1"/>
  <c r="AF84" i="3"/>
  <c r="AE84" i="3" a="1"/>
  <c r="AE84" i="3" s="1"/>
  <c r="AB84" i="3" a="1"/>
  <c r="AB84" i="3" s="1"/>
  <c r="AB168" i="3" a="1"/>
  <c r="AB168" i="3" s="1"/>
  <c r="AF168" i="3"/>
  <c r="AE168" i="3" a="1"/>
  <c r="AE168" i="3" s="1"/>
  <c r="AD168" i="3" a="1"/>
  <c r="AD168" i="3" s="1"/>
  <c r="AC168" i="3" a="1"/>
  <c r="AC168" i="3" s="1"/>
  <c r="AF66" i="3"/>
  <c r="AB66" i="3" a="1"/>
  <c r="AB66" i="3" s="1"/>
  <c r="AE66" i="3" a="1"/>
  <c r="AE66" i="3" s="1"/>
  <c r="AD66" i="3" a="1"/>
  <c r="AD66" i="3" s="1"/>
  <c r="AC66" i="3" a="1"/>
  <c r="AC66" i="3" s="1"/>
  <c r="AC81" i="3" a="1"/>
  <c r="AC81" i="3" s="1"/>
  <c r="AB81" i="3" a="1"/>
  <c r="AB81" i="3" s="1"/>
  <c r="AE81" i="3" a="1"/>
  <c r="AE81" i="3" s="1"/>
  <c r="AD81" i="3" a="1"/>
  <c r="AD81" i="3" s="1"/>
  <c r="AF81" i="3"/>
  <c r="AE92" i="3" a="1"/>
  <c r="AE92" i="3" s="1"/>
  <c r="AD92" i="3" a="1"/>
  <c r="AD92" i="3" s="1"/>
  <c r="AC92" i="3" a="1"/>
  <c r="AC92" i="3" s="1"/>
  <c r="AF92" i="3"/>
  <c r="AB92" i="3" a="1"/>
  <c r="AB92" i="3" s="1"/>
  <c r="AE177" i="3" a="1"/>
  <c r="AE177" i="3" s="1"/>
  <c r="AD177" i="3" a="1"/>
  <c r="AD177" i="3" s="1"/>
  <c r="AB177" i="3" a="1"/>
  <c r="AB177" i="3" s="1"/>
  <c r="AF177" i="3"/>
  <c r="AC177" i="3" a="1"/>
  <c r="AC177" i="3" s="1"/>
  <c r="AD123" i="3" a="1"/>
  <c r="AD123" i="3" s="1"/>
  <c r="AF123" i="3"/>
  <c r="AE123" i="3" a="1"/>
  <c r="AE123" i="3" s="1"/>
  <c r="AC123" i="3" a="1"/>
  <c r="AC123" i="3" s="1"/>
  <c r="AB123" i="3" a="1"/>
  <c r="AB123" i="3" s="1"/>
  <c r="AE74" i="3" a="1"/>
  <c r="AE74" i="3" s="1"/>
  <c r="AD74" i="3" a="1"/>
  <c r="AD74" i="3" s="1"/>
  <c r="AF74" i="3"/>
  <c r="AC74" i="3" a="1"/>
  <c r="AC74" i="3" s="1"/>
  <c r="AB74" i="3" a="1"/>
  <c r="AB74" i="3" s="1"/>
  <c r="AF187" i="3"/>
  <c r="AE187" i="3" a="1"/>
  <c r="AE187" i="3" s="1"/>
  <c r="AD187" i="3" a="1"/>
  <c r="AD187" i="3" s="1"/>
  <c r="AC187" i="3" a="1"/>
  <c r="AC187" i="3" s="1"/>
  <c r="AB187" i="3" a="1"/>
  <c r="AB187" i="3" s="1"/>
  <c r="AF175" i="3"/>
  <c r="AD175" i="3" a="1"/>
  <c r="AD175" i="3" s="1"/>
  <c r="AE175" i="3" a="1"/>
  <c r="AE175" i="3" s="1"/>
  <c r="AC175" i="3" a="1"/>
  <c r="AC175" i="3" s="1"/>
  <c r="AB175" i="3" a="1"/>
  <c r="AB175" i="3" s="1"/>
  <c r="AF154" i="3"/>
  <c r="AE154" i="3" a="1"/>
  <c r="AE154" i="3" s="1"/>
  <c r="AC154" i="3" a="1"/>
  <c r="AC154" i="3" s="1"/>
  <c r="AB154" i="3" a="1"/>
  <c r="AB154" i="3" s="1"/>
  <c r="AD154" i="3" a="1"/>
  <c r="AD154" i="3" s="1"/>
  <c r="AB99" i="3" a="1"/>
  <c r="AB99" i="3" s="1"/>
  <c r="AF99" i="3"/>
  <c r="AE99" i="3" a="1"/>
  <c r="AE99" i="3" s="1"/>
  <c r="AD99" i="3" a="1"/>
  <c r="AD99" i="3" s="1"/>
  <c r="AC99" i="3" a="1"/>
  <c r="AC99" i="3" s="1"/>
  <c r="AF65" i="3"/>
  <c r="AE65" i="3" a="1"/>
  <c r="AE65" i="3" s="1"/>
  <c r="AC65" i="3" a="1"/>
  <c r="AC65" i="3" s="1"/>
  <c r="AD65" i="3" a="1"/>
  <c r="AD65" i="3" s="1"/>
  <c r="AB65" i="3" a="1"/>
  <c r="AB65" i="3" s="1"/>
  <c r="AE137" i="3" a="1"/>
  <c r="AE137" i="3" s="1"/>
  <c r="AD137" i="3" a="1"/>
  <c r="AD137" i="3" s="1"/>
  <c r="AB137" i="3" a="1"/>
  <c r="AB137" i="3" s="1"/>
  <c r="AF137" i="3"/>
  <c r="AC137" i="3" a="1"/>
  <c r="AC137" i="3" s="1"/>
  <c r="AC111" i="3" a="1"/>
  <c r="AC111" i="3" s="1"/>
  <c r="AB111" i="3" a="1"/>
  <c r="AB111" i="3" s="1"/>
  <c r="AF111" i="3"/>
  <c r="AE111" i="3" a="1"/>
  <c r="AE111" i="3" s="1"/>
  <c r="AD111" i="3" a="1"/>
  <c r="AD111" i="3" s="1"/>
  <c r="AF129" i="3"/>
  <c r="AE129" i="3" a="1"/>
  <c r="AE129" i="3" s="1"/>
  <c r="AD129" i="3" a="1"/>
  <c r="AD129" i="3" s="1"/>
  <c r="AB129" i="3" a="1"/>
  <c r="AB129" i="3" s="1"/>
  <c r="AC129" i="3" a="1"/>
  <c r="AC129" i="3" s="1"/>
  <c r="AF116" i="3"/>
  <c r="AE116" i="3" a="1"/>
  <c r="AE116" i="3" s="1"/>
  <c r="AD116" i="3" a="1"/>
  <c r="AD116" i="3" s="1"/>
  <c r="AC116" i="3" a="1"/>
  <c r="AC116" i="3" s="1"/>
  <c r="AB116" i="3" a="1"/>
  <c r="AB116" i="3" s="1"/>
  <c r="AD100" i="3" a="1"/>
  <c r="AD100" i="3" s="1"/>
  <c r="AC100" i="3" a="1"/>
  <c r="AC100" i="3" s="1"/>
  <c r="AB100" i="3" a="1"/>
  <c r="AB100" i="3" s="1"/>
  <c r="AF100" i="3"/>
  <c r="AE100" i="3" a="1"/>
  <c r="AE100" i="3" s="1"/>
  <c r="AE61" i="3" a="1"/>
  <c r="AE61" i="3" s="1"/>
  <c r="AD61" i="3" a="1"/>
  <c r="AD61" i="3" s="1"/>
  <c r="AC61" i="3" a="1"/>
  <c r="AC61" i="3" s="1"/>
  <c r="AF61" i="3"/>
  <c r="AB61" i="3" a="1"/>
  <c r="AB61" i="3" s="1"/>
  <c r="AB156" i="3" a="1"/>
  <c r="AB156" i="3" s="1"/>
  <c r="AF156" i="3"/>
  <c r="AE156" i="3" a="1"/>
  <c r="AE156" i="3" s="1"/>
  <c r="AD156" i="3" a="1"/>
  <c r="AD156" i="3" s="1"/>
  <c r="AC156" i="3" a="1"/>
  <c r="AC156" i="3" s="1"/>
  <c r="AF151" i="3"/>
  <c r="AD151" i="3" a="1"/>
  <c r="AD151" i="3" s="1"/>
  <c r="AE151" i="3" a="1"/>
  <c r="AE151" i="3" s="1"/>
  <c r="AC151" i="3" a="1"/>
  <c r="AC151" i="3" s="1"/>
  <c r="AB151" i="3" a="1"/>
  <c r="AB151" i="3" s="1"/>
  <c r="AE197" i="3" a="1"/>
  <c r="AE197" i="3" s="1"/>
  <c r="AD197" i="3" a="1"/>
  <c r="AD197" i="3" s="1"/>
  <c r="AC197" i="3" a="1"/>
  <c r="AC197" i="3" s="1"/>
  <c r="AB197" i="3" a="1"/>
  <c r="AB197" i="3" s="1"/>
  <c r="AF197" i="3"/>
  <c r="AD121" i="3" a="1"/>
  <c r="AD121" i="3" s="1"/>
  <c r="AB121" i="3" a="1"/>
  <c r="AB121" i="3" s="1"/>
  <c r="AF121" i="3"/>
  <c r="AE121" i="3" a="1"/>
  <c r="AE121" i="3" s="1"/>
  <c r="AC121" i="3" a="1"/>
  <c r="AC121" i="3" s="1"/>
  <c r="AE73" i="3" a="1"/>
  <c r="AE73" i="3" s="1"/>
  <c r="AD73" i="3" a="1"/>
  <c r="AD73" i="3" s="1"/>
  <c r="AC73" i="3" a="1"/>
  <c r="AC73" i="3" s="1"/>
  <c r="AF73" i="3"/>
  <c r="AB73" i="3" a="1"/>
  <c r="AB73" i="3" s="1"/>
  <c r="AD184" i="3" a="1"/>
  <c r="AD184" i="3" s="1"/>
  <c r="AC184" i="3" a="1"/>
  <c r="AC184" i="3" s="1"/>
  <c r="AB184" i="3" a="1"/>
  <c r="AB184" i="3" s="1"/>
  <c r="AF184" i="3"/>
  <c r="AE184" i="3" a="1"/>
  <c r="AE184" i="3" s="1"/>
  <c r="AC69" i="3" a="1"/>
  <c r="AC69" i="3" s="1"/>
  <c r="AB69" i="3" a="1"/>
  <c r="AB69" i="3" s="1"/>
  <c r="AE69" i="3" a="1"/>
  <c r="AE69" i="3" s="1"/>
  <c r="AD69" i="3" a="1"/>
  <c r="AD69" i="3" s="1"/>
  <c r="AF69" i="3"/>
  <c r="AF142" i="3"/>
  <c r="AC142" i="3" a="1"/>
  <c r="AC142" i="3" s="1"/>
  <c r="AB142" i="3" a="1"/>
  <c r="AB142" i="3" s="1"/>
  <c r="AE142" i="3" a="1"/>
  <c r="AE142" i="3" s="1"/>
  <c r="AD142" i="3" a="1"/>
  <c r="AD142" i="3" s="1"/>
  <c r="AC193" i="3" a="1"/>
  <c r="AC193" i="3" s="1"/>
  <c r="AB193" i="3" a="1"/>
  <c r="AB193" i="3" s="1"/>
  <c r="AF193" i="3"/>
  <c r="AE193" i="3" a="1"/>
  <c r="AE193" i="3" s="1"/>
  <c r="AD193" i="3" a="1"/>
  <c r="AD193" i="3" s="1"/>
  <c r="AF166" i="3"/>
  <c r="AE166" i="3" a="1"/>
  <c r="AE166" i="3" s="1"/>
  <c r="AD166" i="3" a="1"/>
  <c r="AD166" i="3" s="1"/>
  <c r="AC166" i="3" a="1"/>
  <c r="AC166" i="3" s="1"/>
  <c r="AB166" i="3" a="1"/>
  <c r="AB166" i="3" s="1"/>
  <c r="AC170" i="3" a="1"/>
  <c r="AC170" i="3" s="1"/>
  <c r="AB170" i="3" a="1"/>
  <c r="AB170" i="3" s="1"/>
  <c r="AD170" i="3" a="1"/>
  <c r="AD170" i="3" s="1"/>
  <c r="AF170" i="3"/>
  <c r="AE170" i="3" a="1"/>
  <c r="AE170" i="3" s="1"/>
  <c r="AC133" i="3" a="1"/>
  <c r="AC133" i="3" s="1"/>
  <c r="AD133" i="3" a="1"/>
  <c r="AD133" i="3" s="1"/>
  <c r="AB133" i="3" a="1"/>
  <c r="AB133" i="3" s="1"/>
  <c r="AF133" i="3"/>
  <c r="AE133" i="3" a="1"/>
  <c r="AE133" i="3" s="1"/>
  <c r="AB118" i="3" a="1"/>
  <c r="AB118" i="3" s="1"/>
  <c r="AF118" i="3"/>
  <c r="AE118" i="3" a="1"/>
  <c r="AE118" i="3" s="1"/>
  <c r="AD118" i="3" a="1"/>
  <c r="AD118" i="3" s="1"/>
  <c r="AC118" i="3" a="1"/>
  <c r="AC118" i="3" s="1"/>
  <c r="AF106" i="3"/>
  <c r="AE106" i="3" a="1"/>
  <c r="AE106" i="3" s="1"/>
  <c r="AD106" i="3" a="1"/>
  <c r="AD106" i="3" s="1"/>
  <c r="AC106" i="3" a="1"/>
  <c r="AC106" i="3" s="1"/>
  <c r="AB106" i="3" a="1"/>
  <c r="AB106" i="3" s="1"/>
  <c r="AC49" i="3" a="1"/>
  <c r="AC49" i="3" s="1"/>
  <c r="AE49" i="3" a="1"/>
  <c r="AE49" i="3" s="1"/>
  <c r="AD49" i="3" a="1"/>
  <c r="AD49" i="3" s="1"/>
  <c r="AB49" i="3" a="1"/>
  <c r="AB49" i="3" s="1"/>
  <c r="AF49" i="3"/>
  <c r="AB191" i="3" a="1"/>
  <c r="AB191" i="3" s="1"/>
  <c r="AF191" i="3"/>
  <c r="AE191" i="3" a="1"/>
  <c r="AE191" i="3" s="1"/>
  <c r="AD191" i="3" a="1"/>
  <c r="AD191" i="3" s="1"/>
  <c r="AC191" i="3" a="1"/>
  <c r="AC191" i="3" s="1"/>
  <c r="AB180" i="3" a="1"/>
  <c r="AB180" i="3" s="1"/>
  <c r="AF180" i="3"/>
  <c r="AE180" i="3" a="1"/>
  <c r="AE180" i="3" s="1"/>
  <c r="AC180" i="3" a="1"/>
  <c r="AC180" i="3" s="1"/>
  <c r="AD180" i="3" a="1"/>
  <c r="AD180" i="3" s="1"/>
  <c r="AC169" i="3" a="1"/>
  <c r="AC169" i="3" s="1"/>
  <c r="AD169" i="3" a="1"/>
  <c r="AD169" i="3" s="1"/>
  <c r="AF169" i="3"/>
  <c r="AE169" i="3" a="1"/>
  <c r="AE169" i="3" s="1"/>
  <c r="AB169" i="3" a="1"/>
  <c r="AB169" i="3" s="1"/>
  <c r="AB167" i="3" a="1"/>
  <c r="AB167" i="3" s="1"/>
  <c r="AF167" i="3"/>
  <c r="AC167" i="3" a="1"/>
  <c r="AC167" i="3" s="1"/>
  <c r="AD167" i="3" a="1"/>
  <c r="AD167" i="3" s="1"/>
  <c r="AE167" i="3" a="1"/>
  <c r="AE167" i="3" s="1"/>
  <c r="AE165" i="3" a="1"/>
  <c r="AE165" i="3" s="1"/>
  <c r="AB165" i="3" a="1"/>
  <c r="AB165" i="3" s="1"/>
  <c r="AF165" i="3"/>
  <c r="AD165" i="3" a="1"/>
  <c r="AD165" i="3" s="1"/>
  <c r="AC165" i="3" a="1"/>
  <c r="AC165" i="3" s="1"/>
  <c r="AD183" i="3" a="1"/>
  <c r="AD183" i="3" s="1"/>
  <c r="AB183" i="3" a="1"/>
  <c r="AB183" i="3" s="1"/>
  <c r="AE183" i="3" a="1"/>
  <c r="AE183" i="3" s="1"/>
  <c r="AF183" i="3"/>
  <c r="AC183" i="3" a="1"/>
  <c r="AC183" i="3" s="1"/>
  <c r="AC158" i="3" a="1"/>
  <c r="AC158" i="3" s="1"/>
  <c r="AB158" i="3" a="1"/>
  <c r="AB158" i="3" s="1"/>
  <c r="AF158" i="3"/>
  <c r="AE158" i="3" a="1"/>
  <c r="AE158" i="3" s="1"/>
  <c r="AD158" i="3" a="1"/>
  <c r="AD158" i="3" s="1"/>
  <c r="AE153" i="3" a="1"/>
  <c r="AE153" i="3" s="1"/>
  <c r="AB153" i="3" a="1"/>
  <c r="AB153" i="3" s="1"/>
  <c r="AF153" i="3"/>
  <c r="AD153" i="3" a="1"/>
  <c r="AD153" i="3" s="1"/>
  <c r="AC153" i="3" a="1"/>
  <c r="AC153" i="3" s="1"/>
  <c r="AC157" i="3" a="1"/>
  <c r="AC157" i="3" s="1"/>
  <c r="AD157" i="3" a="1"/>
  <c r="AD157" i="3" s="1"/>
  <c r="AB157" i="3" a="1"/>
  <c r="AB157" i="3" s="1"/>
  <c r="AF157" i="3"/>
  <c r="AE157" i="3" a="1"/>
  <c r="AE157" i="3" s="1"/>
  <c r="AF127" i="3"/>
  <c r="AD127" i="3" a="1"/>
  <c r="AD127" i="3" s="1"/>
  <c r="AB127" i="3" a="1"/>
  <c r="AB127" i="3" s="1"/>
  <c r="AE127" i="3" a="1"/>
  <c r="AE127" i="3" s="1"/>
  <c r="AC127" i="3" a="1"/>
  <c r="AC127" i="3" s="1"/>
  <c r="AF130" i="3"/>
  <c r="AE130" i="3" a="1"/>
  <c r="AE130" i="3" s="1"/>
  <c r="AC130" i="3" a="1"/>
  <c r="AC130" i="3" s="1"/>
  <c r="AB130" i="3" a="1"/>
  <c r="AB130" i="3" s="1"/>
  <c r="AD130" i="3" a="1"/>
  <c r="AD130" i="3" s="1"/>
  <c r="AE45" i="3" a="1"/>
  <c r="AE45" i="3" s="1"/>
  <c r="AD45" i="3" a="1"/>
  <c r="AD45" i="3" s="1"/>
  <c r="AC45" i="3" a="1"/>
  <c r="AC45" i="3" s="1"/>
  <c r="AB45" i="3" a="1"/>
  <c r="AB45" i="3" s="1"/>
  <c r="AF45" i="3"/>
  <c r="AF198" i="3"/>
  <c r="AE198" i="3" a="1"/>
  <c r="AE198" i="3" s="1"/>
  <c r="AD198" i="3" a="1"/>
  <c r="AD198" i="3" s="1"/>
  <c r="AC198" i="3" a="1"/>
  <c r="AC198" i="3" s="1"/>
  <c r="AB198" i="3" a="1"/>
  <c r="AB198" i="3" s="1"/>
  <c r="AF190" i="3"/>
  <c r="AE190" i="3" a="1"/>
  <c r="AE190" i="3" s="1"/>
  <c r="AD190" i="3" a="1"/>
  <c r="AD190" i="3" s="1"/>
  <c r="AC190" i="3" a="1"/>
  <c r="AC190" i="3" s="1"/>
  <c r="AB190" i="3" a="1"/>
  <c r="AB190" i="3" s="1"/>
  <c r="AB144" i="3" a="1"/>
  <c r="AB144" i="3" s="1"/>
  <c r="AF144" i="3"/>
  <c r="AD144" i="3" a="1"/>
  <c r="AD144" i="3" s="1"/>
  <c r="AC144" i="3" a="1"/>
  <c r="AC144" i="3" s="1"/>
  <c r="AE144" i="3" a="1"/>
  <c r="AE144" i="3" s="1"/>
  <c r="AC126" i="3" a="1"/>
  <c r="AC126" i="3" s="1"/>
  <c r="AE126" i="3" a="1"/>
  <c r="AE126" i="3" s="1"/>
  <c r="AD126" i="3" a="1"/>
  <c r="AD126" i="3" s="1"/>
  <c r="AF126" i="3"/>
  <c r="AB126" i="3" a="1"/>
  <c r="AB126" i="3" s="1"/>
  <c r="AD136" i="3" a="1"/>
  <c r="AD136" i="3" s="1"/>
  <c r="AB136" i="3" a="1"/>
  <c r="AB136" i="3" s="1"/>
  <c r="AE136" i="3" a="1"/>
  <c r="AE136" i="3" s="1"/>
  <c r="AC136" i="3" a="1"/>
  <c r="AC136" i="3" s="1"/>
  <c r="AF136" i="3"/>
  <c r="AF119" i="3"/>
  <c r="AE119" i="3" a="1"/>
  <c r="AE119" i="3" s="1"/>
  <c r="AD119" i="3" a="1"/>
  <c r="AD119" i="3" s="1"/>
  <c r="AC119" i="3" a="1"/>
  <c r="AC119" i="3" s="1"/>
  <c r="AB119" i="3" a="1"/>
  <c r="AB119" i="3" s="1"/>
  <c r="AF76" i="3"/>
  <c r="AE76" i="3" a="1"/>
  <c r="AE76" i="3" s="1"/>
  <c r="AB76" i="3" a="1"/>
  <c r="AB76" i="3" s="1"/>
  <c r="AC76" i="3" a="1"/>
  <c r="AC76" i="3" s="1"/>
  <c r="AD76" i="3" a="1"/>
  <c r="AD76" i="3" s="1"/>
  <c r="AB67" i="3" a="1"/>
  <c r="AB67" i="3" s="1"/>
  <c r="AF67" i="3"/>
  <c r="AD67" i="3" a="1"/>
  <c r="AD67" i="3" s="1"/>
  <c r="AC67" i="3" a="1"/>
  <c r="AC67" i="3" s="1"/>
  <c r="AE67" i="3" a="1"/>
  <c r="AE67" i="3" s="1"/>
  <c r="AE85" i="3" a="1"/>
  <c r="AE85" i="3" s="1"/>
  <c r="AD85" i="3" a="1"/>
  <c r="AD85" i="3" s="1"/>
  <c r="AC85" i="3" a="1"/>
  <c r="AC85" i="3" s="1"/>
  <c r="AF85" i="3"/>
  <c r="AB85" i="3" a="1"/>
  <c r="AB85" i="3" s="1"/>
  <c r="AE2" i="3" a="1"/>
  <c r="AE2" i="3" s="1"/>
  <c r="AD2" i="3" a="1"/>
  <c r="AD2" i="3" s="1"/>
  <c r="AC2" i="3" a="1"/>
  <c r="AC2" i="3" s="1"/>
  <c r="AB2" i="3" a="1"/>
  <c r="AB2" i="3" s="1"/>
  <c r="A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<sst xmlns="http://schemas.openxmlformats.org/spreadsheetml/2006/main" count="2349" uniqueCount="864">
  <si>
    <t>em construção</t>
  </si>
  <si>
    <t>na planta</t>
  </si>
  <si>
    <t>super destaque</t>
  </si>
  <si>
    <t>destaque</t>
  </si>
  <si>
    <t>R$ 400.000</t>
  </si>
  <si>
    <t>R$ 320.000</t>
  </si>
  <si>
    <t>Sob consulta</t>
  </si>
  <si>
    <t>R$ 600.000</t>
  </si>
  <si>
    <t>R$ 395.000</t>
  </si>
  <si>
    <t>R$ 300.000</t>
  </si>
  <si>
    <t>R$ 550.000</t>
  </si>
  <si>
    <t>R$ 480.000</t>
  </si>
  <si>
    <t>R$ 380.000</t>
  </si>
  <si>
    <t>R$ 330.000</t>
  </si>
  <si>
    <t>mais</t>
  </si>
  <si>
    <t>80 m²</t>
  </si>
  <si>
    <t>2</t>
  </si>
  <si>
    <t>66 m²</t>
  </si>
  <si>
    <t>85 m²</t>
  </si>
  <si>
    <t>1</t>
  </si>
  <si>
    <t>1 - 2</t>
  </si>
  <si>
    <t>92 m²</t>
  </si>
  <si>
    <t>45 m²</t>
  </si>
  <si>
    <t>65 m²</t>
  </si>
  <si>
    <t>140 m²</t>
  </si>
  <si>
    <t>3</t>
  </si>
  <si>
    <t>4</t>
  </si>
  <si>
    <t>53 m²</t>
  </si>
  <si>
    <t>76 m²</t>
  </si>
  <si>
    <t>48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</si>
  <si>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</si>
  <si>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</si>
  <si>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</si>
  <si>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</si>
  <si>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</si>
  <si>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</si>
  <si>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</si>
  <si>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</si>
  <si>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</si>
  <si>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</si>
  <si>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</si>
  <si>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</si>
  <si>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</si>
  <si>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</si>
  <si>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</si>
  <si>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pronto para morar</t>
  </si>
  <si>
    <t>Venha conhecer os diferenciais incríveis desse empreendimento. Fale com nossa equipe de corretores</t>
  </si>
  <si>
    <t>50 m²</t>
  </si>
  <si>
    <t>60 m²</t>
  </si>
  <si>
    <t>100 m²</t>
  </si>
  <si>
    <t>110 m²</t>
  </si>
  <si>
    <t>R$ 2.000.000</t>
  </si>
  <si>
    <t>43 m²</t>
  </si>
  <si>
    <t>R$ 350.000</t>
  </si>
  <si>
    <t>75 m²</t>
  </si>
  <si>
    <t>...</t>
  </si>
  <si>
    <t>2 - 3</t>
  </si>
  <si>
    <t>1 - 3</t>
  </si>
  <si>
    <t>150 m²</t>
  </si>
  <si>
    <t>59 m²</t>
  </si>
  <si>
    <t>90 m²</t>
  </si>
  <si>
    <t>115 m²</t>
  </si>
  <si>
    <t>R$ 990.000</t>
  </si>
  <si>
    <t>condomínio R$ 1.200</t>
  </si>
  <si>
    <t>55 m²</t>
  </si>
  <si>
    <t>R$ 280.000</t>
  </si>
  <si>
    <t>70 m²</t>
  </si>
  <si>
    <t>condomínio R$ 480</t>
  </si>
  <si>
    <t>R$ 890.000</t>
  </si>
  <si>
    <t>105 m²</t>
  </si>
  <si>
    <t>R$ 850.000</t>
  </si>
  <si>
    <t>5</t>
  </si>
  <si>
    <t>84 m²</t>
  </si>
  <si>
    <t>R$ 1.150.000</t>
  </si>
  <si>
    <t>250 m²</t>
  </si>
  <si>
    <t>R$ 630.000</t>
  </si>
  <si>
    <t>94 m²</t>
  </si>
  <si>
    <t>R$ 440.000</t>
  </si>
  <si>
    <t>190 m²</t>
  </si>
  <si>
    <t>R$ 499.000</t>
  </si>
  <si>
    <t>condomínio R$ 290</t>
  </si>
  <si>
    <t>95 m²</t>
  </si>
  <si>
    <t>R$ 420.000</t>
  </si>
  <si>
    <t>200 m²</t>
  </si>
  <si>
    <t>6</t>
  </si>
  <si>
    <t>130 m²</t>
  </si>
  <si>
    <t xml:space="preserve"> </t>
  </si>
  <si>
    <t>3 - 4</t>
  </si>
  <si>
    <t>3 - 5</t>
  </si>
  <si>
    <t>149 m²</t>
  </si>
  <si>
    <t>188 m²</t>
  </si>
  <si>
    <t>78 m²</t>
  </si>
  <si>
    <t>Cidade</t>
  </si>
  <si>
    <t>Estado</t>
  </si>
  <si>
    <t>RJ</t>
  </si>
  <si>
    <t>R$ 430.000</t>
  </si>
  <si>
    <t>R$ 1.100.000</t>
  </si>
  <si>
    <t>R$ 450.000</t>
  </si>
  <si>
    <t>Venha conhecer os diferenciais incríveis desse empreendimento.</t>
  </si>
  <si>
    <t>Fale com nossa equipe de corretores.</t>
  </si>
  <si>
    <t>2 - 4</t>
  </si>
  <si>
    <t>R$ 35.000</t>
  </si>
  <si>
    <t>82 m²</t>
  </si>
  <si>
    <t>98 m²</t>
  </si>
  <si>
    <t>R$ 530.000</t>
  </si>
  <si>
    <t>&lt;...</t>
  </si>
  <si>
    <t>136 m²</t>
  </si>
  <si>
    <t>134 m²</t>
  </si>
  <si>
    <t>40 m²</t>
  </si>
  <si>
    <t>-</t>
  </si>
  <si>
    <t>72 m²</t>
  </si>
  <si>
    <t>R$ 8.000.000</t>
  </si>
  <si>
    <t>155 m²</t>
  </si>
  <si>
    <t>46 m²</t>
  </si>
  <si>
    <t>R$ 640.000</t>
  </si>
  <si>
    <t>O Lançamento Selfie Tech traz para Copacabana a opção de morar em apartamentos modernos elegantes buscando a praticidade</t>
  </si>
  <si>
    <t>Pertinho do maior cartão postal do Rio</t>
  </si>
  <si>
    <t>MORAR EM C...</t>
  </si>
  <si>
    <t>Rua Henrique Oswald, Copacabana</t>
  </si>
  <si>
    <t>46 - 91 m²</t>
  </si>
  <si>
    <t>Se você busca morar em um apartamento novo e com excelente localização em Copacabana, o Selfie é o seu residencial.</t>
  </si>
  <si>
    <t>Um empreendimento de altíssimo padrão localizado próximo ao B...</t>
  </si>
  <si>
    <t>45 - 91 m²</t>
  </si>
  <si>
    <t>4 qtos (3 suítes) + dependência e 2 vagas, vista p/o Cristo, montanhas e Pão de Açúcar, em Botafogo. Projeto exclusivo, em centro de terreno, que traz amplos apartamentos, alto pad...</t>
  </si>
  <si>
    <t>Rua Pinheiro Guimarães, Botafogo</t>
  </si>
  <si>
    <t>122 - 253 m²</t>
  </si>
  <si>
    <t>R$ 1.400.000</t>
  </si>
  <si>
    <t>condomínio R$ 1.645 IPTU R$ 4.318</t>
  </si>
  <si>
    <t>Cód: CPAP30436. R.SoareS VENDE COPACABANA, RUA LEOPOLDO MIGUEZ/RUA CONSTANTE RAMOS, APARTAMENTO DE 3Q, SUITE E VAGA DE GAREM NA ESCRITURA, DEPENDÊNCIA DE EMPREGADA, TOTALMENTE REFO...</t>
  </si>
  <si>
    <t>Rua Leopoldo Miguez, Copacabana</t>
  </si>
  <si>
    <t>R$ 900.000</t>
  </si>
  <si>
    <t>condomínio R$ 1.100 IPTU R$ 293</t>
  </si>
  <si>
    <t>Localização maravilhosa na rua Conselheiro Lafaiete e a poucos passos do Arpoador e Ipanema, próximo a supermercados e metrô Estação General Osório. Edifício com portaria 24 horas,...</t>
  </si>
  <si>
    <t>Rua Conselheiro Lafaiete, Copacabana</t>
  </si>
  <si>
    <t>R$ 1.500.000</t>
  </si>
  <si>
    <t>condomínio R$ 2.900 IPTU R$ 7.500</t>
  </si>
  <si>
    <t>Paulo Homem Imóveis vende o Apartamento dos Sonhos, planejado por Arquiteto e totalmente decorado com acabamento de ótimo nível, com forração em tábuas corridas, em excelente local...</t>
  </si>
  <si>
    <t>Rua Décio Vilares, Copacabana</t>
  </si>
  <si>
    <t>138 m²</t>
  </si>
  <si>
    <t>R$ 980.000</t>
  </si>
  <si>
    <t>condomínio R$ 650 IPTU R$ 1.674</t>
  </si>
  <si>
    <t>Vendo por motivo de mudança de país Lindo apartamento , situado em localização privilegiada, rua nobre, junto as duas melhores praias, longe de qualquer comunidade. Prédio com port...</t>
  </si>
  <si>
    <t>Avenida Rainha Elizabeth da Bélgica, Copacabana</t>
  </si>
  <si>
    <t>R$ 800.000.000</t>
  </si>
  <si>
    <t>condomínio R$ 1.500</t>
  </si>
  <si>
    <t>Oportunidade! Documentação impecável. Direto com proprietário. O apartamento foi totalmente reformado em 2016, com projeto de arquitetura específico. Localização em rua arborizada...</t>
  </si>
  <si>
    <t>Rua Ministro Alfredo Valadão, Copacabana</t>
  </si>
  <si>
    <t>97 m²</t>
  </si>
  <si>
    <t>condomínio R$ 925 IPTU R$ 162</t>
  </si>
  <si>
    <t>Localizado no melhor ponto de Copacabana, entre as ruas Constante Ramos e Barão de Ipanema, original 3 quartos, sendo 1 revertido em sala de jantar, possibilidade de reverter para...</t>
  </si>
  <si>
    <t>Avenida Nossa Senhora de Copacabana, Copacabana</t>
  </si>
  <si>
    <t>93 m²</t>
  </si>
  <si>
    <t>R$ 740.000</t>
  </si>
  <si>
    <t>condomínio R$ 756 IPTU R$ 1.558</t>
  </si>
  <si>
    <t>Luxo e conforto localizado perto do mar e do metrô. Proprietário vende excelente apartamento, todo reformado e decorado, porcelanato, 2 amplos quartos com armários e ar condicionad...</t>
  </si>
  <si>
    <t>condomínio R$ 2.000 IPTU R$ 6.000</t>
  </si>
  <si>
    <t>Apartamento reformado de 200 m2, com vista para a Rua Domingos Ferreira, na quadra da praia. O prédio tem duas portarias, uma delas saindo na Rua Domingos Ferreira e a outra na Ave...</t>
  </si>
  <si>
    <t>Rua Domingos Ferreira, Copacabana</t>
  </si>
  <si>
    <t>condomínio R$ 350 IPTU R$ 563</t>
  </si>
  <si>
    <t>Excelente conjugado, totalmente reformado, com entrada pela Av. Atlântica, 300 metros da areia de Copacabana. Apartamento de fundos, silencioso, todo em porcelanato, cozinha reform...</t>
  </si>
  <si>
    <t>Avenida Atlântica, Copacabana</t>
  </si>
  <si>
    <t>20 m²</t>
  </si>
  <si>
    <t>R$ 1.200.000</t>
  </si>
  <si>
    <t>condomínio R$ 950</t>
  </si>
  <si>
    <t>Apartamento no melhor ponto de Copacabana, tudo perto, metrô, comércio farto, praia, academia e hospital. Três quartos com ar condicionado, 2 banheiros,sala ampla, cozinha espaçosa...</t>
  </si>
  <si>
    <t>Rua Pompeu Loureiro, Copacabana</t>
  </si>
  <si>
    <t>R$ 820.000</t>
  </si>
  <si>
    <t>condomínio R$ 1.035 IPTU R$ 1.035</t>
  </si>
  <si>
    <t>Investimento! .Documentação ok, desimpedido!Apartamento amplo, de fundos, sem vaga de garagem , prédio não possui salão de festas, apenas 2 apartamentos por andar. com pé direito a...</t>
  </si>
  <si>
    <t>Rua Sá Ferreira, Copacabana</t>
  </si>
  <si>
    <t>96 m²</t>
  </si>
  <si>
    <t>condomínio R$ 283 IPTU R$ 658</t>
  </si>
  <si>
    <t>Vendo apto conjugado.propietario.posto 2 de copa.Rua ministro viveiros de castro 15 apto 316...de fundos.silencioso.sol de manha.dividido em qto/sala com divisoria.cozinha cabe fog...</t>
  </si>
  <si>
    <t>Rua Ministro Viveiros de Castro, Copacabana</t>
  </si>
  <si>
    <t>30 m²</t>
  </si>
  <si>
    <t>R$ 7.500.000</t>
  </si>
  <si>
    <t>condomínio R$ 2.186 IPTU R$ 900</t>
  </si>
  <si>
    <t>R$ 7.500.000.- (COBERTURA TRIPLEX ) - ( Rua BOLÍVAR / Avda. ATLÂNTICA ) ( 400 m2 ) ( 1 p/ andar ) ( VISTÃO mar / montanhas de Copacabana ) ( ESPETACULAR FRONTAL ) ( 8 Quartos ) ( S...</t>
  </si>
  <si>
    <t>Rua Bolivar, Copacabana</t>
  </si>
  <si>
    <t>400 m²</t>
  </si>
  <si>
    <t>8</t>
  </si>
  <si>
    <t>R$ 2.900.000</t>
  </si>
  <si>
    <t>condomínio R$ 1.782</t>
  </si>
  <si>
    <t>Copacabana- Excelente apto de 4 quartos ( 2 suítes) por R$ 2.900.000,00(direito com o proprietário), com 287 metros quadrados, segunda quadra da praia duas vagas de garagem, todo r...</t>
  </si>
  <si>
    <t>Rua Aires Saldanha, Copacabana</t>
  </si>
  <si>
    <t>287 m²</t>
  </si>
  <si>
    <t>condomínio R$ 1.290 IPTU R$ 1.600</t>
  </si>
  <si>
    <t>Ótimo apartamento no posto 6 de Copacabana, muito bem localizado na divisa entre Copacabana e Ipanema, à uma quadra da praia, apenas 2 apartamentos por andar. Próximo ao mercado Zo...</t>
  </si>
  <si>
    <t>Rua Raul Pompéia, Copacabana</t>
  </si>
  <si>
    <t>R$ 397.000</t>
  </si>
  <si>
    <t>condomínio R$ 550 IPTU R$ 100</t>
  </si>
  <si>
    <t>Conjugado em uma das melhores localizações de Copacabana. A um quarteirão do metrô. Perto da praia. A 15 min a pé da lagoa Rodrigo de Freiras. Super mercado próximo. Vazio e totalm...</t>
  </si>
  <si>
    <t>Rua Miguel Lemos, Copacabana</t>
  </si>
  <si>
    <t>condomínio R$ 500 IPTU R$ 600</t>
  </si>
  <si>
    <t>Sala e quarto, na Avenida Nossa Senhora de Copacabana próximo a praça do Lido; de frente; todo reformado incluindo parte elétrica, hidráulica e piso porcelanato; adaptado para 02 a...</t>
  </si>
  <si>
    <t>37 m²</t>
  </si>
  <si>
    <t>condomínio R$ 633 IPTU R$ 1.677</t>
  </si>
  <si>
    <t>POSTO 4 - FRENTE. ÓTIMA LOCALIZAÇÃO. ANDAR ALTO. Apartamento amplo, claro e arejado, voltado para o sol da manhã. Edifício clássico com entrada social e de serviço independentes no...</t>
  </si>
  <si>
    <t>Rua Santa Clara, Copacabana</t>
  </si>
  <si>
    <t>R$ 770.000</t>
  </si>
  <si>
    <t>condomínio R$ 810 IPTU R$ 260</t>
  </si>
  <si>
    <t>Oportunidade em Copacabana, próximo ao metrô Cantagalo. R$ 840.000 Vende-se apartamento reformado na Pompeu Loureiro. Claro e arejado, sexto andar, com vista para montanha (foto an...</t>
  </si>
  <si>
    <t>Bem localizado entre Copa e Ipanema , distante apenas duas quadras da praia , 2 ambientes ( sala e quarto) Cozinha , banheiro , apt totalmente reformado ( hidráulica , eletrica , p...</t>
  </si>
  <si>
    <t>35 m²</t>
  </si>
  <si>
    <t>condomínio R$ 1.843</t>
  </si>
  <si>
    <t>Excelente Imóvel, andar alto, de frente, sol da manhã com portaria 24 horas e documentação ok. Localizado num dos melhores pontos de Copacabana, a 5 minutos da estação de metrô Siq...</t>
  </si>
  <si>
    <t>Rua Anita Garibaldi, Copacabana</t>
  </si>
  <si>
    <t>230 m²</t>
  </si>
  <si>
    <t>R$ 3.513.739</t>
  </si>
  <si>
    <t>O HAUS 34 tem como principal diferencial reproduzir a experiência de viver em uma casa suspensa. Viva o melhor de dois mundos, o conforto e a liberdade da vida em uma casa com a se...</t>
  </si>
  <si>
    <t>Rua Assis Bueno, Botafogo</t>
  </si>
  <si>
    <t>353 - 503 m²</t>
  </si>
  <si>
    <t>Apartamentos de 3 e 4 quartos, com opção de plantas customizadas, lazer completo e até 3 vagas na garagem além de muita, muita sofisticação. Na Rua Pinheiro Guimarães 75, Botafogo,...</t>
  </si>
  <si>
    <t>104 - 130 m²</t>
  </si>
  <si>
    <t>O MELHOR CONDOMÍNIO CLUBE DA ZONA SUL PRA VOCÊ E SUA FAMÍLIA APROVEITAREM O MELHOR DA VIDA.</t>
  </si>
  <si>
    <t>Condições comerciais: PREÇO SOB CONSULTA. 2 PRÉDIOS DE SALA 3 E 4 QUARTOS COM COB...</t>
  </si>
  <si>
    <t>Rua Mena Barreto, Botafogo</t>
  </si>
  <si>
    <t>92 - 107 m²</t>
  </si>
  <si>
    <t>R$ 6.000.000</t>
  </si>
  <si>
    <t>COPACABANA - AV.ATLÂNTICA IMPONENTE IMÓVEL COM APROXIMADAMENTE 540m² Frente Total Mar Panorâmico! Edifício Tradicional situado no trecho mais cobiçado da Orla; Amplos Salões para v...</t>
  </si>
  <si>
    <t>540 m²</t>
  </si>
  <si>
    <t>condomínio R$ 2.000 IPTU R$ 1.600</t>
  </si>
  <si>
    <t>Apartamento à venda na Avenida Princesa Isabel, Copacabana - Rio de Janeiro, RJ</t>
  </si>
  <si>
    <t>- Preço: R$ 550000.00</t>
  </si>
  <si>
    <t>- IPTU/Ano: R$ 1600.00</t>
  </si>
  <si>
    <t>- Preço/m²: R$ 8461.54</t>
  </si>
  <si>
    <t>- Condomínio: R$ 200...</t>
  </si>
  <si>
    <t>Avenida Princesa Isabel, Copacabana</t>
  </si>
  <si>
    <t>R$ 2.300.000</t>
  </si>
  <si>
    <t>condomínio R$ 2.400 IPTU R$ 6.037</t>
  </si>
  <si>
    <t>Localizado em rua com cancela, próximo ao Metrô Arcoverde, praia e comércio. O apartamento possui planta circular, com jardim de inverno, amplo living, lavabo, quatro quartos, armá...</t>
  </si>
  <si>
    <t>Copacabana, Rio de Janeiro</t>
  </si>
  <si>
    <t>185 m²</t>
  </si>
  <si>
    <t>R$ 760.000</t>
  </si>
  <si>
    <t>condomínio R$ 800</t>
  </si>
  <si>
    <t>Sala em prédio misto, com duas portas de entrada, segundo andar posição intermediária, reformada ( hidráulica e elétrica, trifásico) com dois aparelhos de ar split, bancas de pia e...</t>
  </si>
  <si>
    <t>R$ 4.000.000</t>
  </si>
  <si>
    <t>condomínio R$ 2.239 IPTU R$ 405</t>
  </si>
  <si>
    <t>Linda cobertura duplex no posto 4 em Copacabana, melhor localização do bairro, arejada, iluminada, silenciosa, recém reformada (incluindo parte elétrica e hidráulica), quadra da pr...</t>
  </si>
  <si>
    <t>R$ 2.680.000</t>
  </si>
  <si>
    <t>condomínio R$ 1.600 IPTU R$ 725</t>
  </si>
  <si>
    <t>Apartamento recém reformado totalmente e estruturalmente, com projeto super moderno, com armários embutidos em todos os cômodos, super arejado e iluminado. Área externa com toldo r...</t>
  </si>
  <si>
    <t>Rua Constante Ramos, Copacabana</t>
  </si>
  <si>
    <t>210 m²</t>
  </si>
  <si>
    <t>R$ 590.000</t>
  </si>
  <si>
    <t>condomínio R$ 806 IPTU R$ 1.140</t>
  </si>
  <si>
    <t>Boa localizaçao! Perto metrô, meios de transportes, praia, comercio!! Predio tradicional, apartamento de frente, andar alto, reformado, sala em 2 ambientes, quarto com armário, ban...</t>
  </si>
  <si>
    <t>Rua Figueiredo Magalhães, Copacabana</t>
  </si>
  <si>
    <t>condomínio R$ 1.350 IPTU R$ 2.200</t>
  </si>
  <si>
    <t>Excelente apartamento recentemente reformado . 140 metros quadrados . 3 quartos . Dependência de empregada . Ampla sala . Andar alto . Vista para o mar . Aquecimento a gas . Próxim...</t>
  </si>
  <si>
    <t>R$ 1.300.000</t>
  </si>
  <si>
    <t>condomínio R$ 1.600 IPTU R$ 4.866</t>
  </si>
  <si>
    <t>Prédio de frente para o mar na praia de copacabana, ao lado da praça do lido. Próximo ao metro.</t>
  </si>
  <si>
    <t>R$ 3.900.000</t>
  </si>
  <si>
    <t>condomínio R$ 2.500 IPTU R$ 9.939</t>
  </si>
  <si>
    <t>Ótima localização, próximo a Praia de Ipanema,Belíssimo apartamento, alto luxo, salão, sala de jantar, originalmente 4 quartos, atualmente com 3quartos, vista parcial para praia de...</t>
  </si>
  <si>
    <t>Rua Joaquim Nabuco, Copacabana</t>
  </si>
  <si>
    <t>254 m²</t>
  </si>
  <si>
    <t>condomínio R$ 1.170 IPTU R$ 3.100</t>
  </si>
  <si>
    <t>LINDO APARTAMENTO LINEAR NO MELHOR PONTO DE COPACABANA, EM FRENTE A PRAÇA COM MUITAS ARVORES E COMÉRCIOS EM VOLTA, O APART TEM 4 QTOS, 2 SALAS, 3 BANHEIROS , COPA/COZ, 2 DEPENDÊNCI...</t>
  </si>
  <si>
    <t>243 m²</t>
  </si>
  <si>
    <t>condomínio R$ 1.170 IPTU R$ 270</t>
  </si>
  <si>
    <t>Flat com decoração elegante, em prédio seguro, segurança 24 horas, com garagem, piscina, academia, sauna. Uma quadra metrô Cantagalo. Porteira fechada. Piso porcelanato, ar condici...</t>
  </si>
  <si>
    <t>Vaga de garagem em edifício garagem junto ao metrô! Rua Figueiredo Magalhães Nº 701, Box 1309, cep: 22 031-011 Pertinho da entrada do Metrô Figueiredo Magalhães/Siqueira Campos. Tr...</t>
  </si>
  <si>
    <t>12 m²</t>
  </si>
  <si>
    <t>R$ 1.290.000</t>
  </si>
  <si>
    <t>condomínio R$ 850</t>
  </si>
  <si>
    <t>Prédio tradicional na quadra da praia no posto 5 com portária 24 horas ,circuito interno de tv. Apto com hall de entrada ,salão em 2 ambientes ,dando acesso a varanda fechada ,2 qu...</t>
  </si>
  <si>
    <t>R$ 3.500.000</t>
  </si>
  <si>
    <t>condomínio R$ 1.980 IPTU R$ 9.800</t>
  </si>
  <si>
    <t>Vendo apartamento Av Atlantica, Totalmente reformado, finamente decorado e luxuoso. Com 224m2, dividos em Salão em 3 ambientes com vista deslumbrante para o mar. lavabo, 3 quartos...</t>
  </si>
  <si>
    <t>224 m²</t>
  </si>
  <si>
    <t>R$ 1.680.000</t>
  </si>
  <si>
    <t>condomínio R$ 2.700 IPTU R$ 3.000</t>
  </si>
  <si>
    <t>Sol da manhã, 1 por andar no melhor trecho da Santa Clara, 3 quartos, 1 suíte com pia dupla em granito, closet e bancada home office, todo em porcelanato, móveis todeschinni na coz...</t>
  </si>
  <si>
    <t>178 m²</t>
  </si>
  <si>
    <t>R$ 982.000</t>
  </si>
  <si>
    <t>condomínio R$ 1.100 IPTU R$ 306</t>
  </si>
  <si>
    <t>Sala 2 ambientes 2 quartos c/armários original 3 quartos banheiro social amplo cozinha c/armários área serviço ampla dependência empregada completa garagem escritura. Precisa refor...</t>
  </si>
  <si>
    <t>condomínio R$ 413 IPTU R$ 355</t>
  </si>
  <si>
    <t>Sala comercial bem localizada, próxima ao metrô da Siqueira Campos e no coração de Copacabana, com todo comércio local punjante. O imóvel encontra-se em excelente estado, com excel...</t>
  </si>
  <si>
    <t>24 m²</t>
  </si>
  <si>
    <t>R$ 3.000.000</t>
  </si>
  <si>
    <t>condomínio R$ 2.450 IPTU R$ 8.906</t>
  </si>
  <si>
    <t>MELHOR LOCALIZAÇÃO DE COPACABANA, O BAIRRO PEIXOTO É SILENCIOSO E BEM TRANQUILO, E AO MESMO TEMPO, A 5 MINUTOS DO COMÉRCIO E MUITO PRÓXIMO DO METRÔ!!! A ENTREGA É IMEDIATA, ESTÁ DE...</t>
  </si>
  <si>
    <t>Rua Maestro Francisco Braga, Copacabana</t>
  </si>
  <si>
    <t>270 m²</t>
  </si>
  <si>
    <t>R$ 549.000</t>
  </si>
  <si>
    <t>condomínio R$ 750 IPTU R$ 75</t>
  </si>
  <si>
    <t>Excelente localização.. rua tranquila..ao lado do metrô..oportunidade única Possibilidade de vaga de garagem por aluguel..apenas 380,00</t>
  </si>
  <si>
    <t>Condições comerciais: permuta imovel...</t>
  </si>
  <si>
    <t>Rua Silva Castro, Copacabana</t>
  </si>
  <si>
    <t>condomínio R$ 1.200 IPTU R$ 2.340</t>
  </si>
  <si>
    <t>Copacabana. R$ 900.000,00. Belfort Roxo, 10 minutos praia e metrô, andar alto, indevassável, ventilado, silencioso, sol manhã, salão de festas, 4 por andar, 2 elevadores, portaria...</t>
  </si>
  <si>
    <t>Rua Belfort Roxo, Copacabana</t>
  </si>
  <si>
    <t>R$ 2.715.900</t>
  </si>
  <si>
    <t>Morar no Five é sentir a exclusividade de morar em uma casa.</t>
  </si>
  <si>
    <t>O Five proporciona um estilo de vida diferenciado. São apenas cinco apartamentos: 1 garden, 2 apartamentos com 3 suí...</t>
  </si>
  <si>
    <t>Rua Ildefonso Simões Lópes, Lagoa</t>
  </si>
  <si>
    <t>185 - 291 m²</t>
  </si>
  <si>
    <t>R$ 1.943.000</t>
  </si>
  <si>
    <t>FREQUENTAR A LAGOA É UM PRIVILÉGIO. MORAR AQUI É SER LA FONTAINE.</t>
  </si>
  <si>
    <t>Apenas 23 unidades de 3 e 4 quartos de até 179 M² com suíte e varanda.</t>
  </si>
  <si>
    <t>A Lagoa é uma das regiões mais ch...</t>
  </si>
  <si>
    <t>Rua Carvalho Azevedo, Lagoa</t>
  </si>
  <si>
    <t>109 - 179 m²</t>
  </si>
  <si>
    <t>Trio Botafogo Completo. 3 quartos de verdade, em um empreendimento de alto padrão e do tamanho certo para sua família. Apartamentos de 3 quartos + dependência, vaga de garagem, sel...</t>
  </si>
  <si>
    <t>Rua Henrique de Novais, Botafogo</t>
  </si>
  <si>
    <t>78 - 113 m²</t>
  </si>
  <si>
    <t>condomínio R$ 850 IPTU R$ 270</t>
  </si>
  <si>
    <t>Exclusivo Apartamento de 2 quartos em Copacabana. Pertinho do metrô, praia, Praça do Lido, em rua arborizada e arejada. Planta espetacular, Apartamento amplo, com sala em 2 ambient...</t>
  </si>
  <si>
    <t>R$ 780.000</t>
  </si>
  <si>
    <t>condomínio R$ 850 IPTU R$ 178</t>
  </si>
  <si>
    <t>Oportunidade, excelente apartamento, com ampla sala, 3 quartos, 1 banheiro social, cozinha, área de serviço e dependência completa, o imóvel conta com muitos armários. Vista para a...</t>
  </si>
  <si>
    <t>Rua Barata Ribeiro, Copacabana</t>
  </si>
  <si>
    <t>R$ 1.250.000</t>
  </si>
  <si>
    <t>condomínio R$ 1.400 IPTU R$ 223</t>
  </si>
  <si>
    <t>Incrível cobertura duplex com terraço, em Copacabana, Rio de Janeiro. Cobertura com amplo terraço, em Copacabana! Apartamento reformado, Apart Hotel, 11º andar, varanda na sala e t...</t>
  </si>
  <si>
    <t>Rua Xavier da Silveira, Copacabana</t>
  </si>
  <si>
    <t>113 m²</t>
  </si>
  <si>
    <t>R$ 1.699.000</t>
  </si>
  <si>
    <t>condomínio R$ 2.200</t>
  </si>
  <si>
    <t>Apartamento excelente, com ar condicionado em todos os quartos e dois AC na sala</t>
  </si>
  <si>
    <t>145 m²</t>
  </si>
  <si>
    <t>R$ 1.580.000</t>
  </si>
  <si>
    <t>condomínio R$ 913 IPTU R$ 3.481</t>
  </si>
  <si>
    <t>Posto 6, excelente rua, no bairro de Copacabana, 132 metros quadrados com 3 quartos sendo 1 suíte com closet e 4 banheiros. Hoje está com 2 quartos, podendo reverter. Todos com óti...</t>
  </si>
  <si>
    <t>Rua Souza Lima, Copacabana</t>
  </si>
  <si>
    <t>132 m²</t>
  </si>
  <si>
    <t>R$ 28.000.000</t>
  </si>
  <si>
    <t>condomínio R$ 6.000 IPTU R$ 20.000</t>
  </si>
  <si>
    <t>Esta cobertura excepcional de 6 quartos está localizada na orla de Copacabana e tem todo o conforto que você pode imaginar!</t>
  </si>
  <si>
    <t>A cobertura triplex é composta por seis suítes. O...</t>
  </si>
  <si>
    <t>573 m²</t>
  </si>
  <si>
    <t>condomínio R$ 450 IPTU R$ 669</t>
  </si>
  <si>
    <t>Apartamento Sol da Manhã, Vista Livre, Andar Alto.</t>
  </si>
  <si>
    <t>Cozinha Americana com bancada em granito e Cooktop, com máquina de lavar, Forno Elétrico, Microondas, Geladeira Electrolux...</t>
  </si>
  <si>
    <t>R$ 1.280.000</t>
  </si>
  <si>
    <t>condomínio R$ 1.000 IPTU R$ 250</t>
  </si>
  <si>
    <t>Excelente predio com portaria e elevadores modernizados, play, apto com 110m2, reformado, frente, alto, ótima planta, salão, 3amplos quartos (sendo uma suite) 2banheiros sociais co...</t>
  </si>
  <si>
    <t>condomínio R$ 800 IPTU R$ 125</t>
  </si>
  <si>
    <t>Apartamento de 2 quartos na Rua Carvalho de Mendonça n° 12, Copacabana. Sala, 2 quartos com armários, banheiro, cozinha e área de serviço. Próximo de todo comercio e metrô. A duas...</t>
  </si>
  <si>
    <t>Rua Carvalho de Mendonça, Copacabana</t>
  </si>
  <si>
    <t>condomínio R$ 1.520 IPTU R$ 3.458</t>
  </si>
  <si>
    <t>- Formidável apartamento, VAZIO, à 400m da praia; Andar alto, vista livre e sol da manhã. 140M², composto por: Entrada de serviço e social, ampla sala em 3 ambientes, corredor de a...</t>
  </si>
  <si>
    <t>Rua Hilário de Gouveia, Copacabana</t>
  </si>
  <si>
    <t>condomínio R$ 1.600 IPTU R$ 1.500</t>
  </si>
  <si>
    <t>Amplo apartamento com sala e quartos espaçosos, bem localizado com muito comercio, no centro de Copacabana, próximo a Delegacia e supermercados Mundial e Pao de Acucar. Imóvel arej...</t>
  </si>
  <si>
    <t>R$ 1.600.000</t>
  </si>
  <si>
    <t>condomínio R$ 1.446 IPTU R$ 3.773</t>
  </si>
  <si>
    <t>Vendo apartamento reformadíssimo, com hidráulica e elétrica novas, piso em porcelanato e esquadrias de alumínio. O imóvel é composto de varandão com vista livre para o Cristo Reden...</t>
  </si>
  <si>
    <t>condomínio R$ 1.150 IPTU R$ 274</t>
  </si>
  <si>
    <t>Excelente apartamento reformado, localizado na Rua Tonelero, próximo a estação de metrô Cardeal ArcoVerde, com 100 metros quadrados, composto por: sala, 3 quartos sendo 1 suite, co...</t>
  </si>
  <si>
    <t>Rua Tonelero, Copacabana</t>
  </si>
  <si>
    <t>R$ 1.850.000</t>
  </si>
  <si>
    <t>condomínio R$ 1.850 IPTU R$ 6.191</t>
  </si>
  <si>
    <t>Apartamento amplo, em prédio tradicional, junto ao metro, com quatro quartos grandes, três com armários, um deles é suite, banheiro social, lavabo, piso em taco, salão com vários a...</t>
  </si>
  <si>
    <t>R$ 830.000</t>
  </si>
  <si>
    <t>condomínio R$ 870 IPTU R$ 2.440</t>
  </si>
  <si>
    <t>PRÓXIMO A ARCOVERDE= excelente predio todo reformado, salão de festas com espaço semi-aberto e livre, apartamento com 90m2, 4por andar, elevadores e portaria modernizados, porteiro...</t>
  </si>
  <si>
    <t>R$ 1.550.000</t>
  </si>
  <si>
    <t>condomínio R$ 1.186 IPTU R$ 4.069</t>
  </si>
  <si>
    <t>Ótimo apartamento de frente, com 3 quartos, sendo 1 suíte, toso com armário embutido, sala ampla, frente, banheiro social, cozinha espaçosa, com armários, dependências completas de...</t>
  </si>
  <si>
    <t>R$ 2.850.000</t>
  </si>
  <si>
    <t>condomínio R$ 1.850 IPTU R$ 7.000</t>
  </si>
  <si>
    <t>Rua Paula Freitas - A UMA QUADRA DA PRAIA - Imagine morar com sua família em uma das ruas mais valorizadas de Copacabana, num apartamento aconchegante e amplo, clean, andar alto, s...</t>
  </si>
  <si>
    <t>Rua Paula Freitas, Copacabana</t>
  </si>
  <si>
    <t>240 m²</t>
  </si>
  <si>
    <t>R$ 3.950.000</t>
  </si>
  <si>
    <t>condomínio R$ 2.300 IPTU R$ 12.300</t>
  </si>
  <si>
    <t>Apartamento Frente Mar, Copacabana 219 m2, contemplado de vista mar, varanda, sala de aproximadamente 90 m2, original 04 quartos sendo dois suítes transformado em 3 quartos com 02...</t>
  </si>
  <si>
    <t>219 m²</t>
  </si>
  <si>
    <t>R$ 21.000</t>
  </si>
  <si>
    <t>condomínio R$ 430</t>
  </si>
  <si>
    <t>Vaga de garagem automática, Rua Ministro Viveiros de Castro, 157, próximo a estação Cardeal Arco Verde, Metrô, com Escritura Publica e Registro no nome de quem vende, com todas as...</t>
  </si>
  <si>
    <t>condomínio R$ 1.020 IPTU R$ 220</t>
  </si>
  <si>
    <t>Apto em andar alto , boa planta Sala em 2 ambientes , 3 quartos sendo 1 suite com armários cozinha grande e dependências completas . 1 vaga</t>
  </si>
  <si>
    <t>Visitas com Gabriel 99972 05 30</t>
  </si>
  <si>
    <t>Rua Joseph Bloch, Copacabana</t>
  </si>
  <si>
    <t>condomínio R$ 1.356 IPTU R$ 2.156</t>
  </si>
  <si>
    <t>Condomínio Mirante de Copacabana. Planta original, sala em dois ambientes, três quartos com armários embutidos, dois banheiros sociais, cozinha planejada. Área de serviço e dependê...</t>
  </si>
  <si>
    <t>R$ 742.000</t>
  </si>
  <si>
    <t>Ambientes integrados: Sofisticação e Praticidade em um só lugar.</t>
  </si>
  <si>
    <t>Amplie o seu conceito de charme e elegância.</t>
  </si>
  <si>
    <t>Botafogo é uma referência global de estilo e qualidade de vi...</t>
  </si>
  <si>
    <t>Rua Fernandes Guimarães, Botafogo</t>
  </si>
  <si>
    <t>46 - 146 m²</t>
  </si>
  <si>
    <t>R$ 1.263.971</t>
  </si>
  <si>
    <t>O lançamento mais exclusivo de Botafogo! Apenas 15 apartamentos de 3 quartos com até 3 suítes, 1 ou 2 vagas. Prédio assinado pela RAF Arquitetura, lazer completo, alto padrão de ac...</t>
  </si>
  <si>
    <t>Rua Sorocaba, Botafogo</t>
  </si>
  <si>
    <t>101 - 129 m²</t>
  </si>
  <si>
    <t>Lançamento Ed. Corcovado. Última chance de morar no condomínio mais completo da Zona Sul do Rio!</t>
  </si>
  <si>
    <t>Um novo tempo na sua vida. 8.000m² de lazer insuperável. Apartamentos panorâ...</t>
  </si>
  <si>
    <t>Avenida Lauro Sodré, Botafogo</t>
  </si>
  <si>
    <t>72 - 339 m²</t>
  </si>
  <si>
    <t>condomínio R$ 1.100 IPTU R$ 4.000</t>
  </si>
  <si>
    <t>Cód: CPAP30903. Copacabana posto 4 ótima localização, rua super silenciosa, proximidades, metrô, praia e vasto comércio, Saleta, salão em 2 ambientes,original 3 quartos tendo sido...</t>
  </si>
  <si>
    <t>Travessa Angrense, Copacabana</t>
  </si>
  <si>
    <t>160 m²</t>
  </si>
  <si>
    <t>R$ 790.000</t>
  </si>
  <si>
    <t>condomínio R$ 1.231 IPTU R$ 200</t>
  </si>
  <si>
    <t>Acredite...Em frente a estação do Metrô Cantagalo, venha morar em uma das melhores Ruas de Copacabana, próximo ao comércio, bancos , 3 quadras da Praia, apenas 2 apartamentos por a...</t>
  </si>
  <si>
    <t>73 m²</t>
  </si>
  <si>
    <t>R$ 575.000</t>
  </si>
  <si>
    <t>condomínio R$ 993 IPTU R$ 2.000</t>
  </si>
  <si>
    <t>Apartamento à venda na Rua Barata Ribeiro, Copacabana - Rio de Janeiro, RJ</t>
  </si>
  <si>
    <t>- Preço: R$ 575000.00</t>
  </si>
  <si>
    <t>- IPTU/Ano: R$ 2000.00</t>
  </si>
  <si>
    <t>- Preço/m²: R$ 11979.17</t>
  </si>
  <si>
    <t>- Condomínio: R$ 993.00&lt;...</t>
  </si>
  <si>
    <t>condomínio R$ 1.000</t>
  </si>
  <si>
    <t>Prédio tradicional próximo metro e todo comércio ,frente ,apartamento totalmente reformado ,hidráulica e elétrica novas ,portaria 24 horas ,circuito interno de tv. Sala 2 ambientes...</t>
  </si>
  <si>
    <t>Rua Siqueira Campos, Copacabana</t>
  </si>
  <si>
    <t>condomínio R$ 1.060 IPTU R$ 180</t>
  </si>
  <si>
    <t>Apartamento à venda e locação - Copacabana Zona Sul Rio de Janeiro - RJ - Z - Quadra da Praia - Posição frente - Lindíssimo Apartamento com 74m2 (incluindo terraço 8m2), sala de es...</t>
  </si>
  <si>
    <t>Rua Barão de Ipanema, Copacabana</t>
  </si>
  <si>
    <t>74 m²</t>
  </si>
  <si>
    <t>condomínio R$ 1.210 IPTU R$ 427</t>
  </si>
  <si>
    <t>Apartamento á venda 178m², andar exclusivo, 03 quartos com armários embutidos, 02 banheiros, dependência completa de empregada. Elevador saindo na sala, vaga de garagem em box excl...</t>
  </si>
  <si>
    <t>R$ 1.480.000</t>
  </si>
  <si>
    <t>condomínio R$ 1.487 IPTU R$ 579</t>
  </si>
  <si>
    <t>Oportunidade, prédio com total infraestrutura com Piscina, Sauna, Salão de festa, Churrasqueira e forno para pizza, Salão de jogos com mesa de sinuca oficial, Playground... Excelen...</t>
  </si>
  <si>
    <t>158 m²</t>
  </si>
  <si>
    <t>R$ 529.000</t>
  </si>
  <si>
    <t>condomínio R$ 390 IPTU R$ 3.047</t>
  </si>
  <si>
    <t>Desocupado, reformado, mobiliado, conjugadão transformado em quarto e sala, 50 m², todo em porcelanato 60x60, (elétrica, hidráulica, pintura e gás tudo novo), sala mobiliada, cozin...</t>
  </si>
  <si>
    <t>R$ 1.190.000</t>
  </si>
  <si>
    <t>condomínio R$ 1.240 IPTU R$ 2.460</t>
  </si>
  <si>
    <t>Vendo apartamento em rua super Nobre de Copacabana.</t>
  </si>
  <si>
    <t>Apartamento moderno, reformado e planejado por arquiteto</t>
  </si>
  <si>
    <t>.Composto por sala em dois ambientes integrada a cozinha america...</t>
  </si>
  <si>
    <t>Rua Cinco de Julho, Copacabana</t>
  </si>
  <si>
    <t>R$ 410.000</t>
  </si>
  <si>
    <t>condomínio R$ 800 IPTU R$ 112</t>
  </si>
  <si>
    <t>Djalma Ulrich- (Ligue direto zap 9.9.2.5.7.3.1.4.9 corretor Arnaldo)- aceito proposta. apartamento de frente, andar alto, sala, quarto separados, banheiro, cozinha com local para g...</t>
  </si>
  <si>
    <t>Rua Djalma Ulrich, Copacabana</t>
  </si>
  <si>
    <t>41 m²</t>
  </si>
  <si>
    <t>R$ 4.200.000</t>
  </si>
  <si>
    <t>condomínio R$ 1.700 IPTU R$ 6.494</t>
  </si>
  <si>
    <t>Apartamento lindamente decorado, Imperdível!!! Excelente!!!!</t>
  </si>
  <si>
    <t>No IPTU 188m², mas tem 220m².Porteiro 24 horas. Vista mar. Maravilhoso Composto por: Salão, sala de Jantar, 4 quart...</t>
  </si>
  <si>
    <t>condomínio R$ 600 IPTU R$ 3.070</t>
  </si>
  <si>
    <t>AVENIDA NOSSA SENHORA DE COPACABANA LOCALIZAÇÃO NOBRE JUNTO A COMÉRCIO E FARTA CONDUÇÃO METRÔ SIQUEIRA CAMPOS. PRÉDIO BOA APRESENTAÇÃO. ÓTIMA SALA PISO CERÂMICA BANHEIRO DECORADO....</t>
  </si>
  <si>
    <t>36 m²</t>
  </si>
  <si>
    <t>condomínio R$ 800 IPTU R$ 150</t>
  </si>
  <si>
    <t>Vendo apto na rua Min.Viveiros de Castro em Copacabana, andar médio, 4 aptos por andar, fundos com vista agradável, claro e silencioso, piso taco, boa sala, 2 quartos sendo 1 suíte...</t>
  </si>
  <si>
    <t>Apto de 2 quartos, com vista para o mar, a 1 quadra da praia e da pracinha do Lido, excelente localização, pólo gastronômico embaixo, prédio com porteiro, piso de taco bem conserva...</t>
  </si>
  <si>
    <t>Rua Ronald de Carvalho, Copacabana</t>
  </si>
  <si>
    <t>condomínio R$ 1.122 IPTU R$ 3.175</t>
  </si>
  <si>
    <t>Sala comercial com 38 m² em prédio de alto gabarito, estritamente comercial, localizado no melhor ponto de Copacabana, próximo a Estação Cantagalo do metrô. Prédio com ar condicion...</t>
  </si>
  <si>
    <t>38 m²</t>
  </si>
  <si>
    <t>condomínio R$ 1.150 IPTU R$ 4.480</t>
  </si>
  <si>
    <t>Copacabana Posto 6 - apartamento próximo Av. Atlantica, segunda quadra da praia, com 140m2, rua transversal, tem amplo jardim, salão 2 ambientes, 3 dormitórios, banheiro, cozinha,...</t>
  </si>
  <si>
    <t>Rua Júlio de Castilhos, Copacabana</t>
  </si>
  <si>
    <t>R$ 690.000</t>
  </si>
  <si>
    <t>Prédio tradicional na altura do bairro peixoto com play salão de festas quadra de esportes ,portaria 24 horas .Apto com sala 2 ambientes ,02 quartos com armários ,sendo 1 suite ,01...</t>
  </si>
  <si>
    <t>79 m²</t>
  </si>
  <si>
    <t>R$ 1.350.000</t>
  </si>
  <si>
    <t>condomínio R$ 1.208 IPTU R$ 299</t>
  </si>
  <si>
    <t>PRAÇA EUGÊNIO JARDIM, Nº 39 APTO 501 BLOCO 01 - 01 VAGA - 88M² - FRENTE - SALA - 02 QUARTOS (SENDO 01 SUÍTE) – BANHEIRO – COZINHA – ÁREA – DEPENDÊNCIA COMPLETA – CONDOMÍNIO R$1.208...</t>
  </si>
  <si>
    <t>Praça Eugênio Jardim, Copacabana</t>
  </si>
  <si>
    <t>88 m²</t>
  </si>
  <si>
    <t>R$ 1.229.400</t>
  </si>
  <si>
    <t>Exclusivas unidades de 2, 3 e 4 quartos no mais icônico lançamento imobiliário da Zona Sul, com vista eterna para o Pão de Açúcar e Cristo Redentor. Sofisticação e requinte com uma...</t>
  </si>
  <si>
    <t>R$ 1.012.000</t>
  </si>
  <si>
    <t>VIVA COM A SOFISTICAÇÃO DE UM PROJETO EXCLUSIVO, E A PAISAGEM MAIS BONITA DO RIO</t>
  </si>
  <si>
    <t>O You Botafogo traz tudo o que você e sua família procuram. Ampla área de lazer, localização...</t>
  </si>
  <si>
    <t>Rua Real Grandeza, Botafogo</t>
  </si>
  <si>
    <t>MELHOR PONTO DE BOTAFOGO: 3, 4 quartos, Coberturas e Gardens, de 109m² a 209m² com LAZER e TECNOLOGIA. Oportunidade em morar no endereço mais nobre e desejado- Rua Dona Mariana 65,...</t>
  </si>
  <si>
    <t>Rua Dona Mariana, Botafogo</t>
  </si>
  <si>
    <t>109 - 209 m²</t>
  </si>
  <si>
    <t>condomínio R$ 1.100 IPTU R$ 2.400</t>
  </si>
  <si>
    <t>Apartamento à venda na Rua Raul Pompéia, Copacabana - Rio de Janeiro, RJ</t>
  </si>
  <si>
    <t>- Preço: R$ 1250000.00</t>
  </si>
  <si>
    <t>- IPTU/Ano: R$ 2400.00</t>
  </si>
  <si>
    <t>- Preço/m²: R$ 12500.00</t>
  </si>
  <si>
    <t>- Condomínio: R$ 1100.00&lt;...</t>
  </si>
  <si>
    <t>R$ 3.390.000</t>
  </si>
  <si>
    <t>condomínio R$ 3.300 IPTU R$ 896</t>
  </si>
  <si>
    <t>Cód: CPAP40274. Prédio bem localizado, apenas 1 apartamento por andar, portaria com porteiro 24 horas. Cobertura duplex, composta de: Salão em 2 ambientes, 4 quartos com armários (...</t>
  </si>
  <si>
    <t>condomínio R$ 2.850 IPTU R$ 11.668</t>
  </si>
  <si>
    <t>Av Atlântica frontal praia de Copacabana. Amplo salão em dois ambientes, quatro quartos todos suítes, banheiro social, copa cozinha, área de serviço e dependência completa. Apenas...</t>
  </si>
  <si>
    <t>260 m²</t>
  </si>
  <si>
    <t>R$ 354.000</t>
  </si>
  <si>
    <t>condomínio R$ 550 IPTU R$ 700</t>
  </si>
  <si>
    <t>Magnífico Sala Quarto Totalmente Reformado! Sala em piso laminado, janela ampla com boa circulação de ar, parede decorada, iluminação direta e indireta. Quarto bem arejado. Cozinha...</t>
  </si>
  <si>
    <t>Rua Raimundo Correia, Copacabana</t>
  </si>
  <si>
    <t>44 m²</t>
  </si>
  <si>
    <t>condomínio R$ 800 IPTU R$ 1.500</t>
  </si>
  <si>
    <t>Ótimo apartamento. Bem localizado. Próximo do metrô Siqueira Campos. Possui 2 quartos, sendo uma suíte, armários embutidos nos quartos e cozinha, dependência completa. Vazio. Super...</t>
  </si>
  <si>
    <t>Ladeira dos Tabajaras, Copacabana</t>
  </si>
  <si>
    <t>condomínio R$ 680 IPTU R$ 150</t>
  </si>
  <si>
    <t>Apartamento moderno e espaçoso, localizado no 4º andar do edifício. Possui ampla sala com varanda, quartos/Dts. com armários, banheiro e lavabo. A cozinha , mobiliada com armários...</t>
  </si>
  <si>
    <t>R$ 460.000</t>
  </si>
  <si>
    <t>condomínio R$ 400 IPTU R$ 900</t>
  </si>
  <si>
    <t>PRIMOROSO CONJUGADÃO NA PRAIA DE COPACABANA , LOCALIZAÇÃO PRIVILEGIADA (POSTO 5) OFERECE TODAS AS FACILIDADES DO BAIRRO . ÓTIMO INVESTIMENTO!</t>
  </si>
  <si>
    <t>33 m²</t>
  </si>
  <si>
    <t>condomínio R$ 590 IPTU R$ 949</t>
  </si>
  <si>
    <t>Copacabana – Vista lateral mar, bem próximo da Praia, apartamento conjugado com saleta, quarto, cozinha, área e banheiro grande, frente, claro e bem ventilado, andar médio, piso po...</t>
  </si>
  <si>
    <t>condomínio R$ 950 IPTU R$ 2.780</t>
  </si>
  <si>
    <t>Apartamento para venda de 118m2, 3 quartos, uma vaga de garagem na escritura, dependência completa, 200 passos da praia, próximo ao Posto 4, Metrô estação Cantagalo, supermercado,...</t>
  </si>
  <si>
    <t>118 m²</t>
  </si>
  <si>
    <t>R$ 3.600.000</t>
  </si>
  <si>
    <t>condomínio R$ 2.200 IPTU R$ 10.190</t>
  </si>
  <si>
    <t>Vendo belíssimo apto de 200 m2 na Av. Atlântica no posto 4, andar baixo, frente com linda vista para a praia e mar de Copacabana, 2 aptos por andar, totalmente reformado e lindamen...</t>
  </si>
  <si>
    <t>R$ 2.550.000</t>
  </si>
  <si>
    <t>condomínio R$ 1.665 IPTU R$ 7.192</t>
  </si>
  <si>
    <t>Um belíssimo projeto de decoração e iluminação somado a uma ótima localização, na parte baixa da Assis Brasil, resulta nesta oportunidade única. Excelente apartamento muito claro e...</t>
  </si>
  <si>
    <t>Rua Assis Brasil, Copacabana</t>
  </si>
  <si>
    <t>183 m²</t>
  </si>
  <si>
    <t>condomínio R$ 809 IPTU R$ 210</t>
  </si>
  <si>
    <t>Raridade. Lindo 3 quartos reformado, suíte, banheiro social, cozinha, armários, e dependências. Apartamento amplo, arejado, vista livre. Situado a 2 quadras da praia, rua com farto...</t>
  </si>
  <si>
    <t>Avenida Prado Júnior, Copacabana</t>
  </si>
  <si>
    <t>106 m²</t>
  </si>
  <si>
    <t>R$ 660.000</t>
  </si>
  <si>
    <t>condomínio R$ 790</t>
  </si>
  <si>
    <t>Ótima localização Entre as Praias de Copacabana e Ipanema , apto Terreo com 55 mts , bem amplo Sala copa quartos com armarios , cozinha com boa area serviço , Entrega Imediata Visi...</t>
  </si>
  <si>
    <t>LINDO APARTAMENTO. TOTALMENTE REFORMADO PRONTO PARA ENTRAR E MORAR. INDEVASSÁVEL. RUA TRANQUILA COM GUARITA 24 HORAS E ARBORIZADA. IMÓVEL COM AMPLA SALA, 3 QUARTOS SENDO UMA SUÍTE,...</t>
  </si>
  <si>
    <t>Rua Otaviano Hudson, Copacabana</t>
  </si>
  <si>
    <t>R$ 650.000</t>
  </si>
  <si>
    <t>condomínio R$ 850 IPTU R$ 1.213</t>
  </si>
  <si>
    <t>Paulo Homem Imóveis vende Excelente apartamento em boa localização, rua tranquila, sem movimento, junto metro Arco Verde, farto comércio e transportes, próximo ao point gastronômic...</t>
  </si>
  <si>
    <t>R$ 295.000</t>
  </si>
  <si>
    <t>condomínio R$ 541 IPTU R$ 3.494</t>
  </si>
  <si>
    <t>Copacabana - Avenida N. S. de Copacabana, em excelente prédio comercial e com garage, ampla sala, 43m2, com recepção e podendo dividir em 2 ambientes, clara e arejada, silenciosa,...</t>
  </si>
  <si>
    <t>condomínio R$ 1.490 IPTU R$ 4.570</t>
  </si>
  <si>
    <t>Vendo apto de 140 m2 na rua Paula Freitas em Copacabana, perto da praia e do metro, andar médio, frente, boa sala piso taco com saída para varanda fechada que passa por 2 quartos,...</t>
  </si>
  <si>
    <t>condomínio R$ 680 IPTU R$ 1.400</t>
  </si>
  <si>
    <t>O apartamento no bairro Copacabana possui 100 metros quadrados com 2 quartos e 2 banheiros</t>
  </si>
  <si>
    <t>Vai lhe possibilitar todo o conforto do ar condicionado nos dias mais quentes.Elevador...</t>
  </si>
  <si>
    <t>condomínio R$ 524 IPTU R$ 296</t>
  </si>
  <si>
    <t>ASSISTA AO VÍDEO DA VISITA GUIADA E NARRADA EM DETALHES!</t>
  </si>
  <si>
    <t>GRANDE OPORTUNIDADE NO CORAÇÃO COMERCaIAL PULSANTE DE COPACABANA JUNTO AO METRÔ, ENTRE AS RUAS FIGUEIREDO MAGALHÃES...</t>
  </si>
  <si>
    <t>R$ 950.000</t>
  </si>
  <si>
    <t>condomínio R$ 900 IPTU R$ 250</t>
  </si>
  <si>
    <t>Apartamento bem localizado em Copacabana, colado ao metrô Cantagalo. Posto 5!</t>
  </si>
  <si>
    <t>São 85m² no iptu + o terraço, bem distribuídos com sala em 2 ambientes, 3 quartos, sendo 1 suite,...</t>
  </si>
  <si>
    <t>R$ 930.000</t>
  </si>
  <si>
    <t>condomínio R$ 1.100 IPTU R$ 260</t>
  </si>
  <si>
    <t>O apartamento está localizado em Rua Tranquila, de frente, silencioso claro, ventilado, andar alto com, 80 metros quadrados, amplo salão com 2 ambientes, 2 quartos sendo 1 suite e...</t>
  </si>
  <si>
    <t>Com localização privilegiada em Botafogo e conectado a vários bairros do Rio através do metrô e da ciclovia, é possível viver as maravilhas de uma cidade cheia de belezas naturais....</t>
  </si>
  <si>
    <t>Rua Voluntários da Pátria, Botafogo</t>
  </si>
  <si>
    <t>Arpoador é um dos lugares mais procurados no Rio de Janeiro para quem deseja relaxar no calçadão e curtir festivais de gastronomia, música e arte. Morar no Arpoador vai te proporci...</t>
  </si>
  <si>
    <t>Rua Francisco Otaviano, Arpoador</t>
  </si>
  <si>
    <t>71 - 95 m²</t>
  </si>
  <si>
    <t>R$ 1.059.000</t>
  </si>
  <si>
    <t>Uma nova forma de investir e viver. Alinhado com as tendências de comportamento, o Bossa 107 oferece soluções que refletem o estilo de vida contemporâneo. Apartamentos tipo studio...</t>
  </si>
  <si>
    <t>Rua Barão da Torre, Ipanema</t>
  </si>
  <si>
    <t>28 - 66 m²</t>
  </si>
  <si>
    <t>condomínio R$ 500 IPTU R$ 105</t>
  </si>
  <si>
    <t>Cód: CPAP10345. Excelente localização, Quadrissima da praia, posto 3, próximo ao metrô e vasto comercio. Prédio bom, boa portaria com porteiro 24hrs. Maravilhoso Apartamento, Claro...</t>
  </si>
  <si>
    <t>condomínio R$ 2.000</t>
  </si>
  <si>
    <t>Lucrum imobiliária vende apartamento na Av. Atlântica, em Copacabana, próximo ao Copacabana Palace, no Posto 3, com vista panorâmica.</t>
  </si>
  <si>
    <t>Prédio com localização única, exclusiv...</t>
  </si>
  <si>
    <t>condomínio R$ 3.000 IPTU R$ 2.281</t>
  </si>
  <si>
    <t>Cód: CPAP40402. Excelente imóvel, andar alto, vista panorâmica para á praia de Copacabana, composto de: salão que divide vários ambientes, sala de jantar, sala de estar, lavabo, 4...</t>
  </si>
  <si>
    <t>430 m²</t>
  </si>
  <si>
    <t>condomínio R$ 1.100 IPTU R$ 322</t>
  </si>
  <si>
    <t>Fantástico apartamento na altura do bairro peixoto ,frente reformadíssimo no bairro Copacabana com 130 metros quadrados ampla sala 3 quartos com bons armários sendo 1 suite e 2 ban...</t>
  </si>
  <si>
    <t>131 m²</t>
  </si>
  <si>
    <t>R$ 700.000</t>
  </si>
  <si>
    <t>condomínio R$ 700 IPTU R$ 170</t>
  </si>
  <si>
    <t>O apartamento no bairro Copacabana tem 80 metros quadrados com 2 quartos e 2 banheirosEncontra-se na privacidade de um condomínio fechado.</t>
  </si>
  <si>
    <t>Elevador que garante o transporte das...</t>
  </si>
  <si>
    <t>Rua República do Peru, Copacabana</t>
  </si>
  <si>
    <t>condomínio R$ 626 IPTU R$ 2.566</t>
  </si>
  <si>
    <t>Apartamento 2 quartos, sala ampla com varanda interna, banheiro social grande, cozinha ampla com possibilidade de copa, área de serviço, e dependências completas. Frente, sol da ta...</t>
  </si>
  <si>
    <t>condomínio R$ 550 IPTU R$ 109</t>
  </si>
  <si>
    <t>Apartamento finamente reformado em prédio familiar e rua silenciosa de Copacabana. Próximo ao metrô. Vendendo todo mobiliado, com renda de locação. Porteira fechada.</t>
  </si>
  <si>
    <t>R$ 1.700.000</t>
  </si>
  <si>
    <t>condomínio R$ 1.500 IPTU R$ 4.500</t>
  </si>
  <si>
    <t>Localizado próximo ao metrô, praia e vasto comércio. Apartamento claro, arejado, posição frente com vista livre, 160 m2, composto por sala para dois ambientes, lavabo, 4 quartos (1...</t>
  </si>
  <si>
    <t>R$ 2.090.000</t>
  </si>
  <si>
    <t>condomínio R$ 1.850 IPTU R$ 6.000</t>
  </si>
  <si>
    <t>Excelente apartamento com hall de entrada, sala ampla, quatro quartos, sendo uma suíte, banheiro social, lavabo, cozinha grande, área de serviço, duas dependências e duas vagas de...</t>
  </si>
  <si>
    <t>248 m²</t>
  </si>
  <si>
    <t>condomínio R$ 572 IPTU R$ 123</t>
  </si>
  <si>
    <t>JBV VENDE EXCELENTE APTO EM ÓTIMA LOCALIDADE, PRÓXIMO À ESTAÇÃO DE METRÔ E PRÓXIMO À PRAIA</t>
  </si>
  <si>
    <t>- VISTA PARA O CRISTO REDENTOR E PARA A PRAIA</t>
  </si>
  <si>
    <t>COMPOSTO DE :</t>
  </si>
  <si>
    <t>- SALA EM 0...</t>
  </si>
  <si>
    <t>condomínio R$ 540 IPTU R$ 110</t>
  </si>
  <si>
    <t>Apartamento em Copacabana, posto 5, próximo as ruas Dias da Rocha, Constante Ramos, Barão de Ipanema, Cinco de Julho e Raimundo Corrêa, comércio, bancos, restaurantes, supermercado...</t>
  </si>
  <si>
    <t>R$ 960.000</t>
  </si>
  <si>
    <t>condomínio R$ 742 IPTU R$ 162</t>
  </si>
  <si>
    <t>JBV VENDE</t>
  </si>
  <si>
    <t>Excelente apartamento, localizado no bairro Copacabana, silencioso, tem 74 metros quadrados com 2 quartos e 2 banheiros e dependência completa (com quarto e banheiro d...</t>
  </si>
  <si>
    <t>Rua Professor Gastão Bahiana, Copacabana</t>
  </si>
  <si>
    <t>Apartamento de 94m² em Copacabana, oportunidade, ao lado do metrô, perto de tudo. Silencioso de frente para o verde, vazio, sala, original 3 quartos revertido para 2 quartos (1 suí...</t>
  </si>
  <si>
    <t>condomínio R$ 1.100 IPTU R$ 3.392</t>
  </si>
  <si>
    <t>More num excelente condomínio com total infraestrutura, próximo a estação Metrô Arcoverde, restaurantes, farmácias com vista maravilhosa para o verde composto por 3 quartos um foi...</t>
  </si>
  <si>
    <t>condomínio R$ 942 IPTU R$ 75</t>
  </si>
  <si>
    <t>Localização privilegiada, excelente para moradia ou renda, a poucos metros do metrô e da Praia mais famosa do mundo.</t>
  </si>
  <si>
    <t>Silencioso, ótima sala, 3 quartos, sendo 2 sociais e um de s...</t>
  </si>
  <si>
    <t>condomínio R$ 1.400 IPTU R$ 416</t>
  </si>
  <si>
    <t>Nossa Sra. de Copacabana. Apartamento amplo com 123m2 composto de 3 quartos, sendo 02 suítes e com closet. Sala ampla, cozinha repleta de armários, lavabo e banheiro social. Ar con...</t>
  </si>
  <si>
    <t>126 m²</t>
  </si>
  <si>
    <t>R$ 1.390.000</t>
  </si>
  <si>
    <t>condomínio R$ 972 IPTU R$ 3.338</t>
  </si>
  <si>
    <t>Fale conosco: -</t>
  </si>
  <si>
    <t>R$ 999.000</t>
  </si>
  <si>
    <t>Espetacular oportunidade de Sala 03 quartos com vaga na escritura! Excelente localização! Quadríssima da praia. Prédio luxuoso. Frente. Piso frio. Salão em dois ambientes. Quartos...</t>
  </si>
  <si>
    <t>R$ 1.000.000</t>
  </si>
  <si>
    <t>condomínio R$ 1.430 IPTU R$ 300</t>
  </si>
  <si>
    <t>OPORTUNIDADE em Copacabana!</t>
  </si>
  <si>
    <t>Rua excelente, super tranquila. Apartamento de 115m², 3 quartos (uma suíte), sala com banheiro social e cozinha com área de serviço e dependência.</t>
  </si>
  <si>
    <t>condomínio R$ 580 IPTU R$ 570</t>
  </si>
  <si>
    <t>Excelente posto 5 juntinho metro praia 45 metros totalmente reformado apartamento sala 2 ambientes , quarto cozinha americana cabe tudo fogão, geladeira e banheiro, reformado com i...</t>
  </si>
  <si>
    <t>condomínio R$ 1.100 IPTU R$ 296</t>
  </si>
  <si>
    <t>ÓTIMO APARTAMENTO DE 115M² FRENTE COM VISTA LIVRE PARA PÃO DE AÇÚCAR E MONTANHAS. ANDAR ALTO! COMPOSTO POR SALA, 03 QUARTOS (SENDO 1 SUÍTE), BANHEIRO SOCIAL, COZINHA PLANEJADA, ÁRE...</t>
  </si>
  <si>
    <t>Rua Dias da Rocha, Copacabana</t>
  </si>
  <si>
    <t>Rua São Clemente, Botafogo</t>
  </si>
  <si>
    <t>244 m²</t>
  </si>
  <si>
    <t>R$ 1.665.000</t>
  </si>
  <si>
    <t>No coração de Botafogo, o VOLP40 representa a transição do entorno cheio de vida para a tranquilidade de um lar cheio de exclusividade.</t>
  </si>
  <si>
    <t>Apartamentos 3 quartos (ALL SUÍTES) com...</t>
  </si>
  <si>
    <t>113 - 116 m²</t>
  </si>
  <si>
    <t>- FRONTAL LAGOA RODRIGO DE FREITAS, DE 200 À 460M², LOCKER NA GARAGEM, UNIDADES COM PISCINA E CHURRASQUEIRA.</t>
  </si>
  <si>
    <t>Condições comerciais: Locker exclusivo para cada unidade; todas...</t>
  </si>
  <si>
    <t>Avenida Borges de Medeiros, Lagoa</t>
  </si>
  <si>
    <t>R$ 750.000</t>
  </si>
  <si>
    <t>condomínio R$ 488 IPTU R$ 2.000</t>
  </si>
  <si>
    <t>Cobertura à venda na Rua Francisco Sá, Copacabana - Rio de Janeiro, RJ</t>
  </si>
  <si>
    <t>- Preço: R$ 750000.00</t>
  </si>
  <si>
    <t>- Preço/m²: R$ 18750.00</t>
  </si>
  <si>
    <t>- Condomínio: R$ 488.00</t>
  </si>
  <si>
    <t>R$ 399.000</t>
  </si>
  <si>
    <t>Privilégio Imóveis vende: Excelente imóvel, original sala e quarto com lavanderia, bem aconchegante, composto com sala, excelente dormitório, cozinha estilo americana com bancada d...</t>
  </si>
  <si>
    <t>condomínio R$ 620 IPTU R$ 220</t>
  </si>
  <si>
    <t>Cód: COAP30574. Copacabana, Posto 04. Excelente localização, proximo a estação de metro, da praia e farto comercio. Otimo apartamento, reformado. 1 piso: sala, lavabo e cozinha ame...</t>
  </si>
  <si>
    <t>Sala Comercial, em prédio de ótima localização, reformada ,elevadores, arejada com copa e banheiro.</t>
  </si>
  <si>
    <t>condomínio R$ 1.230 IPTU R$ 466</t>
  </si>
  <si>
    <t>Apartamento em prédio clássico e nobre recuado todo gradeado em alumínio anodizado com portaria 24 horas,portaria ajardinada muito boa apresentação., para quem quer uma planta boa....</t>
  </si>
  <si>
    <t>146 m²</t>
  </si>
  <si>
    <t>R$ 429.000</t>
  </si>
  <si>
    <t>condomínio R$ 500 IPTU R$ 999</t>
  </si>
  <si>
    <t>O apartamento no bairro Copacabana com 45 metros quadrados com 1 quarto e 1 banheiro</t>
  </si>
  <si>
    <t>Vai lhe possibilitar todo o conforto do ar condicionado nos dias mais quentes.Fica em um con...</t>
  </si>
  <si>
    <t>condomínio R$ 1.110 IPTU R$ 290</t>
  </si>
  <si>
    <t>A POUCOS PASSOS DO METRÔ! EXCLUSIVIDADE. Fundos, silencioso, indevassado, pé direito alto. Um quarto com armário. Banheiro amplo. Área de serviço com armário, dependências completa...</t>
  </si>
  <si>
    <t>91 m²</t>
  </si>
  <si>
    <t>R$ 1.098.000</t>
  </si>
  <si>
    <t>condomínio R$ 1.800</t>
  </si>
  <si>
    <t>Apartamento com uma boa planta em excelente localização, claro e arejado, próximo ao metrô.</t>
  </si>
  <si>
    <t>Composto por: Sala boa em 2 ambientes, 3 quartos com armários um com uma pequena var...</t>
  </si>
  <si>
    <t>112 m²</t>
  </si>
  <si>
    <t>R$ 2.100.000</t>
  </si>
  <si>
    <t>condomínio R$ 1.580 IPTU R$ 744</t>
  </si>
  <si>
    <t>DIAMANTE A SUA ESPERA !! Excelente apartamento na Avenida Atlântica no Posto 4 (melhor localização de Copa) Um por andar ! 1 vaga de Garagem. Vista Espetacular e CINEMATOGRÁFICA!!!...</t>
  </si>
  <si>
    <t>condomínio R$ 1.182 IPTU R$ 3.043</t>
  </si>
  <si>
    <t>COPACABANA - APTO 93M2 - 3 QTOS (SUÍTE) - 1 VAGA</t>
  </si>
  <si>
    <t>Maravilhoso apartamento com 93m2 na Rua Prof. Gastao Bahiana, próximo à Rua Barata Ribeiro, a 10 minutos de caminhada da pra...</t>
  </si>
  <si>
    <t>R$ 500.000</t>
  </si>
  <si>
    <t>condomínio R$ 55.000 IPTU R$ 125</t>
  </si>
  <si>
    <t>O apartamento no bairro Copacabana com 40 metros quadrados com 1 quarto e 1 banheiro.</t>
  </si>
  <si>
    <t>Prédio localizado no posto 5,próximo tudo, bancos comércio metrô praia. Copacabana 500 mil...</t>
  </si>
  <si>
    <t>Oportunidade de negócio!</t>
  </si>
  <si>
    <t>Super bem localizado, próximo a praia de Copacabana e a Lagoa, estação do metrô Cantagalo na porta de casa.</t>
  </si>
  <si>
    <t>Apartamento andar alto, fundos, claro e...</t>
  </si>
  <si>
    <t>condomínio R$ 320 IPTU R$ 280</t>
  </si>
  <si>
    <t>Vendo apartamento de quarto e sala verdadeiro, localizado no bairro Copacabana, possui 40 metros quadrados com sala, 1 quarto (suite) cozinha e banheiro. Edifício residencial, com...</t>
  </si>
  <si>
    <t>condomínio R$ 900 IPTU R$ 6.041</t>
  </si>
  <si>
    <t>Ótima localização em uma das melhores rua de Copacabana, reformado e indevassado. Apartamento térreo mas elevado e recuado em relação ao nível da rua. Sala dois quartos, sendo um s...</t>
  </si>
  <si>
    <t>R$ 730.000</t>
  </si>
  <si>
    <t>condomínio R$ 680 IPTU R$ 1.540</t>
  </si>
  <si>
    <t>Vende-se excelente apartamento em Copacabana. O apartamento possui 2 quartos sendo 1 suite e 2 banheiros. Totalmente reformado parte elétrica e hidráulica. Fundos, silencioso, cozi...</t>
  </si>
  <si>
    <t>condomínio R$ 1.150 IPTU R$ 300</t>
  </si>
  <si>
    <t>COD. L3V0020C</t>
  </si>
  <si>
    <t>L3 Imobiliária vende apartamento na Rua Constante Ramos - Copacabana.</t>
  </si>
  <si>
    <t>- Sala ampla com sol da manhã e vista livre;</t>
  </si>
  <si>
    <t>- Cozinha;</t>
  </si>
  <si>
    <t>- Área de serviço;</t>
  </si>
  <si>
    <t>R$ 1.110.000</t>
  </si>
  <si>
    <t>condomínio R$ 860 IPTU R$ 2.605</t>
  </si>
  <si>
    <t>Apto frontal em rua transversal, no coração de Copacabana, perto do Mêtro e da praia. Apenas 2 por andar. Garagem escriturada. Excelente planta, sol da manhã. Muito claro e arejado...</t>
  </si>
  <si>
    <t>condomínio R$ 1.384 IPTU R$ 278</t>
  </si>
  <si>
    <t>APARTAMENTO COM 100 m . ORIGINAL 3 QUARTOS, ATUALMENTE COM 2 QUARTOS CONTENDO ARMÁRIOS. SALA AMPLIADA PELA REVERSÃO DO QUARTO. BANHEIRO SOCIAL COM HIDRO. COZINHA COM ARMÁRIOS. DEPE...</t>
  </si>
  <si>
    <t>R$ 2.542.000</t>
  </si>
  <si>
    <t>O berço de inspirações do Rio recebendo um empreendimento que vai encantar você!</t>
  </si>
  <si>
    <t>O lançamento Two Suítes Ipanema tem localização privilegiada a uma quadra da praia e traz um si...</t>
  </si>
  <si>
    <t>Rua Prudente de Morais, Ipanema</t>
  </si>
  <si>
    <t>89 - 185 m²</t>
  </si>
  <si>
    <t>177 m²</t>
  </si>
  <si>
    <t>R$ 1.340.000</t>
  </si>
  <si>
    <t>Já pensou em começar o dia com uma pedalada na Lagoa, assistir o pôr do sol na Pedra do Arpoador e mergulhar na praia cantada por Tom Jobim e Vinícius de Moraes? Localizado em Ipan...</t>
  </si>
  <si>
    <t>Rua Farme de Amoedo, Ipanema</t>
  </si>
  <si>
    <t>45 - 62 m²</t>
  </si>
  <si>
    <t>R$ 465.000</t>
  </si>
  <si>
    <t>condomínio R$ 540 IPTU R$ 1.800</t>
  </si>
  <si>
    <t>Apartamento à venda na Avenida Nossa Senhora de Copacabana, Copacabana - Rio de Janeiro, RJ</t>
  </si>
  <si>
    <t>- Preço: R$ 465000.00</t>
  </si>
  <si>
    <t>- IPTU/Ano: R$ 1800.00</t>
  </si>
  <si>
    <t>- Preço/m²: R$ 14531.25</t>
  </si>
  <si>
    <t>- Condo...</t>
  </si>
  <si>
    <t>32 m²</t>
  </si>
  <si>
    <t>condomínio R$ 1.400 IPTU R$ 3.000</t>
  </si>
  <si>
    <t>Apartamento à venda na Rua Bolívar, Copacabana - Rio de Janeiro, RJ</t>
  </si>
  <si>
    <t>- Preço: R$ 1600000.00</t>
  </si>
  <si>
    <t>- IPTU/Ano: R$ 3000.00</t>
  </si>
  <si>
    <t>- Preço/m²: R$ 10666.67</t>
  </si>
  <si>
    <t>- Condomínio: R$ 1400.00</t>
  </si>
  <si>
    <t>condomínio R$ 2.300 IPTU R$ 5.900</t>
  </si>
  <si>
    <t>- Preço: R$ 1100000.00</t>
  </si>
  <si>
    <t>- IPTU/Ano: R$ 5900.00</t>
  </si>
  <si>
    <t>- Preço/m²: R$ 4680.85</t>
  </si>
  <si>
    <t>235 m²</t>
  </si>
  <si>
    <t>R$ 1.800.000</t>
  </si>
  <si>
    <t>condomínio R$ 1.736</t>
  </si>
  <si>
    <t>Prédio tradicional alto padrão seminovo frente sol manhã quadra praia portaria 24 horas play salão de festas ,apto com hall varanda elevador privativo salão 3 ambientes ,dando aces...</t>
  </si>
  <si>
    <t>R$ 635.000</t>
  </si>
  <si>
    <t>: Prédio tradicional posto 5 quadrissima praia, vasto comércio transporte portaria 24hs apto frente vista mar sala 02 ambientes,02qtos com armários, 01 bh social com blindex, cozin...</t>
  </si>
  <si>
    <t>condomínio R$ 790 IPTU R$ 230</t>
  </si>
  <si>
    <t>2º QUADRA DA PRAIA! REFORMADÍSSIMO! PERTINHO DO METRÔ CARDEAL ARCOVERDE!</t>
  </si>
  <si>
    <t>FUNDOS, SILENCIOSO E AREJADO! PRÉ-DISPOSIÇÃO PARA AR SPLIT! 2 SALAS, ÓTIMA GALERIA DE CIRCULAÇÃO, 3...</t>
  </si>
  <si>
    <t>Rua Duvivier, Copacabana</t>
  </si>
  <si>
    <t>R$ 1.210.000</t>
  </si>
  <si>
    <t>condomínio R$ 1.095 IPTU R$ 262</t>
  </si>
  <si>
    <t>condomínio R$ 629</t>
  </si>
  <si>
    <t>COD BA22585 - APARTAMENTO COM 1 QUARTO Á VENDA EM COPACABANA</t>
  </si>
  <si>
    <t>AV . ATLÂNTICA</t>
  </si>
  <si>
    <t>- Informações Atualizadas em :29</t>
  </si>
  <si>
    <t>condomínio R$ 720 IPTU R$ 1.352</t>
  </si>
  <si>
    <t>Oportunidade com duas vagas de garagem!! Santa Clara, próximo da Henrique Oswald. Prédio com boa estrutura, portaria excelente funcionando 24horas, play. Apartamento em andar alto,...</t>
  </si>
  <si>
    <t>condomínio R$ 1.181 IPTU R$ 3.043</t>
  </si>
  <si>
    <t>Excelente apartamento de sol da manhã, bem ventilado, silencioso. Três quartos, sendo uma suíte, com armário embutidos. Sala com dois ambientes. Cozinha planejada. Banheiros com bl...</t>
  </si>
  <si>
    <t>condomínio R$ 800 IPTU R$ 79</t>
  </si>
  <si>
    <t>MARAVILHOSO SALA TRÊS QUARTOS COM VAGA NA ESCRITURA! apartamento composto de sala ampla arejada, clara e com vista livre, três quartos espaçosos com vista livre sendo um dos quarto...</t>
  </si>
  <si>
    <t>condomínio R$ 430.000 IPTU R$ 90</t>
  </si>
  <si>
    <t>C.R.S Imóveis DESDE 2006 em Copacabana - ÁREA DE SERVIÇO, 8 apartamentos por andar frente vista lateral MAR porteira fechada, necessita, pronto p/alugar ou morar, 12 andar - SOL DA...</t>
  </si>
  <si>
    <t>condomínio R$ 1.293 IPTU R$ 2.969</t>
  </si>
  <si>
    <t>Posto 4. Salão, 03 quartos, andar alto, frente vista livre para pão de açúcar e montanhas, 01 suíte, banheiro social amplo, armários embutidos, cozinha planejada, azulejos até o te...</t>
  </si>
  <si>
    <t>Ótimo apartamento em Copacabana com155 m², salão amplo em ambientes, 03 quartos (1 suíte) todos com armário embutido, andar alto, frente, banheiro social amplo, cozinha bem grande...</t>
  </si>
  <si>
    <t>condomínio R$ 1.100 IPTU R$ 300</t>
  </si>
  <si>
    <t>JUNTO DO ACESSO AO BAIRRO PEIXOTO!</t>
  </si>
  <si>
    <t>TODO REFORMADO! AR SPLIT! PÉ-DIREITO ALTO! PEÇAS AMPLAS E MUITO AREJADO!</t>
  </si>
  <si>
    <t>condomínio R$ 1.460</t>
  </si>
  <si>
    <t>Prédio tradicional vistão para o mar com varanda ,portaria 24 horas ,circuito interno de tv.Apto com hall de entrada salão 3 ambientes dando acesso a varanda ,03 quartos transforma...</t>
  </si>
  <si>
    <t>condomínio R$ 1.100</t>
  </si>
  <si>
    <t>Prédio tradicional próximo a Santa Clara ,coladinho na praia e todo o comércio ,frente com Hall de entrada sala 2 ambientes com janelas anti-ruido ,03 quartos com bons armários sen...</t>
  </si>
  <si>
    <t>condomínio R$ 1.720 IPTU R$ 4.582</t>
  </si>
  <si>
    <t>Linda cobertura duplex totalmente reformada e automatizada. São 270m² divididos por primeiro piso varandão, salão com sala de jantar integrada, dois quartos com closet, banheiro so...</t>
  </si>
  <si>
    <t>condomínio R$ 716 IPTU R$ 101</t>
  </si>
  <si>
    <t>Cód: CPAP20399. OPORTUNIDADE ÚNICA! 2 quartos mobiliado, pronto para morar! Venda porteira fechada opcional. Sala recém-reformada, dois quartos, sendo um armário planejado, dois ba...</t>
  </si>
  <si>
    <t>71 m²</t>
  </si>
  <si>
    <t>condomínio R$ 1.500 IPTU R$ 350</t>
  </si>
  <si>
    <t>Ponto nobre Avenida Atlântica ,ponto nobre fundos claro silencioso ,salão amplo 3 quartos suite banheiro social ,ampla cozinha área de serviço dependências completas 01 vaga de gar...</t>
  </si>
  <si>
    <t>R$ 519.000</t>
  </si>
  <si>
    <t>condomínio R$ 390 IPTU R$ 1</t>
  </si>
  <si>
    <t>Apartamento Mobiliado no Posto 4 Copacabana.</t>
  </si>
  <si>
    <t>Vista livre, andar alto, sol da manhã.</t>
  </si>
  <si>
    <t>Cozinha com bancada em granito, cooktop, microondas, armários embutidos, frigobar, mes...</t>
  </si>
  <si>
    <t>R$ 2.220.000</t>
  </si>
  <si>
    <t>Viva a poesia, todos os dias!</t>
  </si>
  <si>
    <t>Empreendimento com apartamentos de vista ampla, área de lazer localizada no rooftop e 32 apartamentos de 3, 4 e 5 quartos, sendo 4 por andar.</t>
  </si>
  <si>
    <t>Sã...</t>
  </si>
  <si>
    <t>125 - 195 m²</t>
  </si>
  <si>
    <t>Estar ao lado de tudo de que você gosta não tem preço. Os jardins que dão nome ao bairro, as paisagens do Horto e a inspiração do parque Lage, fazem da região, um ponto apaixonante...</t>
  </si>
  <si>
    <t>Rua Maria Angélica, Lagoa</t>
  </si>
  <si>
    <t>256 m²</t>
  </si>
  <si>
    <t>4 - 5</t>
  </si>
  <si>
    <t>R$ 530.967</t>
  </si>
  <si>
    <t>O Lançamento Verdê no Jardim Botânico, Zona Sul do Rio de Janeiro, é o mais recente lançamento da construtora Mozak em uma das regiões mais valorizadas da cidade. O lançamento será...</t>
  </si>
  <si>
    <t>Rua Jardim Botânico, Jardim Botânico</t>
  </si>
  <si>
    <t>34 - 74 m²</t>
  </si>
  <si>
    <t>R$ 4.100.000</t>
  </si>
  <si>
    <t>condomínio R$ 2.070 IPTU R$ 9.400</t>
  </si>
  <si>
    <t>Cód: KKAP30017. Maravilhoso apartamento na Av. Atlântica com vista indevassável para o mar, entre as ruas Xavier da Silveira e Bolívar, com toda estrutura no entorno (mercados, res...</t>
  </si>
  <si>
    <t>192 m²</t>
  </si>
  <si>
    <t>condomínio R$ 1.300 IPTU R$ 2.800</t>
  </si>
  <si>
    <t>Cód: MIRP2819. APARTAMENTO EM COPACABANA á venda, desocupado, fácil visitação, Rua Djalma Ulrich, terceira quadra da praia, metrô, comercio e condução, portaria 24 Hs, frete, vista...</t>
  </si>
  <si>
    <t>R$ 4.500.000</t>
  </si>
  <si>
    <t>condomínio R$ 2.318 IPTU R$ 14.438</t>
  </si>
  <si>
    <t>AVENIDA ATLÂNTICA- vistão panorâmica frontal mar, prédio playground excelente apresentação, (1 por andar) portaria 24 horas, circuito interno, salão com 85 metros, sala de jantar,...</t>
  </si>
  <si>
    <t>300 m²</t>
  </si>
  <si>
    <t>condomínio R$ 400 IPTU R$ 747</t>
  </si>
  <si>
    <t>Cód: CPKI00043. R.SOARES Vende no aprazível Bairro Peixoto, excelente apartamento, tipo conjugado, composto de varandinha, ampla sala para 2 ambientes, cozinha com bancada e armári...</t>
  </si>
  <si>
    <t>28 m²</t>
  </si>
  <si>
    <t>R$ 1.140.000</t>
  </si>
  <si>
    <t>condomínio R$ 811</t>
  </si>
  <si>
    <t>Copacabana - Vila com guarita e vigilancia 24h! Apartamento pronto para morar com 3 quartos, sendo 1 suite. Porcelanato. Sala 2 ambientes e cozinha germinada. Banheiro social, area...</t>
  </si>
  <si>
    <t>R$ 840.000</t>
  </si>
  <si>
    <t>condomínio R$ 750 IPTU R$ 200</t>
  </si>
  <si>
    <t>Apartamento à Venda - Copacabana, 3 Quartos, 92 - Rio de Janeiro</t>
  </si>
  <si>
    <t>R$ 3.100.000</t>
  </si>
  <si>
    <t>condomínio R$ 2.700 IPTU R$ 1.000</t>
  </si>
  <si>
    <t>Esse espaçoso apartamento é perfeito para uma família grande e está pronto para recebê-los pois será entregue 100% mobiliado - exceto itens que seja solicitado a retirada. 4 Quarto...</t>
  </si>
  <si>
    <t>365 m²</t>
  </si>
  <si>
    <t>R$ 2.888.000</t>
  </si>
  <si>
    <t>condomínio R$ 1.500 IPTU R$ 12.351</t>
  </si>
  <si>
    <t>COBERTURA LINEAR NO POSTO 6 ,QUADRA DA PRAIA.DESCRIÇÃO: SÃO DUAS COBERTURAS LINEARES COM ENTRADA INDEPENDENTE PORÉM COM ÚNICO IPTU, AMBAS LEGALIZADAS.COMPOSIÇÃO: COBERTURA 1: HALL...</t>
  </si>
  <si>
    <t>436 m²</t>
  </si>
  <si>
    <t>R$ 860.000</t>
  </si>
  <si>
    <t>condomínio R$ 1.557 IPTU R$ 281</t>
  </si>
  <si>
    <t>CRECI RJ 01 074.874 Excelente planta, 97m2 - original 3 quartos, transformados em 2 quartos, sendo 1 suíte, ampla sala dividida em 2 ambientes, hall de entrada, 1 banheiro social,...</t>
  </si>
  <si>
    <t>condomínio R$ 1.400 IPTU R$ 228</t>
  </si>
  <si>
    <t>CRECI J2643 - Silencioso e confortável sala e 2 qtos, c/ 80m2, situado em um dos melhores pontos de Copacabana, Bairro Peixoto!!</t>
  </si>
  <si>
    <t>Rua muito tranquila, arborizada, silenciosa,...</t>
  </si>
  <si>
    <t>R$ 3.300.000</t>
  </si>
  <si>
    <t>condomínio R$ 1.300 IPTU R$ 500</t>
  </si>
  <si>
    <t>O apartamento está localizado no bairro Copacabana na Rua Santa Clara ,próximo a toneleros possui 400 metros quadrados varandão 3 salões com 5 quartos sendo 2 suites e 5 banheiros...</t>
  </si>
  <si>
    <t>R$ 925.000</t>
  </si>
  <si>
    <t>condomínio R$ 940 IPTU R$ 2.911</t>
  </si>
  <si>
    <t>Excelente localização, a poucos metros do metrô General Osório, fartura de comércio e condução, 5 Minutos caminhando para a praia, um ótima oportunidade, prédio tradicional com exc...</t>
  </si>
  <si>
    <t>condomínio R$ 1.450 IPTU R$ 208</t>
  </si>
  <si>
    <t>Excelente oportunidade! Apartamento bem localizado, junto a estação Cantagalo do Metrô; composto de sala, 3 quartos (sendo 1 suíte e todos com armário embutido), banheiros reformad...</t>
  </si>
  <si>
    <t>condomínio R$ 1.415 IPTU R$ 280</t>
  </si>
  <si>
    <t>Posto 5 ,avenida Nossa Senhora de Copacabana ,próximo a Miguel lemos frente 140m2 ,amplo salão 3 ótimos quartos com armários suite banheiro social ampla copa cozinha área dependênc...</t>
  </si>
  <si>
    <t>condomínio R$ 900 IPTU R$ 1.497</t>
  </si>
  <si>
    <t>- Preço: R$ 925000.00</t>
  </si>
  <si>
    <t>- IPTU/Ano: R$ 1497.00</t>
  </si>
  <si>
    <t>- Preço/m²: R$ 8409.09</t>
  </si>
  <si>
    <t>- Condom...</t>
  </si>
  <si>
    <t>condomínio R$ 750 IPTU R$ 700</t>
  </si>
  <si>
    <t>Ótimo apto, 33 m², localizado próximo a praia posto 3, metrô Siqueira Campos e à Rua Paula Freitas. Imóvel de posição fundos, silencioso, composto por sala, amplo quarto com armári...</t>
  </si>
  <si>
    <t>condomínio R$ 680 IPTU R$ 340</t>
  </si>
  <si>
    <t>Cód: NCAP31092. Aconchegante Apartamento de 3 quartos , a dependência foi revertida para uma suíte, ampla sala, circulação, banheiro social, cozinha, área de serviço, sol da manhã,...</t>
  </si>
  <si>
    <t>R$ 2.270.000</t>
  </si>
  <si>
    <t>condomínio R$ 2.500 IPTU R$ 11.400</t>
  </si>
  <si>
    <t>Belíssimo apartamento na Rua Assis Brasil - Copacabana.</t>
  </si>
  <si>
    <t>Excelente salão dividido em sala jantar, sala de estar , sala intima, e um charmoso jardim de inverno.</t>
  </si>
  <si>
    <t>São ótimos quat...</t>
  </si>
  <si>
    <t>condomínio R$ 1.275 IPTU R$ 3.165</t>
  </si>
  <si>
    <t>Apartamento com 03 quartos, 01 suíte, ampla área de serviço e dependências completa. Localizado de fundos e com vista para mata. Condomínio com 02 blocos e área livre arborizada en...</t>
  </si>
  <si>
    <t>123 m²</t>
  </si>
  <si>
    <t>R$ 560.000</t>
  </si>
  <si>
    <t>condomínio R$ 652 IPTU R$ 130</t>
  </si>
  <si>
    <t>O apartamento está localizado na Avenida Nossa Senhora de Copacabana ,próximo a Dias Da rocha alto reformadíssimo sala quarto com bom armários amplo banheiro área de serviço depend...</t>
  </si>
  <si>
    <t>Blanc 260 - Apenas 34 unidades da área de lazer residenciais. 32 unidades tipo de 4 quartos, sendo 3 suítes de 139,45 m², com 2 vagas. 2 coberturas lineares de 4 suítes de 283,21 m...</t>
  </si>
  <si>
    <t>Rua Assunção, Botafogo</t>
  </si>
  <si>
    <t>139 - 283 m²</t>
  </si>
  <si>
    <t>R$ 682.666</t>
  </si>
  <si>
    <t>Vem aí o Flora, o novo Residencial da Mozak no Jardim Botânico. Um verdadeiro encontro entre a cidade e a natureza no bairro onde a calmaria e a praticidade se unem. Tenha a liberd...</t>
  </si>
  <si>
    <t>41 - 255 m²</t>
  </si>
  <si>
    <t>Há 500 anos a exclusividade espera por você.</t>
  </si>
  <si>
    <t>O OKA Residence Lagoa é o empreendimento mais bem localizado do Rio, cercado pelo melhor da gastronomia, serviços e lazer. Conh...</t>
  </si>
  <si>
    <t>164 - 439 m²</t>
  </si>
  <si>
    <t>R$ 1.950.000</t>
  </si>
  <si>
    <t>condomínio R$ 1.790 IPTU R$ 7.342</t>
  </si>
  <si>
    <t>Cobertura duplex em excelente localização no bairro mais famoso do Rio de Janeiro. No primeiro pavimento, um salão em dois ambientes com varanda e linda vista para o verde, cozinha...</t>
  </si>
  <si>
    <t>condomínio R$ 1.412 IPTU R$ 4.164</t>
  </si>
  <si>
    <t>Apartamento de 123 m², com sala, 04 quartos, sendo 01 suíte, 01 banheiro social, cozinha com área de serviço + dependências de empregada.</t>
  </si>
  <si>
    <t>De frente, sol manhã, no 4º andar, 02...</t>
  </si>
  <si>
    <t>condomínio R$ 3.500 IPTU R$ 7.000</t>
  </si>
  <si>
    <t>Cód: CPCO50006. Nobre localização, Posto 6 da Avenida Atlântica. Esplêndida cobertura triplex, com extremo luxo e requinte. Cobertura única, composta por 3 andares onde, no primeir...</t>
  </si>
  <si>
    <t>760 m²</t>
  </si>
  <si>
    <t>condomínio R$ 1.200 IPTU R$ 466</t>
  </si>
  <si>
    <t>Vendo apartamento 3 quartos Copacabana.</t>
  </si>
  <si>
    <t>Excelente apartamento em localização privilegiada, rua nobre posto 4.</t>
  </si>
  <si>
    <t>Composto por salão e 3 ambientes, sala de almoço, 3 ótimos qua...</t>
  </si>
  <si>
    <t>condomínio R$ 450 IPTU R$ 100</t>
  </si>
  <si>
    <t>O apartamento no bairro Copacabana possui 30 metros quadrados com 1 quarto sendo 1 suite e 1 banheiro</t>
  </si>
  <si>
    <t>Vai lhe possibilitar todo o conforto do ar condicionado nos dias mais quent...</t>
  </si>
  <si>
    <t>R$ 1.900.000</t>
  </si>
  <si>
    <t>condomínio R$ 3.000 IPTU R$ 7.800</t>
  </si>
  <si>
    <t>O apartamento está localizado no bairro Copacabana tem 250 metros quadrados com 3 quartos sendo 1 suite e 3 banheiros. Rua transversal, posto 4, excelente prédio, portaria 24 h, 25...</t>
  </si>
  <si>
    <t>condomínio R$ 1.510 IPTU R$ 4.030</t>
  </si>
  <si>
    <t>XAVIER DA SILVEIRA POSTO 5 ,VISTA LATERAL MAR !! . EXCELENTE APARTAMENTO(140 M) COM ÓTIMA PLANTA , TODO EM PISO DE MADEIRA. AMPLO SALAO PARA 2 AMBIENTES, POSSUI 3 GRANDES QUARTOS,...</t>
  </si>
  <si>
    <t>condomínio R$ 1.720 IPTU R$ 385</t>
  </si>
  <si>
    <t>IMOVEIS MAZAL CRECI J 7251 ALUGA:</t>
  </si>
  <si>
    <t>Excelente apartamento com 122,00 m² , na Rua Barata Ribeiro quase esquina Rua Bolivar bem próximo a entrada da estacão de metro Cantagalo,...</t>
  </si>
  <si>
    <t>122 m²</t>
  </si>
  <si>
    <t>condomínio R$ 950 IPTU R$ 275</t>
  </si>
  <si>
    <t>O apartamento está localizado no bairro Copacabana perto do parque do CHACRINHA com 82 metros quadrados, frente, sol da manhã, play, 1 vaga na escritura marcada, 3 quartos , 2 banh...</t>
  </si>
  <si>
    <t>Copacabana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</si>
</sst>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opLeftCell="A217" workbookViewId="0">
      <selection activeCell="B2" sqref="B2:P241"/>
    </sheetView>
  </sheetViews>
  <sheetFormatPr defaultRowHeight="14.4" x14ac:dyDescent="0.3"/>
  <sheetData>
    <row r="1" spans="1:16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43</v>
      </c>
      <c r="P1" s="2" t="s">
        <v>44</v>
      </c>
    </row>
    <row r="2" spans="1:16" x14ac:dyDescent="0.3">
      <c r="A2" s="1">
        <v>0</v>
      </c>
      <c r="B2" t="s">
        <v>1</v>
      </c>
      <c r="C2" t="s">
        <v>114</v>
      </c>
      <c r="D2" t="s">
        <v>115</v>
      </c>
      <c r="F2" t="s">
        <v>116</v>
      </c>
      <c r="G2" t="s">
        <v>117</v>
      </c>
      <c r="H2" t="s">
        <v>14</v>
      </c>
      <c r="I2" t="s">
        <v>118</v>
      </c>
      <c r="J2" t="s">
        <v>119</v>
      </c>
      <c r="K2" t="s">
        <v>57</v>
      </c>
      <c r="L2" t="s">
        <v>20</v>
      </c>
    </row>
    <row r="3" spans="1:16" x14ac:dyDescent="0.3">
      <c r="A3" s="1">
        <v>1</v>
      </c>
      <c r="B3" t="s">
        <v>1</v>
      </c>
      <c r="C3" t="s">
        <v>6</v>
      </c>
      <c r="D3" t="s">
        <v>120</v>
      </c>
      <c r="E3" t="s">
        <v>121</v>
      </c>
      <c r="F3" t="s">
        <v>14</v>
      </c>
      <c r="G3" t="s">
        <v>118</v>
      </c>
      <c r="H3" t="s">
        <v>122</v>
      </c>
      <c r="I3" t="s">
        <v>19</v>
      </c>
      <c r="J3" t="s">
        <v>19</v>
      </c>
    </row>
    <row r="4" spans="1:16" x14ac:dyDescent="0.3">
      <c r="A4" s="1">
        <v>2</v>
      </c>
      <c r="B4" t="s">
        <v>45</v>
      </c>
      <c r="C4" t="s">
        <v>6</v>
      </c>
      <c r="D4" t="s">
        <v>123</v>
      </c>
      <c r="E4" t="s">
        <v>14</v>
      </c>
      <c r="F4" t="s">
        <v>124</v>
      </c>
      <c r="G4" t="s">
        <v>125</v>
      </c>
      <c r="H4" t="s">
        <v>26</v>
      </c>
      <c r="I4" t="s">
        <v>16</v>
      </c>
      <c r="J4" t="s">
        <v>26</v>
      </c>
    </row>
    <row r="5" spans="1:16" x14ac:dyDescent="0.3">
      <c r="A5" s="1">
        <v>3</v>
      </c>
      <c r="B5" t="s">
        <v>2</v>
      </c>
      <c r="C5" t="s">
        <v>126</v>
      </c>
      <c r="D5" t="s">
        <v>127</v>
      </c>
      <c r="E5" t="s">
        <v>128</v>
      </c>
      <c r="F5" t="s">
        <v>14</v>
      </c>
      <c r="G5" t="s">
        <v>129</v>
      </c>
      <c r="H5" t="s">
        <v>24</v>
      </c>
      <c r="I5" t="s">
        <v>25</v>
      </c>
      <c r="J5" t="s">
        <v>19</v>
      </c>
      <c r="K5" t="s">
        <v>25</v>
      </c>
    </row>
    <row r="6" spans="1:16" x14ac:dyDescent="0.3">
      <c r="A6" s="1">
        <v>4</v>
      </c>
      <c r="B6" t="s">
        <v>2</v>
      </c>
      <c r="C6" t="s">
        <v>130</v>
      </c>
      <c r="D6" t="s">
        <v>131</v>
      </c>
      <c r="E6" t="s">
        <v>132</v>
      </c>
      <c r="F6" t="s">
        <v>14</v>
      </c>
      <c r="G6" t="s">
        <v>133</v>
      </c>
      <c r="H6" t="s">
        <v>60</v>
      </c>
      <c r="I6" t="s">
        <v>16</v>
      </c>
      <c r="J6" t="s">
        <v>16</v>
      </c>
    </row>
    <row r="7" spans="1:16" x14ac:dyDescent="0.3">
      <c r="A7" s="1">
        <v>5</v>
      </c>
      <c r="B7" t="s">
        <v>2</v>
      </c>
      <c r="C7" t="s">
        <v>134</v>
      </c>
      <c r="D7" t="s">
        <v>135</v>
      </c>
      <c r="E7" t="s">
        <v>136</v>
      </c>
      <c r="F7" t="s">
        <v>14</v>
      </c>
      <c r="G7" t="s">
        <v>137</v>
      </c>
      <c r="H7" t="s">
        <v>138</v>
      </c>
      <c r="I7" t="s">
        <v>25</v>
      </c>
      <c r="J7" t="s">
        <v>16</v>
      </c>
      <c r="K7" t="s">
        <v>25</v>
      </c>
    </row>
    <row r="8" spans="1:16" x14ac:dyDescent="0.3">
      <c r="A8" s="1">
        <v>6</v>
      </c>
      <c r="B8" t="s">
        <v>3</v>
      </c>
      <c r="C8" t="s">
        <v>139</v>
      </c>
      <c r="D8" t="s">
        <v>140</v>
      </c>
      <c r="E8" t="s">
        <v>141</v>
      </c>
      <c r="F8" t="s">
        <v>14</v>
      </c>
      <c r="G8" t="s">
        <v>142</v>
      </c>
      <c r="H8" t="s">
        <v>66</v>
      </c>
      <c r="I8" t="s">
        <v>16</v>
      </c>
      <c r="J8" t="s">
        <v>16</v>
      </c>
    </row>
    <row r="9" spans="1:16" x14ac:dyDescent="0.3">
      <c r="A9" s="1">
        <v>7</v>
      </c>
      <c r="B9" t="s">
        <v>3</v>
      </c>
      <c r="C9" t="s">
        <v>143</v>
      </c>
      <c r="D9" t="s">
        <v>144</v>
      </c>
      <c r="E9" t="s">
        <v>145</v>
      </c>
      <c r="F9" t="s">
        <v>14</v>
      </c>
      <c r="G9" t="s">
        <v>146</v>
      </c>
      <c r="H9" t="s">
        <v>147</v>
      </c>
      <c r="I9" t="s">
        <v>25</v>
      </c>
      <c r="J9" t="s">
        <v>16</v>
      </c>
    </row>
    <row r="10" spans="1:16" x14ac:dyDescent="0.3">
      <c r="A10" s="1">
        <v>8</v>
      </c>
      <c r="B10" t="s">
        <v>3</v>
      </c>
      <c r="C10" t="s">
        <v>70</v>
      </c>
      <c r="D10" t="s">
        <v>148</v>
      </c>
      <c r="E10" t="s">
        <v>149</v>
      </c>
      <c r="F10" t="s">
        <v>14</v>
      </c>
      <c r="G10" t="s">
        <v>150</v>
      </c>
      <c r="H10" t="s">
        <v>151</v>
      </c>
      <c r="I10" t="s">
        <v>16</v>
      </c>
      <c r="J10" t="s">
        <v>16</v>
      </c>
    </row>
    <row r="11" spans="1:16" x14ac:dyDescent="0.3">
      <c r="A11" s="1">
        <v>9</v>
      </c>
      <c r="B11" t="s">
        <v>3</v>
      </c>
      <c r="C11" t="s">
        <v>152</v>
      </c>
      <c r="D11" t="s">
        <v>153</v>
      </c>
      <c r="E11" t="s">
        <v>154</v>
      </c>
      <c r="F11" t="s">
        <v>14</v>
      </c>
      <c r="G11" t="s">
        <v>150</v>
      </c>
      <c r="H11" t="s">
        <v>54</v>
      </c>
      <c r="I11" t="s">
        <v>16</v>
      </c>
      <c r="J11" t="s">
        <v>16</v>
      </c>
    </row>
    <row r="12" spans="1:16" x14ac:dyDescent="0.3">
      <c r="A12" s="1">
        <v>10</v>
      </c>
      <c r="B12" t="s">
        <v>3</v>
      </c>
      <c r="C12" t="s">
        <v>51</v>
      </c>
      <c r="D12" t="s">
        <v>155</v>
      </c>
      <c r="E12" t="s">
        <v>156</v>
      </c>
      <c r="F12" t="s">
        <v>14</v>
      </c>
      <c r="G12" t="s">
        <v>157</v>
      </c>
      <c r="H12" t="s">
        <v>83</v>
      </c>
      <c r="I12" t="s">
        <v>25</v>
      </c>
      <c r="J12" t="s">
        <v>25</v>
      </c>
    </row>
    <row r="13" spans="1:16" x14ac:dyDescent="0.3">
      <c r="A13" s="1">
        <v>11</v>
      </c>
      <c r="B13" t="s">
        <v>3</v>
      </c>
      <c r="C13" t="s">
        <v>13</v>
      </c>
      <c r="D13" t="s">
        <v>158</v>
      </c>
      <c r="E13" t="s">
        <v>159</v>
      </c>
      <c r="F13" t="s">
        <v>14</v>
      </c>
      <c r="G13" t="s">
        <v>160</v>
      </c>
      <c r="H13" t="s">
        <v>161</v>
      </c>
      <c r="I13" t="s">
        <v>19</v>
      </c>
      <c r="J13" t="s">
        <v>19</v>
      </c>
    </row>
    <row r="14" spans="1:16" x14ac:dyDescent="0.3">
      <c r="A14" s="1">
        <v>12</v>
      </c>
      <c r="B14" t="s">
        <v>3</v>
      </c>
      <c r="C14" t="s">
        <v>162</v>
      </c>
      <c r="D14" t="s">
        <v>163</v>
      </c>
      <c r="E14" t="s">
        <v>164</v>
      </c>
      <c r="F14" t="s">
        <v>14</v>
      </c>
      <c r="G14" t="s">
        <v>165</v>
      </c>
      <c r="H14" t="s">
        <v>15</v>
      </c>
      <c r="I14" t="s">
        <v>25</v>
      </c>
      <c r="J14" t="s">
        <v>19</v>
      </c>
      <c r="K14" t="s">
        <v>25</v>
      </c>
    </row>
    <row r="15" spans="1:16" x14ac:dyDescent="0.3">
      <c r="A15" s="1">
        <v>13</v>
      </c>
      <c r="B15" t="s">
        <v>3</v>
      </c>
      <c r="C15" t="s">
        <v>166</v>
      </c>
      <c r="D15" t="s">
        <v>167</v>
      </c>
      <c r="E15" t="s">
        <v>168</v>
      </c>
      <c r="F15" t="s">
        <v>14</v>
      </c>
      <c r="G15" t="s">
        <v>169</v>
      </c>
      <c r="H15" t="s">
        <v>170</v>
      </c>
      <c r="I15" t="s">
        <v>16</v>
      </c>
      <c r="J15" t="s">
        <v>25</v>
      </c>
    </row>
    <row r="16" spans="1:16" x14ac:dyDescent="0.3">
      <c r="A16" s="1">
        <v>14</v>
      </c>
      <c r="B16" t="s">
        <v>3</v>
      </c>
      <c r="C16" t="s">
        <v>53</v>
      </c>
      <c r="D16" t="s">
        <v>171</v>
      </c>
      <c r="E16" t="s">
        <v>172</v>
      </c>
      <c r="F16" t="s">
        <v>14</v>
      </c>
      <c r="G16" t="s">
        <v>173</v>
      </c>
      <c r="H16" t="s">
        <v>174</v>
      </c>
      <c r="I16" t="s">
        <v>19</v>
      </c>
      <c r="J16" t="s">
        <v>19</v>
      </c>
    </row>
    <row r="17" spans="1:15" x14ac:dyDescent="0.3">
      <c r="A17" s="1">
        <v>15</v>
      </c>
      <c r="B17" t="s">
        <v>3</v>
      </c>
      <c r="C17" t="s">
        <v>175</v>
      </c>
      <c r="D17" t="s">
        <v>176</v>
      </c>
      <c r="E17" t="s">
        <v>177</v>
      </c>
      <c r="F17" t="s">
        <v>14</v>
      </c>
      <c r="G17" t="s">
        <v>178</v>
      </c>
      <c r="H17" t="s">
        <v>179</v>
      </c>
      <c r="I17" t="s">
        <v>180</v>
      </c>
      <c r="J17" t="s">
        <v>19</v>
      </c>
      <c r="K17" t="s">
        <v>71</v>
      </c>
    </row>
    <row r="18" spans="1:15" x14ac:dyDescent="0.3">
      <c r="A18" s="1">
        <v>16</v>
      </c>
      <c r="B18" t="s">
        <v>3</v>
      </c>
      <c r="C18" t="s">
        <v>181</v>
      </c>
      <c r="D18" t="s">
        <v>182</v>
      </c>
      <c r="E18" t="s">
        <v>183</v>
      </c>
      <c r="F18" t="s">
        <v>14</v>
      </c>
      <c r="G18" t="s">
        <v>184</v>
      </c>
      <c r="H18" t="s">
        <v>185</v>
      </c>
      <c r="I18" t="s">
        <v>26</v>
      </c>
      <c r="J18" t="s">
        <v>16</v>
      </c>
      <c r="K18" t="s">
        <v>26</v>
      </c>
    </row>
    <row r="19" spans="1:15" x14ac:dyDescent="0.3">
      <c r="A19" s="1">
        <v>17</v>
      </c>
      <c r="B19" t="s">
        <v>3</v>
      </c>
      <c r="C19" t="s">
        <v>166</v>
      </c>
      <c r="D19" t="s">
        <v>186</v>
      </c>
      <c r="E19" t="s">
        <v>187</v>
      </c>
      <c r="F19" t="s">
        <v>14</v>
      </c>
      <c r="G19" t="s">
        <v>188</v>
      </c>
      <c r="H19" t="s">
        <v>66</v>
      </c>
      <c r="I19" t="s">
        <v>16</v>
      </c>
      <c r="J19" t="s">
        <v>16</v>
      </c>
    </row>
    <row r="20" spans="1:15" x14ac:dyDescent="0.3">
      <c r="A20" s="1">
        <v>18</v>
      </c>
      <c r="B20" t="s">
        <v>3</v>
      </c>
      <c r="C20" t="s">
        <v>189</v>
      </c>
      <c r="D20" t="s">
        <v>190</v>
      </c>
      <c r="E20" t="s">
        <v>191</v>
      </c>
      <c r="F20" t="s">
        <v>14</v>
      </c>
      <c r="G20" t="s">
        <v>192</v>
      </c>
      <c r="H20" t="s">
        <v>108</v>
      </c>
      <c r="I20" t="s">
        <v>19</v>
      </c>
      <c r="J20" t="s">
        <v>19</v>
      </c>
    </row>
    <row r="21" spans="1:15" x14ac:dyDescent="0.3">
      <c r="A21" s="1">
        <v>19</v>
      </c>
      <c r="B21" t="s">
        <v>3</v>
      </c>
      <c r="C21" t="s">
        <v>77</v>
      </c>
      <c r="D21" t="s">
        <v>193</v>
      </c>
      <c r="E21" t="s">
        <v>194</v>
      </c>
      <c r="F21" t="s">
        <v>14</v>
      </c>
      <c r="G21" t="s">
        <v>150</v>
      </c>
      <c r="H21" t="s">
        <v>195</v>
      </c>
      <c r="I21" t="s">
        <v>19</v>
      </c>
      <c r="J21" t="s">
        <v>19</v>
      </c>
    </row>
    <row r="22" spans="1:15" x14ac:dyDescent="0.3">
      <c r="A22" s="1">
        <v>20</v>
      </c>
      <c r="B22" t="s">
        <v>3</v>
      </c>
      <c r="C22" t="s">
        <v>70</v>
      </c>
      <c r="D22" t="s">
        <v>196</v>
      </c>
      <c r="E22" t="s">
        <v>197</v>
      </c>
      <c r="F22" t="s">
        <v>14</v>
      </c>
      <c r="G22" t="s">
        <v>198</v>
      </c>
      <c r="H22" t="s">
        <v>91</v>
      </c>
      <c r="I22" t="s">
        <v>16</v>
      </c>
      <c r="J22" t="s">
        <v>16</v>
      </c>
    </row>
    <row r="23" spans="1:15" x14ac:dyDescent="0.3">
      <c r="A23" s="1">
        <v>21</v>
      </c>
      <c r="B23" t="s">
        <v>3</v>
      </c>
      <c r="C23" t="s">
        <v>199</v>
      </c>
      <c r="D23" t="s">
        <v>200</v>
      </c>
      <c r="E23" t="s">
        <v>201</v>
      </c>
      <c r="F23" t="s">
        <v>14</v>
      </c>
      <c r="G23" t="s">
        <v>165</v>
      </c>
      <c r="H23" t="s">
        <v>18</v>
      </c>
      <c r="I23" t="s">
        <v>25</v>
      </c>
      <c r="J23" t="s">
        <v>16</v>
      </c>
    </row>
    <row r="24" spans="1:15" x14ac:dyDescent="0.3">
      <c r="A24" s="1">
        <v>22</v>
      </c>
      <c r="B24" t="s">
        <v>3</v>
      </c>
      <c r="C24" t="s">
        <v>77</v>
      </c>
      <c r="D24" t="s">
        <v>67</v>
      </c>
      <c r="E24" t="s">
        <v>202</v>
      </c>
      <c r="F24" t="s">
        <v>14</v>
      </c>
      <c r="G24" t="s">
        <v>188</v>
      </c>
      <c r="H24" t="s">
        <v>203</v>
      </c>
      <c r="I24" t="s">
        <v>19</v>
      </c>
      <c r="J24" t="s">
        <v>19</v>
      </c>
    </row>
    <row r="25" spans="1:15" x14ac:dyDescent="0.3">
      <c r="A25" s="1">
        <v>23</v>
      </c>
      <c r="B25" t="s">
        <v>3</v>
      </c>
      <c r="C25" t="s">
        <v>134</v>
      </c>
      <c r="D25" t="s">
        <v>204</v>
      </c>
      <c r="E25" t="s">
        <v>205</v>
      </c>
      <c r="F25" t="s">
        <v>14</v>
      </c>
      <c r="G25" t="s">
        <v>206</v>
      </c>
      <c r="H25" t="s">
        <v>207</v>
      </c>
      <c r="I25" t="s">
        <v>25</v>
      </c>
      <c r="J25" t="s">
        <v>19</v>
      </c>
      <c r="K25" t="s">
        <v>26</v>
      </c>
    </row>
    <row r="26" spans="1:15" x14ac:dyDescent="0.3">
      <c r="B26" t="s">
        <v>1</v>
      </c>
      <c r="C26" t="s">
        <v>208</v>
      </c>
      <c r="E26" t="s">
        <v>209</v>
      </c>
      <c r="F26" t="s">
        <v>14</v>
      </c>
      <c r="G26" t="s">
        <v>210</v>
      </c>
      <c r="H26" t="s">
        <v>211</v>
      </c>
      <c r="I26" t="s">
        <v>26</v>
      </c>
      <c r="J26" t="s">
        <v>87</v>
      </c>
      <c r="K26" t="s">
        <v>84</v>
      </c>
    </row>
    <row r="27" spans="1:15" x14ac:dyDescent="0.3">
      <c r="B27" t="s">
        <v>45</v>
      </c>
      <c r="C27" t="s">
        <v>6</v>
      </c>
      <c r="D27" t="s">
        <v>212</v>
      </c>
      <c r="E27" t="s">
        <v>14</v>
      </c>
      <c r="F27" t="s">
        <v>124</v>
      </c>
      <c r="G27" t="s">
        <v>213</v>
      </c>
      <c r="H27" t="s">
        <v>87</v>
      </c>
      <c r="I27" t="s">
        <v>20</v>
      </c>
    </row>
    <row r="28" spans="1:15" x14ac:dyDescent="0.3">
      <c r="B28" t="s">
        <v>45</v>
      </c>
      <c r="C28" t="s">
        <v>6</v>
      </c>
      <c r="D28" t="s">
        <v>214</v>
      </c>
      <c r="F28" t="s">
        <v>215</v>
      </c>
      <c r="G28" t="s">
        <v>14</v>
      </c>
      <c r="H28" t="s">
        <v>216</v>
      </c>
      <c r="I28" t="s">
        <v>217</v>
      </c>
      <c r="J28" t="s">
        <v>87</v>
      </c>
      <c r="K28" t="s">
        <v>56</v>
      </c>
    </row>
    <row r="29" spans="1:15" x14ac:dyDescent="0.3">
      <c r="B29" t="s">
        <v>2</v>
      </c>
      <c r="C29" t="s">
        <v>218</v>
      </c>
      <c r="D29" t="s">
        <v>219</v>
      </c>
      <c r="E29" t="s">
        <v>14</v>
      </c>
      <c r="F29" t="s">
        <v>160</v>
      </c>
      <c r="G29" t="s">
        <v>220</v>
      </c>
      <c r="H29" t="s">
        <v>26</v>
      </c>
      <c r="I29" t="s">
        <v>16</v>
      </c>
      <c r="J29" t="s">
        <v>26</v>
      </c>
    </row>
    <row r="30" spans="1:15" x14ac:dyDescent="0.3">
      <c r="B30" t="s">
        <v>2</v>
      </c>
      <c r="C30" t="s">
        <v>10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  <c r="J30" t="s">
        <v>14</v>
      </c>
      <c r="K30" t="s">
        <v>227</v>
      </c>
      <c r="L30" t="s">
        <v>23</v>
      </c>
      <c r="M30" t="s">
        <v>19</v>
      </c>
      <c r="N30" t="s">
        <v>19</v>
      </c>
      <c r="O30" t="s">
        <v>19</v>
      </c>
    </row>
    <row r="31" spans="1:15" x14ac:dyDescent="0.3">
      <c r="B31" t="s">
        <v>2</v>
      </c>
      <c r="C31" t="s">
        <v>228</v>
      </c>
      <c r="D31" t="s">
        <v>229</v>
      </c>
      <c r="E31" t="s">
        <v>230</v>
      </c>
      <c r="F31" t="s">
        <v>14</v>
      </c>
      <c r="G31" t="s">
        <v>231</v>
      </c>
      <c r="H31" t="s">
        <v>232</v>
      </c>
      <c r="I31" t="s">
        <v>26</v>
      </c>
      <c r="J31" t="s">
        <v>19</v>
      </c>
      <c r="K31" t="s">
        <v>26</v>
      </c>
    </row>
    <row r="32" spans="1:15" x14ac:dyDescent="0.3">
      <c r="B32" t="s">
        <v>3</v>
      </c>
      <c r="C32" t="s">
        <v>233</v>
      </c>
      <c r="D32" t="s">
        <v>234</v>
      </c>
      <c r="E32" t="s">
        <v>235</v>
      </c>
      <c r="F32" t="s">
        <v>14</v>
      </c>
      <c r="G32" t="s">
        <v>150</v>
      </c>
      <c r="H32" t="s">
        <v>28</v>
      </c>
      <c r="I32" t="s">
        <v>16</v>
      </c>
      <c r="J32" t="s">
        <v>16</v>
      </c>
    </row>
    <row r="33" spans="2:13" x14ac:dyDescent="0.3">
      <c r="B33" t="s">
        <v>3</v>
      </c>
      <c r="C33" t="s">
        <v>236</v>
      </c>
      <c r="D33" t="s">
        <v>237</v>
      </c>
      <c r="E33" t="s">
        <v>238</v>
      </c>
      <c r="F33" t="s">
        <v>14</v>
      </c>
      <c r="G33" t="s">
        <v>157</v>
      </c>
      <c r="H33" t="s">
        <v>74</v>
      </c>
      <c r="I33" t="s">
        <v>71</v>
      </c>
      <c r="J33" t="s">
        <v>16</v>
      </c>
      <c r="K33" t="s">
        <v>26</v>
      </c>
    </row>
    <row r="34" spans="2:13" x14ac:dyDescent="0.3">
      <c r="B34" t="s">
        <v>3</v>
      </c>
      <c r="C34" t="s">
        <v>239</v>
      </c>
      <c r="D34" t="s">
        <v>240</v>
      </c>
      <c r="E34" t="s">
        <v>241</v>
      </c>
      <c r="F34" t="s">
        <v>14</v>
      </c>
      <c r="G34" t="s">
        <v>242</v>
      </c>
      <c r="H34" t="s">
        <v>243</v>
      </c>
      <c r="I34" t="s">
        <v>26</v>
      </c>
      <c r="J34" t="s">
        <v>19</v>
      </c>
      <c r="K34" t="s">
        <v>25</v>
      </c>
    </row>
    <row r="35" spans="2:13" x14ac:dyDescent="0.3">
      <c r="B35" t="s">
        <v>3</v>
      </c>
      <c r="C35" t="s">
        <v>244</v>
      </c>
      <c r="D35" t="s">
        <v>245</v>
      </c>
      <c r="E35" t="s">
        <v>246</v>
      </c>
      <c r="F35" t="s">
        <v>14</v>
      </c>
      <c r="G35" t="s">
        <v>247</v>
      </c>
      <c r="H35" t="s">
        <v>113</v>
      </c>
      <c r="I35" t="s">
        <v>19</v>
      </c>
      <c r="J35" t="s">
        <v>16</v>
      </c>
    </row>
    <row r="36" spans="2:13" x14ac:dyDescent="0.3">
      <c r="B36" t="s">
        <v>3</v>
      </c>
      <c r="C36" t="s">
        <v>162</v>
      </c>
      <c r="D36" t="s">
        <v>248</v>
      </c>
      <c r="E36" t="s">
        <v>249</v>
      </c>
      <c r="F36" t="s">
        <v>14</v>
      </c>
      <c r="G36" t="s">
        <v>198</v>
      </c>
      <c r="H36" t="s">
        <v>24</v>
      </c>
      <c r="I36" t="s">
        <v>25</v>
      </c>
      <c r="J36" t="s">
        <v>19</v>
      </c>
      <c r="K36" t="s">
        <v>25</v>
      </c>
    </row>
    <row r="37" spans="2:13" x14ac:dyDescent="0.3">
      <c r="B37" t="s">
        <v>3</v>
      </c>
      <c r="C37" t="s">
        <v>250</v>
      </c>
      <c r="D37" t="s">
        <v>251</v>
      </c>
      <c r="E37" t="s">
        <v>252</v>
      </c>
      <c r="F37" t="s">
        <v>14</v>
      </c>
      <c r="G37" t="s">
        <v>160</v>
      </c>
      <c r="H37" t="s">
        <v>49</v>
      </c>
      <c r="I37" t="s">
        <v>25</v>
      </c>
      <c r="J37" t="s">
        <v>19</v>
      </c>
      <c r="K37" t="s">
        <v>25</v>
      </c>
    </row>
    <row r="38" spans="2:13" x14ac:dyDescent="0.3">
      <c r="B38" t="s">
        <v>3</v>
      </c>
      <c r="C38" t="s">
        <v>253</v>
      </c>
      <c r="D38" t="s">
        <v>254</v>
      </c>
      <c r="E38" t="s">
        <v>255</v>
      </c>
      <c r="F38" t="s">
        <v>14</v>
      </c>
      <c r="G38" t="s">
        <v>256</v>
      </c>
      <c r="H38" t="s">
        <v>257</v>
      </c>
      <c r="I38" t="s">
        <v>25</v>
      </c>
      <c r="J38" t="s">
        <v>16</v>
      </c>
      <c r="K38" t="s">
        <v>26</v>
      </c>
    </row>
    <row r="39" spans="2:13" x14ac:dyDescent="0.3">
      <c r="B39" t="s">
        <v>3</v>
      </c>
      <c r="C39" t="s">
        <v>228</v>
      </c>
      <c r="D39" t="s">
        <v>258</v>
      </c>
      <c r="E39" t="s">
        <v>259</v>
      </c>
      <c r="F39" t="s">
        <v>14</v>
      </c>
      <c r="G39" t="s">
        <v>150</v>
      </c>
      <c r="H39" t="s">
        <v>260</v>
      </c>
      <c r="I39" t="s">
        <v>26</v>
      </c>
      <c r="J39" t="s">
        <v>19</v>
      </c>
      <c r="K39" t="s">
        <v>25</v>
      </c>
    </row>
    <row r="40" spans="2:13" x14ac:dyDescent="0.3">
      <c r="B40" t="s">
        <v>3</v>
      </c>
      <c r="C40" t="s">
        <v>70</v>
      </c>
      <c r="D40" t="s">
        <v>261</v>
      </c>
      <c r="E40" t="s">
        <v>262</v>
      </c>
      <c r="F40" t="s">
        <v>14</v>
      </c>
      <c r="G40" t="s">
        <v>165</v>
      </c>
      <c r="H40" t="s">
        <v>108</v>
      </c>
      <c r="I40" t="s">
        <v>19</v>
      </c>
      <c r="J40" t="s">
        <v>19</v>
      </c>
      <c r="K40" t="s">
        <v>19</v>
      </c>
    </row>
    <row r="41" spans="2:13" x14ac:dyDescent="0.3">
      <c r="B41" t="s">
        <v>3</v>
      </c>
      <c r="C41" t="s">
        <v>101</v>
      </c>
      <c r="D41" t="s">
        <v>80</v>
      </c>
      <c r="E41" t="s">
        <v>263</v>
      </c>
      <c r="F41" t="s">
        <v>14</v>
      </c>
      <c r="G41" t="s">
        <v>247</v>
      </c>
      <c r="H41" t="s">
        <v>264</v>
      </c>
      <c r="I41" t="s">
        <v>19</v>
      </c>
    </row>
    <row r="42" spans="2:13" x14ac:dyDescent="0.3">
      <c r="B42" t="s">
        <v>3</v>
      </c>
      <c r="C42" t="s">
        <v>265</v>
      </c>
      <c r="D42" t="s">
        <v>266</v>
      </c>
      <c r="E42" t="s">
        <v>267</v>
      </c>
      <c r="F42" t="s">
        <v>14</v>
      </c>
      <c r="G42" t="s">
        <v>184</v>
      </c>
      <c r="H42" t="s">
        <v>107</v>
      </c>
      <c r="I42" t="s">
        <v>16</v>
      </c>
      <c r="J42" t="s">
        <v>19</v>
      </c>
      <c r="K42" t="s">
        <v>16</v>
      </c>
    </row>
    <row r="43" spans="2:13" x14ac:dyDescent="0.3">
      <c r="B43" t="s">
        <v>3</v>
      </c>
      <c r="C43" t="s">
        <v>268</v>
      </c>
      <c r="D43" t="s">
        <v>269</v>
      </c>
      <c r="E43" t="s">
        <v>270</v>
      </c>
      <c r="F43" t="s">
        <v>14</v>
      </c>
      <c r="G43" t="s">
        <v>160</v>
      </c>
      <c r="H43" t="s">
        <v>271</v>
      </c>
      <c r="I43" t="s">
        <v>25</v>
      </c>
      <c r="J43" t="s">
        <v>19</v>
      </c>
      <c r="K43" t="s">
        <v>25</v>
      </c>
    </row>
    <row r="44" spans="2:13" x14ac:dyDescent="0.3">
      <c r="B44" t="s">
        <v>3</v>
      </c>
      <c r="C44" t="s">
        <v>272</v>
      </c>
      <c r="D44" t="s">
        <v>273</v>
      </c>
      <c r="E44" t="s">
        <v>274</v>
      </c>
      <c r="F44" t="s">
        <v>14</v>
      </c>
      <c r="G44" t="s">
        <v>198</v>
      </c>
      <c r="H44" t="s">
        <v>275</v>
      </c>
      <c r="I44" t="s">
        <v>25</v>
      </c>
      <c r="J44" t="s">
        <v>19</v>
      </c>
      <c r="K44" t="s">
        <v>26</v>
      </c>
    </row>
    <row r="45" spans="2:13" x14ac:dyDescent="0.3">
      <c r="B45" t="s">
        <v>3</v>
      </c>
      <c r="C45" t="s">
        <v>276</v>
      </c>
      <c r="D45" t="s">
        <v>277</v>
      </c>
      <c r="E45" t="s">
        <v>278</v>
      </c>
      <c r="F45" t="s">
        <v>14</v>
      </c>
      <c r="G45" t="s">
        <v>150</v>
      </c>
      <c r="H45" t="s">
        <v>50</v>
      </c>
      <c r="I45" t="s">
        <v>16</v>
      </c>
      <c r="J45" t="s">
        <v>19</v>
      </c>
      <c r="K45" t="s">
        <v>16</v>
      </c>
    </row>
    <row r="46" spans="2:13" x14ac:dyDescent="0.3">
      <c r="B46" t="s">
        <v>3</v>
      </c>
      <c r="C46" t="s">
        <v>65</v>
      </c>
      <c r="D46" t="s">
        <v>279</v>
      </c>
      <c r="E46" t="s">
        <v>280</v>
      </c>
      <c r="F46" t="s">
        <v>14</v>
      </c>
      <c r="G46" t="s">
        <v>150</v>
      </c>
      <c r="H46" t="s">
        <v>281</v>
      </c>
      <c r="I46" t="s">
        <v>19</v>
      </c>
    </row>
    <row r="47" spans="2:13" x14ac:dyDescent="0.3">
      <c r="B47" t="s">
        <v>3</v>
      </c>
      <c r="C47" t="s">
        <v>282</v>
      </c>
      <c r="D47" t="s">
        <v>283</v>
      </c>
      <c r="E47" t="s">
        <v>284</v>
      </c>
      <c r="F47" t="s">
        <v>14</v>
      </c>
      <c r="G47" t="s">
        <v>285</v>
      </c>
      <c r="H47" t="s">
        <v>286</v>
      </c>
      <c r="I47" t="s">
        <v>26</v>
      </c>
      <c r="J47" t="s">
        <v>16</v>
      </c>
      <c r="K47" t="s">
        <v>71</v>
      </c>
    </row>
    <row r="48" spans="2:13" x14ac:dyDescent="0.3">
      <c r="B48" t="s">
        <v>3</v>
      </c>
      <c r="C48" t="s">
        <v>287</v>
      </c>
      <c r="D48" t="s">
        <v>288</v>
      </c>
      <c r="E48" t="s">
        <v>289</v>
      </c>
      <c r="G48" t="s">
        <v>290</v>
      </c>
      <c r="H48" t="s">
        <v>14</v>
      </c>
      <c r="I48" t="s">
        <v>291</v>
      </c>
      <c r="J48" t="s">
        <v>23</v>
      </c>
      <c r="K48" t="s">
        <v>16</v>
      </c>
      <c r="L48" t="s">
        <v>19</v>
      </c>
      <c r="M48" t="s">
        <v>16</v>
      </c>
    </row>
    <row r="49" spans="2:12" x14ac:dyDescent="0.3">
      <c r="B49" t="s">
        <v>3</v>
      </c>
      <c r="C49" t="s">
        <v>130</v>
      </c>
      <c r="D49" t="s">
        <v>292</v>
      </c>
      <c r="E49" t="s">
        <v>293</v>
      </c>
      <c r="F49" t="s">
        <v>14</v>
      </c>
      <c r="G49" t="s">
        <v>294</v>
      </c>
      <c r="H49" t="s">
        <v>72</v>
      </c>
      <c r="I49" t="s">
        <v>25</v>
      </c>
      <c r="J49" t="s">
        <v>19</v>
      </c>
      <c r="K49" t="s">
        <v>16</v>
      </c>
    </row>
    <row r="50" spans="2:12" x14ac:dyDescent="0.3">
      <c r="B50" t="s">
        <v>1</v>
      </c>
      <c r="C50" t="s">
        <v>295</v>
      </c>
      <c r="D50" t="s">
        <v>296</v>
      </c>
      <c r="E50" t="s">
        <v>297</v>
      </c>
      <c r="F50" t="s">
        <v>14</v>
      </c>
      <c r="G50" t="s">
        <v>298</v>
      </c>
      <c r="H50" t="s">
        <v>299</v>
      </c>
      <c r="I50" t="s">
        <v>25</v>
      </c>
      <c r="J50" t="s">
        <v>16</v>
      </c>
      <c r="K50" t="s">
        <v>25</v>
      </c>
    </row>
    <row r="51" spans="2:12" x14ac:dyDescent="0.3">
      <c r="B51" t="s">
        <v>45</v>
      </c>
      <c r="C51" t="s">
        <v>300</v>
      </c>
      <c r="D51" t="s">
        <v>301</v>
      </c>
      <c r="E51" t="s">
        <v>302</v>
      </c>
      <c r="G51" t="s">
        <v>303</v>
      </c>
      <c r="H51" t="s">
        <v>14</v>
      </c>
      <c r="I51" t="s">
        <v>304</v>
      </c>
      <c r="J51" t="s">
        <v>305</v>
      </c>
      <c r="K51" t="s">
        <v>87</v>
      </c>
      <c r="L51" t="s">
        <v>16</v>
      </c>
    </row>
    <row r="52" spans="2:12" x14ac:dyDescent="0.3">
      <c r="B52" t="s">
        <v>45</v>
      </c>
      <c r="C52" t="s">
        <v>6</v>
      </c>
      <c r="D52" t="s">
        <v>306</v>
      </c>
      <c r="E52" t="s">
        <v>14</v>
      </c>
      <c r="F52" t="s">
        <v>307</v>
      </c>
      <c r="G52" t="s">
        <v>308</v>
      </c>
      <c r="H52" t="s">
        <v>25</v>
      </c>
      <c r="I52" t="s">
        <v>20</v>
      </c>
      <c r="J52" t="s">
        <v>25</v>
      </c>
    </row>
    <row r="53" spans="2:12" x14ac:dyDescent="0.3">
      <c r="B53" t="s">
        <v>2</v>
      </c>
      <c r="C53" t="s">
        <v>10</v>
      </c>
      <c r="D53" t="s">
        <v>309</v>
      </c>
      <c r="E53" t="s">
        <v>310</v>
      </c>
      <c r="F53" t="s">
        <v>14</v>
      </c>
      <c r="G53" t="s">
        <v>173</v>
      </c>
      <c r="H53" t="s">
        <v>18</v>
      </c>
      <c r="I53" t="s">
        <v>16</v>
      </c>
      <c r="J53" t="s">
        <v>16</v>
      </c>
    </row>
    <row r="54" spans="2:12" x14ac:dyDescent="0.3">
      <c r="B54" t="s">
        <v>2</v>
      </c>
      <c r="C54" t="s">
        <v>311</v>
      </c>
      <c r="D54" t="s">
        <v>312</v>
      </c>
      <c r="E54" t="s">
        <v>313</v>
      </c>
      <c r="F54" t="s">
        <v>14</v>
      </c>
      <c r="G54" t="s">
        <v>314</v>
      </c>
      <c r="H54" t="s">
        <v>81</v>
      </c>
      <c r="I54" t="s">
        <v>25</v>
      </c>
      <c r="J54" t="s">
        <v>19</v>
      </c>
    </row>
    <row r="55" spans="2:12" x14ac:dyDescent="0.3">
      <c r="B55" t="s">
        <v>2</v>
      </c>
      <c r="C55" t="s">
        <v>315</v>
      </c>
      <c r="D55" t="s">
        <v>316</v>
      </c>
      <c r="E55" t="s">
        <v>317</v>
      </c>
      <c r="F55" t="s">
        <v>14</v>
      </c>
      <c r="G55" t="s">
        <v>318</v>
      </c>
      <c r="H55" t="s">
        <v>319</v>
      </c>
      <c r="I55" t="s">
        <v>19</v>
      </c>
      <c r="J55" t="s">
        <v>19</v>
      </c>
      <c r="K55" t="s">
        <v>16</v>
      </c>
    </row>
    <row r="56" spans="2:12" x14ac:dyDescent="0.3">
      <c r="B56" t="s">
        <v>3</v>
      </c>
      <c r="C56" t="s">
        <v>320</v>
      </c>
      <c r="D56" t="s">
        <v>321</v>
      </c>
      <c r="E56" t="s">
        <v>322</v>
      </c>
      <c r="F56" t="s">
        <v>14</v>
      </c>
      <c r="G56" t="s">
        <v>198</v>
      </c>
      <c r="H56" t="s">
        <v>323</v>
      </c>
      <c r="I56" t="s">
        <v>25</v>
      </c>
      <c r="J56" t="s">
        <v>16</v>
      </c>
      <c r="K56" t="s">
        <v>25</v>
      </c>
    </row>
    <row r="57" spans="2:12" x14ac:dyDescent="0.3">
      <c r="B57" t="s">
        <v>324</v>
      </c>
      <c r="C57" t="s">
        <v>325</v>
      </c>
      <c r="D57" t="s">
        <v>326</v>
      </c>
      <c r="E57" t="s">
        <v>14</v>
      </c>
      <c r="F57" t="s">
        <v>327</v>
      </c>
      <c r="G57" t="s">
        <v>328</v>
      </c>
      <c r="H57" t="s">
        <v>25</v>
      </c>
      <c r="I57" t="s">
        <v>19</v>
      </c>
      <c r="J57" t="s">
        <v>26</v>
      </c>
    </row>
    <row r="58" spans="2:12" x14ac:dyDescent="0.3">
      <c r="B58" t="s">
        <v>329</v>
      </c>
      <c r="C58" t="s">
        <v>330</v>
      </c>
      <c r="D58" t="s">
        <v>331</v>
      </c>
      <c r="F58" t="s">
        <v>332</v>
      </c>
      <c r="G58" t="s">
        <v>14</v>
      </c>
      <c r="H58" t="s">
        <v>160</v>
      </c>
      <c r="I58" t="s">
        <v>333</v>
      </c>
      <c r="J58" t="s">
        <v>84</v>
      </c>
      <c r="K58" t="s">
        <v>180</v>
      </c>
    </row>
    <row r="59" spans="2:12" x14ac:dyDescent="0.3">
      <c r="B59" t="s">
        <v>3</v>
      </c>
      <c r="C59" t="s">
        <v>79</v>
      </c>
      <c r="D59" t="s">
        <v>334</v>
      </c>
      <c r="E59" t="s">
        <v>335</v>
      </c>
      <c r="G59" t="s">
        <v>336</v>
      </c>
      <c r="H59" t="s">
        <v>14</v>
      </c>
      <c r="I59" t="s">
        <v>242</v>
      </c>
      <c r="J59" t="s">
        <v>108</v>
      </c>
      <c r="K59" t="s">
        <v>19</v>
      </c>
      <c r="L59" t="s">
        <v>19</v>
      </c>
    </row>
    <row r="60" spans="2:12" x14ac:dyDescent="0.3">
      <c r="B60" t="s">
        <v>3</v>
      </c>
      <c r="C60" t="s">
        <v>337</v>
      </c>
      <c r="D60" t="s">
        <v>338</v>
      </c>
      <c r="E60" t="s">
        <v>339</v>
      </c>
      <c r="F60" t="s">
        <v>14</v>
      </c>
      <c r="G60" t="s">
        <v>231</v>
      </c>
      <c r="H60" t="s">
        <v>50</v>
      </c>
      <c r="I60" t="s">
        <v>25</v>
      </c>
      <c r="J60" t="s">
        <v>19</v>
      </c>
      <c r="K60" t="s">
        <v>25</v>
      </c>
    </row>
    <row r="61" spans="2:12" x14ac:dyDescent="0.3">
      <c r="B61" t="s">
        <v>3</v>
      </c>
      <c r="C61" t="s">
        <v>7</v>
      </c>
      <c r="D61" t="s">
        <v>340</v>
      </c>
      <c r="E61" t="s">
        <v>341</v>
      </c>
      <c r="F61" t="s">
        <v>14</v>
      </c>
      <c r="G61" t="s">
        <v>342</v>
      </c>
      <c r="H61" t="s">
        <v>64</v>
      </c>
      <c r="I61" t="s">
        <v>16</v>
      </c>
      <c r="J61" t="s">
        <v>19</v>
      </c>
    </row>
    <row r="62" spans="2:12" x14ac:dyDescent="0.3">
      <c r="B62" t="s">
        <v>3</v>
      </c>
      <c r="C62" t="s">
        <v>134</v>
      </c>
      <c r="D62" t="s">
        <v>343</v>
      </c>
      <c r="E62" t="s">
        <v>344</v>
      </c>
      <c r="F62" t="s">
        <v>14</v>
      </c>
      <c r="G62" t="s">
        <v>345</v>
      </c>
      <c r="H62" t="s">
        <v>24</v>
      </c>
      <c r="I62" t="s">
        <v>25</v>
      </c>
      <c r="J62" t="s">
        <v>19</v>
      </c>
      <c r="K62" t="s">
        <v>16</v>
      </c>
    </row>
    <row r="63" spans="2:12" x14ac:dyDescent="0.3">
      <c r="B63" t="s">
        <v>3</v>
      </c>
      <c r="C63" t="s">
        <v>96</v>
      </c>
      <c r="D63" t="s">
        <v>346</v>
      </c>
      <c r="E63" t="s">
        <v>347</v>
      </c>
      <c r="F63" t="s">
        <v>14</v>
      </c>
      <c r="G63" t="s">
        <v>314</v>
      </c>
      <c r="H63" t="s">
        <v>106</v>
      </c>
      <c r="I63" t="s">
        <v>25</v>
      </c>
      <c r="J63" t="s">
        <v>16</v>
      </c>
    </row>
    <row r="64" spans="2:12" x14ac:dyDescent="0.3">
      <c r="B64" t="s">
        <v>3</v>
      </c>
      <c r="C64" t="s">
        <v>348</v>
      </c>
      <c r="D64" t="s">
        <v>349</v>
      </c>
      <c r="E64" t="s">
        <v>350</v>
      </c>
      <c r="F64" t="s">
        <v>14</v>
      </c>
      <c r="G64" t="s">
        <v>157</v>
      </c>
      <c r="H64" t="s">
        <v>138</v>
      </c>
      <c r="I64" t="s">
        <v>25</v>
      </c>
      <c r="J64" t="s">
        <v>19</v>
      </c>
      <c r="K64" t="s">
        <v>25</v>
      </c>
    </row>
    <row r="65" spans="2:15" x14ac:dyDescent="0.3">
      <c r="B65" t="s">
        <v>3</v>
      </c>
      <c r="C65" t="s">
        <v>337</v>
      </c>
      <c r="D65" t="s">
        <v>351</v>
      </c>
      <c r="E65" t="s">
        <v>352</v>
      </c>
      <c r="F65" t="s">
        <v>14</v>
      </c>
      <c r="G65" t="s">
        <v>353</v>
      </c>
      <c r="H65" t="s">
        <v>49</v>
      </c>
      <c r="I65" t="s">
        <v>25</v>
      </c>
      <c r="J65" t="s">
        <v>19</v>
      </c>
      <c r="K65" t="s">
        <v>25</v>
      </c>
    </row>
    <row r="66" spans="2:15" x14ac:dyDescent="0.3">
      <c r="B66" t="s">
        <v>3</v>
      </c>
      <c r="C66" t="s">
        <v>354</v>
      </c>
      <c r="D66" t="s">
        <v>355</v>
      </c>
      <c r="E66" t="s">
        <v>356</v>
      </c>
      <c r="F66" t="s">
        <v>14</v>
      </c>
      <c r="G66" t="s">
        <v>353</v>
      </c>
      <c r="H66" t="s">
        <v>271</v>
      </c>
      <c r="I66" t="s">
        <v>26</v>
      </c>
      <c r="J66" t="s">
        <v>19</v>
      </c>
      <c r="K66" t="s">
        <v>25</v>
      </c>
    </row>
    <row r="67" spans="2:15" x14ac:dyDescent="0.3">
      <c r="B67" t="s">
        <v>3</v>
      </c>
      <c r="C67" t="s">
        <v>357</v>
      </c>
      <c r="D67" t="s">
        <v>358</v>
      </c>
      <c r="E67" t="s">
        <v>359</v>
      </c>
      <c r="F67" t="s">
        <v>14</v>
      </c>
      <c r="G67" t="s">
        <v>231</v>
      </c>
      <c r="H67" t="s">
        <v>60</v>
      </c>
      <c r="I67" t="s">
        <v>16</v>
      </c>
      <c r="J67" t="s">
        <v>19</v>
      </c>
      <c r="K67" t="s">
        <v>16</v>
      </c>
    </row>
    <row r="68" spans="2:15" x14ac:dyDescent="0.3">
      <c r="B68" t="s">
        <v>3</v>
      </c>
      <c r="C68" t="s">
        <v>360</v>
      </c>
      <c r="D68" t="s">
        <v>361</v>
      </c>
      <c r="E68" t="s">
        <v>362</v>
      </c>
      <c r="F68" t="s">
        <v>14</v>
      </c>
      <c r="G68" t="s">
        <v>157</v>
      </c>
      <c r="H68" t="s">
        <v>112</v>
      </c>
      <c r="I68" t="s">
        <v>25</v>
      </c>
      <c r="J68" t="s">
        <v>19</v>
      </c>
      <c r="K68" t="s">
        <v>16</v>
      </c>
    </row>
    <row r="69" spans="2:15" x14ac:dyDescent="0.3">
      <c r="B69" t="s">
        <v>3</v>
      </c>
      <c r="C69" t="s">
        <v>363</v>
      </c>
      <c r="D69" t="s">
        <v>364</v>
      </c>
      <c r="E69" t="s">
        <v>365</v>
      </c>
      <c r="F69" t="s">
        <v>14</v>
      </c>
      <c r="G69" t="s">
        <v>366</v>
      </c>
      <c r="H69" t="s">
        <v>367</v>
      </c>
      <c r="I69" t="s">
        <v>26</v>
      </c>
      <c r="J69" t="s">
        <v>19</v>
      </c>
      <c r="K69" t="s">
        <v>26</v>
      </c>
    </row>
    <row r="70" spans="2:15" x14ac:dyDescent="0.3">
      <c r="B70" t="s">
        <v>3</v>
      </c>
      <c r="C70" t="s">
        <v>368</v>
      </c>
      <c r="D70" t="s">
        <v>369</v>
      </c>
      <c r="E70" t="s">
        <v>370</v>
      </c>
      <c r="F70" t="s">
        <v>14</v>
      </c>
      <c r="G70" t="s">
        <v>160</v>
      </c>
      <c r="H70" t="s">
        <v>371</v>
      </c>
      <c r="I70" t="s">
        <v>26</v>
      </c>
      <c r="J70" t="s">
        <v>26</v>
      </c>
      <c r="K70" t="s">
        <v>71</v>
      </c>
    </row>
    <row r="71" spans="2:15" x14ac:dyDescent="0.3">
      <c r="B71" t="s">
        <v>3</v>
      </c>
      <c r="C71" t="s">
        <v>372</v>
      </c>
      <c r="D71" t="s">
        <v>373</v>
      </c>
      <c r="E71" t="s">
        <v>374</v>
      </c>
      <c r="F71" t="s">
        <v>14</v>
      </c>
      <c r="G71" t="s">
        <v>173</v>
      </c>
      <c r="H71" t="s">
        <v>264</v>
      </c>
      <c r="I71" t="s">
        <v>19</v>
      </c>
    </row>
    <row r="72" spans="2:15" x14ac:dyDescent="0.3">
      <c r="B72" t="s">
        <v>3</v>
      </c>
      <c r="C72" t="s">
        <v>357</v>
      </c>
      <c r="D72" t="s">
        <v>375</v>
      </c>
      <c r="E72" t="s">
        <v>376</v>
      </c>
      <c r="F72" t="s">
        <v>377</v>
      </c>
      <c r="G72" t="s">
        <v>55</v>
      </c>
      <c r="H72" t="s">
        <v>14</v>
      </c>
      <c r="I72" t="s">
        <v>378</v>
      </c>
      <c r="J72" t="s">
        <v>102</v>
      </c>
      <c r="K72" t="s">
        <v>25</v>
      </c>
      <c r="L72" t="s">
        <v>19</v>
      </c>
      <c r="M72" t="s">
        <v>25</v>
      </c>
    </row>
    <row r="73" spans="2:15" x14ac:dyDescent="0.3">
      <c r="B73" t="s">
        <v>3</v>
      </c>
      <c r="C73" t="s">
        <v>96</v>
      </c>
      <c r="D73" t="s">
        <v>379</v>
      </c>
      <c r="E73" t="s">
        <v>380</v>
      </c>
      <c r="F73" t="s">
        <v>14</v>
      </c>
      <c r="G73" t="s">
        <v>198</v>
      </c>
      <c r="H73" t="s">
        <v>49</v>
      </c>
      <c r="I73" t="s">
        <v>25</v>
      </c>
      <c r="J73" t="s">
        <v>19</v>
      </c>
      <c r="K73" t="s">
        <v>16</v>
      </c>
    </row>
    <row r="74" spans="2:15" x14ac:dyDescent="0.3">
      <c r="B74" t="s">
        <v>1</v>
      </c>
      <c r="C74" t="s">
        <v>381</v>
      </c>
      <c r="D74" t="s">
        <v>382</v>
      </c>
      <c r="E74" t="s">
        <v>383</v>
      </c>
      <c r="G74" t="s">
        <v>384</v>
      </c>
      <c r="H74" t="s">
        <v>14</v>
      </c>
      <c r="I74" t="s">
        <v>385</v>
      </c>
      <c r="J74" t="s">
        <v>386</v>
      </c>
      <c r="K74" t="s">
        <v>57</v>
      </c>
      <c r="L74" t="s">
        <v>19</v>
      </c>
    </row>
    <row r="75" spans="2:15" x14ac:dyDescent="0.3">
      <c r="B75" t="s">
        <v>1</v>
      </c>
      <c r="C75" t="s">
        <v>387</v>
      </c>
      <c r="D75" t="s">
        <v>388</v>
      </c>
      <c r="E75" t="s">
        <v>14</v>
      </c>
      <c r="F75" t="s">
        <v>389</v>
      </c>
      <c r="G75" t="s">
        <v>390</v>
      </c>
      <c r="H75" t="s">
        <v>25</v>
      </c>
      <c r="I75" t="s">
        <v>20</v>
      </c>
      <c r="J75" t="s">
        <v>25</v>
      </c>
    </row>
    <row r="76" spans="2:15" x14ac:dyDescent="0.3">
      <c r="B76" t="s">
        <v>1</v>
      </c>
      <c r="C76" t="s">
        <v>6</v>
      </c>
      <c r="D76" t="s">
        <v>391</v>
      </c>
      <c r="F76" t="s">
        <v>392</v>
      </c>
      <c r="G76" t="s">
        <v>14</v>
      </c>
      <c r="H76" t="s">
        <v>393</v>
      </c>
      <c r="I76" t="s">
        <v>394</v>
      </c>
      <c r="J76" t="s">
        <v>100</v>
      </c>
      <c r="K76" t="s">
        <v>20</v>
      </c>
    </row>
    <row r="77" spans="2:15" x14ac:dyDescent="0.3">
      <c r="B77" t="s">
        <v>2</v>
      </c>
      <c r="C77" t="s">
        <v>162</v>
      </c>
      <c r="D77" t="s">
        <v>395</v>
      </c>
      <c r="E77" t="s">
        <v>396</v>
      </c>
      <c r="F77" t="s">
        <v>14</v>
      </c>
      <c r="G77" t="s">
        <v>397</v>
      </c>
      <c r="H77" t="s">
        <v>398</v>
      </c>
      <c r="I77" t="s">
        <v>25</v>
      </c>
      <c r="J77" t="s">
        <v>26</v>
      </c>
    </row>
    <row r="78" spans="2:15" x14ac:dyDescent="0.3">
      <c r="B78" t="s">
        <v>2</v>
      </c>
      <c r="C78" t="s">
        <v>399</v>
      </c>
      <c r="D78" t="s">
        <v>400</v>
      </c>
      <c r="E78" t="s">
        <v>401</v>
      </c>
      <c r="F78" t="s">
        <v>14</v>
      </c>
      <c r="G78" t="s">
        <v>318</v>
      </c>
      <c r="H78" t="s">
        <v>402</v>
      </c>
      <c r="I78" t="s">
        <v>16</v>
      </c>
      <c r="J78" t="s">
        <v>19</v>
      </c>
      <c r="K78" t="s">
        <v>19</v>
      </c>
    </row>
    <row r="79" spans="2:15" x14ac:dyDescent="0.3">
      <c r="B79" t="s">
        <v>2</v>
      </c>
      <c r="C79" t="s">
        <v>403</v>
      </c>
      <c r="D79" t="s">
        <v>404</v>
      </c>
      <c r="E79" t="s">
        <v>405</v>
      </c>
      <c r="F79" t="s">
        <v>406</v>
      </c>
      <c r="G79" t="s">
        <v>407</v>
      </c>
      <c r="H79" t="s">
        <v>408</v>
      </c>
      <c r="I79" t="s">
        <v>409</v>
      </c>
      <c r="J79" t="s">
        <v>14</v>
      </c>
      <c r="K79" t="s">
        <v>314</v>
      </c>
      <c r="L79" t="s">
        <v>29</v>
      </c>
      <c r="M79" t="s">
        <v>19</v>
      </c>
      <c r="N79" t="s">
        <v>19</v>
      </c>
      <c r="O79" t="s">
        <v>19</v>
      </c>
    </row>
    <row r="80" spans="2:15" x14ac:dyDescent="0.3">
      <c r="B80" t="s">
        <v>3</v>
      </c>
      <c r="C80" t="s">
        <v>368</v>
      </c>
      <c r="D80" t="s">
        <v>369</v>
      </c>
      <c r="E80" t="s">
        <v>370</v>
      </c>
      <c r="F80" t="s">
        <v>14</v>
      </c>
      <c r="G80" t="s">
        <v>160</v>
      </c>
      <c r="H80" t="s">
        <v>371</v>
      </c>
      <c r="I80" t="s">
        <v>26</v>
      </c>
      <c r="J80" t="s">
        <v>26</v>
      </c>
      <c r="K80" t="s">
        <v>71</v>
      </c>
    </row>
    <row r="81" spans="2:13" x14ac:dyDescent="0.3">
      <c r="B81" t="s">
        <v>3</v>
      </c>
      <c r="C81" t="s">
        <v>357</v>
      </c>
      <c r="D81" t="s">
        <v>375</v>
      </c>
      <c r="E81" t="s">
        <v>376</v>
      </c>
      <c r="F81" t="s">
        <v>377</v>
      </c>
      <c r="G81" t="s">
        <v>55</v>
      </c>
      <c r="H81" t="s">
        <v>14</v>
      </c>
      <c r="I81" t="s">
        <v>378</v>
      </c>
      <c r="J81" t="s">
        <v>102</v>
      </c>
      <c r="K81" t="s">
        <v>25</v>
      </c>
      <c r="L81" t="s">
        <v>19</v>
      </c>
      <c r="M81" t="s">
        <v>25</v>
      </c>
    </row>
    <row r="82" spans="2:13" x14ac:dyDescent="0.3">
      <c r="B82" t="s">
        <v>3</v>
      </c>
      <c r="C82" t="s">
        <v>96</v>
      </c>
      <c r="D82" t="s">
        <v>379</v>
      </c>
      <c r="E82" t="s">
        <v>380</v>
      </c>
      <c r="F82" t="s">
        <v>14</v>
      </c>
      <c r="G82" t="s">
        <v>198</v>
      </c>
      <c r="H82" t="s">
        <v>49</v>
      </c>
      <c r="I82" t="s">
        <v>25</v>
      </c>
      <c r="J82" t="s">
        <v>19</v>
      </c>
      <c r="K82" t="s">
        <v>16</v>
      </c>
    </row>
    <row r="83" spans="2:13" x14ac:dyDescent="0.3">
      <c r="B83" t="s">
        <v>3</v>
      </c>
      <c r="C83" t="s">
        <v>166</v>
      </c>
      <c r="D83" t="s">
        <v>410</v>
      </c>
      <c r="E83" t="s">
        <v>411</v>
      </c>
      <c r="F83" t="s">
        <v>14</v>
      </c>
      <c r="G83" t="s">
        <v>412</v>
      </c>
      <c r="H83" t="s">
        <v>49</v>
      </c>
      <c r="I83" t="s">
        <v>25</v>
      </c>
      <c r="J83" t="s">
        <v>16</v>
      </c>
    </row>
    <row r="84" spans="2:13" x14ac:dyDescent="0.3">
      <c r="B84" t="s">
        <v>130</v>
      </c>
      <c r="C84" t="s">
        <v>413</v>
      </c>
      <c r="D84" t="s">
        <v>414</v>
      </c>
      <c r="E84" t="s">
        <v>14</v>
      </c>
      <c r="F84" t="s">
        <v>415</v>
      </c>
      <c r="G84" t="s">
        <v>416</v>
      </c>
      <c r="H84" t="s">
        <v>19</v>
      </c>
      <c r="I84" t="s">
        <v>19</v>
      </c>
    </row>
    <row r="85" spans="2:13" x14ac:dyDescent="0.3">
      <c r="B85" t="s">
        <v>3</v>
      </c>
      <c r="C85" t="s">
        <v>162</v>
      </c>
      <c r="D85" t="s">
        <v>417</v>
      </c>
      <c r="E85" t="s">
        <v>418</v>
      </c>
      <c r="F85" t="s">
        <v>14</v>
      </c>
      <c r="G85" t="s">
        <v>173</v>
      </c>
      <c r="H85" t="s">
        <v>275</v>
      </c>
      <c r="I85" t="s">
        <v>25</v>
      </c>
      <c r="J85" t="s">
        <v>19</v>
      </c>
      <c r="K85" t="s">
        <v>16</v>
      </c>
    </row>
    <row r="86" spans="2:13" x14ac:dyDescent="0.3">
      <c r="B86" t="s">
        <v>3</v>
      </c>
      <c r="C86" t="s">
        <v>419</v>
      </c>
      <c r="D86" t="s">
        <v>420</v>
      </c>
      <c r="E86" t="s">
        <v>421</v>
      </c>
      <c r="F86" t="s">
        <v>14</v>
      </c>
      <c r="G86" t="s">
        <v>165</v>
      </c>
      <c r="H86" t="s">
        <v>422</v>
      </c>
      <c r="I86" t="s">
        <v>26</v>
      </c>
      <c r="J86" t="s">
        <v>19</v>
      </c>
      <c r="K86" t="s">
        <v>25</v>
      </c>
    </row>
    <row r="87" spans="2:13" x14ac:dyDescent="0.3">
      <c r="B87" t="s">
        <v>3</v>
      </c>
      <c r="C87" t="s">
        <v>423</v>
      </c>
      <c r="D87" t="s">
        <v>424</v>
      </c>
      <c r="E87" t="s">
        <v>425</v>
      </c>
      <c r="F87" t="s">
        <v>14</v>
      </c>
      <c r="G87" t="s">
        <v>150</v>
      </c>
      <c r="H87" t="s">
        <v>47</v>
      </c>
      <c r="I87" t="s">
        <v>19</v>
      </c>
      <c r="J87" t="s">
        <v>19</v>
      </c>
    </row>
    <row r="88" spans="2:13" x14ac:dyDescent="0.3">
      <c r="B88" t="s">
        <v>3</v>
      </c>
      <c r="C88" t="s">
        <v>426</v>
      </c>
      <c r="D88" t="s">
        <v>427</v>
      </c>
      <c r="E88" t="s">
        <v>428</v>
      </c>
      <c r="F88" t="s">
        <v>429</v>
      </c>
      <c r="G88" t="s">
        <v>430</v>
      </c>
      <c r="H88" t="s">
        <v>14</v>
      </c>
      <c r="I88" t="s">
        <v>431</v>
      </c>
      <c r="J88" t="s">
        <v>60</v>
      </c>
      <c r="K88" t="s">
        <v>25</v>
      </c>
      <c r="L88" t="s">
        <v>19</v>
      </c>
      <c r="M88" t="s">
        <v>16</v>
      </c>
    </row>
    <row r="89" spans="2:13" x14ac:dyDescent="0.3">
      <c r="B89" t="s">
        <v>3</v>
      </c>
      <c r="C89" t="s">
        <v>432</v>
      </c>
      <c r="D89" t="s">
        <v>433</v>
      </c>
      <c r="E89" t="s">
        <v>434</v>
      </c>
      <c r="F89" t="s">
        <v>14</v>
      </c>
      <c r="G89" t="s">
        <v>435</v>
      </c>
      <c r="H89" t="s">
        <v>436</v>
      </c>
      <c r="I89" t="s">
        <v>19</v>
      </c>
      <c r="J89" t="s">
        <v>19</v>
      </c>
    </row>
    <row r="90" spans="2:13" x14ac:dyDescent="0.3">
      <c r="B90" t="s">
        <v>3</v>
      </c>
      <c r="C90" t="s">
        <v>437</v>
      </c>
      <c r="D90" t="s">
        <v>438</v>
      </c>
      <c r="E90" t="s">
        <v>439</v>
      </c>
      <c r="F90" t="s">
        <v>440</v>
      </c>
      <c r="G90" t="s">
        <v>14</v>
      </c>
      <c r="H90" t="s">
        <v>160</v>
      </c>
      <c r="I90" t="s">
        <v>90</v>
      </c>
      <c r="J90" t="s">
        <v>26</v>
      </c>
      <c r="K90" t="s">
        <v>19</v>
      </c>
      <c r="L90" t="s">
        <v>25</v>
      </c>
    </row>
    <row r="91" spans="2:13" x14ac:dyDescent="0.3">
      <c r="B91" t="s">
        <v>9</v>
      </c>
      <c r="C91" t="s">
        <v>441</v>
      </c>
      <c r="D91" t="s">
        <v>442</v>
      </c>
      <c r="E91" t="s">
        <v>14</v>
      </c>
      <c r="F91" t="s">
        <v>150</v>
      </c>
      <c r="G91" t="s">
        <v>443</v>
      </c>
      <c r="H91" t="s">
        <v>19</v>
      </c>
      <c r="I91" t="s">
        <v>19</v>
      </c>
    </row>
    <row r="92" spans="2:13" x14ac:dyDescent="0.3">
      <c r="B92" t="s">
        <v>3</v>
      </c>
      <c r="C92" t="s">
        <v>7</v>
      </c>
      <c r="D92" t="s">
        <v>444</v>
      </c>
      <c r="E92" t="s">
        <v>445</v>
      </c>
      <c r="F92" t="s">
        <v>14</v>
      </c>
      <c r="G92" t="s">
        <v>173</v>
      </c>
      <c r="H92" t="s">
        <v>66</v>
      </c>
      <c r="I92" t="s">
        <v>16</v>
      </c>
      <c r="J92" t="s">
        <v>16</v>
      </c>
    </row>
    <row r="93" spans="2:13" x14ac:dyDescent="0.3">
      <c r="B93" t="s">
        <v>3</v>
      </c>
      <c r="C93" t="s">
        <v>166</v>
      </c>
      <c r="D93" t="s">
        <v>163</v>
      </c>
      <c r="E93" t="s">
        <v>446</v>
      </c>
      <c r="F93" t="s">
        <v>14</v>
      </c>
      <c r="G93" t="s">
        <v>447</v>
      </c>
      <c r="H93" t="s">
        <v>91</v>
      </c>
      <c r="I93" t="s">
        <v>16</v>
      </c>
      <c r="J93" t="s">
        <v>19</v>
      </c>
    </row>
    <row r="94" spans="2:13" x14ac:dyDescent="0.3">
      <c r="B94" t="s">
        <v>3</v>
      </c>
      <c r="C94" t="s">
        <v>12</v>
      </c>
      <c r="D94" t="s">
        <v>448</v>
      </c>
      <c r="E94" t="s">
        <v>449</v>
      </c>
      <c r="F94" t="s">
        <v>14</v>
      </c>
      <c r="G94" t="s">
        <v>150</v>
      </c>
      <c r="H94" t="s">
        <v>450</v>
      </c>
      <c r="I94" t="s">
        <v>19</v>
      </c>
    </row>
    <row r="95" spans="2:13" x14ac:dyDescent="0.3">
      <c r="B95" t="s">
        <v>3</v>
      </c>
      <c r="C95" t="s">
        <v>70</v>
      </c>
      <c r="D95" t="s">
        <v>451</v>
      </c>
      <c r="E95" t="s">
        <v>452</v>
      </c>
      <c r="F95" t="s">
        <v>14</v>
      </c>
      <c r="G95" t="s">
        <v>453</v>
      </c>
      <c r="H95" t="s">
        <v>24</v>
      </c>
      <c r="I95" t="s">
        <v>25</v>
      </c>
      <c r="J95" t="s">
        <v>19</v>
      </c>
    </row>
    <row r="96" spans="2:13" x14ac:dyDescent="0.3">
      <c r="B96" t="s">
        <v>3</v>
      </c>
      <c r="C96" t="s">
        <v>454</v>
      </c>
      <c r="D96" t="s">
        <v>234</v>
      </c>
      <c r="E96" t="s">
        <v>455</v>
      </c>
      <c r="F96" t="s">
        <v>14</v>
      </c>
      <c r="G96" t="s">
        <v>198</v>
      </c>
      <c r="H96" t="s">
        <v>456</v>
      </c>
      <c r="I96" t="s">
        <v>16</v>
      </c>
      <c r="J96" t="s">
        <v>16</v>
      </c>
      <c r="K96" t="s">
        <v>16</v>
      </c>
    </row>
    <row r="97" spans="2:15" x14ac:dyDescent="0.3">
      <c r="B97" t="s">
        <v>3</v>
      </c>
      <c r="C97" t="s">
        <v>457</v>
      </c>
      <c r="D97" t="s">
        <v>458</v>
      </c>
      <c r="E97" t="s">
        <v>459</v>
      </c>
      <c r="F97" t="s">
        <v>14</v>
      </c>
      <c r="G97" t="s">
        <v>460</v>
      </c>
      <c r="H97" t="s">
        <v>461</v>
      </c>
      <c r="I97" t="s">
        <v>16</v>
      </c>
      <c r="J97" t="s">
        <v>19</v>
      </c>
      <c r="K97" t="s">
        <v>19</v>
      </c>
    </row>
    <row r="98" spans="2:15" x14ac:dyDescent="0.3">
      <c r="B98" t="s">
        <v>1</v>
      </c>
      <c r="C98" t="s">
        <v>462</v>
      </c>
      <c r="D98" t="s">
        <v>463</v>
      </c>
      <c r="E98" t="s">
        <v>14</v>
      </c>
      <c r="F98" t="s">
        <v>393</v>
      </c>
      <c r="G98" t="s">
        <v>110</v>
      </c>
      <c r="H98" t="s">
        <v>56</v>
      </c>
      <c r="I98" t="s">
        <v>20</v>
      </c>
      <c r="J98" t="s">
        <v>57</v>
      </c>
    </row>
    <row r="99" spans="2:15" x14ac:dyDescent="0.3">
      <c r="B99" t="s">
        <v>45</v>
      </c>
      <c r="C99" t="s">
        <v>464</v>
      </c>
      <c r="D99" t="s">
        <v>465</v>
      </c>
      <c r="F99" t="s">
        <v>466</v>
      </c>
      <c r="G99" t="s">
        <v>14</v>
      </c>
      <c r="H99" t="s">
        <v>467</v>
      </c>
      <c r="I99" t="s">
        <v>17</v>
      </c>
      <c r="J99" t="s">
        <v>56</v>
      </c>
      <c r="K99" t="s">
        <v>20</v>
      </c>
      <c r="L99" t="s">
        <v>19</v>
      </c>
    </row>
    <row r="100" spans="2:15" x14ac:dyDescent="0.3">
      <c r="B100" t="s">
        <v>1</v>
      </c>
      <c r="C100" t="s">
        <v>6</v>
      </c>
      <c r="D100" t="s">
        <v>468</v>
      </c>
      <c r="E100" t="s">
        <v>14</v>
      </c>
      <c r="F100" t="s">
        <v>469</v>
      </c>
      <c r="G100" t="s">
        <v>470</v>
      </c>
      <c r="H100" t="s">
        <v>87</v>
      </c>
      <c r="I100" t="s">
        <v>20</v>
      </c>
    </row>
    <row r="101" spans="2:15" x14ac:dyDescent="0.3">
      <c r="B101" t="s">
        <v>2</v>
      </c>
      <c r="C101" t="s">
        <v>315</v>
      </c>
      <c r="D101" t="s">
        <v>471</v>
      </c>
      <c r="E101" t="s">
        <v>472</v>
      </c>
      <c r="F101" t="s">
        <v>473</v>
      </c>
      <c r="G101" t="s">
        <v>474</v>
      </c>
      <c r="H101" t="s">
        <v>475</v>
      </c>
      <c r="I101" t="s">
        <v>476</v>
      </c>
      <c r="J101" t="s">
        <v>14</v>
      </c>
      <c r="K101" t="s">
        <v>188</v>
      </c>
      <c r="L101" t="s">
        <v>49</v>
      </c>
      <c r="M101" t="s">
        <v>25</v>
      </c>
      <c r="N101" t="s">
        <v>19</v>
      </c>
      <c r="O101" t="s">
        <v>16</v>
      </c>
    </row>
    <row r="102" spans="2:15" x14ac:dyDescent="0.3">
      <c r="B102" t="s">
        <v>2</v>
      </c>
      <c r="C102" t="s">
        <v>477</v>
      </c>
      <c r="D102" t="s">
        <v>478</v>
      </c>
      <c r="E102" t="s">
        <v>479</v>
      </c>
      <c r="F102" t="s">
        <v>14</v>
      </c>
      <c r="G102" t="s">
        <v>160</v>
      </c>
      <c r="H102" t="s">
        <v>78</v>
      </c>
      <c r="I102" t="s">
        <v>26</v>
      </c>
      <c r="J102" t="s">
        <v>19</v>
      </c>
      <c r="K102" t="s">
        <v>26</v>
      </c>
    </row>
    <row r="103" spans="2:15" x14ac:dyDescent="0.3">
      <c r="B103" t="s">
        <v>2</v>
      </c>
      <c r="C103" t="s">
        <v>437</v>
      </c>
      <c r="D103" t="s">
        <v>480</v>
      </c>
      <c r="E103" t="s">
        <v>481</v>
      </c>
      <c r="F103" t="s">
        <v>14</v>
      </c>
      <c r="G103" t="s">
        <v>160</v>
      </c>
      <c r="H103" t="s">
        <v>482</v>
      </c>
      <c r="I103" t="s">
        <v>26</v>
      </c>
      <c r="J103" t="s">
        <v>19</v>
      </c>
    </row>
    <row r="104" spans="2:15" x14ac:dyDescent="0.3">
      <c r="B104" t="s">
        <v>483</v>
      </c>
      <c r="C104" t="s">
        <v>484</v>
      </c>
      <c r="D104" t="s">
        <v>485</v>
      </c>
      <c r="E104" t="s">
        <v>14</v>
      </c>
      <c r="F104" t="s">
        <v>486</v>
      </c>
      <c r="G104" t="s">
        <v>487</v>
      </c>
      <c r="H104" t="s">
        <v>19</v>
      </c>
      <c r="I104" t="s">
        <v>19</v>
      </c>
    </row>
    <row r="105" spans="2:15" x14ac:dyDescent="0.3">
      <c r="B105" t="s">
        <v>199</v>
      </c>
      <c r="C105" t="s">
        <v>488</v>
      </c>
      <c r="D105" t="s">
        <v>489</v>
      </c>
      <c r="E105" t="s">
        <v>14</v>
      </c>
      <c r="F105" t="s">
        <v>490</v>
      </c>
      <c r="G105" t="s">
        <v>49</v>
      </c>
      <c r="H105" t="s">
        <v>16</v>
      </c>
      <c r="I105" t="s">
        <v>25</v>
      </c>
    </row>
    <row r="106" spans="2:15" x14ac:dyDescent="0.3">
      <c r="B106" t="s">
        <v>3</v>
      </c>
      <c r="C106" t="s">
        <v>104</v>
      </c>
      <c r="D106" t="s">
        <v>491</v>
      </c>
      <c r="E106" t="s">
        <v>492</v>
      </c>
      <c r="F106" t="s">
        <v>14</v>
      </c>
      <c r="G106" t="s">
        <v>486</v>
      </c>
      <c r="H106" t="s">
        <v>47</v>
      </c>
      <c r="I106" t="s">
        <v>19</v>
      </c>
      <c r="J106" t="s">
        <v>19</v>
      </c>
      <c r="K106" t="s">
        <v>16</v>
      </c>
    </row>
    <row r="107" spans="2:15" x14ac:dyDescent="0.3">
      <c r="B107" t="s">
        <v>3</v>
      </c>
      <c r="C107" t="s">
        <v>493</v>
      </c>
      <c r="D107" t="s">
        <v>494</v>
      </c>
      <c r="E107" t="s">
        <v>495</v>
      </c>
      <c r="F107" t="s">
        <v>14</v>
      </c>
      <c r="G107" t="s">
        <v>160</v>
      </c>
      <c r="H107" t="s">
        <v>496</v>
      </c>
      <c r="I107" t="s">
        <v>19</v>
      </c>
    </row>
    <row r="108" spans="2:15" x14ac:dyDescent="0.3">
      <c r="B108" t="s">
        <v>95</v>
      </c>
      <c r="C108" t="s">
        <v>497</v>
      </c>
      <c r="D108" t="s">
        <v>498</v>
      </c>
      <c r="E108" t="s">
        <v>14</v>
      </c>
      <c r="F108" t="s">
        <v>453</v>
      </c>
      <c r="G108" t="s">
        <v>174</v>
      </c>
      <c r="H108" t="s">
        <v>19</v>
      </c>
      <c r="I108" t="s">
        <v>19</v>
      </c>
    </row>
    <row r="109" spans="2:15" x14ac:dyDescent="0.3">
      <c r="B109" t="s">
        <v>3</v>
      </c>
      <c r="C109" t="s">
        <v>162</v>
      </c>
      <c r="D109" t="s">
        <v>499</v>
      </c>
      <c r="E109" t="s">
        <v>500</v>
      </c>
      <c r="F109" t="s">
        <v>14</v>
      </c>
      <c r="G109" t="s">
        <v>242</v>
      </c>
      <c r="H109" t="s">
        <v>501</v>
      </c>
      <c r="I109" t="s">
        <v>25</v>
      </c>
      <c r="J109" t="s">
        <v>19</v>
      </c>
      <c r="K109" t="s">
        <v>25</v>
      </c>
    </row>
    <row r="110" spans="2:15" x14ac:dyDescent="0.3">
      <c r="B110" t="s">
        <v>3</v>
      </c>
      <c r="C110" t="s">
        <v>502</v>
      </c>
      <c r="D110" t="s">
        <v>503</v>
      </c>
      <c r="E110" t="s">
        <v>504</v>
      </c>
      <c r="F110" t="s">
        <v>14</v>
      </c>
      <c r="G110" t="s">
        <v>160</v>
      </c>
      <c r="H110" t="s">
        <v>83</v>
      </c>
      <c r="I110" t="s">
        <v>25</v>
      </c>
      <c r="J110" t="s">
        <v>19</v>
      </c>
      <c r="K110" t="s">
        <v>25</v>
      </c>
    </row>
    <row r="111" spans="2:15" x14ac:dyDescent="0.3">
      <c r="B111" t="s">
        <v>3</v>
      </c>
      <c r="C111" t="s">
        <v>505</v>
      </c>
      <c r="D111" t="s">
        <v>506</v>
      </c>
      <c r="E111" t="s">
        <v>507</v>
      </c>
      <c r="F111" t="s">
        <v>14</v>
      </c>
      <c r="G111" t="s">
        <v>508</v>
      </c>
      <c r="H111" t="s">
        <v>509</v>
      </c>
      <c r="I111" t="s">
        <v>25</v>
      </c>
      <c r="J111" t="s">
        <v>19</v>
      </c>
      <c r="K111" t="s">
        <v>16</v>
      </c>
    </row>
    <row r="112" spans="2:15" x14ac:dyDescent="0.3">
      <c r="B112" t="s">
        <v>3</v>
      </c>
      <c r="C112" t="s">
        <v>70</v>
      </c>
      <c r="D112" t="s">
        <v>510</v>
      </c>
      <c r="E112" t="s">
        <v>511</v>
      </c>
      <c r="F112" t="s">
        <v>14</v>
      </c>
      <c r="G112" t="s">
        <v>512</v>
      </c>
      <c r="H112" t="s">
        <v>513</v>
      </c>
      <c r="I112" t="s">
        <v>25</v>
      </c>
      <c r="J112" t="s">
        <v>25</v>
      </c>
    </row>
    <row r="113" spans="2:18" x14ac:dyDescent="0.3">
      <c r="B113" t="s">
        <v>3</v>
      </c>
      <c r="C113" t="s">
        <v>514</v>
      </c>
      <c r="D113" t="s">
        <v>515</v>
      </c>
      <c r="E113" t="s">
        <v>516</v>
      </c>
      <c r="F113" t="s">
        <v>14</v>
      </c>
      <c r="G113" t="s">
        <v>142</v>
      </c>
      <c r="H113" t="s">
        <v>64</v>
      </c>
      <c r="I113" t="s">
        <v>19</v>
      </c>
      <c r="J113" t="s">
        <v>16</v>
      </c>
    </row>
    <row r="114" spans="2:18" x14ac:dyDescent="0.3">
      <c r="B114" t="s">
        <v>162</v>
      </c>
      <c r="C114" t="s">
        <v>163</v>
      </c>
      <c r="D114" t="s">
        <v>517</v>
      </c>
      <c r="E114" t="s">
        <v>14</v>
      </c>
      <c r="F114" t="s">
        <v>518</v>
      </c>
      <c r="G114" t="s">
        <v>60</v>
      </c>
      <c r="H114" t="s">
        <v>25</v>
      </c>
      <c r="I114" t="s">
        <v>19</v>
      </c>
      <c r="J114" t="s">
        <v>25</v>
      </c>
    </row>
    <row r="115" spans="2:18" x14ac:dyDescent="0.3">
      <c r="B115" t="s">
        <v>3</v>
      </c>
      <c r="C115" t="s">
        <v>519</v>
      </c>
      <c r="D115" t="s">
        <v>520</v>
      </c>
      <c r="E115" t="s">
        <v>521</v>
      </c>
      <c r="F115" t="s">
        <v>14</v>
      </c>
      <c r="G115" t="s">
        <v>342</v>
      </c>
      <c r="H115" t="s">
        <v>64</v>
      </c>
      <c r="I115" t="s">
        <v>16</v>
      </c>
      <c r="J115" t="s">
        <v>16</v>
      </c>
    </row>
    <row r="116" spans="2:18" x14ac:dyDescent="0.3">
      <c r="B116" t="s">
        <v>3</v>
      </c>
      <c r="C116" t="s">
        <v>522</v>
      </c>
      <c r="D116" t="s">
        <v>523</v>
      </c>
      <c r="E116" t="s">
        <v>524</v>
      </c>
      <c r="F116" t="s">
        <v>14</v>
      </c>
      <c r="G116" t="s">
        <v>150</v>
      </c>
      <c r="H116" t="s">
        <v>52</v>
      </c>
      <c r="I116" t="s">
        <v>19</v>
      </c>
      <c r="R116" t="s">
        <v>19</v>
      </c>
    </row>
    <row r="117" spans="2:18" x14ac:dyDescent="0.3">
      <c r="B117" t="s">
        <v>3</v>
      </c>
      <c r="C117" t="s">
        <v>315</v>
      </c>
      <c r="D117" t="s">
        <v>525</v>
      </c>
      <c r="E117" t="s">
        <v>526</v>
      </c>
      <c r="F117" t="s">
        <v>14</v>
      </c>
      <c r="G117" t="s">
        <v>366</v>
      </c>
      <c r="H117" t="s">
        <v>24</v>
      </c>
      <c r="I117" t="s">
        <v>25</v>
      </c>
      <c r="J117" t="s">
        <v>16</v>
      </c>
    </row>
    <row r="118" spans="2:18" x14ac:dyDescent="0.3">
      <c r="B118" t="s">
        <v>3</v>
      </c>
      <c r="C118" t="s">
        <v>233</v>
      </c>
      <c r="D118" t="s">
        <v>527</v>
      </c>
      <c r="E118" t="s">
        <v>528</v>
      </c>
      <c r="F118" t="s">
        <v>529</v>
      </c>
      <c r="G118" t="s">
        <v>14</v>
      </c>
      <c r="H118" t="s">
        <v>447</v>
      </c>
      <c r="I118" t="s">
        <v>49</v>
      </c>
      <c r="J118" t="s">
        <v>16</v>
      </c>
      <c r="K118" t="s">
        <v>16</v>
      </c>
    </row>
    <row r="119" spans="2:18" x14ac:dyDescent="0.3">
      <c r="B119" t="s">
        <v>3</v>
      </c>
      <c r="C119" t="s">
        <v>522</v>
      </c>
      <c r="D119" t="s">
        <v>530</v>
      </c>
      <c r="E119" t="s">
        <v>531</v>
      </c>
      <c r="G119" t="s">
        <v>532</v>
      </c>
      <c r="H119" t="s">
        <v>14</v>
      </c>
      <c r="I119" t="s">
        <v>150</v>
      </c>
      <c r="J119" t="s">
        <v>443</v>
      </c>
      <c r="K119" t="s">
        <v>19</v>
      </c>
    </row>
    <row r="120" spans="2:18" x14ac:dyDescent="0.3">
      <c r="B120" t="s">
        <v>3</v>
      </c>
      <c r="C120" t="s">
        <v>533</v>
      </c>
      <c r="D120" t="s">
        <v>534</v>
      </c>
      <c r="E120" t="s">
        <v>535</v>
      </c>
      <c r="F120" t="s">
        <v>536</v>
      </c>
      <c r="G120" t="s">
        <v>14</v>
      </c>
      <c r="H120" t="s">
        <v>192</v>
      </c>
      <c r="I120" t="s">
        <v>18</v>
      </c>
      <c r="J120" t="s">
        <v>25</v>
      </c>
      <c r="K120" t="s">
        <v>19</v>
      </c>
      <c r="L120" t="s">
        <v>19</v>
      </c>
    </row>
    <row r="121" spans="2:18" x14ac:dyDescent="0.3">
      <c r="B121" t="s">
        <v>3</v>
      </c>
      <c r="C121" t="s">
        <v>537</v>
      </c>
      <c r="D121" t="s">
        <v>538</v>
      </c>
      <c r="E121" t="s">
        <v>539</v>
      </c>
      <c r="F121" t="s">
        <v>14</v>
      </c>
      <c r="G121" t="s">
        <v>431</v>
      </c>
      <c r="H121" t="s">
        <v>15</v>
      </c>
      <c r="I121" t="s">
        <v>16</v>
      </c>
      <c r="J121" t="s">
        <v>19</v>
      </c>
      <c r="K121" t="s">
        <v>25</v>
      </c>
    </row>
    <row r="122" spans="2:18" x14ac:dyDescent="0.3">
      <c r="B122" t="s">
        <v>0</v>
      </c>
      <c r="C122" t="s">
        <v>6</v>
      </c>
      <c r="E122" t="s">
        <v>540</v>
      </c>
      <c r="F122" t="s">
        <v>14</v>
      </c>
      <c r="G122" t="s">
        <v>541</v>
      </c>
      <c r="H122" t="s">
        <v>461</v>
      </c>
      <c r="I122" t="s">
        <v>100</v>
      </c>
      <c r="J122" t="s">
        <v>20</v>
      </c>
      <c r="K122" t="s">
        <v>88</v>
      </c>
    </row>
    <row r="123" spans="2:18" x14ac:dyDescent="0.3">
      <c r="B123" t="s">
        <v>1</v>
      </c>
      <c r="C123" t="s">
        <v>6</v>
      </c>
      <c r="D123" t="s">
        <v>542</v>
      </c>
      <c r="E123" t="s">
        <v>14</v>
      </c>
      <c r="F123" t="s">
        <v>543</v>
      </c>
      <c r="G123" t="s">
        <v>544</v>
      </c>
      <c r="H123" t="s">
        <v>16</v>
      </c>
      <c r="I123" t="s">
        <v>56</v>
      </c>
      <c r="J123" t="s">
        <v>16</v>
      </c>
    </row>
    <row r="124" spans="2:18" x14ac:dyDescent="0.3">
      <c r="B124" t="s">
        <v>0</v>
      </c>
      <c r="C124" t="s">
        <v>545</v>
      </c>
      <c r="D124" t="s">
        <v>546</v>
      </c>
      <c r="E124" t="s">
        <v>14</v>
      </c>
      <c r="F124" t="s">
        <v>547</v>
      </c>
      <c r="G124" t="s">
        <v>548</v>
      </c>
      <c r="H124" t="s">
        <v>19</v>
      </c>
      <c r="I124" t="s">
        <v>19</v>
      </c>
      <c r="J124" t="s">
        <v>19</v>
      </c>
    </row>
    <row r="125" spans="2:18" x14ac:dyDescent="0.3">
      <c r="B125" t="s">
        <v>2</v>
      </c>
      <c r="C125" t="s">
        <v>104</v>
      </c>
      <c r="D125" t="s">
        <v>549</v>
      </c>
      <c r="E125" t="s">
        <v>550</v>
      </c>
      <c r="F125" t="s">
        <v>14</v>
      </c>
      <c r="G125" t="s">
        <v>366</v>
      </c>
      <c r="H125" t="s">
        <v>108</v>
      </c>
      <c r="I125" t="s">
        <v>19</v>
      </c>
      <c r="J125" t="s">
        <v>16</v>
      </c>
    </row>
    <row r="126" spans="2:18" x14ac:dyDescent="0.3">
      <c r="B126" t="s">
        <v>2</v>
      </c>
      <c r="C126" t="s">
        <v>181</v>
      </c>
      <c r="D126" t="s">
        <v>551</v>
      </c>
      <c r="E126" t="s">
        <v>552</v>
      </c>
      <c r="G126" t="s">
        <v>553</v>
      </c>
      <c r="H126" t="s">
        <v>14</v>
      </c>
      <c r="I126" t="s">
        <v>160</v>
      </c>
      <c r="J126" t="s">
        <v>83</v>
      </c>
      <c r="K126" t="s">
        <v>25</v>
      </c>
      <c r="L126" t="s">
        <v>19</v>
      </c>
      <c r="M126" t="s">
        <v>16</v>
      </c>
    </row>
    <row r="127" spans="2:18" x14ac:dyDescent="0.3">
      <c r="B127" t="s">
        <v>2</v>
      </c>
      <c r="C127" t="s">
        <v>175</v>
      </c>
      <c r="D127" t="s">
        <v>554</v>
      </c>
      <c r="E127" t="s">
        <v>555</v>
      </c>
      <c r="F127" t="s">
        <v>14</v>
      </c>
      <c r="G127" t="s">
        <v>160</v>
      </c>
      <c r="H127" t="s">
        <v>556</v>
      </c>
      <c r="I127" t="s">
        <v>26</v>
      </c>
      <c r="J127" t="s">
        <v>26</v>
      </c>
      <c r="K127" t="s">
        <v>71</v>
      </c>
    </row>
    <row r="128" spans="2:18" x14ac:dyDescent="0.3">
      <c r="B128" t="s">
        <v>3</v>
      </c>
      <c r="C128" t="s">
        <v>96</v>
      </c>
      <c r="D128" t="s">
        <v>557</v>
      </c>
      <c r="E128" t="s">
        <v>558</v>
      </c>
      <c r="F128" t="s">
        <v>14</v>
      </c>
      <c r="G128" t="s">
        <v>247</v>
      </c>
      <c r="H128" t="s">
        <v>559</v>
      </c>
      <c r="I128" t="s">
        <v>25</v>
      </c>
      <c r="J128" t="s">
        <v>19</v>
      </c>
      <c r="K128" t="s">
        <v>16</v>
      </c>
    </row>
    <row r="129" spans="2:15" x14ac:dyDescent="0.3">
      <c r="B129" t="s">
        <v>3</v>
      </c>
      <c r="C129" t="s">
        <v>560</v>
      </c>
      <c r="D129" t="s">
        <v>561</v>
      </c>
      <c r="E129" t="s">
        <v>562</v>
      </c>
      <c r="F129" t="s">
        <v>563</v>
      </c>
      <c r="G129" t="s">
        <v>14</v>
      </c>
      <c r="H129" t="s">
        <v>564</v>
      </c>
      <c r="I129" t="s">
        <v>15</v>
      </c>
      <c r="J129" t="s">
        <v>16</v>
      </c>
      <c r="K129" t="s">
        <v>16</v>
      </c>
    </row>
    <row r="130" spans="2:15" x14ac:dyDescent="0.3">
      <c r="B130" t="s">
        <v>519</v>
      </c>
      <c r="C130" t="s">
        <v>565</v>
      </c>
      <c r="D130" t="s">
        <v>566</v>
      </c>
      <c r="E130" t="s">
        <v>14</v>
      </c>
      <c r="F130" t="s">
        <v>314</v>
      </c>
      <c r="G130" t="s">
        <v>60</v>
      </c>
      <c r="H130" t="s">
        <v>16</v>
      </c>
      <c r="I130" t="s">
        <v>16</v>
      </c>
    </row>
    <row r="131" spans="2:15" x14ac:dyDescent="0.3">
      <c r="B131" t="s">
        <v>10</v>
      </c>
      <c r="C131" t="s">
        <v>567</v>
      </c>
      <c r="D131" t="s">
        <v>568</v>
      </c>
      <c r="E131" t="s">
        <v>14</v>
      </c>
      <c r="F131" t="s">
        <v>327</v>
      </c>
      <c r="G131" t="s">
        <v>108</v>
      </c>
      <c r="H131" t="s">
        <v>19</v>
      </c>
      <c r="I131" t="s">
        <v>19</v>
      </c>
    </row>
    <row r="132" spans="2:15" x14ac:dyDescent="0.3">
      <c r="B132" t="s">
        <v>3</v>
      </c>
      <c r="C132" t="s">
        <v>569</v>
      </c>
      <c r="D132" t="s">
        <v>570</v>
      </c>
      <c r="E132" t="s">
        <v>571</v>
      </c>
      <c r="F132" t="s">
        <v>14</v>
      </c>
      <c r="G132" t="s">
        <v>353</v>
      </c>
      <c r="H132" t="s">
        <v>398</v>
      </c>
      <c r="I132" t="s">
        <v>26</v>
      </c>
      <c r="J132" t="s">
        <v>19</v>
      </c>
      <c r="K132" t="s">
        <v>26</v>
      </c>
    </row>
    <row r="133" spans="2:15" x14ac:dyDescent="0.3">
      <c r="B133" t="s">
        <v>3</v>
      </c>
      <c r="C133" t="s">
        <v>572</v>
      </c>
      <c r="D133" t="s">
        <v>573</v>
      </c>
      <c r="E133" t="s">
        <v>574</v>
      </c>
      <c r="F133" t="s">
        <v>14</v>
      </c>
      <c r="G133" t="s">
        <v>327</v>
      </c>
      <c r="H133" t="s">
        <v>575</v>
      </c>
      <c r="I133" t="s">
        <v>26</v>
      </c>
      <c r="J133" t="s">
        <v>16</v>
      </c>
      <c r="K133" t="s">
        <v>16</v>
      </c>
    </row>
    <row r="134" spans="2:15" x14ac:dyDescent="0.3">
      <c r="B134" t="s">
        <v>3</v>
      </c>
      <c r="C134" t="s">
        <v>11</v>
      </c>
      <c r="D134" t="s">
        <v>576</v>
      </c>
      <c r="E134" t="s">
        <v>577</v>
      </c>
      <c r="G134" t="s">
        <v>578</v>
      </c>
      <c r="I134" t="s">
        <v>579</v>
      </c>
      <c r="J134" t="s">
        <v>580</v>
      </c>
      <c r="K134" t="s">
        <v>14</v>
      </c>
      <c r="L134" t="s">
        <v>247</v>
      </c>
      <c r="M134" t="s">
        <v>48</v>
      </c>
      <c r="N134" t="s">
        <v>19</v>
      </c>
      <c r="O134" t="s">
        <v>19</v>
      </c>
    </row>
    <row r="135" spans="2:15" x14ac:dyDescent="0.3">
      <c r="B135" t="s">
        <v>3</v>
      </c>
      <c r="C135" t="s">
        <v>5</v>
      </c>
      <c r="D135" t="s">
        <v>581</v>
      </c>
      <c r="E135" t="s">
        <v>582</v>
      </c>
      <c r="F135" t="s">
        <v>14</v>
      </c>
      <c r="G135" t="s">
        <v>314</v>
      </c>
      <c r="H135" t="s">
        <v>450</v>
      </c>
      <c r="I135" t="s">
        <v>19</v>
      </c>
      <c r="J135" t="s">
        <v>19</v>
      </c>
    </row>
    <row r="136" spans="2:15" x14ac:dyDescent="0.3">
      <c r="B136" t="s">
        <v>3</v>
      </c>
      <c r="C136" t="s">
        <v>583</v>
      </c>
      <c r="D136" t="s">
        <v>584</v>
      </c>
      <c r="E136" t="s">
        <v>585</v>
      </c>
      <c r="F136" t="s">
        <v>586</v>
      </c>
      <c r="G136" t="s">
        <v>14</v>
      </c>
      <c r="H136" t="s">
        <v>587</v>
      </c>
      <c r="I136" t="s">
        <v>416</v>
      </c>
      <c r="J136" t="s">
        <v>16</v>
      </c>
      <c r="K136" t="s">
        <v>19</v>
      </c>
      <c r="L136" t="s">
        <v>16</v>
      </c>
    </row>
    <row r="137" spans="2:15" x14ac:dyDescent="0.3">
      <c r="B137" t="s">
        <v>311</v>
      </c>
      <c r="C137" t="s">
        <v>63</v>
      </c>
      <c r="D137" t="s">
        <v>588</v>
      </c>
      <c r="E137" t="s">
        <v>14</v>
      </c>
      <c r="F137" t="s">
        <v>169</v>
      </c>
      <c r="G137" t="s">
        <v>76</v>
      </c>
      <c r="H137" t="s">
        <v>25</v>
      </c>
      <c r="I137" t="s">
        <v>19</v>
      </c>
      <c r="J137" t="s">
        <v>25</v>
      </c>
    </row>
    <row r="138" spans="2:15" x14ac:dyDescent="0.3">
      <c r="B138" t="s">
        <v>3</v>
      </c>
      <c r="C138" t="s">
        <v>126</v>
      </c>
      <c r="D138" t="s">
        <v>589</v>
      </c>
      <c r="E138" t="s">
        <v>590</v>
      </c>
      <c r="F138" t="s">
        <v>14</v>
      </c>
      <c r="G138" t="s">
        <v>508</v>
      </c>
      <c r="H138" t="s">
        <v>76</v>
      </c>
      <c r="I138" t="s">
        <v>25</v>
      </c>
      <c r="J138" t="s">
        <v>16</v>
      </c>
      <c r="K138" t="s">
        <v>25</v>
      </c>
    </row>
    <row r="139" spans="2:15" x14ac:dyDescent="0.3">
      <c r="B139" t="s">
        <v>3</v>
      </c>
      <c r="C139" t="s">
        <v>311</v>
      </c>
      <c r="D139" t="s">
        <v>591</v>
      </c>
      <c r="E139" t="s">
        <v>592</v>
      </c>
      <c r="F139" t="s">
        <v>593</v>
      </c>
      <c r="G139" t="s">
        <v>14</v>
      </c>
      <c r="H139" t="s">
        <v>129</v>
      </c>
      <c r="I139" t="s">
        <v>54</v>
      </c>
      <c r="J139" t="s">
        <v>25</v>
      </c>
      <c r="K139" t="s">
        <v>16</v>
      </c>
    </row>
    <row r="140" spans="2:15" x14ac:dyDescent="0.3">
      <c r="B140" t="s">
        <v>3</v>
      </c>
      <c r="C140" t="s">
        <v>73</v>
      </c>
      <c r="D140" t="s">
        <v>594</v>
      </c>
      <c r="E140" t="s">
        <v>595</v>
      </c>
      <c r="F140" t="s">
        <v>14</v>
      </c>
      <c r="G140" t="s">
        <v>150</v>
      </c>
      <c r="H140" t="s">
        <v>596</v>
      </c>
      <c r="I140" t="s">
        <v>25</v>
      </c>
      <c r="J140" t="s">
        <v>26</v>
      </c>
    </row>
    <row r="141" spans="2:15" x14ac:dyDescent="0.3">
      <c r="B141" t="s">
        <v>3</v>
      </c>
      <c r="C141" t="s">
        <v>597</v>
      </c>
      <c r="D141" t="s">
        <v>598</v>
      </c>
      <c r="E141" t="s">
        <v>599</v>
      </c>
      <c r="F141" t="s">
        <v>157</v>
      </c>
      <c r="G141" t="s">
        <v>89</v>
      </c>
      <c r="H141" t="s">
        <v>16</v>
      </c>
      <c r="I141" t="s">
        <v>16</v>
      </c>
    </row>
    <row r="142" spans="2:15" x14ac:dyDescent="0.3">
      <c r="B142" t="s">
        <v>600</v>
      </c>
      <c r="C142" t="s">
        <v>155</v>
      </c>
      <c r="D142" t="s">
        <v>601</v>
      </c>
      <c r="E142" t="s">
        <v>14</v>
      </c>
      <c r="F142" t="s">
        <v>564</v>
      </c>
      <c r="G142" t="s">
        <v>83</v>
      </c>
      <c r="H142" t="s">
        <v>25</v>
      </c>
      <c r="I142" t="s">
        <v>19</v>
      </c>
      <c r="J142" t="s">
        <v>19</v>
      </c>
    </row>
    <row r="143" spans="2:15" x14ac:dyDescent="0.3">
      <c r="B143" t="s">
        <v>3</v>
      </c>
      <c r="C143" t="s">
        <v>602</v>
      </c>
      <c r="D143" t="s">
        <v>603</v>
      </c>
      <c r="E143" t="s">
        <v>604</v>
      </c>
      <c r="F143" t="s">
        <v>605</v>
      </c>
      <c r="G143" t="s">
        <v>14</v>
      </c>
      <c r="H143" t="s">
        <v>157</v>
      </c>
      <c r="I143" t="s">
        <v>61</v>
      </c>
      <c r="J143" t="s">
        <v>25</v>
      </c>
      <c r="K143" t="s">
        <v>16</v>
      </c>
    </row>
    <row r="144" spans="2:15" x14ac:dyDescent="0.3">
      <c r="B144" t="s">
        <v>4</v>
      </c>
      <c r="C144" t="s">
        <v>606</v>
      </c>
      <c r="D144" t="s">
        <v>607</v>
      </c>
      <c r="E144" t="s">
        <v>14</v>
      </c>
      <c r="F144" t="s">
        <v>150</v>
      </c>
      <c r="G144" t="s">
        <v>22</v>
      </c>
      <c r="H144" t="s">
        <v>19</v>
      </c>
      <c r="I144" t="s">
        <v>19</v>
      </c>
      <c r="J144" t="s">
        <v>19</v>
      </c>
    </row>
    <row r="145" spans="2:15" x14ac:dyDescent="0.3">
      <c r="B145" t="s">
        <v>315</v>
      </c>
      <c r="C145" t="s">
        <v>608</v>
      </c>
      <c r="D145" t="s">
        <v>609</v>
      </c>
      <c r="E145" t="s">
        <v>14</v>
      </c>
      <c r="F145" t="s">
        <v>610</v>
      </c>
      <c r="G145" t="s">
        <v>61</v>
      </c>
      <c r="H145" t="s">
        <v>25</v>
      </c>
      <c r="I145" t="s">
        <v>19</v>
      </c>
      <c r="J145" t="s">
        <v>25</v>
      </c>
    </row>
    <row r="146" spans="2:15" x14ac:dyDescent="0.3">
      <c r="B146" t="s">
        <v>45</v>
      </c>
      <c r="C146" t="s">
        <v>6</v>
      </c>
      <c r="D146" t="s">
        <v>98</v>
      </c>
      <c r="E146" t="s">
        <v>99</v>
      </c>
      <c r="F146" t="s">
        <v>14</v>
      </c>
      <c r="G146" t="s">
        <v>611</v>
      </c>
      <c r="H146" t="s">
        <v>612</v>
      </c>
      <c r="I146" t="s">
        <v>100</v>
      </c>
      <c r="J146" t="s">
        <v>57</v>
      </c>
      <c r="K146" t="s">
        <v>100</v>
      </c>
    </row>
    <row r="147" spans="2:15" x14ac:dyDescent="0.3">
      <c r="B147" t="s">
        <v>1</v>
      </c>
      <c r="C147" t="s">
        <v>613</v>
      </c>
      <c r="D147" t="s">
        <v>614</v>
      </c>
      <c r="E147" t="s">
        <v>615</v>
      </c>
      <c r="F147" t="s">
        <v>14</v>
      </c>
      <c r="G147" t="s">
        <v>541</v>
      </c>
      <c r="H147" t="s">
        <v>616</v>
      </c>
      <c r="I147" t="s">
        <v>25</v>
      </c>
      <c r="J147" t="s">
        <v>19</v>
      </c>
      <c r="K147" t="s">
        <v>16</v>
      </c>
    </row>
    <row r="148" spans="2:15" x14ac:dyDescent="0.3">
      <c r="B148" t="s">
        <v>45</v>
      </c>
      <c r="C148" t="s">
        <v>218</v>
      </c>
      <c r="D148" t="s">
        <v>617</v>
      </c>
      <c r="F148" t="s">
        <v>618</v>
      </c>
      <c r="G148" t="s">
        <v>14</v>
      </c>
      <c r="H148" t="s">
        <v>619</v>
      </c>
      <c r="I148" t="s">
        <v>83</v>
      </c>
      <c r="J148" t="s">
        <v>87</v>
      </c>
      <c r="K148" t="s">
        <v>100</v>
      </c>
      <c r="L148" t="s">
        <v>87</v>
      </c>
    </row>
    <row r="149" spans="2:15" x14ac:dyDescent="0.3">
      <c r="B149" t="s">
        <v>2</v>
      </c>
      <c r="C149" t="s">
        <v>620</v>
      </c>
      <c r="D149" t="s">
        <v>621</v>
      </c>
      <c r="E149" t="s">
        <v>622</v>
      </c>
      <c r="F149" t="s">
        <v>623</v>
      </c>
      <c r="G149" t="s">
        <v>407</v>
      </c>
      <c r="H149" t="s">
        <v>624</v>
      </c>
      <c r="I149" t="s">
        <v>625</v>
      </c>
      <c r="J149" t="s">
        <v>105</v>
      </c>
      <c r="K149" t="s">
        <v>14</v>
      </c>
      <c r="L149" t="s">
        <v>169</v>
      </c>
      <c r="M149" t="s">
        <v>108</v>
      </c>
      <c r="N149" t="s">
        <v>19</v>
      </c>
      <c r="O149" t="s">
        <v>19</v>
      </c>
    </row>
    <row r="150" spans="2:15" x14ac:dyDescent="0.3">
      <c r="B150" t="s">
        <v>2</v>
      </c>
      <c r="C150" t="s">
        <v>626</v>
      </c>
      <c r="D150" t="s">
        <v>534</v>
      </c>
      <c r="E150" t="s">
        <v>627</v>
      </c>
      <c r="F150" t="s">
        <v>14</v>
      </c>
      <c r="G150" t="s">
        <v>231</v>
      </c>
      <c r="H150" t="s">
        <v>22</v>
      </c>
      <c r="I150" t="s">
        <v>19</v>
      </c>
      <c r="J150" t="s">
        <v>19</v>
      </c>
    </row>
    <row r="151" spans="2:15" x14ac:dyDescent="0.3">
      <c r="B151" t="s">
        <v>2</v>
      </c>
      <c r="C151" t="s">
        <v>68</v>
      </c>
      <c r="D151" t="s">
        <v>628</v>
      </c>
      <c r="E151" t="s">
        <v>629</v>
      </c>
      <c r="F151" t="s">
        <v>14</v>
      </c>
      <c r="G151" t="s">
        <v>150</v>
      </c>
      <c r="H151" t="s">
        <v>49</v>
      </c>
      <c r="I151" t="s">
        <v>25</v>
      </c>
      <c r="J151" t="s">
        <v>25</v>
      </c>
    </row>
    <row r="152" spans="2:15" x14ac:dyDescent="0.3">
      <c r="B152" t="s">
        <v>600</v>
      </c>
      <c r="C152" t="s">
        <v>155</v>
      </c>
      <c r="D152" t="s">
        <v>601</v>
      </c>
      <c r="E152" t="s">
        <v>14</v>
      </c>
      <c r="F152" t="s">
        <v>564</v>
      </c>
      <c r="G152" t="s">
        <v>83</v>
      </c>
      <c r="H152" t="s">
        <v>25</v>
      </c>
      <c r="I152" t="s">
        <v>19</v>
      </c>
      <c r="J152" t="s">
        <v>19</v>
      </c>
    </row>
    <row r="153" spans="2:15" x14ac:dyDescent="0.3">
      <c r="B153" t="s">
        <v>4</v>
      </c>
      <c r="C153" t="s">
        <v>606</v>
      </c>
      <c r="D153" t="s">
        <v>607</v>
      </c>
      <c r="E153" t="s">
        <v>14</v>
      </c>
      <c r="F153" t="s">
        <v>150</v>
      </c>
      <c r="G153" t="s">
        <v>22</v>
      </c>
      <c r="H153" t="s">
        <v>19</v>
      </c>
      <c r="I153" t="s">
        <v>19</v>
      </c>
      <c r="J153" t="s">
        <v>19</v>
      </c>
    </row>
    <row r="154" spans="2:15" x14ac:dyDescent="0.3">
      <c r="B154" t="s">
        <v>315</v>
      </c>
      <c r="C154" t="s">
        <v>608</v>
      </c>
      <c r="D154" t="s">
        <v>609</v>
      </c>
      <c r="E154" t="s">
        <v>14</v>
      </c>
      <c r="F154" t="s">
        <v>610</v>
      </c>
      <c r="G154" t="s">
        <v>61</v>
      </c>
      <c r="H154" t="s">
        <v>25</v>
      </c>
      <c r="I154" t="s">
        <v>19</v>
      </c>
      <c r="J154" t="s">
        <v>25</v>
      </c>
    </row>
    <row r="155" spans="2:15" x14ac:dyDescent="0.3">
      <c r="B155" t="s">
        <v>97</v>
      </c>
      <c r="C155" t="s">
        <v>630</v>
      </c>
      <c r="D155" t="s">
        <v>14</v>
      </c>
      <c r="E155" t="s">
        <v>150</v>
      </c>
      <c r="F155" t="s">
        <v>52</v>
      </c>
      <c r="G155" t="s">
        <v>19</v>
      </c>
      <c r="H155" t="s">
        <v>19</v>
      </c>
    </row>
    <row r="156" spans="2:15" x14ac:dyDescent="0.3">
      <c r="B156" t="s">
        <v>315</v>
      </c>
      <c r="C156" t="s">
        <v>631</v>
      </c>
      <c r="D156" t="s">
        <v>632</v>
      </c>
      <c r="E156" t="s">
        <v>14</v>
      </c>
      <c r="F156" t="s">
        <v>178</v>
      </c>
      <c r="G156" t="s">
        <v>633</v>
      </c>
      <c r="H156" t="s">
        <v>25</v>
      </c>
      <c r="I156" t="s">
        <v>19</v>
      </c>
      <c r="J156" t="s">
        <v>16</v>
      </c>
    </row>
    <row r="157" spans="2:15" x14ac:dyDescent="0.3">
      <c r="B157" t="s">
        <v>634</v>
      </c>
      <c r="C157" t="s">
        <v>635</v>
      </c>
      <c r="D157" t="s">
        <v>636</v>
      </c>
      <c r="E157" t="s">
        <v>637</v>
      </c>
      <c r="F157" t="s">
        <v>14</v>
      </c>
      <c r="G157" t="s">
        <v>150</v>
      </c>
      <c r="H157" t="s">
        <v>22</v>
      </c>
      <c r="I157" t="s">
        <v>19</v>
      </c>
      <c r="J157" t="s">
        <v>19</v>
      </c>
    </row>
    <row r="158" spans="2:15" x14ac:dyDescent="0.3">
      <c r="B158" t="s">
        <v>3</v>
      </c>
      <c r="C158" t="s">
        <v>68</v>
      </c>
      <c r="D158" t="s">
        <v>638</v>
      </c>
      <c r="E158" t="s">
        <v>639</v>
      </c>
      <c r="F158" t="s">
        <v>14</v>
      </c>
      <c r="G158" t="s">
        <v>318</v>
      </c>
      <c r="H158" t="s">
        <v>640</v>
      </c>
      <c r="I158" t="s">
        <v>16</v>
      </c>
      <c r="J158" t="s">
        <v>19</v>
      </c>
      <c r="K158" t="s">
        <v>19</v>
      </c>
    </row>
    <row r="159" spans="2:15" x14ac:dyDescent="0.3">
      <c r="B159" t="s">
        <v>3</v>
      </c>
      <c r="C159" t="s">
        <v>641</v>
      </c>
      <c r="D159" t="s">
        <v>642</v>
      </c>
      <c r="E159" t="s">
        <v>643</v>
      </c>
      <c r="F159" t="s">
        <v>644</v>
      </c>
      <c r="G159" t="s">
        <v>14</v>
      </c>
      <c r="H159" t="s">
        <v>318</v>
      </c>
      <c r="I159" t="s">
        <v>645</v>
      </c>
      <c r="J159" t="s">
        <v>25</v>
      </c>
      <c r="K159" t="s">
        <v>19</v>
      </c>
      <c r="L159" t="s">
        <v>19</v>
      </c>
    </row>
    <row r="160" spans="2:15" x14ac:dyDescent="0.3">
      <c r="B160" t="s">
        <v>646</v>
      </c>
      <c r="C160" t="s">
        <v>647</v>
      </c>
      <c r="D160" t="s">
        <v>648</v>
      </c>
      <c r="E160" t="s">
        <v>14</v>
      </c>
      <c r="F160" t="s">
        <v>160</v>
      </c>
      <c r="G160" t="s">
        <v>58</v>
      </c>
      <c r="H160" t="s">
        <v>25</v>
      </c>
      <c r="I160" t="s">
        <v>25</v>
      </c>
    </row>
    <row r="161" spans="2:16" x14ac:dyDescent="0.3">
      <c r="B161" t="s">
        <v>62</v>
      </c>
      <c r="C161" t="s">
        <v>649</v>
      </c>
      <c r="D161" t="s">
        <v>650</v>
      </c>
      <c r="F161" t="s">
        <v>651</v>
      </c>
      <c r="G161" t="s">
        <v>14</v>
      </c>
      <c r="H161" t="s">
        <v>587</v>
      </c>
      <c r="I161" t="s">
        <v>151</v>
      </c>
      <c r="J161" t="s">
        <v>25</v>
      </c>
      <c r="K161" t="s">
        <v>19</v>
      </c>
      <c r="L161" t="s">
        <v>25</v>
      </c>
    </row>
    <row r="162" spans="2:16" x14ac:dyDescent="0.3">
      <c r="B162" t="s">
        <v>652</v>
      </c>
      <c r="C162" t="s">
        <v>653</v>
      </c>
      <c r="D162" t="s">
        <v>654</v>
      </c>
      <c r="E162" t="s">
        <v>655</v>
      </c>
      <c r="F162" t="s">
        <v>14</v>
      </c>
      <c r="G162" t="s">
        <v>435</v>
      </c>
      <c r="H162" t="s">
        <v>108</v>
      </c>
      <c r="I162" t="s">
        <v>19</v>
      </c>
      <c r="J162" t="s">
        <v>19</v>
      </c>
    </row>
    <row r="163" spans="2:16" x14ac:dyDescent="0.3">
      <c r="B163" t="s">
        <v>3</v>
      </c>
      <c r="C163" t="s">
        <v>70</v>
      </c>
      <c r="D163" t="s">
        <v>534</v>
      </c>
      <c r="E163" t="s">
        <v>656</v>
      </c>
      <c r="F163" t="s">
        <v>657</v>
      </c>
      <c r="G163" t="s">
        <v>658</v>
      </c>
      <c r="H163" t="s">
        <v>14</v>
      </c>
      <c r="I163" t="s">
        <v>192</v>
      </c>
      <c r="J163" t="s">
        <v>18</v>
      </c>
      <c r="K163" t="s">
        <v>25</v>
      </c>
      <c r="L163" t="s">
        <v>19</v>
      </c>
      <c r="M163" t="s">
        <v>19</v>
      </c>
    </row>
    <row r="164" spans="2:16" x14ac:dyDescent="0.3">
      <c r="B164" t="s">
        <v>3</v>
      </c>
      <c r="C164" t="s">
        <v>82</v>
      </c>
      <c r="D164" t="s">
        <v>659</v>
      </c>
      <c r="E164" t="s">
        <v>660</v>
      </c>
      <c r="F164" t="s">
        <v>14</v>
      </c>
      <c r="G164" t="s">
        <v>512</v>
      </c>
      <c r="H164" t="s">
        <v>108</v>
      </c>
      <c r="I164" t="s">
        <v>19</v>
      </c>
      <c r="J164" t="s">
        <v>19</v>
      </c>
    </row>
    <row r="165" spans="2:16" x14ac:dyDescent="0.3">
      <c r="B165" t="s">
        <v>311</v>
      </c>
      <c r="C165" t="s">
        <v>661</v>
      </c>
      <c r="D165" t="s">
        <v>662</v>
      </c>
      <c r="E165" t="s">
        <v>14</v>
      </c>
      <c r="F165" t="s">
        <v>242</v>
      </c>
      <c r="G165" t="s">
        <v>54</v>
      </c>
      <c r="H165" t="s">
        <v>16</v>
      </c>
      <c r="I165" t="s">
        <v>19</v>
      </c>
      <c r="J165" t="s">
        <v>16</v>
      </c>
    </row>
    <row r="166" spans="2:16" x14ac:dyDescent="0.3">
      <c r="B166" t="s">
        <v>663</v>
      </c>
      <c r="C166" t="s">
        <v>664</v>
      </c>
      <c r="D166" t="s">
        <v>665</v>
      </c>
      <c r="E166" t="s">
        <v>14</v>
      </c>
      <c r="F166" t="s">
        <v>231</v>
      </c>
      <c r="G166" t="s">
        <v>66</v>
      </c>
      <c r="H166" t="s">
        <v>16</v>
      </c>
      <c r="I166" t="s">
        <v>16</v>
      </c>
    </row>
    <row r="167" spans="2:16" x14ac:dyDescent="0.3">
      <c r="B167" t="s">
        <v>96</v>
      </c>
      <c r="C167" t="s">
        <v>666</v>
      </c>
      <c r="D167" t="s">
        <v>667</v>
      </c>
      <c r="F167" t="s">
        <v>668</v>
      </c>
      <c r="H167" t="s">
        <v>669</v>
      </c>
      <c r="I167" t="s">
        <v>670</v>
      </c>
      <c r="J167" t="s">
        <v>671</v>
      </c>
      <c r="K167" t="s">
        <v>14</v>
      </c>
      <c r="L167" t="s">
        <v>242</v>
      </c>
      <c r="M167" t="s">
        <v>103</v>
      </c>
      <c r="N167" t="s">
        <v>25</v>
      </c>
      <c r="O167" t="s">
        <v>19</v>
      </c>
      <c r="P167" t="s">
        <v>25</v>
      </c>
    </row>
    <row r="168" spans="2:16" x14ac:dyDescent="0.3">
      <c r="B168" t="s">
        <v>3</v>
      </c>
      <c r="C168" t="s">
        <v>672</v>
      </c>
      <c r="D168" t="s">
        <v>673</v>
      </c>
      <c r="E168" t="s">
        <v>674</v>
      </c>
      <c r="F168" t="s">
        <v>14</v>
      </c>
      <c r="G168" t="s">
        <v>486</v>
      </c>
      <c r="H168" t="s">
        <v>81</v>
      </c>
      <c r="I168" t="s">
        <v>25</v>
      </c>
      <c r="J168" t="s">
        <v>19</v>
      </c>
      <c r="K168" t="s">
        <v>25</v>
      </c>
    </row>
    <row r="169" spans="2:16" x14ac:dyDescent="0.3">
      <c r="B169" t="s">
        <v>3</v>
      </c>
      <c r="C169" t="s">
        <v>70</v>
      </c>
      <c r="D169" t="s">
        <v>675</v>
      </c>
      <c r="E169" t="s">
        <v>676</v>
      </c>
      <c r="F169" t="s">
        <v>14</v>
      </c>
      <c r="G169" t="s">
        <v>173</v>
      </c>
      <c r="H169" t="s">
        <v>49</v>
      </c>
      <c r="I169" t="s">
        <v>25</v>
      </c>
      <c r="J169" t="s">
        <v>16</v>
      </c>
    </row>
    <row r="170" spans="2:16" x14ac:dyDescent="0.3">
      <c r="B170" t="s">
        <v>1</v>
      </c>
      <c r="C170" t="s">
        <v>677</v>
      </c>
      <c r="D170" t="s">
        <v>678</v>
      </c>
      <c r="E170" t="s">
        <v>679</v>
      </c>
      <c r="F170" t="s">
        <v>14</v>
      </c>
      <c r="G170" t="s">
        <v>680</v>
      </c>
      <c r="H170" t="s">
        <v>681</v>
      </c>
      <c r="I170" t="s">
        <v>16</v>
      </c>
      <c r="J170" t="s">
        <v>20</v>
      </c>
      <c r="K170" t="s">
        <v>19</v>
      </c>
    </row>
    <row r="171" spans="2:16" x14ac:dyDescent="0.3">
      <c r="B171" t="s">
        <v>45</v>
      </c>
      <c r="C171" t="s">
        <v>6</v>
      </c>
      <c r="D171" t="s">
        <v>46</v>
      </c>
      <c r="E171" t="s">
        <v>14</v>
      </c>
      <c r="F171" t="s">
        <v>680</v>
      </c>
      <c r="G171" t="s">
        <v>682</v>
      </c>
      <c r="H171" t="s">
        <v>20</v>
      </c>
      <c r="I171" t="s">
        <v>20</v>
      </c>
      <c r="J171" t="s">
        <v>20</v>
      </c>
    </row>
    <row r="172" spans="2:16" x14ac:dyDescent="0.3">
      <c r="B172" t="s">
        <v>1</v>
      </c>
      <c r="C172" t="s">
        <v>683</v>
      </c>
      <c r="D172" t="s">
        <v>684</v>
      </c>
      <c r="E172" t="s">
        <v>14</v>
      </c>
      <c r="F172" t="s">
        <v>685</v>
      </c>
      <c r="G172" t="s">
        <v>686</v>
      </c>
      <c r="H172" t="s">
        <v>19</v>
      </c>
      <c r="I172" t="s">
        <v>19</v>
      </c>
      <c r="J172" t="s">
        <v>19</v>
      </c>
    </row>
    <row r="173" spans="2:16" x14ac:dyDescent="0.3">
      <c r="B173" t="s">
        <v>2</v>
      </c>
      <c r="C173" t="s">
        <v>687</v>
      </c>
      <c r="D173" t="s">
        <v>688</v>
      </c>
      <c r="E173" t="s">
        <v>689</v>
      </c>
      <c r="F173" t="s">
        <v>690</v>
      </c>
      <c r="G173" t="s">
        <v>691</v>
      </c>
      <c r="H173" t="s">
        <v>692</v>
      </c>
      <c r="I173" t="s">
        <v>693</v>
      </c>
      <c r="J173" t="s">
        <v>14</v>
      </c>
      <c r="K173" t="s">
        <v>150</v>
      </c>
      <c r="L173" t="s">
        <v>694</v>
      </c>
      <c r="M173" t="s">
        <v>19</v>
      </c>
      <c r="N173" t="s">
        <v>19</v>
      </c>
    </row>
    <row r="174" spans="2:16" x14ac:dyDescent="0.3">
      <c r="B174" t="s">
        <v>2</v>
      </c>
      <c r="C174" t="s">
        <v>348</v>
      </c>
      <c r="D174" t="s">
        <v>695</v>
      </c>
      <c r="E174" t="s">
        <v>696</v>
      </c>
      <c r="F174" t="s">
        <v>697</v>
      </c>
      <c r="G174" t="s">
        <v>698</v>
      </c>
      <c r="H174" t="s">
        <v>699</v>
      </c>
      <c r="I174" t="s">
        <v>700</v>
      </c>
      <c r="J174" t="s">
        <v>14</v>
      </c>
      <c r="K174" t="s">
        <v>178</v>
      </c>
      <c r="L174" t="s">
        <v>58</v>
      </c>
      <c r="M174" t="s">
        <v>25</v>
      </c>
      <c r="N174" t="s">
        <v>16</v>
      </c>
    </row>
    <row r="175" spans="2:16" x14ac:dyDescent="0.3">
      <c r="B175" t="s">
        <v>2</v>
      </c>
      <c r="C175" t="s">
        <v>96</v>
      </c>
      <c r="D175" t="s">
        <v>701</v>
      </c>
      <c r="E175" t="s">
        <v>689</v>
      </c>
      <c r="F175" t="s">
        <v>702</v>
      </c>
      <c r="G175" t="s">
        <v>703</v>
      </c>
      <c r="H175" t="s">
        <v>704</v>
      </c>
      <c r="I175" t="s">
        <v>693</v>
      </c>
      <c r="J175" t="s">
        <v>14</v>
      </c>
      <c r="K175" t="s">
        <v>150</v>
      </c>
      <c r="L175" t="s">
        <v>705</v>
      </c>
      <c r="M175" t="s">
        <v>26</v>
      </c>
      <c r="N175" t="s">
        <v>19</v>
      </c>
    </row>
    <row r="176" spans="2:16" x14ac:dyDescent="0.3">
      <c r="B176" t="s">
        <v>3</v>
      </c>
      <c r="C176" t="s">
        <v>706</v>
      </c>
      <c r="D176" t="s">
        <v>707</v>
      </c>
      <c r="E176" t="s">
        <v>708</v>
      </c>
      <c r="F176" t="s">
        <v>14</v>
      </c>
      <c r="G176" t="s">
        <v>157</v>
      </c>
      <c r="H176" t="s">
        <v>85</v>
      </c>
      <c r="I176" t="s">
        <v>25</v>
      </c>
      <c r="J176" t="s">
        <v>16</v>
      </c>
      <c r="K176" t="s">
        <v>16</v>
      </c>
    </row>
    <row r="177" spans="2:15" x14ac:dyDescent="0.3">
      <c r="B177" t="s">
        <v>3</v>
      </c>
      <c r="C177" t="s">
        <v>709</v>
      </c>
      <c r="D177" t="s">
        <v>144</v>
      </c>
      <c r="E177" t="s">
        <v>710</v>
      </c>
      <c r="F177" t="s">
        <v>14</v>
      </c>
      <c r="G177" t="s">
        <v>435</v>
      </c>
      <c r="H177" t="s">
        <v>66</v>
      </c>
      <c r="I177" t="s">
        <v>16</v>
      </c>
      <c r="J177" t="s">
        <v>19</v>
      </c>
    </row>
    <row r="178" spans="2:15" x14ac:dyDescent="0.3">
      <c r="B178" t="s">
        <v>3</v>
      </c>
      <c r="C178" t="s">
        <v>399</v>
      </c>
      <c r="D178" t="s">
        <v>711</v>
      </c>
      <c r="E178" t="s">
        <v>712</v>
      </c>
      <c r="G178" t="s">
        <v>713</v>
      </c>
      <c r="H178" t="s">
        <v>14</v>
      </c>
      <c r="I178" t="s">
        <v>714</v>
      </c>
      <c r="J178" t="s">
        <v>49</v>
      </c>
      <c r="K178" t="s">
        <v>25</v>
      </c>
      <c r="L178" t="s">
        <v>26</v>
      </c>
    </row>
    <row r="179" spans="2:15" x14ac:dyDescent="0.3">
      <c r="B179" t="s">
        <v>715</v>
      </c>
      <c r="C179" t="s">
        <v>716</v>
      </c>
      <c r="D179" t="s">
        <v>109</v>
      </c>
      <c r="E179" t="s">
        <v>431</v>
      </c>
      <c r="F179" t="s">
        <v>81</v>
      </c>
      <c r="G179" t="s">
        <v>25</v>
      </c>
      <c r="H179" t="s">
        <v>19</v>
      </c>
      <c r="I179" t="s">
        <v>25</v>
      </c>
    </row>
    <row r="180" spans="2:15" x14ac:dyDescent="0.3">
      <c r="B180" t="s">
        <v>7</v>
      </c>
      <c r="C180" t="s">
        <v>717</v>
      </c>
      <c r="D180" t="s">
        <v>718</v>
      </c>
      <c r="E180" t="s">
        <v>719</v>
      </c>
      <c r="F180" t="s">
        <v>720</v>
      </c>
      <c r="G180" t="s">
        <v>14</v>
      </c>
      <c r="H180" t="s">
        <v>160</v>
      </c>
      <c r="I180" t="s">
        <v>59</v>
      </c>
      <c r="J180" t="s">
        <v>19</v>
      </c>
      <c r="K180" t="s">
        <v>19</v>
      </c>
      <c r="L180" t="s">
        <v>16</v>
      </c>
    </row>
    <row r="181" spans="2:15" x14ac:dyDescent="0.3">
      <c r="B181" t="s">
        <v>454</v>
      </c>
      <c r="C181" t="s">
        <v>721</v>
      </c>
      <c r="D181" t="s">
        <v>722</v>
      </c>
      <c r="E181" t="s">
        <v>14</v>
      </c>
      <c r="F181" t="s">
        <v>231</v>
      </c>
      <c r="G181" t="s">
        <v>402</v>
      </c>
      <c r="H181" t="s">
        <v>16</v>
      </c>
      <c r="I181" t="s">
        <v>16</v>
      </c>
      <c r="J181" t="s">
        <v>25</v>
      </c>
    </row>
    <row r="182" spans="2:15" x14ac:dyDescent="0.3">
      <c r="B182" t="s">
        <v>62</v>
      </c>
      <c r="C182" t="s">
        <v>723</v>
      </c>
      <c r="D182" t="s">
        <v>724</v>
      </c>
      <c r="E182" t="s">
        <v>14</v>
      </c>
      <c r="F182" t="s">
        <v>587</v>
      </c>
      <c r="G182" t="s">
        <v>151</v>
      </c>
      <c r="H182" t="s">
        <v>25</v>
      </c>
      <c r="I182" t="s">
        <v>19</v>
      </c>
      <c r="J182" t="s">
        <v>16</v>
      </c>
    </row>
    <row r="183" spans="2:15" x14ac:dyDescent="0.3">
      <c r="B183" t="s">
        <v>233</v>
      </c>
      <c r="C183" t="s">
        <v>725</v>
      </c>
      <c r="D183" t="s">
        <v>726</v>
      </c>
      <c r="E183" t="s">
        <v>14</v>
      </c>
      <c r="F183" t="s">
        <v>378</v>
      </c>
      <c r="G183" t="s">
        <v>49</v>
      </c>
      <c r="H183" t="s">
        <v>25</v>
      </c>
      <c r="I183" t="s">
        <v>19</v>
      </c>
      <c r="J183" t="s">
        <v>16</v>
      </c>
    </row>
    <row r="184" spans="2:15" x14ac:dyDescent="0.3">
      <c r="B184" t="s">
        <v>4</v>
      </c>
      <c r="C184" t="s">
        <v>727</v>
      </c>
      <c r="D184" t="s">
        <v>728</v>
      </c>
      <c r="E184" t="s">
        <v>14</v>
      </c>
      <c r="F184" t="s">
        <v>294</v>
      </c>
      <c r="G184" t="s">
        <v>108</v>
      </c>
      <c r="H184" t="s">
        <v>19</v>
      </c>
      <c r="I184" t="s">
        <v>19</v>
      </c>
    </row>
    <row r="185" spans="2:15" x14ac:dyDescent="0.3">
      <c r="B185" t="s">
        <v>315</v>
      </c>
      <c r="C185" t="s">
        <v>729</v>
      </c>
      <c r="D185" t="s">
        <v>730</v>
      </c>
      <c r="E185" t="s">
        <v>14</v>
      </c>
      <c r="F185" t="s">
        <v>231</v>
      </c>
      <c r="G185" t="s">
        <v>69</v>
      </c>
      <c r="H185" t="s">
        <v>25</v>
      </c>
      <c r="I185" t="s">
        <v>19</v>
      </c>
      <c r="J185" t="s">
        <v>25</v>
      </c>
    </row>
    <row r="186" spans="2:15" x14ac:dyDescent="0.3">
      <c r="B186" t="s">
        <v>360</v>
      </c>
      <c r="C186" t="s">
        <v>361</v>
      </c>
      <c r="D186" t="s">
        <v>731</v>
      </c>
      <c r="E186" t="s">
        <v>14</v>
      </c>
      <c r="F186" t="s">
        <v>157</v>
      </c>
      <c r="G186" t="s">
        <v>112</v>
      </c>
      <c r="H186" t="s">
        <v>25</v>
      </c>
      <c r="I186" t="s">
        <v>19</v>
      </c>
      <c r="J186" t="s">
        <v>16</v>
      </c>
    </row>
    <row r="187" spans="2:15" x14ac:dyDescent="0.3">
      <c r="B187" t="s">
        <v>3</v>
      </c>
      <c r="C187" t="s">
        <v>457</v>
      </c>
      <c r="D187" t="s">
        <v>732</v>
      </c>
      <c r="E187" t="s">
        <v>531</v>
      </c>
      <c r="G187" t="s">
        <v>733</v>
      </c>
      <c r="I187" t="s">
        <v>734</v>
      </c>
      <c r="J187" t="s">
        <v>14</v>
      </c>
      <c r="K187" t="s">
        <v>198</v>
      </c>
      <c r="L187" t="s">
        <v>323</v>
      </c>
      <c r="M187" t="s">
        <v>25</v>
      </c>
      <c r="N187" t="s">
        <v>19</v>
      </c>
      <c r="O187" t="s">
        <v>25</v>
      </c>
    </row>
    <row r="188" spans="2:15" x14ac:dyDescent="0.3">
      <c r="B188" t="s">
        <v>3</v>
      </c>
      <c r="C188" t="s">
        <v>239</v>
      </c>
      <c r="D188" t="s">
        <v>735</v>
      </c>
      <c r="E188" t="s">
        <v>736</v>
      </c>
      <c r="F188" t="s">
        <v>14</v>
      </c>
      <c r="G188" t="s">
        <v>160</v>
      </c>
      <c r="H188" t="s">
        <v>398</v>
      </c>
      <c r="I188" t="s">
        <v>25</v>
      </c>
      <c r="J188" t="s">
        <v>19</v>
      </c>
      <c r="K188" t="s">
        <v>16</v>
      </c>
    </row>
    <row r="189" spans="2:15" x14ac:dyDescent="0.3">
      <c r="B189" t="s">
        <v>3</v>
      </c>
      <c r="C189" t="s">
        <v>426</v>
      </c>
      <c r="D189" t="s">
        <v>737</v>
      </c>
      <c r="E189" t="s">
        <v>738</v>
      </c>
      <c r="F189" t="s">
        <v>14</v>
      </c>
      <c r="G189" t="s">
        <v>150</v>
      </c>
      <c r="H189" t="s">
        <v>50</v>
      </c>
      <c r="I189" t="s">
        <v>25</v>
      </c>
      <c r="J189" t="s">
        <v>19</v>
      </c>
      <c r="K189" t="s">
        <v>16</v>
      </c>
    </row>
    <row r="190" spans="2:15" x14ac:dyDescent="0.3">
      <c r="B190" t="s">
        <v>569</v>
      </c>
      <c r="C190" t="s">
        <v>739</v>
      </c>
      <c r="D190" t="s">
        <v>740</v>
      </c>
      <c r="E190" t="s">
        <v>14</v>
      </c>
      <c r="F190" t="s">
        <v>231</v>
      </c>
      <c r="G190" t="s">
        <v>286</v>
      </c>
      <c r="H190" t="s">
        <v>25</v>
      </c>
      <c r="I190" t="s">
        <v>25</v>
      </c>
      <c r="J190" t="s">
        <v>26</v>
      </c>
    </row>
    <row r="191" spans="2:15" x14ac:dyDescent="0.3">
      <c r="B191" t="s">
        <v>3</v>
      </c>
      <c r="C191" t="s">
        <v>454</v>
      </c>
      <c r="D191" t="s">
        <v>741</v>
      </c>
      <c r="E191" t="s">
        <v>742</v>
      </c>
      <c r="F191" t="s">
        <v>14</v>
      </c>
      <c r="G191" t="s">
        <v>169</v>
      </c>
      <c r="H191" t="s">
        <v>743</v>
      </c>
      <c r="I191" t="s">
        <v>16</v>
      </c>
      <c r="J191" t="s">
        <v>25</v>
      </c>
    </row>
    <row r="192" spans="2:15" x14ac:dyDescent="0.3">
      <c r="B192" t="s">
        <v>3</v>
      </c>
      <c r="C192" t="s">
        <v>337</v>
      </c>
      <c r="D192" t="s">
        <v>744</v>
      </c>
      <c r="E192" t="s">
        <v>745</v>
      </c>
      <c r="F192" t="s">
        <v>14</v>
      </c>
      <c r="G192" t="s">
        <v>160</v>
      </c>
      <c r="H192" t="s">
        <v>85</v>
      </c>
      <c r="I192" t="s">
        <v>25</v>
      </c>
      <c r="J192" t="s">
        <v>19</v>
      </c>
      <c r="K192" t="s">
        <v>16</v>
      </c>
    </row>
    <row r="193" spans="2:13" x14ac:dyDescent="0.3">
      <c r="B193" t="s">
        <v>3</v>
      </c>
      <c r="C193" t="s">
        <v>746</v>
      </c>
      <c r="D193" t="s">
        <v>747</v>
      </c>
      <c r="E193" t="s">
        <v>748</v>
      </c>
      <c r="F193" t="s">
        <v>749</v>
      </c>
      <c r="H193" t="s">
        <v>750</v>
      </c>
      <c r="I193" t="s">
        <v>14</v>
      </c>
      <c r="J193" t="s">
        <v>150</v>
      </c>
      <c r="K193" t="s">
        <v>47</v>
      </c>
      <c r="L193" t="s">
        <v>19</v>
      </c>
      <c r="M193" t="s">
        <v>19</v>
      </c>
    </row>
    <row r="194" spans="2:13" x14ac:dyDescent="0.3">
      <c r="B194" t="s">
        <v>1</v>
      </c>
      <c r="C194" t="s">
        <v>751</v>
      </c>
      <c r="D194" t="s">
        <v>752</v>
      </c>
      <c r="E194" t="s">
        <v>753</v>
      </c>
      <c r="F194" t="s">
        <v>754</v>
      </c>
      <c r="G194" t="s">
        <v>14</v>
      </c>
      <c r="H194" t="s">
        <v>680</v>
      </c>
      <c r="I194" t="s">
        <v>755</v>
      </c>
      <c r="J194" t="s">
        <v>87</v>
      </c>
      <c r="K194" t="s">
        <v>20</v>
      </c>
    </row>
    <row r="195" spans="2:13" x14ac:dyDescent="0.3">
      <c r="B195" t="s">
        <v>45</v>
      </c>
      <c r="C195" t="s">
        <v>6</v>
      </c>
      <c r="D195" t="s">
        <v>756</v>
      </c>
      <c r="E195" t="s">
        <v>14</v>
      </c>
      <c r="F195" t="s">
        <v>757</v>
      </c>
      <c r="G195" t="s">
        <v>758</v>
      </c>
      <c r="H195" t="s">
        <v>87</v>
      </c>
      <c r="I195" t="s">
        <v>16</v>
      </c>
      <c r="J195" t="s">
        <v>759</v>
      </c>
    </row>
    <row r="196" spans="2:13" x14ac:dyDescent="0.3">
      <c r="B196" t="s">
        <v>1</v>
      </c>
      <c r="C196" t="s">
        <v>760</v>
      </c>
      <c r="D196" t="s">
        <v>761</v>
      </c>
      <c r="E196" t="s">
        <v>14</v>
      </c>
      <c r="F196" t="s">
        <v>762</v>
      </c>
      <c r="G196" t="s">
        <v>763</v>
      </c>
      <c r="H196" t="s">
        <v>19</v>
      </c>
      <c r="I196" t="s">
        <v>19</v>
      </c>
    </row>
    <row r="197" spans="2:13" x14ac:dyDescent="0.3">
      <c r="B197" t="s">
        <v>2</v>
      </c>
      <c r="C197" t="s">
        <v>764</v>
      </c>
      <c r="D197" t="s">
        <v>765</v>
      </c>
      <c r="E197" t="s">
        <v>766</v>
      </c>
      <c r="F197" t="s">
        <v>14</v>
      </c>
      <c r="G197" t="s">
        <v>231</v>
      </c>
      <c r="H197" t="s">
        <v>767</v>
      </c>
      <c r="I197" t="s">
        <v>25</v>
      </c>
      <c r="J197" t="s">
        <v>26</v>
      </c>
    </row>
    <row r="198" spans="2:13" x14ac:dyDescent="0.3">
      <c r="B198" t="s">
        <v>2</v>
      </c>
      <c r="C198" t="s">
        <v>130</v>
      </c>
      <c r="D198" t="s">
        <v>768</v>
      </c>
      <c r="E198" t="s">
        <v>769</v>
      </c>
      <c r="F198" t="s">
        <v>14</v>
      </c>
      <c r="G198" t="s">
        <v>435</v>
      </c>
      <c r="H198" t="s">
        <v>60</v>
      </c>
      <c r="I198" t="s">
        <v>25</v>
      </c>
      <c r="J198" t="s">
        <v>19</v>
      </c>
      <c r="K198" t="s">
        <v>25</v>
      </c>
    </row>
    <row r="199" spans="2:13" x14ac:dyDescent="0.3">
      <c r="B199" t="s">
        <v>2</v>
      </c>
      <c r="C199" t="s">
        <v>770</v>
      </c>
      <c r="D199" t="s">
        <v>771</v>
      </c>
      <c r="E199" t="s">
        <v>772</v>
      </c>
      <c r="F199" t="s">
        <v>14</v>
      </c>
      <c r="G199" t="s">
        <v>160</v>
      </c>
      <c r="H199" t="s">
        <v>773</v>
      </c>
      <c r="I199" t="s">
        <v>26</v>
      </c>
      <c r="J199" t="s">
        <v>19</v>
      </c>
      <c r="K199" t="s">
        <v>26</v>
      </c>
    </row>
    <row r="200" spans="2:13" x14ac:dyDescent="0.3">
      <c r="B200" t="s">
        <v>53</v>
      </c>
      <c r="C200" t="s">
        <v>774</v>
      </c>
      <c r="D200" t="s">
        <v>775</v>
      </c>
      <c r="E200" t="s">
        <v>14</v>
      </c>
      <c r="F200" t="s">
        <v>137</v>
      </c>
      <c r="G200" t="s">
        <v>776</v>
      </c>
      <c r="H200" t="s">
        <v>19</v>
      </c>
      <c r="I200" t="s">
        <v>19</v>
      </c>
    </row>
    <row r="201" spans="2:13" x14ac:dyDescent="0.3">
      <c r="B201" t="s">
        <v>777</v>
      </c>
      <c r="C201" t="s">
        <v>778</v>
      </c>
      <c r="D201" t="s">
        <v>779</v>
      </c>
      <c r="E201" t="s">
        <v>14</v>
      </c>
      <c r="F201" t="s">
        <v>198</v>
      </c>
      <c r="G201" t="s">
        <v>15</v>
      </c>
      <c r="H201" t="s">
        <v>25</v>
      </c>
      <c r="I201" t="s">
        <v>16</v>
      </c>
      <c r="J201" t="s">
        <v>25</v>
      </c>
    </row>
    <row r="202" spans="2:13" x14ac:dyDescent="0.3">
      <c r="B202" t="s">
        <v>780</v>
      </c>
      <c r="C202" t="s">
        <v>781</v>
      </c>
      <c r="D202" t="s">
        <v>782</v>
      </c>
      <c r="E202" t="s">
        <v>714</v>
      </c>
      <c r="F202" t="s">
        <v>21</v>
      </c>
      <c r="G202" t="s">
        <v>25</v>
      </c>
      <c r="H202" t="s">
        <v>26</v>
      </c>
    </row>
    <row r="203" spans="2:13" x14ac:dyDescent="0.3">
      <c r="B203" t="s">
        <v>783</v>
      </c>
      <c r="C203" t="s">
        <v>784</v>
      </c>
      <c r="D203" t="s">
        <v>785</v>
      </c>
      <c r="E203" t="s">
        <v>14</v>
      </c>
      <c r="F203" t="s">
        <v>206</v>
      </c>
      <c r="G203" t="s">
        <v>786</v>
      </c>
      <c r="H203" t="s">
        <v>26</v>
      </c>
      <c r="I203" t="s">
        <v>19</v>
      </c>
      <c r="J203" t="s">
        <v>26</v>
      </c>
    </row>
    <row r="204" spans="2:13" x14ac:dyDescent="0.3">
      <c r="B204" t="s">
        <v>787</v>
      </c>
      <c r="C204" t="s">
        <v>788</v>
      </c>
      <c r="D204" t="s">
        <v>789</v>
      </c>
      <c r="E204" t="s">
        <v>14</v>
      </c>
      <c r="F204" t="s">
        <v>256</v>
      </c>
      <c r="G204" t="s">
        <v>790</v>
      </c>
      <c r="H204" t="s">
        <v>26</v>
      </c>
      <c r="I204" t="s">
        <v>16</v>
      </c>
    </row>
    <row r="205" spans="2:13" x14ac:dyDescent="0.3">
      <c r="B205" t="s">
        <v>791</v>
      </c>
      <c r="C205" t="s">
        <v>792</v>
      </c>
      <c r="D205" t="s">
        <v>793</v>
      </c>
      <c r="E205" t="s">
        <v>14</v>
      </c>
      <c r="F205" t="s">
        <v>231</v>
      </c>
      <c r="G205" t="s">
        <v>147</v>
      </c>
      <c r="H205" t="s">
        <v>16</v>
      </c>
      <c r="I205" t="s">
        <v>19</v>
      </c>
      <c r="J205" t="s">
        <v>26</v>
      </c>
    </row>
    <row r="206" spans="2:13" x14ac:dyDescent="0.3">
      <c r="B206" t="s">
        <v>3</v>
      </c>
      <c r="C206" t="s">
        <v>75</v>
      </c>
      <c r="D206" t="s">
        <v>794</v>
      </c>
      <c r="E206" t="s">
        <v>795</v>
      </c>
      <c r="G206" t="s">
        <v>796</v>
      </c>
      <c r="H206" t="s">
        <v>14</v>
      </c>
      <c r="I206" t="s">
        <v>137</v>
      </c>
      <c r="J206" t="s">
        <v>15</v>
      </c>
      <c r="K206" t="s">
        <v>16</v>
      </c>
      <c r="L206" t="s">
        <v>19</v>
      </c>
      <c r="M206" t="s">
        <v>19</v>
      </c>
    </row>
    <row r="207" spans="2:13" x14ac:dyDescent="0.3">
      <c r="B207" t="s">
        <v>3</v>
      </c>
      <c r="C207" t="s">
        <v>797</v>
      </c>
      <c r="D207" t="s">
        <v>798</v>
      </c>
      <c r="E207" t="s">
        <v>799</v>
      </c>
      <c r="F207" t="s">
        <v>14</v>
      </c>
      <c r="G207" t="s">
        <v>198</v>
      </c>
      <c r="H207" t="s">
        <v>179</v>
      </c>
      <c r="I207" t="s">
        <v>71</v>
      </c>
      <c r="J207" t="s">
        <v>16</v>
      </c>
      <c r="K207" t="s">
        <v>71</v>
      </c>
    </row>
    <row r="208" spans="2:13" x14ac:dyDescent="0.3">
      <c r="B208" t="s">
        <v>3</v>
      </c>
      <c r="C208" t="s">
        <v>800</v>
      </c>
      <c r="D208" t="s">
        <v>801</v>
      </c>
      <c r="E208" t="s">
        <v>802</v>
      </c>
      <c r="F208" t="s">
        <v>14</v>
      </c>
      <c r="G208" t="s">
        <v>327</v>
      </c>
      <c r="H208" t="s">
        <v>50</v>
      </c>
      <c r="I208" t="s">
        <v>25</v>
      </c>
      <c r="J208" t="s">
        <v>16</v>
      </c>
    </row>
    <row r="209" spans="2:13" x14ac:dyDescent="0.3">
      <c r="B209" t="s">
        <v>3</v>
      </c>
      <c r="C209" t="s">
        <v>68</v>
      </c>
      <c r="D209" t="s">
        <v>803</v>
      </c>
      <c r="E209" t="s">
        <v>804</v>
      </c>
      <c r="F209" t="s">
        <v>14</v>
      </c>
      <c r="G209" t="s">
        <v>314</v>
      </c>
      <c r="H209" t="s">
        <v>81</v>
      </c>
      <c r="I209" t="s">
        <v>25</v>
      </c>
      <c r="J209" t="s">
        <v>19</v>
      </c>
      <c r="K209" t="s">
        <v>25</v>
      </c>
    </row>
    <row r="210" spans="2:13" x14ac:dyDescent="0.3">
      <c r="B210" t="s">
        <v>3</v>
      </c>
      <c r="C210" t="s">
        <v>363</v>
      </c>
      <c r="D210" t="s">
        <v>364</v>
      </c>
      <c r="E210" t="s">
        <v>365</v>
      </c>
      <c r="F210" t="s">
        <v>14</v>
      </c>
      <c r="G210" t="s">
        <v>366</v>
      </c>
      <c r="H210" t="s">
        <v>367</v>
      </c>
      <c r="I210" t="s">
        <v>26</v>
      </c>
      <c r="J210" t="s">
        <v>16</v>
      </c>
      <c r="K210" t="s">
        <v>26</v>
      </c>
    </row>
    <row r="211" spans="2:13" x14ac:dyDescent="0.3">
      <c r="B211" t="s">
        <v>3</v>
      </c>
      <c r="C211" t="s">
        <v>73</v>
      </c>
      <c r="D211" t="s">
        <v>805</v>
      </c>
      <c r="E211" t="s">
        <v>806</v>
      </c>
      <c r="F211" t="s">
        <v>14</v>
      </c>
      <c r="G211" t="s">
        <v>150</v>
      </c>
      <c r="H211" t="s">
        <v>24</v>
      </c>
      <c r="I211" t="s">
        <v>25</v>
      </c>
      <c r="J211" t="s">
        <v>19</v>
      </c>
      <c r="K211" t="s">
        <v>19</v>
      </c>
    </row>
    <row r="212" spans="2:13" x14ac:dyDescent="0.3">
      <c r="B212" t="s">
        <v>3</v>
      </c>
      <c r="C212" t="s">
        <v>800</v>
      </c>
      <c r="D212" t="s">
        <v>807</v>
      </c>
      <c r="E212" t="s">
        <v>689</v>
      </c>
      <c r="F212" t="s">
        <v>808</v>
      </c>
      <c r="G212" t="s">
        <v>809</v>
      </c>
      <c r="H212" t="s">
        <v>810</v>
      </c>
      <c r="I212" t="s">
        <v>811</v>
      </c>
      <c r="J212" t="s">
        <v>14</v>
      </c>
      <c r="K212" t="s">
        <v>150</v>
      </c>
      <c r="L212" t="s">
        <v>50</v>
      </c>
      <c r="M212" t="s">
        <v>25</v>
      </c>
    </row>
    <row r="213" spans="2:13" x14ac:dyDescent="0.3">
      <c r="B213" t="s">
        <v>3</v>
      </c>
      <c r="C213" t="s">
        <v>53</v>
      </c>
      <c r="D213" t="s">
        <v>812</v>
      </c>
      <c r="E213" t="s">
        <v>813</v>
      </c>
      <c r="F213" t="s">
        <v>14</v>
      </c>
      <c r="G213" t="s">
        <v>314</v>
      </c>
      <c r="H213" t="s">
        <v>496</v>
      </c>
      <c r="I213" t="s">
        <v>19</v>
      </c>
      <c r="J213" t="s">
        <v>19</v>
      </c>
      <c r="K213" t="s">
        <v>19</v>
      </c>
    </row>
    <row r="214" spans="2:13" x14ac:dyDescent="0.3">
      <c r="B214" t="s">
        <v>3</v>
      </c>
      <c r="C214" t="s">
        <v>620</v>
      </c>
      <c r="D214" t="s">
        <v>814</v>
      </c>
      <c r="E214" t="s">
        <v>815</v>
      </c>
      <c r="F214" t="s">
        <v>14</v>
      </c>
      <c r="G214" t="s">
        <v>490</v>
      </c>
      <c r="H214" t="s">
        <v>21</v>
      </c>
      <c r="I214" t="s">
        <v>25</v>
      </c>
      <c r="J214" t="s">
        <v>16</v>
      </c>
    </row>
    <row r="215" spans="2:13" x14ac:dyDescent="0.3">
      <c r="B215" t="s">
        <v>3</v>
      </c>
      <c r="C215" t="s">
        <v>816</v>
      </c>
      <c r="D215" t="s">
        <v>817</v>
      </c>
      <c r="E215" t="s">
        <v>818</v>
      </c>
      <c r="F215" t="s">
        <v>819</v>
      </c>
      <c r="G215" t="s">
        <v>820</v>
      </c>
      <c r="H215" t="s">
        <v>14</v>
      </c>
      <c r="I215" t="s">
        <v>508</v>
      </c>
      <c r="J215" t="s">
        <v>773</v>
      </c>
      <c r="K215" t="s">
        <v>26</v>
      </c>
      <c r="L215" t="s">
        <v>16</v>
      </c>
      <c r="M215" t="s">
        <v>26</v>
      </c>
    </row>
    <row r="216" spans="2:13" x14ac:dyDescent="0.3">
      <c r="B216" t="s">
        <v>3</v>
      </c>
      <c r="C216" t="s">
        <v>166</v>
      </c>
      <c r="D216" t="s">
        <v>821</v>
      </c>
      <c r="E216" t="s">
        <v>822</v>
      </c>
      <c r="F216" t="s">
        <v>14</v>
      </c>
      <c r="G216" t="s">
        <v>165</v>
      </c>
      <c r="H216" t="s">
        <v>823</v>
      </c>
      <c r="I216" t="s">
        <v>26</v>
      </c>
      <c r="J216" t="s">
        <v>25</v>
      </c>
    </row>
    <row r="217" spans="2:13" x14ac:dyDescent="0.3">
      <c r="B217" t="s">
        <v>3</v>
      </c>
      <c r="C217" t="s">
        <v>824</v>
      </c>
      <c r="D217" t="s">
        <v>825</v>
      </c>
      <c r="E217" t="s">
        <v>826</v>
      </c>
      <c r="F217" t="s">
        <v>14</v>
      </c>
      <c r="G217" t="s">
        <v>150</v>
      </c>
      <c r="H217" t="s">
        <v>27</v>
      </c>
      <c r="I217" t="s">
        <v>19</v>
      </c>
      <c r="J217" t="s">
        <v>19</v>
      </c>
    </row>
    <row r="218" spans="2:13" x14ac:dyDescent="0.3">
      <c r="B218" t="s">
        <v>1</v>
      </c>
      <c r="C218" t="s">
        <v>6</v>
      </c>
      <c r="D218" t="s">
        <v>827</v>
      </c>
      <c r="E218" t="s">
        <v>14</v>
      </c>
      <c r="F218" t="s">
        <v>828</v>
      </c>
      <c r="G218" t="s">
        <v>829</v>
      </c>
      <c r="H218" t="s">
        <v>26</v>
      </c>
      <c r="I218" t="s">
        <v>56</v>
      </c>
    </row>
    <row r="219" spans="2:13" x14ac:dyDescent="0.3">
      <c r="B219" t="s">
        <v>1</v>
      </c>
      <c r="C219" t="s">
        <v>830</v>
      </c>
      <c r="D219" t="s">
        <v>831</v>
      </c>
      <c r="E219" t="s">
        <v>14</v>
      </c>
      <c r="F219" t="s">
        <v>762</v>
      </c>
      <c r="G219" t="s">
        <v>832</v>
      </c>
      <c r="H219" t="s">
        <v>57</v>
      </c>
      <c r="I219" t="s">
        <v>20</v>
      </c>
    </row>
    <row r="220" spans="2:13" x14ac:dyDescent="0.3">
      <c r="B220" t="s">
        <v>1</v>
      </c>
      <c r="C220" t="s">
        <v>6</v>
      </c>
      <c r="D220" t="s">
        <v>833</v>
      </c>
      <c r="F220" t="s">
        <v>834</v>
      </c>
      <c r="G220" t="s">
        <v>14</v>
      </c>
      <c r="H220" t="s">
        <v>619</v>
      </c>
      <c r="I220" t="s">
        <v>835</v>
      </c>
      <c r="J220" t="s">
        <v>88</v>
      </c>
      <c r="K220" t="s">
        <v>56</v>
      </c>
    </row>
    <row r="221" spans="2:13" x14ac:dyDescent="0.3">
      <c r="B221" t="s">
        <v>2</v>
      </c>
      <c r="C221" t="s">
        <v>836</v>
      </c>
      <c r="D221" t="s">
        <v>837</v>
      </c>
      <c r="E221" t="s">
        <v>838</v>
      </c>
      <c r="F221" t="s">
        <v>14</v>
      </c>
      <c r="G221" t="s">
        <v>165</v>
      </c>
      <c r="H221" t="s">
        <v>243</v>
      </c>
      <c r="I221" t="s">
        <v>25</v>
      </c>
      <c r="J221" t="s">
        <v>19</v>
      </c>
      <c r="K221" t="s">
        <v>25</v>
      </c>
    </row>
    <row r="222" spans="2:13" x14ac:dyDescent="0.3">
      <c r="B222" t="s">
        <v>2</v>
      </c>
      <c r="C222" t="s">
        <v>457</v>
      </c>
      <c r="D222" t="s">
        <v>839</v>
      </c>
      <c r="E222" t="s">
        <v>840</v>
      </c>
      <c r="F222" t="s">
        <v>841</v>
      </c>
      <c r="G222" t="s">
        <v>14</v>
      </c>
      <c r="H222" t="s">
        <v>165</v>
      </c>
      <c r="I222" t="s">
        <v>823</v>
      </c>
      <c r="J222" t="s">
        <v>26</v>
      </c>
      <c r="K222" t="s">
        <v>19</v>
      </c>
      <c r="L222" t="s">
        <v>25</v>
      </c>
    </row>
    <row r="223" spans="2:13" x14ac:dyDescent="0.3">
      <c r="B223" t="s">
        <v>2</v>
      </c>
      <c r="C223" t="s">
        <v>111</v>
      </c>
      <c r="D223" t="s">
        <v>842</v>
      </c>
      <c r="E223" t="s">
        <v>843</v>
      </c>
      <c r="F223" t="s">
        <v>14</v>
      </c>
      <c r="G223" t="s">
        <v>160</v>
      </c>
      <c r="H223" t="s">
        <v>844</v>
      </c>
      <c r="I223" t="s">
        <v>71</v>
      </c>
      <c r="J223" t="s">
        <v>16</v>
      </c>
      <c r="K223" t="s">
        <v>180</v>
      </c>
    </row>
    <row r="224" spans="2:13" x14ac:dyDescent="0.3">
      <c r="B224" t="s">
        <v>3</v>
      </c>
      <c r="C224" t="s">
        <v>426</v>
      </c>
      <c r="D224" t="s">
        <v>737</v>
      </c>
      <c r="E224" t="s">
        <v>738</v>
      </c>
      <c r="F224" t="s">
        <v>14</v>
      </c>
      <c r="G224" t="s">
        <v>150</v>
      </c>
      <c r="H224" t="s">
        <v>50</v>
      </c>
      <c r="I224" t="s">
        <v>25</v>
      </c>
      <c r="J224" t="s">
        <v>19</v>
      </c>
      <c r="K224" t="s">
        <v>16</v>
      </c>
    </row>
    <row r="225" spans="2:14" x14ac:dyDescent="0.3">
      <c r="B225" t="s">
        <v>3</v>
      </c>
      <c r="C225" t="s">
        <v>315</v>
      </c>
      <c r="D225" t="s">
        <v>845</v>
      </c>
      <c r="E225" t="s">
        <v>846</v>
      </c>
      <c r="F225" t="s">
        <v>847</v>
      </c>
      <c r="G225" t="s">
        <v>848</v>
      </c>
      <c r="H225" t="s">
        <v>14</v>
      </c>
      <c r="I225" t="s">
        <v>231</v>
      </c>
      <c r="J225" t="s">
        <v>633</v>
      </c>
      <c r="K225" t="s">
        <v>25</v>
      </c>
      <c r="L225" t="s">
        <v>19</v>
      </c>
      <c r="M225" t="s">
        <v>16</v>
      </c>
    </row>
    <row r="226" spans="2:14" x14ac:dyDescent="0.3">
      <c r="B226" t="s">
        <v>569</v>
      </c>
      <c r="C226" t="s">
        <v>739</v>
      </c>
      <c r="D226" t="s">
        <v>740</v>
      </c>
      <c r="E226" t="s">
        <v>14</v>
      </c>
      <c r="F226" t="s">
        <v>231</v>
      </c>
      <c r="G226" t="s">
        <v>286</v>
      </c>
      <c r="H226" t="s">
        <v>25</v>
      </c>
      <c r="I226" t="s">
        <v>25</v>
      </c>
      <c r="J226" t="s">
        <v>26</v>
      </c>
    </row>
    <row r="227" spans="2:14" x14ac:dyDescent="0.3">
      <c r="B227" t="s">
        <v>3</v>
      </c>
      <c r="C227" t="s">
        <v>8</v>
      </c>
      <c r="D227" t="s">
        <v>849</v>
      </c>
      <c r="E227" t="s">
        <v>850</v>
      </c>
      <c r="F227" t="s">
        <v>851</v>
      </c>
      <c r="G227" t="s">
        <v>14</v>
      </c>
      <c r="H227" t="s">
        <v>412</v>
      </c>
      <c r="I227" t="s">
        <v>174</v>
      </c>
      <c r="J227" t="s">
        <v>19</v>
      </c>
      <c r="K227" t="s">
        <v>19</v>
      </c>
    </row>
    <row r="228" spans="2:14" x14ac:dyDescent="0.3">
      <c r="B228" t="s">
        <v>852</v>
      </c>
      <c r="C228" t="s">
        <v>853</v>
      </c>
      <c r="D228" t="s">
        <v>854</v>
      </c>
      <c r="E228" t="s">
        <v>14</v>
      </c>
      <c r="F228" t="s">
        <v>610</v>
      </c>
      <c r="G228" t="s">
        <v>74</v>
      </c>
      <c r="H228" t="s">
        <v>25</v>
      </c>
      <c r="I228" t="s">
        <v>19</v>
      </c>
      <c r="J228" t="s">
        <v>25</v>
      </c>
    </row>
    <row r="229" spans="2:14" x14ac:dyDescent="0.3">
      <c r="B229" t="s">
        <v>3</v>
      </c>
      <c r="C229" t="s">
        <v>337</v>
      </c>
      <c r="D229" t="s">
        <v>744</v>
      </c>
      <c r="E229" t="s">
        <v>745</v>
      </c>
      <c r="F229" t="s">
        <v>14</v>
      </c>
      <c r="G229" t="s">
        <v>160</v>
      </c>
      <c r="H229" t="s">
        <v>85</v>
      </c>
      <c r="I229" t="s">
        <v>25</v>
      </c>
      <c r="J229" t="s">
        <v>19</v>
      </c>
      <c r="K229" t="s">
        <v>16</v>
      </c>
    </row>
    <row r="230" spans="2:14" x14ac:dyDescent="0.3">
      <c r="B230" t="s">
        <v>602</v>
      </c>
      <c r="C230" t="s">
        <v>855</v>
      </c>
      <c r="D230" t="s">
        <v>856</v>
      </c>
      <c r="E230" t="s">
        <v>14</v>
      </c>
      <c r="F230" t="s">
        <v>318</v>
      </c>
      <c r="G230" t="s">
        <v>24</v>
      </c>
      <c r="H230" t="s">
        <v>25</v>
      </c>
      <c r="I230" t="s">
        <v>25</v>
      </c>
    </row>
    <row r="231" spans="2:14" x14ac:dyDescent="0.3">
      <c r="B231" t="s">
        <v>3</v>
      </c>
      <c r="C231" t="s">
        <v>746</v>
      </c>
      <c r="D231" t="s">
        <v>747</v>
      </c>
      <c r="E231" t="s">
        <v>748</v>
      </c>
      <c r="F231" t="s">
        <v>749</v>
      </c>
      <c r="H231" t="s">
        <v>750</v>
      </c>
      <c r="I231" t="s">
        <v>14</v>
      </c>
      <c r="J231" t="s">
        <v>150</v>
      </c>
      <c r="K231" t="s">
        <v>47</v>
      </c>
      <c r="L231" t="s">
        <v>19</v>
      </c>
      <c r="M231" t="s">
        <v>19</v>
      </c>
    </row>
    <row r="232" spans="2:14" x14ac:dyDescent="0.3">
      <c r="B232" t="s">
        <v>777</v>
      </c>
      <c r="C232" t="s">
        <v>778</v>
      </c>
      <c r="D232" t="s">
        <v>779</v>
      </c>
      <c r="E232" t="s">
        <v>14</v>
      </c>
      <c r="F232" t="s">
        <v>198</v>
      </c>
      <c r="G232" t="s">
        <v>15</v>
      </c>
      <c r="H232" t="s">
        <v>25</v>
      </c>
      <c r="I232" t="s">
        <v>16</v>
      </c>
      <c r="J232" t="s">
        <v>25</v>
      </c>
    </row>
    <row r="233" spans="2:14" x14ac:dyDescent="0.3">
      <c r="B233" t="s">
        <v>426</v>
      </c>
      <c r="C233" t="s">
        <v>857</v>
      </c>
      <c r="D233" t="s">
        <v>858</v>
      </c>
      <c r="F233" t="s">
        <v>859</v>
      </c>
      <c r="G233" t="s">
        <v>14</v>
      </c>
      <c r="H233" t="s">
        <v>314</v>
      </c>
      <c r="I233" t="s">
        <v>860</v>
      </c>
      <c r="J233" t="s">
        <v>25</v>
      </c>
      <c r="K233" t="s">
        <v>19</v>
      </c>
      <c r="L233" t="s">
        <v>19</v>
      </c>
    </row>
    <row r="234" spans="2:14" x14ac:dyDescent="0.3">
      <c r="B234" t="s">
        <v>791</v>
      </c>
      <c r="C234" t="s">
        <v>792</v>
      </c>
      <c r="D234" t="s">
        <v>793</v>
      </c>
      <c r="E234" t="s">
        <v>14</v>
      </c>
      <c r="F234" t="s">
        <v>231</v>
      </c>
      <c r="G234" t="s">
        <v>147</v>
      </c>
      <c r="H234" t="s">
        <v>16</v>
      </c>
      <c r="I234" t="s">
        <v>19</v>
      </c>
      <c r="J234" t="s">
        <v>26</v>
      </c>
    </row>
    <row r="235" spans="2:14" x14ac:dyDescent="0.3">
      <c r="B235" t="s">
        <v>3</v>
      </c>
      <c r="C235" t="s">
        <v>800</v>
      </c>
      <c r="D235" t="s">
        <v>801</v>
      </c>
      <c r="E235" t="s">
        <v>802</v>
      </c>
      <c r="F235" t="s">
        <v>14</v>
      </c>
      <c r="G235" t="s">
        <v>327</v>
      </c>
      <c r="H235" t="s">
        <v>50</v>
      </c>
      <c r="I235" t="s">
        <v>25</v>
      </c>
      <c r="J235" t="s">
        <v>16</v>
      </c>
    </row>
    <row r="236" spans="2:14" x14ac:dyDescent="0.3">
      <c r="B236" t="s">
        <v>3</v>
      </c>
      <c r="C236" t="s">
        <v>68</v>
      </c>
      <c r="D236" t="s">
        <v>803</v>
      </c>
      <c r="E236" t="s">
        <v>804</v>
      </c>
      <c r="F236" t="s">
        <v>14</v>
      </c>
      <c r="G236" t="s">
        <v>314</v>
      </c>
      <c r="H236" t="s">
        <v>81</v>
      </c>
      <c r="I236" t="s">
        <v>25</v>
      </c>
      <c r="J236" t="s">
        <v>19</v>
      </c>
      <c r="K236" t="s">
        <v>25</v>
      </c>
    </row>
    <row r="237" spans="2:14" x14ac:dyDescent="0.3">
      <c r="B237" t="s">
        <v>3</v>
      </c>
      <c r="C237" t="s">
        <v>363</v>
      </c>
      <c r="D237" t="s">
        <v>364</v>
      </c>
      <c r="E237" t="s">
        <v>365</v>
      </c>
      <c r="F237" t="s">
        <v>14</v>
      </c>
      <c r="G237" t="s">
        <v>366</v>
      </c>
      <c r="H237" t="s">
        <v>367</v>
      </c>
      <c r="I237" t="s">
        <v>26</v>
      </c>
      <c r="J237" t="s">
        <v>16</v>
      </c>
      <c r="K237" t="s">
        <v>26</v>
      </c>
    </row>
    <row r="238" spans="2:14" x14ac:dyDescent="0.3">
      <c r="B238" t="s">
        <v>70</v>
      </c>
      <c r="C238" t="s">
        <v>861</v>
      </c>
      <c r="D238" t="s">
        <v>862</v>
      </c>
      <c r="E238" t="s">
        <v>14</v>
      </c>
      <c r="F238" t="s">
        <v>518</v>
      </c>
      <c r="G238" t="s">
        <v>102</v>
      </c>
      <c r="H238" t="s">
        <v>25</v>
      </c>
      <c r="I238" t="s">
        <v>19</v>
      </c>
      <c r="J238" t="s">
        <v>16</v>
      </c>
    </row>
    <row r="239" spans="2:14" x14ac:dyDescent="0.3">
      <c r="B239" t="s">
        <v>3</v>
      </c>
      <c r="C239" t="s">
        <v>800</v>
      </c>
      <c r="D239" t="s">
        <v>807</v>
      </c>
      <c r="E239" t="s">
        <v>689</v>
      </c>
      <c r="F239" t="s">
        <v>808</v>
      </c>
      <c r="G239" t="s">
        <v>809</v>
      </c>
      <c r="H239" t="s">
        <v>810</v>
      </c>
      <c r="I239" t="s">
        <v>811</v>
      </c>
      <c r="J239" t="s">
        <v>14</v>
      </c>
      <c r="K239" t="s">
        <v>150</v>
      </c>
      <c r="L239" t="s">
        <v>50</v>
      </c>
      <c r="M239" t="s">
        <v>25</v>
      </c>
      <c r="N239" t="s">
        <v>25</v>
      </c>
    </row>
    <row r="240" spans="2:14" x14ac:dyDescent="0.3">
      <c r="B240" t="s">
        <v>3</v>
      </c>
      <c r="C240" t="s">
        <v>53</v>
      </c>
      <c r="D240" t="s">
        <v>812</v>
      </c>
      <c r="E240" t="s">
        <v>813</v>
      </c>
      <c r="F240" t="s">
        <v>14</v>
      </c>
      <c r="G240" t="s">
        <v>314</v>
      </c>
      <c r="H240" t="s">
        <v>496</v>
      </c>
      <c r="I240" t="s">
        <v>19</v>
      </c>
      <c r="J240" t="s">
        <v>19</v>
      </c>
      <c r="K240" t="s">
        <v>19</v>
      </c>
    </row>
    <row r="241" spans="2:10" x14ac:dyDescent="0.3">
      <c r="B241" t="s">
        <v>3</v>
      </c>
      <c r="C241" t="s">
        <v>620</v>
      </c>
      <c r="D241" t="s">
        <v>814</v>
      </c>
      <c r="E241" t="s">
        <v>815</v>
      </c>
      <c r="F241" t="s">
        <v>14</v>
      </c>
      <c r="G241" t="s">
        <v>490</v>
      </c>
      <c r="H241" t="s">
        <v>21</v>
      </c>
      <c r="I241" t="s">
        <v>25</v>
      </c>
      <c r="J241" t="s">
        <v>16</v>
      </c>
    </row>
  </sheetData>
  <autoFilter ref="B1:P1" xr:uid="{97E8ED15-83B1-4945-8FA8-771477FA0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9CF-E620-40AB-99E0-A40D53825A12}">
  <dimension ref="A1:AG280"/>
  <sheetViews>
    <sheetView topLeftCell="H1" workbookViewId="0">
      <selection activeCell="B241" sqref="B2:AH241"/>
    </sheetView>
  </sheetViews>
  <sheetFormatPr defaultRowHeight="14.4" x14ac:dyDescent="0.3"/>
  <cols>
    <col min="2" max="9" width="13.88671875" customWidth="1"/>
    <col min="10" max="26" width="13.88671875" hidden="1" customWidth="1"/>
    <col min="27" max="27" width="13.88671875" style="3" customWidth="1"/>
    <col min="28" max="31" width="13.88671875" customWidth="1"/>
    <col min="32" max="32" width="52.109375" bestFit="1" customWidth="1"/>
    <col min="33" max="33" width="13.88671875" customWidth="1"/>
  </cols>
  <sheetData>
    <row r="1" spans="1:33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/>
      <c r="K1" s="1"/>
      <c r="L1" s="1"/>
      <c r="M1" s="1"/>
      <c r="AA1" s="4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2" t="s">
        <v>43</v>
      </c>
      <c r="AG1" s="2" t="s">
        <v>44</v>
      </c>
    </row>
    <row r="2" spans="1:33" x14ac:dyDescent="0.3">
      <c r="A2" s="1">
        <v>0</v>
      </c>
      <c r="B2" t="str">
        <f>IF(OR(ISNUMBER(FIND(Configurações!$B$8,Base!B2)),ISNUMBER(FIND(Configurações!$B$9,Base!B2)),ISNUMBER(FIND(Configurações!$B$10,Base!B2)),ISNUMBER(FIND(Configurações!$B$11,Base!B2)))=TRUE,Base!B2,0)</f>
        <v>na planta</v>
      </c>
      <c r="C2" t="str">
        <f>SUBSTITUTE(SUBSTITUTE(IF(ISNUMBER(FIND("R$",Base!B2))=TRUE,Base!B2,IF(OR(ISNUMBER(FIND("condo",Base!C2)),ISNUMBER(FIND("IPTU",Base!C2)))=TRUE,Base!B2,Base!C2)),"R$",""),".","")</f>
        <v xml:space="preserve"> 640000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3" t="str" cm="1">
        <f t="array" ref="F2">INDEX(Base!2:2,MATCH(MAX(LEN(Base!2:2)),LEN(Base!2:2),0))</f>
        <v>O Lançamento Selfie Tech traz para Copacabana a opção de morar em apartamentos modernos elegantes buscando a praticidade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/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/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>Rua Henrique Oswald, Copacabana</v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3" t="str" cm="1">
        <f t="array" ref="AA2">LOOKUP(2,1/(F2:Z2&lt;&gt;""),F2:Z2)</f>
        <v>Rua Henrique Oswald, Copacabana</v>
      </c>
      <c r="AB2" t="str" cm="1">
        <f t="array" ref="AB2">IFERROR(IF(LEN(TRIM(SUBSTITUTE(INDEX(Base!2:2,0,MATCH(Planilha2!$AA2,Base!2:2,0)+1),"m²",""))&gt;5),LEFT(TRIM(SUBSTITUTE(INDEX(Base!2:2,0,MATCH(Planilha2!$AA2,Base!2:2,0)+1),"m²","")),2),TRIM(SUBSTITUTE(INDEX(Base!2:2,0,MATCH(Planilha2!$AA2,Base!2:2,0)+1),"m²",""))),0)</f>
        <v>46</v>
      </c>
      <c r="AC2" t="str" cm="1">
        <f t="array" ref="AC2">IFERROR(IF(LEN(INDEX(Base!2:2,0,MATCH(Planilha2!$AA2,Base!2:2,0)+2))&gt;2,LEFT(INDEX(Base!2:2,0,MATCH(Planilha2!$AA2,Base!2:2,0)+2),1),INDEX(Base!2:2,0,MATCH(Planilha2!$AA2,Base!2:2,0)+2)),0)</f>
        <v>1</v>
      </c>
      <c r="AD2" t="str" cm="1">
        <f t="array" ref="AD2">IFERROR(IF(LEN(INDEX(Base!2:2,0,MATCH(Planilha2!$AA2,Base!2:2,0)+2))&gt;2,LEFT(INDEX(Base!2:2,0,MATCH(Planilha2!$AA2,Base!2:2,0)+2),1),INDEX(Base!2:2,0,MATCH(Planilha2!$AA2,Base!2:2,0)+2)),0)</f>
        <v>1</v>
      </c>
      <c r="AE2" t="str" cm="1">
        <f t="array" ref="AE2">IFERROR(IF(LEN(INDEX(Base!2:2,0,MATCH(Planilha2!$AA2,Base!2:2,0)+2))&gt;2,LEFT(INDEX(Base!2:2,0,MATCH(Planilha2!$AA2,Base!2:2,0)+2),1),INDEX(Base!2:2,0,MATCH(Planilha2!$AA2,Base!2:2,0)+2)),0)</f>
        <v>1</v>
      </c>
      <c r="AF2" t="str">
        <f>AA2&amp;", "&amp;Configurações!$C$4&amp;", "&amp;Configurações!$C$5&amp;", Brazil"</f>
        <v>Rua Henrique Oswald, Copacabana, Copacabana, RJ, Brazil</v>
      </c>
      <c r="AG2" t="str">
        <f>RIGHT(AA2,LEN(AA2)-FIND(",",AA2,1)-1)&amp;", "&amp;Configurações!$C$4&amp;", "&amp;Configurações!$C$5</f>
        <v>Copacabana, Copacabana, RJ</v>
      </c>
    </row>
    <row r="3" spans="1:33" x14ac:dyDescent="0.3">
      <c r="A3" s="1">
        <v>1</v>
      </c>
      <c r="B3" t="str">
        <f>IF(OR(ISNUMBER(FIND(Configurações!$B$8,Base!B3)),ISNUMBER(FIND(Configurações!$B$9,Base!B3)),ISNUMBER(FIND(Configurações!$B$10,Base!B3)),ISNUMBER(FIND(Configurações!$B$11,Base!B3)))=TRUE,Base!B3,0)</f>
        <v>na planta</v>
      </c>
      <c r="C3" t="str">
        <f>SUBSTITUTE(SUBSTITUTE(IF(ISNUMBER(FIND("R$",Base!B3))=TRUE,Base!B3,IF(OR(ISNUMBER(FIND("condo",Base!C3)),ISNUMBER(FIND("IPTU",Base!C3)))=TRUE,Base!B3,Base!C3)),"R$",""),".","")</f>
        <v>Sob consulta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0</v>
      </c>
      <c r="F3" s="3" t="str" cm="1">
        <f t="array" ref="F3">INDEX(Base!3:3,MATCH(MAX(LEN(Base!3:3)),LEN(Base!3:3),0))</f>
        <v>Se você busca morar em um apartamento novo e com excelente localização em Copacabana, o Selfie é o seu residencial.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>Se você busca morar em um apartamento novo e com excelente localização em Copacabana, o Selfie é o seu residencial.</v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/>
      </c>
      <c r="O3" t="str">
        <f>TRIM((IF(OR(ISNUMBER(FIND("Avenida",Base!G3)),ISNUMBER(FIND("Rua",Base!G3)),ISNUMBER(FIND("Estrada",Base!G3)),ISNUMBER(FIND(",",Base!G3)))=TRUE,Base!G3,"")))</f>
        <v>Rua Henrique Oswald, Copacabana</v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3" t="str" cm="1">
        <f t="array" ref="AA3">LOOKUP(2,1/(F3:Z3&lt;&gt;""),F3:Z3)</f>
        <v>Rua Henrique Oswald, Copacabana</v>
      </c>
      <c r="AB3" t="str" cm="1">
        <f t="array" ref="AB3">IFERROR(IF(LEN(TRIM(SUBSTITUTE(INDEX(Base!3:3,0,MATCH(Planilha2!$AA3,Base!3:3,0)+1),"m²",""))&gt;5),LEFT(TRIM(SUBSTITUTE(INDEX(Base!3:3,0,MATCH(Planilha2!$AA3,Base!3:3,0)+1),"m²","")),2),TRIM(SUBSTITUTE(INDEX(Base!3:3,0,MATCH(Planilha2!$AA3,Base!3:3,0)+1),"m²",""))),0)</f>
        <v>45</v>
      </c>
      <c r="AC3" t="str" cm="1">
        <f t="array" ref="AC3">IFERROR(IF(LEN(INDEX(Base!3:3,0,MATCH(Planilha2!$AA3,Base!3:3,0)+2))&gt;2,LEFT(INDEX(Base!3:3,0,MATCH(Planilha2!$AA3,Base!3:3,0)+2),1),INDEX(Base!3:3,0,MATCH(Planilha2!$AA3,Base!3:3,0)+2)),0)</f>
        <v>1</v>
      </c>
      <c r="AD3" t="str" cm="1">
        <f t="array" ref="AD3">IFERROR(IF(LEN(INDEX(Base!3:3,0,MATCH(Planilha2!$AA3,Base!3:3,0)+2))&gt;2,LEFT(INDEX(Base!3:3,0,MATCH(Planilha2!$AA3,Base!3:3,0)+2),1),INDEX(Base!3:3,0,MATCH(Planilha2!$AA3,Base!3:3,0)+2)),0)</f>
        <v>1</v>
      </c>
      <c r="AE3" t="str" cm="1">
        <f t="array" ref="AE3">IFERROR(IF(LEN(INDEX(Base!3:3,0,MATCH(Planilha2!$AA3,Base!3:3,0)+2))&gt;2,LEFT(INDEX(Base!3:3,0,MATCH(Planilha2!$AA3,Base!3:3,0)+2),1),INDEX(Base!3:3,0,MATCH(Planilha2!$AA3,Base!3:3,0)+2)),0)</f>
        <v>1</v>
      </c>
      <c r="AF3" t="str">
        <f>AA3&amp;", "&amp;Configurações!$C$4&amp;", "&amp;Configurações!$C$5&amp;", Brazil"</f>
        <v>Rua Henrique Oswald, Copacabana, Copacabana, RJ, Brazil</v>
      </c>
      <c r="AG3" t="str">
        <f>RIGHT(AA3,LEN(AA3)-FIND(",",AA3,1)-1)&amp;", "&amp;Configurações!$C$4&amp;", "&amp;Configurações!$C$5</f>
        <v>Copacabana, Copacabana, RJ</v>
      </c>
    </row>
    <row r="4" spans="1:33" x14ac:dyDescent="0.3">
      <c r="A4" s="1">
        <v>2</v>
      </c>
      <c r="B4">
        <f>IF(OR(ISNUMBER(FIND(Configurações!$B$8,Base!B4)),ISNUMBER(FIND(Configurações!$B$9,Base!B4)),ISNUMBER(FIND(Configurações!$B$10,Base!B4)),ISNUMBER(FIND(Configurações!$B$11,Base!B4)))=TRUE,Base!B4,0)</f>
        <v>0</v>
      </c>
      <c r="C4" t="str">
        <f>SUBSTITUTE(SUBSTITUTE(IF(ISNUMBER(FIND("R$",Base!B4))=TRUE,Base!B4,IF(OR(ISNUMBER(FIND("condo",Base!C4)),ISNUMBER(FIND("IPTU",Base!C4)))=TRUE,Base!B4,Base!C4)),"R$",""),".","")</f>
        <v>Sob consulta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0</v>
      </c>
      <c r="F4" s="3" t="str" cm="1">
        <f t="array" ref="F4">INDEX(Base!4:4,MATCH(MAX(LEN(Base!4:4)),LEN(Base!4:4),0))</f>
        <v>4 qtos (3 suítes) + dependência e 2 vagas, vista p/o Cristo, montanhas e Pão de Açúcar, em Botafogo. Projeto exclusivo, em centro de terreno, que traz amplos apartamentos, alto pad...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4 qtos (3 suítes) + dependência e 2 vagas, vista p/o Cristo, montanhas e Pão de Açúcar, em Botafogo. Projeto exclusivo, em centro de terreno, que traz amplos apartamentos, alto pad...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>Rua Pinheiro Guimarães, Botafogo</v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3" t="str" cm="1">
        <f t="array" ref="AA4">LOOKUP(2,1/(F4:Z4&lt;&gt;""),F4:Z4)</f>
        <v>Rua Pinheiro Guimarães, Botafogo</v>
      </c>
      <c r="AB4" t="str" cm="1">
        <f t="array" ref="AB4">IFERROR(IF(LEN(TRIM(SUBSTITUTE(INDEX(Base!4:4,0,MATCH(Planilha2!$AA4,Base!4:4,0)+1),"m²",""))&gt;5),LEFT(TRIM(SUBSTITUTE(INDEX(Base!4:4,0,MATCH(Planilha2!$AA4,Base!4:4,0)+1),"m²","")),2),TRIM(SUBSTITUTE(INDEX(Base!4:4,0,MATCH(Planilha2!$AA4,Base!4:4,0)+1),"m²",""))),0)</f>
        <v>12</v>
      </c>
      <c r="AC4" t="str" cm="1">
        <f t="array" ref="AC4">IFERROR(IF(LEN(INDEX(Base!4:4,0,MATCH(Planilha2!$AA4,Base!4:4,0)+2))&gt;2,LEFT(INDEX(Base!4:4,0,MATCH(Planilha2!$AA4,Base!4:4,0)+2),1),INDEX(Base!4:4,0,MATCH(Planilha2!$AA4,Base!4:4,0)+2)),0)</f>
        <v>4</v>
      </c>
      <c r="AD4" t="str" cm="1">
        <f t="array" ref="AD4">IFERROR(IF(LEN(INDEX(Base!4:4,0,MATCH(Planilha2!$AA4,Base!4:4,0)+2))&gt;2,LEFT(INDEX(Base!4:4,0,MATCH(Planilha2!$AA4,Base!4:4,0)+2),1),INDEX(Base!4:4,0,MATCH(Planilha2!$AA4,Base!4:4,0)+2)),0)</f>
        <v>4</v>
      </c>
      <c r="AE4" t="str" cm="1">
        <f t="array" ref="AE4">IFERROR(IF(LEN(INDEX(Base!4:4,0,MATCH(Planilha2!$AA4,Base!4:4,0)+2))&gt;2,LEFT(INDEX(Base!4:4,0,MATCH(Planilha2!$AA4,Base!4:4,0)+2),1),INDEX(Base!4:4,0,MATCH(Planilha2!$AA4,Base!4:4,0)+2)),0)</f>
        <v>4</v>
      </c>
      <c r="AF4" t="str">
        <f>AA4&amp;", "&amp;Configurações!$C$4&amp;", "&amp;Configurações!$C$5&amp;", Brazil"</f>
        <v>Rua Pinheiro Guimarães, Botafogo, Copacabana, RJ, Brazil</v>
      </c>
      <c r="AG4" t="str">
        <f>RIGHT(AA4,LEN(AA4)-FIND(",",AA4,1)-1)&amp;", "&amp;Configurações!$C$4&amp;", "&amp;Configurações!$C$5</f>
        <v>Botafogo, Copacabana, RJ</v>
      </c>
    </row>
    <row r="5" spans="1:33" x14ac:dyDescent="0.3">
      <c r="A5" s="1">
        <v>3</v>
      </c>
      <c r="B5" t="str">
        <f>IF(OR(ISNUMBER(FIND(Configurações!$B$8,Base!B5)),ISNUMBER(FIND(Configurações!$B$9,Base!B5)),ISNUMBER(FIND(Configurações!$B$10,Base!B5)),ISNUMBER(FIND(Configurações!$B$11,Base!B5)))=TRUE,Base!B5,0)</f>
        <v>super destaque</v>
      </c>
      <c r="C5" t="str">
        <f>SUBSTITUTE(SUBSTITUTE(IF(ISNUMBER(FIND("R$",Base!B5))=TRUE,Base!B5,IF(OR(ISNUMBER(FIND("condo",Base!C5)),ISNUMBER(FIND("IPTU",Base!C5)))=TRUE,Base!B5,Base!C5)),"R$",""),".","")</f>
        <v xml:space="preserve"> 1400000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1645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4318</v>
      </c>
      <c r="F5" s="3" t="str" cm="1">
        <f t="array" ref="F5">INDEX(Base!5:5,MATCH(MAX(LEN(Base!5:5)),LEN(Base!5:5),0))</f>
        <v>Cód: CPAP30436. R.SoareS VENDE COPACABANA, RUA LEOPOLDO MIGUEZ/RUA CONSTANTE RAMOS, APARTAMENTO DE 3Q, SUITE E VAGA DE GAREM NA ESCRITURA, DEPENDÊNCIA DE EMPREGADA, TOTALMENTE REFO...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/>
      </c>
      <c r="M5" t="str">
        <f>TRIM((IF(OR(ISNUMBER(FIND("Avenida",Base!E5)),ISNUMBER(FIND("Rua",Base!E5)),ISNUMBER(FIND("Estrada",Base!E5)),ISNUMBER(FIND(",",Base!E5)))=TRUE,Base!E5,"")))</f>
        <v>Cód: CPAP30436. R.SoareS VENDE COPACABANA, RUA LEOPOLDO MIGUEZ/RUA CONSTANTE RAMOS, APARTAMENTO DE 3Q, SUITE E VAGA DE GAREM NA ESCRITURA, DEPENDÊNCIA DE EMPREGADA, TOTALMENTE REFO...</v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>Rua Leopoldo Miguez, Copacabana</v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3" t="str" cm="1">
        <f t="array" ref="AA5">LOOKUP(2,1/(F5:Z5&lt;&gt;""),F5:Z5)</f>
        <v>Rua Leopoldo Miguez, Copacabana</v>
      </c>
      <c r="AB5" t="str" cm="1">
        <f t="array" ref="AB5">IFERROR(IF(LEN(TRIM(SUBSTITUTE(INDEX(Base!5:5,0,MATCH(Planilha2!$AA5,Base!5:5,0)+1),"m²",""))&gt;5),LEFT(TRIM(SUBSTITUTE(INDEX(Base!5:5,0,MATCH(Planilha2!$AA5,Base!5:5,0)+1),"m²","")),2),TRIM(SUBSTITUTE(INDEX(Base!5:5,0,MATCH(Planilha2!$AA5,Base!5:5,0)+1),"m²",""))),0)</f>
        <v>14</v>
      </c>
      <c r="AC5" t="str" cm="1">
        <f t="array" ref="AC5">IFERROR(IF(LEN(INDEX(Base!5:5,0,MATCH(Planilha2!$AA5,Base!5:5,0)+2))&gt;2,LEFT(INDEX(Base!5:5,0,MATCH(Planilha2!$AA5,Base!5:5,0)+2),1),INDEX(Base!5:5,0,MATCH(Planilha2!$AA5,Base!5:5,0)+2)),0)</f>
        <v>3</v>
      </c>
      <c r="AD5" t="str" cm="1">
        <f t="array" ref="AD5">IFERROR(IF(LEN(INDEX(Base!5:5,0,MATCH(Planilha2!$AA5,Base!5:5,0)+2))&gt;2,LEFT(INDEX(Base!5:5,0,MATCH(Planilha2!$AA5,Base!5:5,0)+2),1),INDEX(Base!5:5,0,MATCH(Planilha2!$AA5,Base!5:5,0)+2)),0)</f>
        <v>3</v>
      </c>
      <c r="AE5" t="str" cm="1">
        <f t="array" ref="AE5">IFERROR(IF(LEN(INDEX(Base!5:5,0,MATCH(Planilha2!$AA5,Base!5:5,0)+2))&gt;2,LEFT(INDEX(Base!5:5,0,MATCH(Planilha2!$AA5,Base!5:5,0)+2),1),INDEX(Base!5:5,0,MATCH(Planilha2!$AA5,Base!5:5,0)+2)),0)</f>
        <v>3</v>
      </c>
      <c r="AF5" t="str">
        <f>AA5&amp;", "&amp;Configurações!$C$4&amp;", "&amp;Configurações!$C$5&amp;", Brazil"</f>
        <v>Rua Leopoldo Miguez, Copacabana, Copacabana, RJ, Brazil</v>
      </c>
      <c r="AG5" t="str">
        <f>RIGHT(AA5,LEN(AA5)-FIND(",",AA5,1)-1)&amp;", "&amp;Configurações!$C$4&amp;", "&amp;Configurações!$C$5</f>
        <v>Copacabana, Copacabana, RJ</v>
      </c>
    </row>
    <row r="6" spans="1:33" x14ac:dyDescent="0.3">
      <c r="A6" s="1">
        <v>4</v>
      </c>
      <c r="B6" t="str">
        <f>IF(OR(ISNUMBER(FIND(Configurações!$B$8,Base!B6)),ISNUMBER(FIND(Configurações!$B$9,Base!B6)),ISNUMBER(FIND(Configurações!$B$10,Base!B6)),ISNUMBER(FIND(Configurações!$B$11,Base!B6)))=TRUE,Base!B6,0)</f>
        <v>super destaque</v>
      </c>
      <c r="C6" t="str">
        <f>SUBSTITUTE(SUBSTITUTE(IF(ISNUMBER(FIND("R$",Base!B6))=TRUE,Base!B6,IF(OR(ISNUMBER(FIND("condo",Base!C6)),ISNUMBER(FIND("IPTU",Base!C6)))=TRUE,Base!B6,Base!C6)),"R$",""),".","")</f>
        <v xml:space="preserve"> 900000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1100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293</v>
      </c>
      <c r="F6" s="3" t="str" cm="1">
        <f t="array" ref="F6">INDEX(Base!6:6,MATCH(MAX(LEN(Base!6:6)),LEN(Base!6:6),0))</f>
        <v>Localização maravilhosa na rua Conselheiro Lafaiete e a poucos passos do Arpoador e Ipanema, próximo a supermercados e metrô Estação General Osório. Edifício com portaria 24 horas,...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>Localização maravilhosa na rua Conselheiro Lafaiete e a poucos passos do Arpoador e Ipanema, próximo a supermercados e metrô Estação General Osório. Edifício com portaria 24 horas,...</v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Conselheiro Lafaiete, Copacabana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3" t="str" cm="1">
        <f t="array" ref="AA6">LOOKUP(2,1/(F6:Z6&lt;&gt;""),F6:Z6)</f>
        <v>Rua Conselheiro Lafaiete, Copacabana</v>
      </c>
      <c r="AB6" t="str" cm="1">
        <f t="array" ref="AB6">IFERROR(IF(LEN(TRIM(SUBSTITUTE(INDEX(Base!6:6,0,MATCH(Planilha2!$AA6,Base!6:6,0)+1),"m²",""))&gt;5),LEFT(TRIM(SUBSTITUTE(INDEX(Base!6:6,0,MATCH(Planilha2!$AA6,Base!6:6,0)+1),"m²","")),2),TRIM(SUBSTITUTE(INDEX(Base!6:6,0,MATCH(Planilha2!$AA6,Base!6:6,0)+1),"m²",""))),0)</f>
        <v>90</v>
      </c>
      <c r="AC6" t="str" cm="1">
        <f t="array" ref="AC6">IFERROR(IF(LEN(INDEX(Base!6:6,0,MATCH(Planilha2!$AA6,Base!6:6,0)+2))&gt;2,LEFT(INDEX(Base!6:6,0,MATCH(Planilha2!$AA6,Base!6:6,0)+2),1),INDEX(Base!6:6,0,MATCH(Planilha2!$AA6,Base!6:6,0)+2)),0)</f>
        <v>2</v>
      </c>
      <c r="AD6" t="str" cm="1">
        <f t="array" ref="AD6">IFERROR(IF(LEN(INDEX(Base!6:6,0,MATCH(Planilha2!$AA6,Base!6:6,0)+2))&gt;2,LEFT(INDEX(Base!6:6,0,MATCH(Planilha2!$AA6,Base!6:6,0)+2),1),INDEX(Base!6:6,0,MATCH(Planilha2!$AA6,Base!6:6,0)+2)),0)</f>
        <v>2</v>
      </c>
      <c r="AE6" t="str" cm="1">
        <f t="array" ref="AE6">IFERROR(IF(LEN(INDEX(Base!6:6,0,MATCH(Planilha2!$AA6,Base!6:6,0)+2))&gt;2,LEFT(INDEX(Base!6:6,0,MATCH(Planilha2!$AA6,Base!6:6,0)+2),1),INDEX(Base!6:6,0,MATCH(Planilha2!$AA6,Base!6:6,0)+2)),0)</f>
        <v>2</v>
      </c>
      <c r="AF6" t="str">
        <f>AA6&amp;", "&amp;Configurações!$C$4&amp;", "&amp;Configurações!$C$5&amp;", Brazil"</f>
        <v>Rua Conselheiro Lafaiete, Copacabana, Copacabana, RJ, Brazil</v>
      </c>
      <c r="AG6" t="str">
        <f>RIGHT(AA6,LEN(AA6)-FIND(",",AA6,1)-1)&amp;", "&amp;Configurações!$C$4&amp;", "&amp;Configurações!$C$5</f>
        <v>Copacabana, Copacabana, RJ</v>
      </c>
    </row>
    <row r="7" spans="1:33" x14ac:dyDescent="0.3">
      <c r="A7" s="1">
        <v>5</v>
      </c>
      <c r="B7" t="str">
        <f>IF(OR(ISNUMBER(FIND(Configurações!$B$8,Base!B7)),ISNUMBER(FIND(Configurações!$B$9,Base!B7)),ISNUMBER(FIND(Configurações!$B$10,Base!B7)),ISNUMBER(FIND(Configurações!$B$11,Base!B7)))=TRUE,Base!B7,0)</f>
        <v>super destaque</v>
      </c>
      <c r="C7" t="str">
        <f>SUBSTITUTE(SUBSTITUTE(IF(ISNUMBER(FIND("R$",Base!B7))=TRUE,Base!B7,IF(OR(ISNUMBER(FIND("condo",Base!C7)),ISNUMBER(FIND("IPTU",Base!C7)))=TRUE,Base!B7,Base!C7)),"R$",""),".","")</f>
        <v xml:space="preserve"> 1500000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2900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7500</v>
      </c>
      <c r="F7" s="3" t="str" cm="1">
        <f t="array" ref="F7">INDEX(Base!7:7,MATCH(MAX(LEN(Base!7:7)),LEN(Base!7:7),0))</f>
        <v>Paulo Homem Imóveis vende o Apartamento dos Sonhos, planejado por Arquiteto e totalmente decorado com acabamento de ótimo nível, com forração em tábuas corridas, em excelente local...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>Paulo Homem Imóveis vende o Apartamento dos Sonhos, planejado por Arquiteto e totalmente decorado com acabamento de ótimo nível, com forração em tábuas corridas, em excelente local...</v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>Rua Décio Vilares, Copacabana</v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/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3" t="str" cm="1">
        <f t="array" ref="AA7">LOOKUP(2,1/(F7:Z7&lt;&gt;""),F7:Z7)</f>
        <v>Rua Décio Vilares, Copacabana</v>
      </c>
      <c r="AB7" t="str" cm="1">
        <f t="array" ref="AB7">IFERROR(IF(LEN(TRIM(SUBSTITUTE(INDEX(Base!7:7,0,MATCH(Planilha2!$AA7,Base!7:7,0)+1),"m²",""))&gt;5),LEFT(TRIM(SUBSTITUTE(INDEX(Base!7:7,0,MATCH(Planilha2!$AA7,Base!7:7,0)+1),"m²","")),2),TRIM(SUBSTITUTE(INDEX(Base!7:7,0,MATCH(Planilha2!$AA7,Base!7:7,0)+1),"m²",""))),0)</f>
        <v>13</v>
      </c>
      <c r="AC7" t="str" cm="1">
        <f t="array" ref="AC7">IFERROR(IF(LEN(INDEX(Base!7:7,0,MATCH(Planilha2!$AA7,Base!7:7,0)+2))&gt;2,LEFT(INDEX(Base!7:7,0,MATCH(Planilha2!$AA7,Base!7:7,0)+2),1),INDEX(Base!7:7,0,MATCH(Planilha2!$AA7,Base!7:7,0)+2)),0)</f>
        <v>3</v>
      </c>
      <c r="AD7" t="str" cm="1">
        <f t="array" ref="AD7">IFERROR(IF(LEN(INDEX(Base!7:7,0,MATCH(Planilha2!$AA7,Base!7:7,0)+2))&gt;2,LEFT(INDEX(Base!7:7,0,MATCH(Planilha2!$AA7,Base!7:7,0)+2),1),INDEX(Base!7:7,0,MATCH(Planilha2!$AA7,Base!7:7,0)+2)),0)</f>
        <v>3</v>
      </c>
      <c r="AE7" t="str" cm="1">
        <f t="array" ref="AE7">IFERROR(IF(LEN(INDEX(Base!7:7,0,MATCH(Planilha2!$AA7,Base!7:7,0)+2))&gt;2,LEFT(INDEX(Base!7:7,0,MATCH(Planilha2!$AA7,Base!7:7,0)+2),1),INDEX(Base!7:7,0,MATCH(Planilha2!$AA7,Base!7:7,0)+2)),0)</f>
        <v>3</v>
      </c>
      <c r="AF7" t="str">
        <f>AA7&amp;", "&amp;Configurações!$C$4&amp;", "&amp;Configurações!$C$5&amp;", Brazil"</f>
        <v>Rua Décio Vilares, Copacabana, Copacabana, RJ, Brazil</v>
      </c>
      <c r="AG7" t="str">
        <f>RIGHT(AA7,LEN(AA7)-FIND(",",AA7,1)-1)&amp;", "&amp;Configurações!$C$4&amp;", "&amp;Configurações!$C$5</f>
        <v>Copacabana, Copacabana, RJ</v>
      </c>
    </row>
    <row r="8" spans="1:33" x14ac:dyDescent="0.3">
      <c r="A8" s="1">
        <v>6</v>
      </c>
      <c r="B8" t="str">
        <f>IF(OR(ISNUMBER(FIND(Configurações!$B$8,Base!B8)),ISNUMBER(FIND(Configurações!$B$9,Base!B8)),ISNUMBER(FIND(Configurações!$B$10,Base!B8)),ISNUMBER(FIND(Configurações!$B$11,Base!B8)))=TRUE,Base!B8,0)</f>
        <v>destaque</v>
      </c>
      <c r="C8" t="str">
        <f>SUBSTITUTE(SUBSTITUTE(IF(ISNUMBER(FIND("R$",Base!B8))=TRUE,Base!B8,IF(OR(ISNUMBER(FIND("condo",Base!C8)),ISNUMBER(FIND("IPTU",Base!C8)))=TRUE,Base!B8,Base!C8)),"R$",""),".","")</f>
        <v xml:space="preserve"> 980000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650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1674</v>
      </c>
      <c r="F8" s="3" t="str" cm="1">
        <f t="array" ref="F8">INDEX(Base!8:8,MATCH(MAX(LEN(Base!8:8)),LEN(Base!8:8),0))</f>
        <v>Vendo por motivo de mudança de país Lindo apartamento , situado em localização privilegiada, rua nobre, junto as duas melhores praias, longe de qualquer comunidade. Prédio com port...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>Vendo por motivo de mudança de país Lindo apartamento , situado em localização privilegiada, rua nobre, junto as duas melhores praias, longe de qualquer comunidade. Prédio com port...</v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Avenida Rainha Elizabeth da Bélgica, Copacabana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3" t="str" cm="1">
        <f t="array" ref="AA8">LOOKUP(2,1/(F8:Z8&lt;&gt;""),F8:Z8)</f>
        <v>Avenida Rainha Elizabeth da Bélgica, Copacabana</v>
      </c>
      <c r="AB8" t="str" cm="1">
        <f t="array" ref="AB8">IFERROR(IF(LEN(TRIM(SUBSTITUTE(INDEX(Base!8:8,0,MATCH(Planilha2!$AA8,Base!8:8,0)+1),"m²",""))&gt;5),LEFT(TRIM(SUBSTITUTE(INDEX(Base!8:8,0,MATCH(Planilha2!$AA8,Base!8:8,0)+1),"m²","")),2),TRIM(SUBSTITUTE(INDEX(Base!8:8,0,MATCH(Planilha2!$AA8,Base!8:8,0)+1),"m²",""))),0)</f>
        <v>70</v>
      </c>
      <c r="AC8" t="str" cm="1">
        <f t="array" ref="AC8">IFERROR(IF(LEN(INDEX(Base!8:8,0,MATCH(Planilha2!$AA8,Base!8:8,0)+2))&gt;2,LEFT(INDEX(Base!8:8,0,MATCH(Planilha2!$AA8,Base!8:8,0)+2),1),INDEX(Base!8:8,0,MATCH(Planilha2!$AA8,Base!8:8,0)+2)),0)</f>
        <v>2</v>
      </c>
      <c r="AD8" t="str" cm="1">
        <f t="array" ref="AD8">IFERROR(IF(LEN(INDEX(Base!8:8,0,MATCH(Planilha2!$AA8,Base!8:8,0)+2))&gt;2,LEFT(INDEX(Base!8:8,0,MATCH(Planilha2!$AA8,Base!8:8,0)+2),1),INDEX(Base!8:8,0,MATCH(Planilha2!$AA8,Base!8:8,0)+2)),0)</f>
        <v>2</v>
      </c>
      <c r="AE8" t="str" cm="1">
        <f t="array" ref="AE8">IFERROR(IF(LEN(INDEX(Base!8:8,0,MATCH(Planilha2!$AA8,Base!8:8,0)+2))&gt;2,LEFT(INDEX(Base!8:8,0,MATCH(Planilha2!$AA8,Base!8:8,0)+2),1),INDEX(Base!8:8,0,MATCH(Planilha2!$AA8,Base!8:8,0)+2)),0)</f>
        <v>2</v>
      </c>
      <c r="AF8" t="str">
        <f>AA8&amp;", "&amp;Configurações!$C$4&amp;", "&amp;Configurações!$C$5&amp;", Brazil"</f>
        <v>Avenida Rainha Elizabeth da Bélgica, Copacabana, Copacabana, RJ, Brazil</v>
      </c>
      <c r="AG8" t="str">
        <f>RIGHT(AA8,LEN(AA8)-FIND(",",AA8,1)-1)&amp;", "&amp;Configurações!$C$4&amp;", "&amp;Configurações!$C$5</f>
        <v>Copacabana, Copacabana, RJ</v>
      </c>
    </row>
    <row r="9" spans="1:33" x14ac:dyDescent="0.3">
      <c r="A9" s="1">
        <v>7</v>
      </c>
      <c r="B9" t="str">
        <f>IF(OR(ISNUMBER(FIND(Configurações!$B$8,Base!B9)),ISNUMBER(FIND(Configurações!$B$9,Base!B9)),ISNUMBER(FIND(Configurações!$B$10,Base!B9)),ISNUMBER(FIND(Configurações!$B$11,Base!B9)))=TRUE,Base!B9,0)</f>
        <v>destaque</v>
      </c>
      <c r="C9" t="str">
        <f>SUBSTITUTE(SUBSTITUTE(IF(ISNUMBER(FIND("R$",Base!B9))=TRUE,Base!B9,IF(OR(ISNUMBER(FIND("condo",Base!C9)),ISNUMBER(FIND("IPTU",Base!C9)))=TRUE,Base!B9,Base!C9)),"R$",""),".","")</f>
        <v xml:space="preserve"> 800000000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0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0</v>
      </c>
      <c r="F9" s="3" t="str" cm="1">
        <f t="array" ref="F9">INDEX(Base!9:9,MATCH(MAX(LEN(Base!9:9)),LEN(Base!9:9),0))</f>
        <v>Oportunidade! Documentação impecável. Direto com proprietário. O apartamento foi totalmente reformado em 2016, com projeto de arquitetura específico. Localização em rua arborizada...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>Oportunidade! Documentação impecável. Direto com proprietário. O apartamento foi totalmente reformado em 2016, com projeto de arquitetura específico. Localização em rua arborizada...</v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Ministro Alfredo Valadão, Copacabana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3" t="str" cm="1">
        <f t="array" ref="AA9">LOOKUP(2,1/(F9:Z9&lt;&gt;""),F9:Z9)</f>
        <v>Rua Ministro Alfredo Valadão, Copacabana</v>
      </c>
      <c r="AB9" t="str" cm="1">
        <f t="array" ref="AB9">IFERROR(IF(LEN(TRIM(SUBSTITUTE(INDEX(Base!9:9,0,MATCH(Planilha2!$AA9,Base!9:9,0)+1),"m²",""))&gt;5),LEFT(TRIM(SUBSTITUTE(INDEX(Base!9:9,0,MATCH(Planilha2!$AA9,Base!9:9,0)+1),"m²","")),2),TRIM(SUBSTITUTE(INDEX(Base!9:9,0,MATCH(Planilha2!$AA9,Base!9:9,0)+1),"m²",""))),0)</f>
        <v>97</v>
      </c>
      <c r="AC9" t="str" cm="1">
        <f t="array" ref="AC9">IFERROR(IF(LEN(INDEX(Base!9:9,0,MATCH(Planilha2!$AA9,Base!9:9,0)+2))&gt;2,LEFT(INDEX(Base!9:9,0,MATCH(Planilha2!$AA9,Base!9:9,0)+2),1),INDEX(Base!9:9,0,MATCH(Planilha2!$AA9,Base!9:9,0)+2)),0)</f>
        <v>3</v>
      </c>
      <c r="AD9" t="str" cm="1">
        <f t="array" ref="AD9">IFERROR(IF(LEN(INDEX(Base!9:9,0,MATCH(Planilha2!$AA9,Base!9:9,0)+2))&gt;2,LEFT(INDEX(Base!9:9,0,MATCH(Planilha2!$AA9,Base!9:9,0)+2),1),INDEX(Base!9:9,0,MATCH(Planilha2!$AA9,Base!9:9,0)+2)),0)</f>
        <v>3</v>
      </c>
      <c r="AE9" t="str" cm="1">
        <f t="array" ref="AE9">IFERROR(IF(LEN(INDEX(Base!9:9,0,MATCH(Planilha2!$AA9,Base!9:9,0)+2))&gt;2,LEFT(INDEX(Base!9:9,0,MATCH(Planilha2!$AA9,Base!9:9,0)+2),1),INDEX(Base!9:9,0,MATCH(Planilha2!$AA9,Base!9:9,0)+2)),0)</f>
        <v>3</v>
      </c>
      <c r="AF9" t="str">
        <f>AA9&amp;", "&amp;Configurações!$C$4&amp;", "&amp;Configurações!$C$5&amp;", Brazil"</f>
        <v>Rua Ministro Alfredo Valadão, Copacabana, Copacabana, RJ, Brazil</v>
      </c>
      <c r="AG9" t="str">
        <f>RIGHT(AA9,LEN(AA9)-FIND(",",AA9,1)-1)&amp;", "&amp;Configurações!$C$4&amp;", "&amp;Configurações!$C$5</f>
        <v>Copacabana, Copacabana, RJ</v>
      </c>
    </row>
    <row r="10" spans="1:33" x14ac:dyDescent="0.3">
      <c r="A10" s="1">
        <v>8</v>
      </c>
      <c r="B10" t="str">
        <f>IF(OR(ISNUMBER(FIND(Configurações!$B$8,Base!B10)),ISNUMBER(FIND(Configurações!$B$9,Base!B10)),ISNUMBER(FIND(Configurações!$B$10,Base!B10)),ISNUMBER(FIND(Configurações!$B$11,Base!B10)))=TRUE,Base!B10,0)</f>
        <v>destaque</v>
      </c>
      <c r="C10" t="str">
        <f>SUBSTITUTE(SUBSTITUTE(IF(ISNUMBER(FIND("R$",Base!B10))=TRUE,Base!B10,IF(OR(ISNUMBER(FIND("condo",Base!C10)),ISNUMBER(FIND("IPTU",Base!C10)))=TRUE,Base!B10,Base!C10)),"R$",""),".","")</f>
        <v xml:space="preserve"> 850000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925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162</v>
      </c>
      <c r="F10" s="3" t="str" cm="1">
        <f t="array" ref="F10">INDEX(Base!10:10,MATCH(MAX(LEN(Base!10:10)),LEN(Base!10:10),0))</f>
        <v>Localizado no melhor ponto de Copacabana, entre as ruas Constante Ramos e Barão de Ipanema, original 3 quartos, sendo 1 revertido em sala de jantar, possibilidade de reverter para...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>Localizado no melhor ponto de Copacabana, entre as ruas Constante Ramos e Barão de Ipanema, original 3 quartos, sendo 1 revertido em sala de jantar, possibilidade de reverter para...</v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>Avenida Nossa Senhora de Copacabana, Copacabana</v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3" t="str" cm="1">
        <f t="array" ref="AA10">LOOKUP(2,1/(F10:Z10&lt;&gt;""),F10:Z10)</f>
        <v>Avenida Nossa Senhora de Copacabana, Copacabana</v>
      </c>
      <c r="AB10" t="str" cm="1">
        <f t="array" ref="AB10">IFERROR(IF(LEN(TRIM(SUBSTITUTE(INDEX(Base!10:10,0,MATCH(Planilha2!$AA10,Base!10:10,0)+1),"m²",""))&gt;5),LEFT(TRIM(SUBSTITUTE(INDEX(Base!10:10,0,MATCH(Planilha2!$AA10,Base!10:10,0)+1),"m²","")),2),TRIM(SUBSTITUTE(INDEX(Base!10:10,0,MATCH(Planilha2!$AA10,Base!10:10,0)+1),"m²",""))),0)</f>
        <v>93</v>
      </c>
      <c r="AC10" t="str" cm="1">
        <f t="array" ref="AC10">IFERROR(IF(LEN(INDEX(Base!10:10,0,MATCH(Planilha2!$AA10,Base!10:10,0)+2))&gt;2,LEFT(INDEX(Base!10:10,0,MATCH(Planilha2!$AA10,Base!10:10,0)+2),1),INDEX(Base!10:10,0,MATCH(Planilha2!$AA10,Base!10:10,0)+2)),0)</f>
        <v>2</v>
      </c>
      <c r="AD10" t="str" cm="1">
        <f t="array" ref="AD10">IFERROR(IF(LEN(INDEX(Base!10:10,0,MATCH(Planilha2!$AA10,Base!10:10,0)+2))&gt;2,LEFT(INDEX(Base!10:10,0,MATCH(Planilha2!$AA10,Base!10:10,0)+2),1),INDEX(Base!10:10,0,MATCH(Planilha2!$AA10,Base!10:10,0)+2)),0)</f>
        <v>2</v>
      </c>
      <c r="AE10" t="str" cm="1">
        <f t="array" ref="AE10">IFERROR(IF(LEN(INDEX(Base!10:10,0,MATCH(Planilha2!$AA10,Base!10:10,0)+2))&gt;2,LEFT(INDEX(Base!10:10,0,MATCH(Planilha2!$AA10,Base!10:10,0)+2),1),INDEX(Base!10:10,0,MATCH(Planilha2!$AA10,Base!10:10,0)+2)),0)</f>
        <v>2</v>
      </c>
      <c r="AF10" t="str">
        <f>AA10&amp;", "&amp;Configurações!$C$4&amp;", "&amp;Configurações!$C$5&amp;", Brazil"</f>
        <v>Avenida Nossa Senhora de Copacabana, Copacabana, Copacabana, RJ, Brazil</v>
      </c>
      <c r="AG10" t="str">
        <f>RIGHT(AA10,LEN(AA10)-FIND(",",AA10,1)-1)&amp;", "&amp;Configurações!$C$4&amp;", "&amp;Configurações!$C$5</f>
        <v>Copacabana, Copacabana, RJ</v>
      </c>
    </row>
    <row r="11" spans="1:33" x14ac:dyDescent="0.3">
      <c r="A11" s="1">
        <v>9</v>
      </c>
      <c r="B11" t="str">
        <f>IF(OR(ISNUMBER(FIND(Configurações!$B$8,Base!B11)),ISNUMBER(FIND(Configurações!$B$9,Base!B11)),ISNUMBER(FIND(Configurações!$B$10,Base!B11)),ISNUMBER(FIND(Configurações!$B$11,Base!B11)))=TRUE,Base!B11,0)</f>
        <v>destaque</v>
      </c>
      <c r="C11" t="str">
        <f>SUBSTITUTE(SUBSTITUTE(IF(ISNUMBER(FIND("R$",Base!B11))=TRUE,Base!B11,IF(OR(ISNUMBER(FIND("condo",Base!C11)),ISNUMBER(FIND("IPTU",Base!C11)))=TRUE,Base!B11,Base!C11)),"R$",""),".","")</f>
        <v xml:space="preserve"> 740000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756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1558</v>
      </c>
      <c r="F11" s="3" t="str" cm="1">
        <f t="array" ref="F11">INDEX(Base!11:11,MATCH(MAX(LEN(Base!11:11)),LEN(Base!11:11),0))</f>
        <v>Luxo e conforto localizado perto do mar e do metrô. Proprietário vende excelente apartamento, todo reformado e decorado, porcelanato, 2 amplos quartos com armários e ar condicionad...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>Luxo e conforto localizado perto do mar e do metrô. Proprietário vende excelente apartamento, todo reformado e decorado, porcelanato, 2 amplos quartos com armários e ar condicionad...</v>
      </c>
      <c r="N11" t="str">
        <f>TRIM((IF(OR(ISNUMBER(FIND("Avenida",Base!F11)),ISNUMBER(FIND("Rua",Base!F11)),ISNUMBER(FIND("Estrada",Base!F11)),ISNUMBER(FIND(",",Base!F11)))=TRUE,Base!F11,"")))</f>
        <v/>
      </c>
      <c r="O11" t="str">
        <f>TRIM((IF(OR(ISNUMBER(FIND("Avenida",Base!G11)),ISNUMBER(FIND("Rua",Base!G11)),ISNUMBER(FIND("Estrada",Base!G11)),ISNUMBER(FIND(",",Base!G11)))=TRUE,Base!G11,"")))</f>
        <v>Avenida Nossa Senhora de Copacabana, Copacabana</v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3" t="str" cm="1">
        <f t="array" ref="AA11">LOOKUP(2,1/(F11:Z11&lt;&gt;""),F11:Z11)</f>
        <v>Avenida Nossa Senhora de Copacabana, Copacabana</v>
      </c>
      <c r="AB11" t="str" cm="1">
        <f t="array" ref="AB11">IFERROR(IF(LEN(TRIM(SUBSTITUTE(INDEX(Base!11:11,0,MATCH(Planilha2!$AA11,Base!11:11,0)+1),"m²",""))&gt;5),LEFT(TRIM(SUBSTITUTE(INDEX(Base!11:11,0,MATCH(Planilha2!$AA11,Base!11:11,0)+1),"m²","")),2),TRIM(SUBSTITUTE(INDEX(Base!11:11,0,MATCH(Planilha2!$AA11,Base!11:11,0)+1),"m²",""))),0)</f>
        <v>75</v>
      </c>
      <c r="AC11" t="str" cm="1">
        <f t="array" ref="AC11">IFERROR(IF(LEN(INDEX(Base!11:11,0,MATCH(Planilha2!$AA11,Base!11:11,0)+2))&gt;2,LEFT(INDEX(Base!11:11,0,MATCH(Planilha2!$AA11,Base!11:11,0)+2),1),INDEX(Base!11:11,0,MATCH(Planilha2!$AA11,Base!11:11,0)+2)),0)</f>
        <v>2</v>
      </c>
      <c r="AD11" t="str" cm="1">
        <f t="array" ref="AD11">IFERROR(IF(LEN(INDEX(Base!11:11,0,MATCH(Planilha2!$AA11,Base!11:11,0)+2))&gt;2,LEFT(INDEX(Base!11:11,0,MATCH(Planilha2!$AA11,Base!11:11,0)+2),1),INDEX(Base!11:11,0,MATCH(Planilha2!$AA11,Base!11:11,0)+2)),0)</f>
        <v>2</v>
      </c>
      <c r="AE11" t="str" cm="1">
        <f t="array" ref="AE11">IFERROR(IF(LEN(INDEX(Base!11:11,0,MATCH(Planilha2!$AA11,Base!11:11,0)+2))&gt;2,LEFT(INDEX(Base!11:11,0,MATCH(Planilha2!$AA11,Base!11:11,0)+2),1),INDEX(Base!11:11,0,MATCH(Planilha2!$AA11,Base!11:11,0)+2)),0)</f>
        <v>2</v>
      </c>
      <c r="AF11" t="str">
        <f>AA11&amp;", "&amp;Configurações!$C$4&amp;", "&amp;Configurações!$C$5&amp;", Brazil"</f>
        <v>Avenida Nossa Senhora de Copacabana, Copacabana, Copacabana, RJ, Brazil</v>
      </c>
      <c r="AG11" t="str">
        <f>RIGHT(AA11,LEN(AA11)-FIND(",",AA11,1)-1)&amp;", "&amp;Configurações!$C$4&amp;", "&amp;Configurações!$C$5</f>
        <v>Copacabana, Copacabana, RJ</v>
      </c>
    </row>
    <row r="12" spans="1:33" x14ac:dyDescent="0.3">
      <c r="A12" s="1">
        <v>10</v>
      </c>
      <c r="B12" t="str">
        <f>IF(OR(ISNUMBER(FIND(Configurações!$B$8,Base!B12)),ISNUMBER(FIND(Configurações!$B$9,Base!B12)),ISNUMBER(FIND(Configurações!$B$10,Base!B12)),ISNUMBER(FIND(Configurações!$B$11,Base!B12)))=TRUE,Base!B12,0)</f>
        <v>destaque</v>
      </c>
      <c r="C12" t="str">
        <f>SUBSTITUTE(SUBSTITUTE(IF(ISNUMBER(FIND("R$",Base!B12))=TRUE,Base!B12,IF(OR(ISNUMBER(FIND("condo",Base!C12)),ISNUMBER(FIND("IPTU",Base!C12)))=TRUE,Base!B12,Base!C12)),"R$",""),".","")</f>
        <v xml:space="preserve"> 2000000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2000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6000</v>
      </c>
      <c r="F12" s="3" t="str" cm="1">
        <f t="array" ref="F12">INDEX(Base!12:12,MATCH(MAX(LEN(Base!12:12)),LEN(Base!12:12),0))</f>
        <v>Apartamento reformado de 200 m2, com vista para a Rua Domingos Ferreira, na quadra da praia. O prédio tem duas portarias, uma delas saindo na Rua Domingos Ferreira e a outra na Ave...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Apartamento reformado de 200 m2, com vista para a Rua Domingos Ferreira, na quadra da praia. O prédio tem duas portarias, uma delas saindo na Rua Domingos Ferreira e a outra na Ave...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Domingos Ferreira, Copacabana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3" t="str" cm="1">
        <f t="array" ref="AA12">LOOKUP(2,1/(F12:Z12&lt;&gt;""),F12:Z12)</f>
        <v>Rua Domingos Ferreira, Copacabana</v>
      </c>
      <c r="AB12" t="str" cm="1">
        <f t="array" ref="AB12">IFERROR(IF(LEN(TRIM(SUBSTITUTE(INDEX(Base!12:12,0,MATCH(Planilha2!$AA12,Base!12:12,0)+1),"m²",""))&gt;5),LEFT(TRIM(SUBSTITUTE(INDEX(Base!12:12,0,MATCH(Planilha2!$AA12,Base!12:12,0)+1),"m²","")),2),TRIM(SUBSTITUTE(INDEX(Base!12:12,0,MATCH(Planilha2!$AA12,Base!12:12,0)+1),"m²",""))),0)</f>
        <v>20</v>
      </c>
      <c r="AC12" t="str" cm="1">
        <f t="array" ref="AC12">IFERROR(IF(LEN(INDEX(Base!12:12,0,MATCH(Planilha2!$AA12,Base!12:12,0)+2))&gt;2,LEFT(INDEX(Base!12:12,0,MATCH(Planilha2!$AA12,Base!12:12,0)+2),1),INDEX(Base!12:12,0,MATCH(Planilha2!$AA12,Base!12:12,0)+2)),0)</f>
        <v>3</v>
      </c>
      <c r="AD12" t="str" cm="1">
        <f t="array" ref="AD12">IFERROR(IF(LEN(INDEX(Base!12:12,0,MATCH(Planilha2!$AA12,Base!12:12,0)+2))&gt;2,LEFT(INDEX(Base!12:12,0,MATCH(Planilha2!$AA12,Base!12:12,0)+2),1),INDEX(Base!12:12,0,MATCH(Planilha2!$AA12,Base!12:12,0)+2)),0)</f>
        <v>3</v>
      </c>
      <c r="AE12" t="str" cm="1">
        <f t="array" ref="AE12">IFERROR(IF(LEN(INDEX(Base!12:12,0,MATCH(Planilha2!$AA12,Base!12:12,0)+2))&gt;2,LEFT(INDEX(Base!12:12,0,MATCH(Planilha2!$AA12,Base!12:12,0)+2),1),INDEX(Base!12:12,0,MATCH(Planilha2!$AA12,Base!12:12,0)+2)),0)</f>
        <v>3</v>
      </c>
      <c r="AF12" t="str">
        <f>AA12&amp;", "&amp;Configurações!$C$4&amp;", "&amp;Configurações!$C$5&amp;", Brazil"</f>
        <v>Rua Domingos Ferreira, Copacabana, Copacabana, RJ, Brazil</v>
      </c>
      <c r="AG12" t="str">
        <f>RIGHT(AA12,LEN(AA12)-FIND(",",AA12,1)-1)&amp;", "&amp;Configurações!$C$4&amp;", "&amp;Configurações!$C$5</f>
        <v>Copacabana, Copacabana, RJ</v>
      </c>
    </row>
    <row r="13" spans="1:33" x14ac:dyDescent="0.3">
      <c r="A13" s="1">
        <v>11</v>
      </c>
      <c r="B13" t="str">
        <f>IF(OR(ISNUMBER(FIND(Configurações!$B$8,Base!B13)),ISNUMBER(FIND(Configurações!$B$9,Base!B13)),ISNUMBER(FIND(Configurações!$B$10,Base!B13)),ISNUMBER(FIND(Configurações!$B$11,Base!B13)))=TRUE,Base!B13,0)</f>
        <v>destaque</v>
      </c>
      <c r="C13" t="str">
        <f>SUBSTITUTE(SUBSTITUTE(IF(ISNUMBER(FIND("R$",Base!B13))=TRUE,Base!B13,IF(OR(ISNUMBER(FIND("condo",Base!C13)),ISNUMBER(FIND("IPTU",Base!C13)))=TRUE,Base!B13,Base!C13)),"R$",""),".","")</f>
        <v xml:space="preserve"> 330000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350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563</v>
      </c>
      <c r="F13" s="3" t="str" cm="1">
        <f t="array" ref="F13">INDEX(Base!13:13,MATCH(MAX(LEN(Base!13:13)),LEN(Base!13:13),0))</f>
        <v>Excelente conjugado, totalmente reformado, com entrada pela Av. Atlântica, 300 metros da areia de Copacabana. Apartamento de fundos, silencioso, todo em porcelanato, cozinha reform...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>Excelente conjugado, totalmente reformado, com entrada pela Av. Atlântica, 300 metros da areia de Copacabana. Apartamento de fundos, silencioso, todo em porcelanato, cozinha reform...</v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>Avenida Atlântica, Copacabana</v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3" t="str" cm="1">
        <f t="array" ref="AA13">LOOKUP(2,1/(F13:Z13&lt;&gt;""),F13:Z13)</f>
        <v>Avenida Atlântica, Copacabana</v>
      </c>
      <c r="AB13" t="str" cm="1">
        <f t="array" ref="AB13">IFERROR(IF(LEN(TRIM(SUBSTITUTE(INDEX(Base!13:13,0,MATCH(Planilha2!$AA13,Base!13:13,0)+1),"m²",""))&gt;5),LEFT(TRIM(SUBSTITUTE(INDEX(Base!13:13,0,MATCH(Planilha2!$AA13,Base!13:13,0)+1),"m²","")),2),TRIM(SUBSTITUTE(INDEX(Base!13:13,0,MATCH(Planilha2!$AA13,Base!13:13,0)+1),"m²",""))),0)</f>
        <v>20</v>
      </c>
      <c r="AC13" t="str" cm="1">
        <f t="array" ref="AC13">IFERROR(IF(LEN(INDEX(Base!13:13,0,MATCH(Planilha2!$AA13,Base!13:13,0)+2))&gt;2,LEFT(INDEX(Base!13:13,0,MATCH(Planilha2!$AA13,Base!13:13,0)+2),1),INDEX(Base!13:13,0,MATCH(Planilha2!$AA13,Base!13:13,0)+2)),0)</f>
        <v>1</v>
      </c>
      <c r="AD13" t="str" cm="1">
        <f t="array" ref="AD13">IFERROR(IF(LEN(INDEX(Base!13:13,0,MATCH(Planilha2!$AA13,Base!13:13,0)+2))&gt;2,LEFT(INDEX(Base!13:13,0,MATCH(Planilha2!$AA13,Base!13:13,0)+2),1),INDEX(Base!13:13,0,MATCH(Planilha2!$AA13,Base!13:13,0)+2)),0)</f>
        <v>1</v>
      </c>
      <c r="AE13" t="str" cm="1">
        <f t="array" ref="AE13">IFERROR(IF(LEN(INDEX(Base!13:13,0,MATCH(Planilha2!$AA13,Base!13:13,0)+2))&gt;2,LEFT(INDEX(Base!13:13,0,MATCH(Planilha2!$AA13,Base!13:13,0)+2),1),INDEX(Base!13:13,0,MATCH(Planilha2!$AA13,Base!13:13,0)+2)),0)</f>
        <v>1</v>
      </c>
      <c r="AF13" t="str">
        <f>AA13&amp;", "&amp;Configurações!$C$4&amp;", "&amp;Configurações!$C$5&amp;", Brazil"</f>
        <v>Avenida Atlântica, Copacabana, Copacabana, RJ, Brazil</v>
      </c>
      <c r="AG13" t="str">
        <f>RIGHT(AA13,LEN(AA13)-FIND(",",AA13,1)-1)&amp;", "&amp;Configurações!$C$4&amp;", "&amp;Configurações!$C$5</f>
        <v>Copacabana, Copacabana, RJ</v>
      </c>
    </row>
    <row r="14" spans="1:33" x14ac:dyDescent="0.3">
      <c r="A14" s="1">
        <v>12</v>
      </c>
      <c r="B14" t="str">
        <f>IF(OR(ISNUMBER(FIND(Configurações!$B$8,Base!B14)),ISNUMBER(FIND(Configurações!$B$9,Base!B14)),ISNUMBER(FIND(Configurações!$B$10,Base!B14)),ISNUMBER(FIND(Configurações!$B$11,Base!B14)))=TRUE,Base!B14,0)</f>
        <v>destaque</v>
      </c>
      <c r="C14" t="str">
        <f>SUBSTITUTE(SUBSTITUTE(IF(ISNUMBER(FIND("R$",Base!B14))=TRUE,Base!B14,IF(OR(ISNUMBER(FIND("condo",Base!C14)),ISNUMBER(FIND("IPTU",Base!C14)))=TRUE,Base!B14,Base!C14)),"R$",""),".","")</f>
        <v xml:space="preserve"> 1200000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0</v>
      </c>
      <c r="F14" s="3" t="str" cm="1">
        <f t="array" ref="F14">INDEX(Base!14:14,MATCH(MAX(LEN(Base!14:14)),LEN(Base!14:14),0))</f>
        <v>Apartamento no melhor ponto de Copacabana, tudo perto, metrô, comércio farto, praia, academia e hospital. Três quartos com ar condicionado, 2 banheiros,sala ampla, cozinha espaçosa...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Apartamento no melhor ponto de Copacabana, tudo perto, metrô, comércio farto, praia, academia e hospital. Três quartos com ar condicionado, 2 banheiros,sala ampla, cozinha espaçosa...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Pompeu Loureiro, Copacabana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3" t="str" cm="1">
        <f t="array" ref="AA14">LOOKUP(2,1/(F14:Z14&lt;&gt;""),F14:Z14)</f>
        <v>Rua Pompeu Loureiro, Copacabana</v>
      </c>
      <c r="AB14" t="str" cm="1">
        <f t="array" ref="AB14">IFERROR(IF(LEN(TRIM(SUBSTITUTE(INDEX(Base!14:14,0,MATCH(Planilha2!$AA14,Base!14:14,0)+1),"m²",""))&gt;5),LEFT(TRIM(SUBSTITUTE(INDEX(Base!14:14,0,MATCH(Planilha2!$AA14,Base!14:14,0)+1),"m²","")),2),TRIM(SUBSTITUTE(INDEX(Base!14:14,0,MATCH(Planilha2!$AA14,Base!14:14,0)+1),"m²",""))),0)</f>
        <v>80</v>
      </c>
      <c r="AC14" t="str" cm="1">
        <f t="array" ref="AC14">IFERROR(IF(LEN(INDEX(Base!14:14,0,MATCH(Planilha2!$AA14,Base!14:14,0)+2))&gt;2,LEFT(INDEX(Base!14:14,0,MATCH(Planilha2!$AA14,Base!14:14,0)+2),1),INDEX(Base!14:14,0,MATCH(Planilha2!$AA14,Base!14:14,0)+2)),0)</f>
        <v>3</v>
      </c>
      <c r="AD14" t="str" cm="1">
        <f t="array" ref="AD14">IFERROR(IF(LEN(INDEX(Base!14:14,0,MATCH(Planilha2!$AA14,Base!14:14,0)+2))&gt;2,LEFT(INDEX(Base!14:14,0,MATCH(Planilha2!$AA14,Base!14:14,0)+2),1),INDEX(Base!14:14,0,MATCH(Planilha2!$AA14,Base!14:14,0)+2)),0)</f>
        <v>3</v>
      </c>
      <c r="AE14" t="str" cm="1">
        <f t="array" ref="AE14">IFERROR(IF(LEN(INDEX(Base!14:14,0,MATCH(Planilha2!$AA14,Base!14:14,0)+2))&gt;2,LEFT(INDEX(Base!14:14,0,MATCH(Planilha2!$AA14,Base!14:14,0)+2),1),INDEX(Base!14:14,0,MATCH(Planilha2!$AA14,Base!14:14,0)+2)),0)</f>
        <v>3</v>
      </c>
      <c r="AF14" t="str">
        <f>AA14&amp;", "&amp;Configurações!$C$4&amp;", "&amp;Configurações!$C$5&amp;", Brazil"</f>
        <v>Rua Pompeu Loureiro, Copacabana, Copacabana, RJ, Brazil</v>
      </c>
      <c r="AG14" t="str">
        <f>RIGHT(AA14,LEN(AA14)-FIND(",",AA14,1)-1)&amp;", "&amp;Configurações!$C$4&amp;", "&amp;Configurações!$C$5</f>
        <v>Copacabana, Copacabana, RJ</v>
      </c>
    </row>
    <row r="15" spans="1:33" x14ac:dyDescent="0.3">
      <c r="A15" s="1">
        <v>13</v>
      </c>
      <c r="B15" t="str">
        <f>IF(OR(ISNUMBER(FIND(Configurações!$B$8,Base!B15)),ISNUMBER(FIND(Configurações!$B$9,Base!B15)),ISNUMBER(FIND(Configurações!$B$10,Base!B15)),ISNUMBER(FIND(Configurações!$B$11,Base!B15)))=TRUE,Base!B15,0)</f>
        <v>destaque</v>
      </c>
      <c r="C15" t="str">
        <f>SUBSTITUTE(SUBSTITUTE(IF(ISNUMBER(FIND("R$",Base!B15))=TRUE,Base!B15,IF(OR(ISNUMBER(FIND("condo",Base!C15)),ISNUMBER(FIND("IPTU",Base!C15)))=TRUE,Base!B15,Base!C15)),"R$",""),".","")</f>
        <v xml:space="preserve"> 820000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1035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1035</v>
      </c>
      <c r="F15" s="3" t="str" cm="1">
        <f t="array" ref="F15">INDEX(Base!15:15,MATCH(MAX(LEN(Base!15:15)),LEN(Base!15:15),0))</f>
        <v>Investimento! .Documentação ok, desimpedido!Apartamento amplo, de fundos, sem vaga de garagem , prédio não possui salão de festas, apenas 2 apartamentos por andar. com pé direito a...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>Investimento! .Documentação ok, desimpedido!Apartamento amplo, de fundos, sem vaga de garagem , prédio não possui salão de festas, apenas 2 apartamentos por andar. com pé direito a...</v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>Rua Sá Ferreira, Copacabana</v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/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3" t="str" cm="1">
        <f t="array" ref="AA15">LOOKUP(2,1/(F15:Z15&lt;&gt;""),F15:Z15)</f>
        <v>Rua Sá Ferreira, Copacabana</v>
      </c>
      <c r="AB15" t="str" cm="1">
        <f t="array" ref="AB15">IFERROR(IF(LEN(TRIM(SUBSTITUTE(INDEX(Base!15:15,0,MATCH(Planilha2!$AA15,Base!15:15,0)+1),"m²",""))&gt;5),LEFT(TRIM(SUBSTITUTE(INDEX(Base!15:15,0,MATCH(Planilha2!$AA15,Base!15:15,0)+1),"m²","")),2),TRIM(SUBSTITUTE(INDEX(Base!15:15,0,MATCH(Planilha2!$AA15,Base!15:15,0)+1),"m²",""))),0)</f>
        <v>96</v>
      </c>
      <c r="AC15" t="str" cm="1">
        <f t="array" ref="AC15">IFERROR(IF(LEN(INDEX(Base!15:15,0,MATCH(Planilha2!$AA15,Base!15:15,0)+2))&gt;2,LEFT(INDEX(Base!15:15,0,MATCH(Planilha2!$AA15,Base!15:15,0)+2),1),INDEX(Base!15:15,0,MATCH(Planilha2!$AA15,Base!15:15,0)+2)),0)</f>
        <v>2</v>
      </c>
      <c r="AD15" t="str" cm="1">
        <f t="array" ref="AD15">IFERROR(IF(LEN(INDEX(Base!15:15,0,MATCH(Planilha2!$AA15,Base!15:15,0)+2))&gt;2,LEFT(INDEX(Base!15:15,0,MATCH(Planilha2!$AA15,Base!15:15,0)+2),1),INDEX(Base!15:15,0,MATCH(Planilha2!$AA15,Base!15:15,0)+2)),0)</f>
        <v>2</v>
      </c>
      <c r="AE15" t="str" cm="1">
        <f t="array" ref="AE15">IFERROR(IF(LEN(INDEX(Base!15:15,0,MATCH(Planilha2!$AA15,Base!15:15,0)+2))&gt;2,LEFT(INDEX(Base!15:15,0,MATCH(Planilha2!$AA15,Base!15:15,0)+2),1),INDEX(Base!15:15,0,MATCH(Planilha2!$AA15,Base!15:15,0)+2)),0)</f>
        <v>2</v>
      </c>
      <c r="AF15" t="str">
        <f>AA15&amp;", "&amp;Configurações!$C$4&amp;", "&amp;Configurações!$C$5&amp;", Brazil"</f>
        <v>Rua Sá Ferreira, Copacabana, Copacabana, RJ, Brazil</v>
      </c>
      <c r="AG15" t="str">
        <f>RIGHT(AA15,LEN(AA15)-FIND(",",AA15,1)-1)&amp;", "&amp;Configurações!$C$4&amp;", "&amp;Configurações!$C$5</f>
        <v>Copacabana, Copacabana, RJ</v>
      </c>
    </row>
    <row r="16" spans="1:33" x14ac:dyDescent="0.3">
      <c r="A16" s="1">
        <v>14</v>
      </c>
      <c r="B16" t="str">
        <f>IF(OR(ISNUMBER(FIND(Configurações!$B$8,Base!B16)),ISNUMBER(FIND(Configurações!$B$9,Base!B16)),ISNUMBER(FIND(Configurações!$B$10,Base!B16)),ISNUMBER(FIND(Configurações!$B$11,Base!B16)))=TRUE,Base!B16,0)</f>
        <v>destaque</v>
      </c>
      <c r="C16" t="str">
        <f>SUBSTITUTE(SUBSTITUTE(IF(ISNUMBER(FIND("R$",Base!B16))=TRUE,Base!B16,IF(OR(ISNUMBER(FIND("condo",Base!C16)),ISNUMBER(FIND("IPTU",Base!C16)))=TRUE,Base!B16,Base!C16)),"R$",""),".","")</f>
        <v xml:space="preserve"> 350000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283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658</v>
      </c>
      <c r="F16" s="3" t="str" cm="1">
        <f t="array" ref="F16">INDEX(Base!16:16,MATCH(MAX(LEN(Base!16:16)),LEN(Base!16:16),0))</f>
        <v>Vendo apto conjugado.propietario.posto 2 de copa.Rua ministro viveiros de castro 15 apto 316...de fundos.silencioso.sol de manha.dividido em qto/sala com divisoria.cozinha cabe fog...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Vendo apto conjugado.propietario.posto 2 de copa.Rua ministro viveiros de castro 15 apto 316...de fundos.silencioso.sol de manha.dividido em qto/sala com divisoria.cozinha cabe fog...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Ministro Viveiros de Castro, Copacabana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3" t="str" cm="1">
        <f t="array" ref="AA16">LOOKUP(2,1/(F16:Z16&lt;&gt;""),F16:Z16)</f>
        <v>Rua Ministro Viveiros de Castro, Copacabana</v>
      </c>
      <c r="AB16" t="str" cm="1">
        <f t="array" ref="AB16">IFERROR(IF(LEN(TRIM(SUBSTITUTE(INDEX(Base!16:16,0,MATCH(Planilha2!$AA16,Base!16:16,0)+1),"m²",""))&gt;5),LEFT(TRIM(SUBSTITUTE(INDEX(Base!16:16,0,MATCH(Planilha2!$AA16,Base!16:16,0)+1),"m²","")),2),TRIM(SUBSTITUTE(INDEX(Base!16:16,0,MATCH(Planilha2!$AA16,Base!16:16,0)+1),"m²",""))),0)</f>
        <v>30</v>
      </c>
      <c r="AC16" t="str" cm="1">
        <f t="array" ref="AC16">IFERROR(IF(LEN(INDEX(Base!16:16,0,MATCH(Planilha2!$AA16,Base!16:16,0)+2))&gt;2,LEFT(INDEX(Base!16:16,0,MATCH(Planilha2!$AA16,Base!16:16,0)+2),1),INDEX(Base!16:16,0,MATCH(Planilha2!$AA16,Base!16:16,0)+2)),0)</f>
        <v>1</v>
      </c>
      <c r="AD16" t="str" cm="1">
        <f t="array" ref="AD16">IFERROR(IF(LEN(INDEX(Base!16:16,0,MATCH(Planilha2!$AA16,Base!16:16,0)+2))&gt;2,LEFT(INDEX(Base!16:16,0,MATCH(Planilha2!$AA16,Base!16:16,0)+2),1),INDEX(Base!16:16,0,MATCH(Planilha2!$AA16,Base!16:16,0)+2)),0)</f>
        <v>1</v>
      </c>
      <c r="AE16" t="str" cm="1">
        <f t="array" ref="AE16">IFERROR(IF(LEN(INDEX(Base!16:16,0,MATCH(Planilha2!$AA16,Base!16:16,0)+2))&gt;2,LEFT(INDEX(Base!16:16,0,MATCH(Planilha2!$AA16,Base!16:16,0)+2),1),INDEX(Base!16:16,0,MATCH(Planilha2!$AA16,Base!16:16,0)+2)),0)</f>
        <v>1</v>
      </c>
      <c r="AF16" t="str">
        <f>AA16&amp;", "&amp;Configurações!$C$4&amp;", "&amp;Configurações!$C$5&amp;", Brazil"</f>
        <v>Rua Ministro Viveiros de Castro, Copacabana, Copacabana, RJ, Brazil</v>
      </c>
      <c r="AG16" t="str">
        <f>RIGHT(AA16,LEN(AA16)-FIND(",",AA16,1)-1)&amp;", "&amp;Configurações!$C$4&amp;", "&amp;Configurações!$C$5</f>
        <v>Copacabana, Copacabana, RJ</v>
      </c>
    </row>
    <row r="17" spans="1:33" x14ac:dyDescent="0.3">
      <c r="A17" s="1">
        <v>15</v>
      </c>
      <c r="B17" t="str">
        <f>IF(OR(ISNUMBER(FIND(Configurações!$B$8,Base!B17)),ISNUMBER(FIND(Configurações!$B$9,Base!B17)),ISNUMBER(FIND(Configurações!$B$10,Base!B17)),ISNUMBER(FIND(Configurações!$B$11,Base!B17)))=TRUE,Base!B17,0)</f>
        <v>destaque</v>
      </c>
      <c r="C17" t="str">
        <f>SUBSTITUTE(SUBSTITUTE(IF(ISNUMBER(FIND("R$",Base!B17))=TRUE,Base!B17,IF(OR(ISNUMBER(FIND("condo",Base!C17)),ISNUMBER(FIND("IPTU",Base!C17)))=TRUE,Base!B17,Base!C17)),"R$",""),".","")</f>
        <v xml:space="preserve"> 7500000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2186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900</v>
      </c>
      <c r="F17" s="3" t="str" cm="1">
        <f t="array" ref="F17">INDEX(Base!17:17,MATCH(MAX(LEN(Base!17:17)),LEN(Base!17:17),0))</f>
        <v>R$ 7.500.000.- (COBERTURA TRIPLEX ) - ( Rua BOLÍVAR / Avda. ATLÂNTICA ) ( 400 m2 ) ( 1 p/ andar ) ( VISTÃO mar / montanhas de Copacabana ) ( ESPETACULAR FRONTAL ) ( 8 Quartos ) ( S...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R$ 7.500.000.- (COBERTURA TRIPLEX ) - ( Rua BOLÍVAR / Avda. ATLÂNTICA ) ( 400 m2 ) ( 1 p/ andar ) ( VISTÃO mar / montanhas de Copacabana ) ( ESPETACULAR FRONTAL ) ( 8 Quartos ) ( S...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Rua Bolivar, Copacabana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3" t="str" cm="1">
        <f t="array" ref="AA17">LOOKUP(2,1/(F17:Z17&lt;&gt;""),F17:Z17)</f>
        <v>Rua Bolivar, Copacabana</v>
      </c>
      <c r="AB17" t="str" cm="1">
        <f t="array" ref="AB17">IFERROR(IF(LEN(TRIM(SUBSTITUTE(INDEX(Base!17:17,0,MATCH(Planilha2!$AA17,Base!17:17,0)+1),"m²",""))&gt;5),LEFT(TRIM(SUBSTITUTE(INDEX(Base!17:17,0,MATCH(Planilha2!$AA17,Base!17:17,0)+1),"m²","")),2),TRIM(SUBSTITUTE(INDEX(Base!17:17,0,MATCH(Planilha2!$AA17,Base!17:17,0)+1),"m²",""))),0)</f>
        <v>40</v>
      </c>
      <c r="AC17" t="str" cm="1">
        <f t="array" ref="AC17">IFERROR(IF(LEN(INDEX(Base!17:17,0,MATCH(Planilha2!$AA17,Base!17:17,0)+2))&gt;2,LEFT(INDEX(Base!17:17,0,MATCH(Planilha2!$AA17,Base!17:17,0)+2),1),INDEX(Base!17:17,0,MATCH(Planilha2!$AA17,Base!17:17,0)+2)),0)</f>
        <v>8</v>
      </c>
      <c r="AD17" t="str" cm="1">
        <f t="array" ref="AD17">IFERROR(IF(LEN(INDEX(Base!17:17,0,MATCH(Planilha2!$AA17,Base!17:17,0)+2))&gt;2,LEFT(INDEX(Base!17:17,0,MATCH(Planilha2!$AA17,Base!17:17,0)+2),1),INDEX(Base!17:17,0,MATCH(Planilha2!$AA17,Base!17:17,0)+2)),0)</f>
        <v>8</v>
      </c>
      <c r="AE17" t="str" cm="1">
        <f t="array" ref="AE17">IFERROR(IF(LEN(INDEX(Base!17:17,0,MATCH(Planilha2!$AA17,Base!17:17,0)+2))&gt;2,LEFT(INDEX(Base!17:17,0,MATCH(Planilha2!$AA17,Base!17:17,0)+2),1),INDEX(Base!17:17,0,MATCH(Planilha2!$AA17,Base!17:17,0)+2)),0)</f>
        <v>8</v>
      </c>
      <c r="AF17" t="str">
        <f>AA17&amp;", "&amp;Configurações!$C$4&amp;", "&amp;Configurações!$C$5&amp;", Brazil"</f>
        <v>Rua Bolivar, Copacabana, Copacabana, RJ, Brazil</v>
      </c>
      <c r="AG17" t="str">
        <f>RIGHT(AA17,LEN(AA17)-FIND(",",AA17,1)-1)&amp;", "&amp;Configurações!$C$4&amp;", "&amp;Configurações!$C$5</f>
        <v>Copacabana, Copacabana, RJ</v>
      </c>
    </row>
    <row r="18" spans="1:33" x14ac:dyDescent="0.3">
      <c r="A18" s="1">
        <v>16</v>
      </c>
      <c r="B18" t="str">
        <f>IF(OR(ISNUMBER(FIND(Configurações!$B$8,Base!B18)),ISNUMBER(FIND(Configurações!$B$9,Base!B18)),ISNUMBER(FIND(Configurações!$B$10,Base!B18)),ISNUMBER(FIND(Configurações!$B$11,Base!B18)))=TRUE,Base!B18,0)</f>
        <v>destaque</v>
      </c>
      <c r="C18" t="str">
        <f>SUBSTITUTE(SUBSTITUTE(IF(ISNUMBER(FIND("R$",Base!B18))=TRUE,Base!B18,IF(OR(ISNUMBER(FIND("condo",Base!C18)),ISNUMBER(FIND("IPTU",Base!C18)))=TRUE,Base!B18,Base!C18)),"R$",""),".","")</f>
        <v xml:space="preserve"> 2900000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0</v>
      </c>
      <c r="F18" s="3" t="str" cm="1">
        <f t="array" ref="F18">INDEX(Base!18:18,MATCH(MAX(LEN(Base!18:18)),LEN(Base!18:18),0))</f>
        <v>Copacabana- Excelente apto de 4 quartos ( 2 suítes) por R$ 2.900.000,00(direito com o proprietário), com 287 metros quadrados, segunda quadra da praia duas vagas de garagem, todo r...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>Copacabana- Excelente apto de 4 quartos ( 2 suítes) por R$ 2.900.000,00(direito com o proprietário), com 287 metros quadrados, segunda quadra da praia duas vagas de garagem, todo r...</v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>Rua Aires Saldanha, Copacabana</v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3" t="str" cm="1">
        <f t="array" ref="AA18">LOOKUP(2,1/(F18:Z18&lt;&gt;""),F18:Z18)</f>
        <v>Rua Aires Saldanha, Copacabana</v>
      </c>
      <c r="AB18" t="str" cm="1">
        <f t="array" ref="AB18">IFERROR(IF(LEN(TRIM(SUBSTITUTE(INDEX(Base!18:18,0,MATCH(Planilha2!$AA18,Base!18:18,0)+1),"m²",""))&gt;5),LEFT(TRIM(SUBSTITUTE(INDEX(Base!18:18,0,MATCH(Planilha2!$AA18,Base!18:18,0)+1),"m²","")),2),TRIM(SUBSTITUTE(INDEX(Base!18:18,0,MATCH(Planilha2!$AA18,Base!18:18,0)+1),"m²",""))),0)</f>
        <v>28</v>
      </c>
      <c r="AC18" t="str" cm="1">
        <f t="array" ref="AC18">IFERROR(IF(LEN(INDEX(Base!18:18,0,MATCH(Planilha2!$AA18,Base!18:18,0)+2))&gt;2,LEFT(INDEX(Base!18:18,0,MATCH(Planilha2!$AA18,Base!18:18,0)+2),1),INDEX(Base!18:18,0,MATCH(Planilha2!$AA18,Base!18:18,0)+2)),0)</f>
        <v>4</v>
      </c>
      <c r="AD18" t="str" cm="1">
        <f t="array" ref="AD18">IFERROR(IF(LEN(INDEX(Base!18:18,0,MATCH(Planilha2!$AA18,Base!18:18,0)+2))&gt;2,LEFT(INDEX(Base!18:18,0,MATCH(Planilha2!$AA18,Base!18:18,0)+2),1),INDEX(Base!18:18,0,MATCH(Planilha2!$AA18,Base!18:18,0)+2)),0)</f>
        <v>4</v>
      </c>
      <c r="AE18" t="str" cm="1">
        <f t="array" ref="AE18">IFERROR(IF(LEN(INDEX(Base!18:18,0,MATCH(Planilha2!$AA18,Base!18:18,0)+2))&gt;2,LEFT(INDEX(Base!18:18,0,MATCH(Planilha2!$AA18,Base!18:18,0)+2),1),INDEX(Base!18:18,0,MATCH(Planilha2!$AA18,Base!18:18,0)+2)),0)</f>
        <v>4</v>
      </c>
      <c r="AF18" t="str">
        <f>AA18&amp;", "&amp;Configurações!$C$4&amp;", "&amp;Configurações!$C$5&amp;", Brazil"</f>
        <v>Rua Aires Saldanha, Copacabana, Copacabana, RJ, Brazil</v>
      </c>
      <c r="AG18" t="str">
        <f>RIGHT(AA18,LEN(AA18)-FIND(",",AA18,1)-1)&amp;", "&amp;Configurações!$C$4&amp;", "&amp;Configurações!$C$5</f>
        <v>Copacabana, Copacabana, RJ</v>
      </c>
    </row>
    <row r="19" spans="1:33" x14ac:dyDescent="0.3">
      <c r="A19" s="1">
        <v>17</v>
      </c>
      <c r="B19" t="str">
        <f>IF(OR(ISNUMBER(FIND(Configurações!$B$8,Base!B19)),ISNUMBER(FIND(Configurações!$B$9,Base!B19)),ISNUMBER(FIND(Configurações!$B$10,Base!B19)),ISNUMBER(FIND(Configurações!$B$11,Base!B19)))=TRUE,Base!B19,0)</f>
        <v>destaque</v>
      </c>
      <c r="C19" t="str">
        <f>SUBSTITUTE(SUBSTITUTE(IF(ISNUMBER(FIND("R$",Base!B19))=TRUE,Base!B19,IF(OR(ISNUMBER(FIND("condo",Base!C19)),ISNUMBER(FIND("IPTU",Base!C19)))=TRUE,Base!B19,Base!C19)),"R$",""),".","")</f>
        <v xml:space="preserve"> 820000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1290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1600</v>
      </c>
      <c r="F19" s="3" t="str" cm="1">
        <f t="array" ref="F19">INDEX(Base!19:19,MATCH(MAX(LEN(Base!19:19)),LEN(Base!19:19),0))</f>
        <v>Ótimo apartamento no posto 6 de Copacabana, muito bem localizado na divisa entre Copacabana e Ipanema, à uma quadra da praia, apenas 2 apartamentos por andar. Próximo ao mercado Zo...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>Ótimo apartamento no posto 6 de Copacabana, muito bem localizado na divisa entre Copacabana e Ipanema, à uma quadra da praia, apenas 2 apartamentos por andar. Próximo ao mercado Zo...</v>
      </c>
      <c r="N19" t="str">
        <f>TRIM((IF(OR(ISNUMBER(FIND("Avenida",Base!F19)),ISNUMBER(FIND("Rua",Base!F19)),ISNUMBER(FIND("Estrada",Base!F19)),ISNUMBER(FIND(",",Base!F19)))=TRUE,Base!F19,"")))</f>
        <v/>
      </c>
      <c r="O19" t="str">
        <f>TRIM((IF(OR(ISNUMBER(FIND("Avenida",Base!G19)),ISNUMBER(FIND("Rua",Base!G19)),ISNUMBER(FIND("Estrada",Base!G19)),ISNUMBER(FIND(",",Base!G19)))=TRUE,Base!G19,"")))</f>
        <v>Rua Raul Pompéia, Copacabana</v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3" t="str" cm="1">
        <f t="array" ref="AA19">LOOKUP(2,1/(F19:Z19&lt;&gt;""),F19:Z19)</f>
        <v>Rua Raul Pompéia, Copacabana</v>
      </c>
      <c r="AB19" t="str" cm="1">
        <f t="array" ref="AB19">IFERROR(IF(LEN(TRIM(SUBSTITUTE(INDEX(Base!19:19,0,MATCH(Planilha2!$AA19,Base!19:19,0)+1),"m²",""))&gt;5),LEFT(TRIM(SUBSTITUTE(INDEX(Base!19:19,0,MATCH(Planilha2!$AA19,Base!19:19,0)+1),"m²","")),2),TRIM(SUBSTITUTE(INDEX(Base!19:19,0,MATCH(Planilha2!$AA19,Base!19:19,0)+1),"m²",""))),0)</f>
        <v>70</v>
      </c>
      <c r="AC19" t="str" cm="1">
        <f t="array" ref="AC19">IFERROR(IF(LEN(INDEX(Base!19:19,0,MATCH(Planilha2!$AA19,Base!19:19,0)+2))&gt;2,LEFT(INDEX(Base!19:19,0,MATCH(Planilha2!$AA19,Base!19:19,0)+2),1),INDEX(Base!19:19,0,MATCH(Planilha2!$AA19,Base!19:19,0)+2)),0)</f>
        <v>2</v>
      </c>
      <c r="AD19" t="str" cm="1">
        <f t="array" ref="AD19">IFERROR(IF(LEN(INDEX(Base!19:19,0,MATCH(Planilha2!$AA19,Base!19:19,0)+2))&gt;2,LEFT(INDEX(Base!19:19,0,MATCH(Planilha2!$AA19,Base!19:19,0)+2),1),INDEX(Base!19:19,0,MATCH(Planilha2!$AA19,Base!19:19,0)+2)),0)</f>
        <v>2</v>
      </c>
      <c r="AE19" t="str" cm="1">
        <f t="array" ref="AE19">IFERROR(IF(LEN(INDEX(Base!19:19,0,MATCH(Planilha2!$AA19,Base!19:19,0)+2))&gt;2,LEFT(INDEX(Base!19:19,0,MATCH(Planilha2!$AA19,Base!19:19,0)+2),1),INDEX(Base!19:19,0,MATCH(Planilha2!$AA19,Base!19:19,0)+2)),0)</f>
        <v>2</v>
      </c>
      <c r="AF19" t="str">
        <f>AA19&amp;", "&amp;Configurações!$C$4&amp;", "&amp;Configurações!$C$5&amp;", Brazil"</f>
        <v>Rua Raul Pompéia, Copacabana, Copacabana, RJ, Brazil</v>
      </c>
      <c r="AG19" t="str">
        <f>RIGHT(AA19,LEN(AA19)-FIND(",",AA19,1)-1)&amp;", "&amp;Configurações!$C$4&amp;", "&amp;Configurações!$C$5</f>
        <v>Copacabana, Copacabana, RJ</v>
      </c>
    </row>
    <row r="20" spans="1:33" x14ac:dyDescent="0.3">
      <c r="A20" s="1">
        <v>18</v>
      </c>
      <c r="B20" t="str">
        <f>IF(OR(ISNUMBER(FIND(Configurações!$B$8,Base!B20)),ISNUMBER(FIND(Configurações!$B$9,Base!B20)),ISNUMBER(FIND(Configurações!$B$10,Base!B20)),ISNUMBER(FIND(Configurações!$B$11,Base!B20)))=TRUE,Base!B20,0)</f>
        <v>destaque</v>
      </c>
      <c r="C20" t="str">
        <f>SUBSTITUTE(SUBSTITUTE(IF(ISNUMBER(FIND("R$",Base!B20))=TRUE,Base!B20,IF(OR(ISNUMBER(FIND("condo",Base!C20)),ISNUMBER(FIND("IPTU",Base!C20)))=TRUE,Base!B20,Base!C20)),"R$",""),".","")</f>
        <v xml:space="preserve"> 397000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550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100</v>
      </c>
      <c r="F20" s="3" t="str" cm="1">
        <f t="array" ref="F20">INDEX(Base!20:20,MATCH(MAX(LEN(Base!20:20)),LEN(Base!20:20),0))</f>
        <v>Conjugado em uma das melhores localizações de Copacabana. A um quarteirão do metrô. Perto da praia. A 15 min a pé da lagoa Rodrigo de Freiras. Super mercado próximo. Vazio e totalm...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>Rua Miguel Lemos, Copacabana</v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3" t="str" cm="1">
        <f t="array" ref="AA20">LOOKUP(2,1/(F20:Z20&lt;&gt;""),F20:Z20)</f>
        <v>Rua Miguel Lemos, Copacabana</v>
      </c>
      <c r="AB20" t="str" cm="1">
        <f t="array" ref="AB20">IFERROR(IF(LEN(TRIM(SUBSTITUTE(INDEX(Base!20:20,0,MATCH(Planilha2!$AA20,Base!20:20,0)+1),"m²",""))&gt;5),LEFT(TRIM(SUBSTITUTE(INDEX(Base!20:20,0,MATCH(Planilha2!$AA20,Base!20:20,0)+1),"m²","")),2),TRIM(SUBSTITUTE(INDEX(Base!20:20,0,MATCH(Planilha2!$AA20,Base!20:20,0)+1),"m²",""))),0)</f>
        <v>40</v>
      </c>
      <c r="AC20" t="str" cm="1">
        <f t="array" ref="AC20">IFERROR(IF(LEN(INDEX(Base!20:20,0,MATCH(Planilha2!$AA20,Base!20:20,0)+2))&gt;2,LEFT(INDEX(Base!20:20,0,MATCH(Planilha2!$AA20,Base!20:20,0)+2),1),INDEX(Base!20:20,0,MATCH(Planilha2!$AA20,Base!20:20,0)+2)),0)</f>
        <v>1</v>
      </c>
      <c r="AD20" t="str" cm="1">
        <f t="array" ref="AD20">IFERROR(IF(LEN(INDEX(Base!20:20,0,MATCH(Planilha2!$AA20,Base!20:20,0)+2))&gt;2,LEFT(INDEX(Base!20:20,0,MATCH(Planilha2!$AA20,Base!20:20,0)+2),1),INDEX(Base!20:20,0,MATCH(Planilha2!$AA20,Base!20:20,0)+2)),0)</f>
        <v>1</v>
      </c>
      <c r="AE20" t="str" cm="1">
        <f t="array" ref="AE20">IFERROR(IF(LEN(INDEX(Base!20:20,0,MATCH(Planilha2!$AA20,Base!20:20,0)+2))&gt;2,LEFT(INDEX(Base!20:20,0,MATCH(Planilha2!$AA20,Base!20:20,0)+2),1),INDEX(Base!20:20,0,MATCH(Planilha2!$AA20,Base!20:20,0)+2)),0)</f>
        <v>1</v>
      </c>
      <c r="AF20" t="str">
        <f>AA20&amp;", "&amp;Configurações!$C$4&amp;", "&amp;Configurações!$C$5&amp;", Brazil"</f>
        <v>Rua Miguel Lemos, Copacabana, Copacabana, RJ, Brazil</v>
      </c>
      <c r="AG20" t="str">
        <f>RIGHT(AA20,LEN(AA20)-FIND(",",AA20,1)-1)&amp;", "&amp;Configurações!$C$4&amp;", "&amp;Configurações!$C$5</f>
        <v>Copacabana, Copacabana, RJ</v>
      </c>
    </row>
    <row r="21" spans="1:33" x14ac:dyDescent="0.3">
      <c r="A21" s="1">
        <v>19</v>
      </c>
      <c r="B21" t="str">
        <f>IF(OR(ISNUMBER(FIND(Configurações!$B$8,Base!B21)),ISNUMBER(FIND(Configurações!$B$9,Base!B21)),ISNUMBER(FIND(Configurações!$B$10,Base!B21)),ISNUMBER(FIND(Configurações!$B$11,Base!B21)))=TRUE,Base!B21,0)</f>
        <v>destaque</v>
      </c>
      <c r="C21" t="str">
        <f>SUBSTITUTE(SUBSTITUTE(IF(ISNUMBER(FIND("R$",Base!B21))=TRUE,Base!B21,IF(OR(ISNUMBER(FIND("condo",Base!C21)),ISNUMBER(FIND("IPTU",Base!C21)))=TRUE,Base!B21,Base!C21)),"R$",""),".","")</f>
        <v xml:space="preserve"> 440000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500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600</v>
      </c>
      <c r="F21" s="3" t="str" cm="1">
        <f t="array" ref="F21">INDEX(Base!21:21,MATCH(MAX(LEN(Base!21:21)),LEN(Base!21:21),0))</f>
        <v>Sala e quarto, na Avenida Nossa Senhora de Copacabana próximo a praça do Lido; de frente; todo reformado incluindo parte elétrica, hidráulica e piso porcelanato; adaptado para 02 a...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Sala e quarto, na Avenida Nossa Senhora de Copacabana próximo a praça do Lido; de frente; todo reformado incluindo parte elétrica, hidráulica e piso porcelanato; adaptado para 02 a...</v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>Avenida Nossa Senhora de Copacabana, Copacabana</v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3" t="str" cm="1">
        <f t="array" ref="AA21">LOOKUP(2,1/(F21:Z21&lt;&gt;""),F21:Z21)</f>
        <v>Avenida Nossa Senhora de Copacabana, Copacabana</v>
      </c>
      <c r="AB21" t="str" cm="1">
        <f t="array" ref="AB21">IFERROR(IF(LEN(TRIM(SUBSTITUTE(INDEX(Base!21:21,0,MATCH(Planilha2!$AA21,Base!21:21,0)+1),"m²",""))&gt;5),LEFT(TRIM(SUBSTITUTE(INDEX(Base!21:21,0,MATCH(Planilha2!$AA21,Base!21:21,0)+1),"m²","")),2),TRIM(SUBSTITUTE(INDEX(Base!21:21,0,MATCH(Planilha2!$AA21,Base!21:21,0)+1),"m²",""))),0)</f>
        <v>37</v>
      </c>
      <c r="AC21" t="str" cm="1">
        <f t="array" ref="AC21">IFERROR(IF(LEN(INDEX(Base!21:21,0,MATCH(Planilha2!$AA21,Base!21:21,0)+2))&gt;2,LEFT(INDEX(Base!21:21,0,MATCH(Planilha2!$AA21,Base!21:21,0)+2),1),INDEX(Base!21:21,0,MATCH(Planilha2!$AA21,Base!21:21,0)+2)),0)</f>
        <v>1</v>
      </c>
      <c r="AD21" t="str" cm="1">
        <f t="array" ref="AD21">IFERROR(IF(LEN(INDEX(Base!21:21,0,MATCH(Planilha2!$AA21,Base!21:21,0)+2))&gt;2,LEFT(INDEX(Base!21:21,0,MATCH(Planilha2!$AA21,Base!21:21,0)+2),1),INDEX(Base!21:21,0,MATCH(Planilha2!$AA21,Base!21:21,0)+2)),0)</f>
        <v>1</v>
      </c>
      <c r="AE21" t="str" cm="1">
        <f t="array" ref="AE21">IFERROR(IF(LEN(INDEX(Base!21:21,0,MATCH(Planilha2!$AA21,Base!21:21,0)+2))&gt;2,LEFT(INDEX(Base!21:21,0,MATCH(Planilha2!$AA21,Base!21:21,0)+2),1),INDEX(Base!21:21,0,MATCH(Planilha2!$AA21,Base!21:21,0)+2)),0)</f>
        <v>1</v>
      </c>
      <c r="AF21" t="str">
        <f>AA21&amp;", "&amp;Configurações!$C$4&amp;", "&amp;Configurações!$C$5&amp;", Brazil"</f>
        <v>Avenida Nossa Senhora de Copacabana, Copacabana, Copacabana, RJ, Brazil</v>
      </c>
      <c r="AG21" t="str">
        <f>RIGHT(AA21,LEN(AA21)-FIND(",",AA21,1)-1)&amp;", "&amp;Configurações!$C$4&amp;", "&amp;Configurações!$C$5</f>
        <v>Copacabana, Copacabana, RJ</v>
      </c>
    </row>
    <row r="22" spans="1:33" x14ac:dyDescent="0.3">
      <c r="A22" s="1">
        <v>20</v>
      </c>
      <c r="B22" t="str">
        <f>IF(OR(ISNUMBER(FIND(Configurações!$B$8,Base!B22)),ISNUMBER(FIND(Configurações!$B$9,Base!B22)),ISNUMBER(FIND(Configurações!$B$10,Base!B22)),ISNUMBER(FIND(Configurações!$B$11,Base!B22)))=TRUE,Base!B22,0)</f>
        <v>destaque</v>
      </c>
      <c r="C22" t="str">
        <f>SUBSTITUTE(SUBSTITUTE(IF(ISNUMBER(FIND("R$",Base!B22))=TRUE,Base!B22,IF(OR(ISNUMBER(FIND("condo",Base!C22)),ISNUMBER(FIND("IPTU",Base!C22)))=TRUE,Base!B22,Base!C22)),"R$",""),".","")</f>
        <v xml:space="preserve"> 850000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633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1677</v>
      </c>
      <c r="F22" s="3" t="str" cm="1">
        <f t="array" ref="F22">INDEX(Base!22:22,MATCH(MAX(LEN(Base!22:22)),LEN(Base!22:22),0))</f>
        <v>POSTO 4 - FRENTE. ÓTIMA LOCALIZAÇÃO. ANDAR ALTO. Apartamento amplo, claro e arejado, voltado para o sol da manhã. Edifício clássico com entrada social e de serviço independentes no...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/>
      </c>
      <c r="M22" t="str">
        <f>TRIM((IF(OR(ISNUMBER(FIND("Avenida",Base!E22)),ISNUMBER(FIND("Rua",Base!E22)),ISNUMBER(FIND("Estrada",Base!E22)),ISNUMBER(FIND(",",Base!E22)))=TRUE,Base!E22,"")))</f>
        <v>POSTO 4 - FRENTE. ÓTIMA LOCALIZAÇÃO. ANDAR ALTO. Apartamento amplo, claro e arejado, voltado para o sol da manhã. Edifício clássico com entrada social e de serviço independentes no...</v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>Rua Santa Clara, Copacabana</v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3" t="str" cm="1">
        <f t="array" ref="AA22">LOOKUP(2,1/(F22:Z22&lt;&gt;""),F22:Z22)</f>
        <v>Rua Santa Clara, Copacabana</v>
      </c>
      <c r="AB22" t="str" cm="1">
        <f t="array" ref="AB22">IFERROR(IF(LEN(TRIM(SUBSTITUTE(INDEX(Base!22:22,0,MATCH(Planilha2!$AA22,Base!22:22,0)+1),"m²",""))&gt;5),LEFT(TRIM(SUBSTITUTE(INDEX(Base!22:22,0,MATCH(Planilha2!$AA22,Base!22:22,0)+1),"m²","")),2),TRIM(SUBSTITUTE(INDEX(Base!22:22,0,MATCH(Planilha2!$AA22,Base!22:22,0)+1),"m²",""))),0)</f>
        <v>78</v>
      </c>
      <c r="AC22" t="str" cm="1">
        <f t="array" ref="AC22">IFERROR(IF(LEN(INDEX(Base!22:22,0,MATCH(Planilha2!$AA22,Base!22:22,0)+2))&gt;2,LEFT(INDEX(Base!22:22,0,MATCH(Planilha2!$AA22,Base!22:22,0)+2),1),INDEX(Base!22:22,0,MATCH(Planilha2!$AA22,Base!22:22,0)+2)),0)</f>
        <v>2</v>
      </c>
      <c r="AD22" t="str" cm="1">
        <f t="array" ref="AD22">IFERROR(IF(LEN(INDEX(Base!22:22,0,MATCH(Planilha2!$AA22,Base!22:22,0)+2))&gt;2,LEFT(INDEX(Base!22:22,0,MATCH(Planilha2!$AA22,Base!22:22,0)+2),1),INDEX(Base!22:22,0,MATCH(Planilha2!$AA22,Base!22:22,0)+2)),0)</f>
        <v>2</v>
      </c>
      <c r="AE22" t="str" cm="1">
        <f t="array" ref="AE22">IFERROR(IF(LEN(INDEX(Base!22:22,0,MATCH(Planilha2!$AA22,Base!22:22,0)+2))&gt;2,LEFT(INDEX(Base!22:22,0,MATCH(Planilha2!$AA22,Base!22:22,0)+2),1),INDEX(Base!22:22,0,MATCH(Planilha2!$AA22,Base!22:22,0)+2)),0)</f>
        <v>2</v>
      </c>
      <c r="AF22" t="str">
        <f>AA22&amp;", "&amp;Configurações!$C$4&amp;", "&amp;Configurações!$C$5&amp;", Brazil"</f>
        <v>Rua Santa Clara, Copacabana, Copacabana, RJ, Brazil</v>
      </c>
      <c r="AG22" t="str">
        <f>RIGHT(AA22,LEN(AA22)-FIND(",",AA22,1)-1)&amp;", "&amp;Configurações!$C$4&amp;", "&amp;Configurações!$C$5</f>
        <v>Copacabana, Copacabana, RJ</v>
      </c>
    </row>
    <row r="23" spans="1:33" x14ac:dyDescent="0.3">
      <c r="A23" s="1">
        <v>21</v>
      </c>
      <c r="B23" t="str">
        <f>IF(OR(ISNUMBER(FIND(Configurações!$B$8,Base!B23)),ISNUMBER(FIND(Configurações!$B$9,Base!B23)),ISNUMBER(FIND(Configurações!$B$10,Base!B23)),ISNUMBER(FIND(Configurações!$B$11,Base!B23)))=TRUE,Base!B23,0)</f>
        <v>destaque</v>
      </c>
      <c r="C23" t="str">
        <f>SUBSTITUTE(SUBSTITUTE(IF(ISNUMBER(FIND("R$",Base!B23))=TRUE,Base!B23,IF(OR(ISNUMBER(FIND("condo",Base!C23)),ISNUMBER(FIND("IPTU",Base!C23)))=TRUE,Base!B23,Base!C23)),"R$",""),".","")</f>
        <v xml:space="preserve"> 770000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810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260</v>
      </c>
      <c r="F23" s="3" t="str" cm="1">
        <f t="array" ref="F23">INDEX(Base!23:23,MATCH(MAX(LEN(Base!23:23)),LEN(Base!23:23),0))</f>
        <v>Oportunidade em Copacabana, próximo ao metrô Cantagalo. R$ 840.000 Vende-se apartamento reformado na Pompeu Loureiro. Claro e arejado, sexto andar, com vista para montanha (foto an...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>Oportunidade em Copacabana, próximo ao metrô Cantagalo. R$ 840.000 Vende-se apartamento reformado na Pompeu Loureiro. Claro e arejado, sexto andar, com vista para montanha (foto an...</v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>Rua Pompeu Loureiro, Copacabana</v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3" t="str" cm="1">
        <f t="array" ref="AA23">LOOKUP(2,1/(F23:Z23&lt;&gt;""),F23:Z23)</f>
        <v>Rua Pompeu Loureiro, Copacabana</v>
      </c>
      <c r="AB23" t="str" cm="1">
        <f t="array" ref="AB23">IFERROR(IF(LEN(TRIM(SUBSTITUTE(INDEX(Base!23:23,0,MATCH(Planilha2!$AA23,Base!23:23,0)+1),"m²",""))&gt;5),LEFT(TRIM(SUBSTITUTE(INDEX(Base!23:23,0,MATCH(Planilha2!$AA23,Base!23:23,0)+1),"m²","")),2),TRIM(SUBSTITUTE(INDEX(Base!23:23,0,MATCH(Planilha2!$AA23,Base!23:23,0)+1),"m²",""))),0)</f>
        <v>85</v>
      </c>
      <c r="AC23" t="str" cm="1">
        <f t="array" ref="AC23">IFERROR(IF(LEN(INDEX(Base!23:23,0,MATCH(Planilha2!$AA23,Base!23:23,0)+2))&gt;2,LEFT(INDEX(Base!23:23,0,MATCH(Planilha2!$AA23,Base!23:23,0)+2),1),INDEX(Base!23:23,0,MATCH(Planilha2!$AA23,Base!23:23,0)+2)),0)</f>
        <v>3</v>
      </c>
      <c r="AD23" t="str" cm="1">
        <f t="array" ref="AD23">IFERROR(IF(LEN(INDEX(Base!23:23,0,MATCH(Planilha2!$AA23,Base!23:23,0)+2))&gt;2,LEFT(INDEX(Base!23:23,0,MATCH(Planilha2!$AA23,Base!23:23,0)+2),1),INDEX(Base!23:23,0,MATCH(Planilha2!$AA23,Base!23:23,0)+2)),0)</f>
        <v>3</v>
      </c>
      <c r="AE23" t="str" cm="1">
        <f t="array" ref="AE23">IFERROR(IF(LEN(INDEX(Base!23:23,0,MATCH(Planilha2!$AA23,Base!23:23,0)+2))&gt;2,LEFT(INDEX(Base!23:23,0,MATCH(Planilha2!$AA23,Base!23:23,0)+2),1),INDEX(Base!23:23,0,MATCH(Planilha2!$AA23,Base!23:23,0)+2)),0)</f>
        <v>3</v>
      </c>
      <c r="AF23" t="str">
        <f>AA23&amp;", "&amp;Configurações!$C$4&amp;", "&amp;Configurações!$C$5&amp;", Brazil"</f>
        <v>Rua Pompeu Loureiro, Copacabana, Copacabana, RJ, Brazil</v>
      </c>
      <c r="AG23" t="str">
        <f>RIGHT(AA23,LEN(AA23)-FIND(",",AA23,1)-1)&amp;", "&amp;Configurações!$C$4&amp;", "&amp;Configurações!$C$5</f>
        <v>Copacabana, Copacabana, RJ</v>
      </c>
    </row>
    <row r="24" spans="1:33" x14ac:dyDescent="0.3">
      <c r="A24" s="1">
        <v>22</v>
      </c>
      <c r="B24" t="str">
        <f>IF(OR(ISNUMBER(FIND(Configurações!$B$8,Base!B24)),ISNUMBER(FIND(Configurações!$B$9,Base!B24)),ISNUMBER(FIND(Configurações!$B$10,Base!B24)),ISNUMBER(FIND(Configurações!$B$11,Base!B24)))=TRUE,Base!B24,0)</f>
        <v>destaque</v>
      </c>
      <c r="C24" t="str">
        <f>SUBSTITUTE(SUBSTITUTE(IF(ISNUMBER(FIND("R$",Base!B24))=TRUE,Base!B24,IF(OR(ISNUMBER(FIND("condo",Base!C24)),ISNUMBER(FIND("IPTU",Base!C24)))=TRUE,Base!B24,Base!C24)),"R$",""),".","")</f>
        <v xml:space="preserve"> 440000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0</v>
      </c>
      <c r="F24" s="3" t="str" cm="1">
        <f t="array" ref="F24">INDEX(Base!24:24,MATCH(MAX(LEN(Base!24:24)),LEN(Base!24:24),0))</f>
        <v>Bem localizado entre Copa e Ipanema , distante apenas duas quadras da praia , 2 ambientes ( sala e quarto) Cozinha , banheiro , apt totalmente reformado ( hidráulica , eletrica , p...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Bem localizado entre Copa e Ipanema , distante apenas duas quadras da praia , 2 ambientes ( sala e quarto) Cozinha , banheiro , apt totalmente reformado ( hidráulica , eletrica , p...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>Rua Raul Pompéia, Copacabana</v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3" t="str" cm="1">
        <f t="array" ref="AA24">LOOKUP(2,1/(F24:Z24&lt;&gt;""),F24:Z24)</f>
        <v>Rua Raul Pompéia, Copacabana</v>
      </c>
      <c r="AB24" t="str" cm="1">
        <f t="array" ref="AB24">IFERROR(IF(LEN(TRIM(SUBSTITUTE(INDEX(Base!24:24,0,MATCH(Planilha2!$AA24,Base!24:24,0)+1),"m²",""))&gt;5),LEFT(TRIM(SUBSTITUTE(INDEX(Base!24:24,0,MATCH(Planilha2!$AA24,Base!24:24,0)+1),"m²","")),2),TRIM(SUBSTITUTE(INDEX(Base!24:24,0,MATCH(Planilha2!$AA24,Base!24:24,0)+1),"m²",""))),0)</f>
        <v>35</v>
      </c>
      <c r="AC24" t="str" cm="1">
        <f t="array" ref="AC24">IFERROR(IF(LEN(INDEX(Base!24:24,0,MATCH(Planilha2!$AA24,Base!24:24,0)+2))&gt;2,LEFT(INDEX(Base!24:24,0,MATCH(Planilha2!$AA24,Base!24:24,0)+2),1),INDEX(Base!24:24,0,MATCH(Planilha2!$AA24,Base!24:24,0)+2)),0)</f>
        <v>1</v>
      </c>
      <c r="AD24" t="str" cm="1">
        <f t="array" ref="AD24">IFERROR(IF(LEN(INDEX(Base!24:24,0,MATCH(Planilha2!$AA24,Base!24:24,0)+2))&gt;2,LEFT(INDEX(Base!24:24,0,MATCH(Planilha2!$AA24,Base!24:24,0)+2),1),INDEX(Base!24:24,0,MATCH(Planilha2!$AA24,Base!24:24,0)+2)),0)</f>
        <v>1</v>
      </c>
      <c r="AE24" t="str" cm="1">
        <f t="array" ref="AE24">IFERROR(IF(LEN(INDEX(Base!24:24,0,MATCH(Planilha2!$AA24,Base!24:24,0)+2))&gt;2,LEFT(INDEX(Base!24:24,0,MATCH(Planilha2!$AA24,Base!24:24,0)+2),1),INDEX(Base!24:24,0,MATCH(Planilha2!$AA24,Base!24:24,0)+2)),0)</f>
        <v>1</v>
      </c>
      <c r="AF24" t="str">
        <f>AA24&amp;", "&amp;Configurações!$C$4&amp;", "&amp;Configurações!$C$5&amp;", Brazil"</f>
        <v>Rua Raul Pompéia, Copacabana, Copacabana, RJ, Brazil</v>
      </c>
      <c r="AG24" t="str">
        <f>RIGHT(AA24,LEN(AA24)-FIND(",",AA24,1)-1)&amp;", "&amp;Configurações!$C$4&amp;", "&amp;Configurações!$C$5</f>
        <v>Copacabana, Copacabana, RJ</v>
      </c>
    </row>
    <row r="25" spans="1:33" x14ac:dyDescent="0.3">
      <c r="A25" s="1">
        <v>23</v>
      </c>
      <c r="B25" t="str">
        <f>IF(OR(ISNUMBER(FIND(Configurações!$B$8,Base!B25)),ISNUMBER(FIND(Configurações!$B$9,Base!B25)),ISNUMBER(FIND(Configurações!$B$10,Base!B25)),ISNUMBER(FIND(Configurações!$B$11,Base!B25)))=TRUE,Base!B25,0)</f>
        <v>destaque</v>
      </c>
      <c r="C25" t="str">
        <f>SUBSTITUTE(SUBSTITUTE(IF(ISNUMBER(FIND("R$",Base!B25))=TRUE,Base!B25,IF(OR(ISNUMBER(FIND("condo",Base!C25)),ISNUMBER(FIND("IPTU",Base!C25)))=TRUE,Base!B25,Base!C25)),"R$",""),".","")</f>
        <v xml:space="preserve"> 1500000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0</v>
      </c>
      <c r="F25" s="3" t="str" cm="1">
        <f t="array" ref="F25">INDEX(Base!25:25,MATCH(MAX(LEN(Base!25:25)),LEN(Base!25:25),0))</f>
        <v>Excelente Imóvel, andar alto, de frente, sol da manhã com portaria 24 horas e documentação ok. Localizado num dos melhores pontos de Copacabana, a 5 minutos da estação de metrô Siq...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/>
      </c>
      <c r="M25" t="str">
        <f>TRIM((IF(OR(ISNUMBER(FIND("Avenida",Base!E25)),ISNUMBER(FIND("Rua",Base!E25)),ISNUMBER(FIND("Estrada",Base!E25)),ISNUMBER(FIND(",",Base!E25)))=TRUE,Base!E25,"")))</f>
        <v>Excelente Imóvel, andar alto, de frente, sol da manhã com portaria 24 horas e documentação ok. Localizado num dos melhores pontos de Copacabana, a 5 minutos da estação de metrô Siq...</v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>Rua Anita Garibaldi, Copacabana</v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3" t="str" cm="1">
        <f t="array" ref="AA25">LOOKUP(2,1/(F25:Z25&lt;&gt;""),F25:Z25)</f>
        <v>Rua Anita Garibaldi, Copacabana</v>
      </c>
      <c r="AB25" t="str" cm="1">
        <f t="array" ref="AB25">IFERROR(IF(LEN(TRIM(SUBSTITUTE(INDEX(Base!25:25,0,MATCH(Planilha2!$AA25,Base!25:25,0)+1),"m²",""))&gt;5),LEFT(TRIM(SUBSTITUTE(INDEX(Base!25:25,0,MATCH(Planilha2!$AA25,Base!25:25,0)+1),"m²","")),2),TRIM(SUBSTITUTE(INDEX(Base!25:25,0,MATCH(Planilha2!$AA25,Base!25:25,0)+1),"m²",""))),0)</f>
        <v>23</v>
      </c>
      <c r="AC25" t="str" cm="1">
        <f t="array" ref="AC25">IFERROR(IF(LEN(INDEX(Base!25:25,0,MATCH(Planilha2!$AA25,Base!25:25,0)+2))&gt;2,LEFT(INDEX(Base!25:25,0,MATCH(Planilha2!$AA25,Base!25:25,0)+2),1),INDEX(Base!25:25,0,MATCH(Planilha2!$AA25,Base!25:25,0)+2)),0)</f>
        <v>3</v>
      </c>
      <c r="AD25" t="str" cm="1">
        <f t="array" ref="AD25">IFERROR(IF(LEN(INDEX(Base!25:25,0,MATCH(Planilha2!$AA25,Base!25:25,0)+2))&gt;2,LEFT(INDEX(Base!25:25,0,MATCH(Planilha2!$AA25,Base!25:25,0)+2),1),INDEX(Base!25:25,0,MATCH(Planilha2!$AA25,Base!25:25,0)+2)),0)</f>
        <v>3</v>
      </c>
      <c r="AE25" t="str" cm="1">
        <f t="array" ref="AE25">IFERROR(IF(LEN(INDEX(Base!25:25,0,MATCH(Planilha2!$AA25,Base!25:25,0)+2))&gt;2,LEFT(INDEX(Base!25:25,0,MATCH(Planilha2!$AA25,Base!25:25,0)+2),1),INDEX(Base!25:25,0,MATCH(Planilha2!$AA25,Base!25:25,0)+2)),0)</f>
        <v>3</v>
      </c>
      <c r="AF25" t="str">
        <f>AA25&amp;", "&amp;Configurações!$C$4&amp;", "&amp;Configurações!$C$5&amp;", Brazil"</f>
        <v>Rua Anita Garibaldi, Copacabana, Copacabana, RJ, Brazil</v>
      </c>
      <c r="AG25" t="str">
        <f>RIGHT(AA25,LEN(AA25)-FIND(",",AA25,1)-1)&amp;", "&amp;Configurações!$C$4&amp;", "&amp;Configurações!$C$5</f>
        <v>Copacabana, Copacabana, RJ</v>
      </c>
    </row>
    <row r="26" spans="1:33" x14ac:dyDescent="0.3">
      <c r="B26" t="str">
        <f>IF(OR(ISNUMBER(FIND(Configurações!$B$8,Base!B26)),ISNUMBER(FIND(Configurações!$B$9,Base!B26)),ISNUMBER(FIND(Configurações!$B$10,Base!B26)),ISNUMBER(FIND(Configurações!$B$11,Base!B26)))=TRUE,Base!B26,0)</f>
        <v>na planta</v>
      </c>
      <c r="C26" t="str">
        <f>SUBSTITUTE(SUBSTITUTE(IF(ISNUMBER(FIND("R$",Base!B26))=TRUE,Base!B26,IF(OR(ISNUMBER(FIND("condo",Base!C26)),ISNUMBER(FIND("IPTU",Base!C26)))=TRUE,Base!B26,Base!C26)),"R$",""),".","")</f>
        <v xml:space="preserve"> 3513739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0</v>
      </c>
      <c r="F26" s="3" t="str" cm="1">
        <f t="array" ref="F26">INDEX(Base!26:26,MATCH(MAX(LEN(Base!26:26)),LEN(Base!26:26),0))</f>
        <v>O HAUS 34 tem como principal diferencial reproduzir a experiência de viver em uma casa suspensa. Viva o melhor de dois mundos, o conforto e a liberdade da vida em uma casa com a se...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/>
      </c>
      <c r="M26" t="str">
        <f>TRIM((IF(OR(ISNUMBER(FIND("Avenida",Base!E26)),ISNUMBER(FIND("Rua",Base!E26)),ISNUMBER(FIND("Estrada",Base!E26)),ISNUMBER(FIND(",",Base!E26)))=TRUE,Base!E26,"")))</f>
        <v>O HAUS 34 tem como principal diferencial reproduzir a experiência de viver em uma casa suspensa. Viva o melhor de dois mundos, o conforto e a liberdade da vida em uma casa com a se...</v>
      </c>
      <c r="N26" t="str">
        <f>TRIM((IF(OR(ISNUMBER(FIND("Avenida",Base!F26)),ISNUMBER(FIND("Rua",Base!F26)),ISNUMBER(FIND("Estrada",Base!F26)),ISNUMBER(FIND(",",Base!F26)))=TRUE,Base!F26,"")))</f>
        <v/>
      </c>
      <c r="O26" t="str">
        <f>TRIM((IF(OR(ISNUMBER(FIND("Avenida",Base!G26)),ISNUMBER(FIND("Rua",Base!G26)),ISNUMBER(FIND("Estrada",Base!G26)),ISNUMBER(FIND(",",Base!G26)))=TRUE,Base!G26,"")))</f>
        <v>Rua Assis Bueno, Botafogo</v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3" t="str" cm="1">
        <f t="array" ref="AA26">LOOKUP(2,1/(F26:Z26&lt;&gt;""),F26:Z26)</f>
        <v>Rua Assis Bueno, Botafogo</v>
      </c>
      <c r="AB26" t="str" cm="1">
        <f t="array" ref="AB26">IFERROR(IF(LEN(TRIM(SUBSTITUTE(INDEX(Base!26:26,0,MATCH(Planilha2!$AA26,Base!26:26,0)+1),"m²",""))&gt;5),LEFT(TRIM(SUBSTITUTE(INDEX(Base!26:26,0,MATCH(Planilha2!$AA26,Base!26:26,0)+1),"m²","")),2),TRIM(SUBSTITUTE(INDEX(Base!26:26,0,MATCH(Planilha2!$AA26,Base!26:26,0)+1),"m²",""))),0)</f>
        <v>35</v>
      </c>
      <c r="AC26" t="str" cm="1">
        <f t="array" ref="AC26">IFERROR(IF(LEN(INDEX(Base!26:26,0,MATCH(Planilha2!$AA26,Base!26:26,0)+2))&gt;2,LEFT(INDEX(Base!26:26,0,MATCH(Planilha2!$AA26,Base!26:26,0)+2),1),INDEX(Base!26:26,0,MATCH(Planilha2!$AA26,Base!26:26,0)+2)),0)</f>
        <v>4</v>
      </c>
      <c r="AD26" t="str" cm="1">
        <f t="array" ref="AD26">IFERROR(IF(LEN(INDEX(Base!26:26,0,MATCH(Planilha2!$AA26,Base!26:26,0)+2))&gt;2,LEFT(INDEX(Base!26:26,0,MATCH(Planilha2!$AA26,Base!26:26,0)+2),1),INDEX(Base!26:26,0,MATCH(Planilha2!$AA26,Base!26:26,0)+2)),0)</f>
        <v>4</v>
      </c>
      <c r="AE26" t="str" cm="1">
        <f t="array" ref="AE26">IFERROR(IF(LEN(INDEX(Base!26:26,0,MATCH(Planilha2!$AA26,Base!26:26,0)+2))&gt;2,LEFT(INDEX(Base!26:26,0,MATCH(Planilha2!$AA26,Base!26:26,0)+2),1),INDEX(Base!26:26,0,MATCH(Planilha2!$AA26,Base!26:26,0)+2)),0)</f>
        <v>4</v>
      </c>
      <c r="AF26" t="str">
        <f>AA26&amp;", "&amp;Configurações!$C$4&amp;", "&amp;Configurações!$C$5&amp;", Brazil"</f>
        <v>Rua Assis Bueno, Botafogo, Copacabana, RJ, Brazil</v>
      </c>
      <c r="AG26" t="str">
        <f>RIGHT(AA26,LEN(AA26)-FIND(",",AA26,1)-1)&amp;", "&amp;Configurações!$C$4&amp;", "&amp;Configurações!$C$5</f>
        <v>Botafogo, Copacabana, RJ</v>
      </c>
    </row>
    <row r="27" spans="1:33" x14ac:dyDescent="0.3">
      <c r="B27">
        <f>IF(OR(ISNUMBER(FIND(Configurações!$B$8,Base!B27)),ISNUMBER(FIND(Configurações!$B$9,Base!B27)),ISNUMBER(FIND(Configurações!$B$10,Base!B27)),ISNUMBER(FIND(Configurações!$B$11,Base!B27)))=TRUE,Base!B27,0)</f>
        <v>0</v>
      </c>
      <c r="C27" t="str">
        <f>SUBSTITUTE(SUBSTITUTE(IF(ISNUMBER(FIND("R$",Base!B27))=TRUE,Base!B27,IF(OR(ISNUMBER(FIND("condo",Base!C27)),ISNUMBER(FIND("IPTU",Base!C27)))=TRUE,Base!B27,Base!C27)),"R$",""),".","")</f>
        <v>Sob consulta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0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0</v>
      </c>
      <c r="F27" s="3" t="str" cm="1">
        <f t="array" ref="F27">INDEX(Base!27:27,MATCH(MAX(LEN(Base!27:27)),LEN(Base!27:27),0))</f>
        <v>Apartamentos de 3 e 4 quartos, com opção de plantas customizadas, lazer completo e até 3 vagas na garagem além de muita, muita sofisticação. Na Rua Pinheiro Guimarães 75, Botafogo,...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>Apartamentos de 3 e 4 quartos, com opção de plantas customizadas, lazer completo e até 3 vagas na garagem além de muita, muita sofisticação. Na Rua Pinheiro Guimarães 75, Botafogo,...</v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Rua Pinheiro Guimarães, Botafogo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3" t="str" cm="1">
        <f t="array" ref="AA27">LOOKUP(2,1/(F27:Z27&lt;&gt;""),F27:Z27)</f>
        <v>Rua Pinheiro Guimarães, Botafogo</v>
      </c>
      <c r="AB27" t="str" cm="1">
        <f t="array" ref="AB27">IFERROR(IF(LEN(TRIM(SUBSTITUTE(INDEX(Base!27:27,0,MATCH(Planilha2!$AA27,Base!27:27,0)+1),"m²",""))&gt;5),LEFT(TRIM(SUBSTITUTE(INDEX(Base!27:27,0,MATCH(Planilha2!$AA27,Base!27:27,0)+1),"m²","")),2),TRIM(SUBSTITUTE(INDEX(Base!27:27,0,MATCH(Planilha2!$AA27,Base!27:27,0)+1),"m²",""))),0)</f>
        <v>10</v>
      </c>
      <c r="AC27" t="str" cm="1">
        <f t="array" ref="AC27">IFERROR(IF(LEN(INDEX(Base!27:27,0,MATCH(Planilha2!$AA27,Base!27:27,0)+2))&gt;2,LEFT(INDEX(Base!27:27,0,MATCH(Planilha2!$AA27,Base!27:27,0)+2),1),INDEX(Base!27:27,0,MATCH(Planilha2!$AA27,Base!27:27,0)+2)),0)</f>
        <v>3</v>
      </c>
      <c r="AD27" t="str" cm="1">
        <f t="array" ref="AD27">IFERROR(IF(LEN(INDEX(Base!27:27,0,MATCH(Planilha2!$AA27,Base!27:27,0)+2))&gt;2,LEFT(INDEX(Base!27:27,0,MATCH(Planilha2!$AA27,Base!27:27,0)+2),1),INDEX(Base!27:27,0,MATCH(Planilha2!$AA27,Base!27:27,0)+2)),0)</f>
        <v>3</v>
      </c>
      <c r="AE27" t="str" cm="1">
        <f t="array" ref="AE27">IFERROR(IF(LEN(INDEX(Base!27:27,0,MATCH(Planilha2!$AA27,Base!27:27,0)+2))&gt;2,LEFT(INDEX(Base!27:27,0,MATCH(Planilha2!$AA27,Base!27:27,0)+2),1),INDEX(Base!27:27,0,MATCH(Planilha2!$AA27,Base!27:27,0)+2)),0)</f>
        <v>3</v>
      </c>
      <c r="AF27" t="str">
        <f>AA27&amp;", "&amp;Configurações!$C$4&amp;", "&amp;Configurações!$C$5&amp;", Brazil"</f>
        <v>Rua Pinheiro Guimarães, Botafogo, Copacabana, RJ, Brazil</v>
      </c>
      <c r="AG27" t="str">
        <f>RIGHT(AA27,LEN(AA27)-FIND(",",AA27,1)-1)&amp;", "&amp;Configurações!$C$4&amp;", "&amp;Configurações!$C$5</f>
        <v>Botafogo, Copacabana, RJ</v>
      </c>
    </row>
    <row r="28" spans="1:33" x14ac:dyDescent="0.3">
      <c r="B28">
        <f>IF(OR(ISNUMBER(FIND(Configurações!$B$8,Base!B28)),ISNUMBER(FIND(Configurações!$B$9,Base!B28)),ISNUMBER(FIND(Configurações!$B$10,Base!B28)),ISNUMBER(FIND(Configurações!$B$11,Base!B28)))=TRUE,Base!B28,0)</f>
        <v>0</v>
      </c>
      <c r="C28" t="str">
        <f>SUBSTITUTE(SUBSTITUTE(IF(ISNUMBER(FIND("R$",Base!B28))=TRUE,Base!B28,IF(OR(ISNUMBER(FIND("condo",Base!C28)),ISNUMBER(FIND("IPTU",Base!C28)))=TRUE,Base!B28,Base!C28)),"R$",""),".","")</f>
        <v>Sob consulta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0</v>
      </c>
      <c r="F28" s="3" t="str" cm="1">
        <f t="array" ref="F28">INDEX(Base!28:28,MATCH(MAX(LEN(Base!28:28)),LEN(Base!28:28),0))</f>
        <v>O MELHOR CONDOMÍNIO CLUBE DA ZONA SUL PRA VOCÊ E SUA FAMÍLIA APROVEITAREM O MELHOR DA VIDA.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/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>Rua Mena Barreto, Botafogo</v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3" t="str" cm="1">
        <f t="array" ref="AA28">LOOKUP(2,1/(F28:Z28&lt;&gt;""),F28:Z28)</f>
        <v>Rua Mena Barreto, Botafogo</v>
      </c>
      <c r="AB28" t="str" cm="1">
        <f t="array" ref="AB28">IFERROR(IF(LEN(TRIM(SUBSTITUTE(INDEX(Base!28:28,0,MATCH(Planilha2!$AA28,Base!28:28,0)+1),"m²",""))&gt;5),LEFT(TRIM(SUBSTITUTE(INDEX(Base!28:28,0,MATCH(Planilha2!$AA28,Base!28:28,0)+1),"m²","")),2),TRIM(SUBSTITUTE(INDEX(Base!28:28,0,MATCH(Planilha2!$AA28,Base!28:28,0)+1),"m²",""))),0)</f>
        <v>92</v>
      </c>
      <c r="AC28" t="str" cm="1">
        <f t="array" ref="AC28">IFERROR(IF(LEN(INDEX(Base!28:28,0,MATCH(Planilha2!$AA28,Base!28:28,0)+2))&gt;2,LEFT(INDEX(Base!28:28,0,MATCH(Planilha2!$AA28,Base!28:28,0)+2),1),INDEX(Base!28:28,0,MATCH(Planilha2!$AA28,Base!28:28,0)+2)),0)</f>
        <v>3</v>
      </c>
      <c r="AD28" t="str" cm="1">
        <f t="array" ref="AD28">IFERROR(IF(LEN(INDEX(Base!28:28,0,MATCH(Planilha2!$AA28,Base!28:28,0)+2))&gt;2,LEFT(INDEX(Base!28:28,0,MATCH(Planilha2!$AA28,Base!28:28,0)+2),1),INDEX(Base!28:28,0,MATCH(Planilha2!$AA28,Base!28:28,0)+2)),0)</f>
        <v>3</v>
      </c>
      <c r="AE28" t="str" cm="1">
        <f t="array" ref="AE28">IFERROR(IF(LEN(INDEX(Base!28:28,0,MATCH(Planilha2!$AA28,Base!28:28,0)+2))&gt;2,LEFT(INDEX(Base!28:28,0,MATCH(Planilha2!$AA28,Base!28:28,0)+2),1),INDEX(Base!28:28,0,MATCH(Planilha2!$AA28,Base!28:28,0)+2)),0)</f>
        <v>3</v>
      </c>
      <c r="AF28" t="str">
        <f>AA28&amp;", "&amp;Configurações!$C$4&amp;", "&amp;Configurações!$C$5&amp;", Brazil"</f>
        <v>Rua Mena Barreto, Botafogo, Copacabana, RJ, Brazil</v>
      </c>
      <c r="AG28" t="str">
        <f>RIGHT(AA28,LEN(AA28)-FIND(",",AA28,1)-1)&amp;", "&amp;Configurações!$C$4&amp;", "&amp;Configurações!$C$5</f>
        <v>Botafogo, Copacabana, RJ</v>
      </c>
    </row>
    <row r="29" spans="1:33" x14ac:dyDescent="0.3">
      <c r="B29" t="str">
        <f>IF(OR(ISNUMBER(FIND(Configurações!$B$8,Base!B29)),ISNUMBER(FIND(Configurações!$B$9,Base!B29)),ISNUMBER(FIND(Configurações!$B$10,Base!B29)),ISNUMBER(FIND(Configurações!$B$11,Base!B29)))=TRUE,Base!B29,0)</f>
        <v>super destaque</v>
      </c>
      <c r="C29" t="str">
        <f>SUBSTITUTE(SUBSTITUTE(IF(ISNUMBER(FIND("R$",Base!B29))=TRUE,Base!B29,IF(OR(ISNUMBER(FIND("condo",Base!C29)),ISNUMBER(FIND("IPTU",Base!C29)))=TRUE,Base!B29,Base!C29)),"R$",""),".","")</f>
        <v xml:space="preserve"> 6000000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0</v>
      </c>
      <c r="F29" s="3" t="str" cm="1">
        <f t="array" ref="F29">INDEX(Base!29:29,MATCH(MAX(LEN(Base!29:29)),LEN(Base!29:29),0))</f>
        <v>COPACABANA - AV.ATLÂNTICA IMPONENTE IMÓVEL COM APROXIMADAMENTE 540m² Frente Total Mar Panorâmico! Edifício Tradicional situado no trecho mais cobiçado da Orla; Amplos Salões para v...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/>
      </c>
      <c r="N29" t="str">
        <f>TRIM((IF(OR(ISNUMBER(FIND("Avenida",Base!F29)),ISNUMBER(FIND("Rua",Base!F29)),ISNUMBER(FIND("Estrada",Base!F29)),ISNUMBER(FIND(",",Base!F29)))=TRUE,Base!F29,"")))</f>
        <v>Avenida Atlântica, Copacabana</v>
      </c>
      <c r="O29" t="str">
        <f>TRIM((IF(OR(ISNUMBER(FIND("Avenida",Base!G29)),ISNUMBER(FIND("Rua",Base!G29)),ISNUMBER(FIND("Estrada",Base!G29)),ISNUMBER(FIND(",",Base!G29)))=TRUE,Base!G29,"")))</f>
        <v/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3" t="str" cm="1">
        <f t="array" ref="AA29">LOOKUP(2,1/(F29:Z29&lt;&gt;""),F29:Z29)</f>
        <v>Avenida Atlântica, Copacabana</v>
      </c>
      <c r="AB29" t="str" cm="1">
        <f t="array" ref="AB29">IFERROR(IF(LEN(TRIM(SUBSTITUTE(INDEX(Base!29:29,0,MATCH(Planilha2!$AA29,Base!29:29,0)+1),"m²",""))&gt;5),LEFT(TRIM(SUBSTITUTE(INDEX(Base!29:29,0,MATCH(Planilha2!$AA29,Base!29:29,0)+1),"m²","")),2),TRIM(SUBSTITUTE(INDEX(Base!29:29,0,MATCH(Planilha2!$AA29,Base!29:29,0)+1),"m²",""))),0)</f>
        <v>54</v>
      </c>
      <c r="AC29" t="str" cm="1">
        <f t="array" ref="AC29">IFERROR(IF(LEN(INDEX(Base!29:29,0,MATCH(Planilha2!$AA29,Base!29:29,0)+2))&gt;2,LEFT(INDEX(Base!29:29,0,MATCH(Planilha2!$AA29,Base!29:29,0)+2),1),INDEX(Base!29:29,0,MATCH(Planilha2!$AA29,Base!29:29,0)+2)),0)</f>
        <v>4</v>
      </c>
      <c r="AD29" t="str" cm="1">
        <f t="array" ref="AD29">IFERROR(IF(LEN(INDEX(Base!29:29,0,MATCH(Planilha2!$AA29,Base!29:29,0)+2))&gt;2,LEFT(INDEX(Base!29:29,0,MATCH(Planilha2!$AA29,Base!29:29,0)+2),1),INDEX(Base!29:29,0,MATCH(Planilha2!$AA29,Base!29:29,0)+2)),0)</f>
        <v>4</v>
      </c>
      <c r="AE29" t="str" cm="1">
        <f t="array" ref="AE29">IFERROR(IF(LEN(INDEX(Base!29:29,0,MATCH(Planilha2!$AA29,Base!29:29,0)+2))&gt;2,LEFT(INDEX(Base!29:29,0,MATCH(Planilha2!$AA29,Base!29:29,0)+2),1),INDEX(Base!29:29,0,MATCH(Planilha2!$AA29,Base!29:29,0)+2)),0)</f>
        <v>4</v>
      </c>
      <c r="AF29" t="str">
        <f>AA29&amp;", "&amp;Configurações!$C$4&amp;", "&amp;Configurações!$C$5&amp;", Brazil"</f>
        <v>Avenida Atlântica, Copacabana, Copacabana, RJ, Brazil</v>
      </c>
      <c r="AG29" t="str">
        <f>RIGHT(AA29,LEN(AA29)-FIND(",",AA29,1)-1)&amp;", "&amp;Configurações!$C$4&amp;", "&amp;Configurações!$C$5</f>
        <v>Copacabana, Copacabana, RJ</v>
      </c>
    </row>
    <row r="30" spans="1:33" x14ac:dyDescent="0.3">
      <c r="B30" t="str">
        <f>IF(OR(ISNUMBER(FIND(Configurações!$B$8,Base!B30)),ISNUMBER(FIND(Configurações!$B$9,Base!B30)),ISNUMBER(FIND(Configurações!$B$10,Base!B30)),ISNUMBER(FIND(Configurações!$B$11,Base!B30)))=TRUE,Base!B30,0)</f>
        <v>super destaque</v>
      </c>
      <c r="C30" t="str">
        <f>SUBSTITUTE(SUBSTITUTE(IF(ISNUMBER(FIND("R$",Base!B30))=TRUE,Base!B30,IF(OR(ISNUMBER(FIND("condo",Base!C30)),ISNUMBER(FIND("IPTU",Base!C30)))=TRUE,Base!B30,Base!C30)),"R$",""),".","")</f>
        <v xml:space="preserve"> 550000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2000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1600</v>
      </c>
      <c r="F30" s="3" t="str" cm="1">
        <f t="array" ref="F30">INDEX(Base!30:30,MATCH(MAX(LEN(Base!30:30)),LEN(Base!30:30),0))</f>
        <v>Apartamento à venda na Avenida Princesa Isabel, Copacabana - Rio de Janeiro, RJ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Apartamento à venda na Avenida Princesa Isabel, Copacabana - Rio de Janeiro, RJ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/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>Avenida Princesa Isabel, Copacabana</v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3" t="str" cm="1">
        <f t="array" ref="AA30">LOOKUP(2,1/(F30:Z30&lt;&gt;""),F30:Z30)</f>
        <v>Avenida Princesa Isabel, Copacabana</v>
      </c>
      <c r="AB30" t="str" cm="1">
        <f t="array" ref="AB30">IFERROR(IF(LEN(TRIM(SUBSTITUTE(INDEX(Base!30:30,0,MATCH(Planilha2!$AA30,Base!30:30,0)+1),"m²",""))&gt;5),LEFT(TRIM(SUBSTITUTE(INDEX(Base!30:30,0,MATCH(Planilha2!$AA30,Base!30:30,0)+1),"m²","")),2),TRIM(SUBSTITUTE(INDEX(Base!30:30,0,MATCH(Planilha2!$AA30,Base!30:30,0)+1),"m²",""))),0)</f>
        <v>65</v>
      </c>
      <c r="AC30" t="str" cm="1">
        <f t="array" ref="AC30">IFERROR(IF(LEN(INDEX(Base!30:30,0,MATCH(Planilha2!$AA30,Base!30:30,0)+2))&gt;2,LEFT(INDEX(Base!30:30,0,MATCH(Planilha2!$AA30,Base!30:30,0)+2),1),INDEX(Base!30:30,0,MATCH(Planilha2!$AA30,Base!30:30,0)+2)),0)</f>
        <v>1</v>
      </c>
      <c r="AD30" t="str" cm="1">
        <f t="array" ref="AD30">IFERROR(IF(LEN(INDEX(Base!30:30,0,MATCH(Planilha2!$AA30,Base!30:30,0)+2))&gt;2,LEFT(INDEX(Base!30:30,0,MATCH(Planilha2!$AA30,Base!30:30,0)+2),1),INDEX(Base!30:30,0,MATCH(Planilha2!$AA30,Base!30:30,0)+2)),0)</f>
        <v>1</v>
      </c>
      <c r="AE30" t="str" cm="1">
        <f t="array" ref="AE30">IFERROR(IF(LEN(INDEX(Base!30:30,0,MATCH(Planilha2!$AA30,Base!30:30,0)+2))&gt;2,LEFT(INDEX(Base!30:30,0,MATCH(Planilha2!$AA30,Base!30:30,0)+2),1),INDEX(Base!30:30,0,MATCH(Planilha2!$AA30,Base!30:30,0)+2)),0)</f>
        <v>1</v>
      </c>
      <c r="AF30" t="str">
        <f>AA30&amp;", "&amp;Configurações!$C$4&amp;", "&amp;Configurações!$C$5&amp;", Brazil"</f>
        <v>Avenida Princesa Isabel, Copacabana, Copacabana, RJ, Brazil</v>
      </c>
      <c r="AG30" t="str">
        <f>RIGHT(AA30,LEN(AA30)-FIND(",",AA30,1)-1)&amp;", "&amp;Configurações!$C$4&amp;", "&amp;Configurações!$C$5</f>
        <v>Copacabana, Copacabana, RJ</v>
      </c>
    </row>
    <row r="31" spans="1:33" x14ac:dyDescent="0.3">
      <c r="B31" t="str">
        <f>IF(OR(ISNUMBER(FIND(Configurações!$B$8,Base!B31)),ISNUMBER(FIND(Configurações!$B$9,Base!B31)),ISNUMBER(FIND(Configurações!$B$10,Base!B31)),ISNUMBER(FIND(Configurações!$B$11,Base!B31)))=TRUE,Base!B31,0)</f>
        <v>super destaque</v>
      </c>
      <c r="C31" t="str">
        <f>SUBSTITUTE(SUBSTITUTE(IF(ISNUMBER(FIND("R$",Base!B31))=TRUE,Base!B31,IF(OR(ISNUMBER(FIND("condo",Base!C31)),ISNUMBER(FIND("IPTU",Base!C31)))=TRUE,Base!B31,Base!C31)),"R$",""),".","")</f>
        <v xml:space="preserve"> 2300000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2400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6037</v>
      </c>
      <c r="F31" s="3" t="str" cm="1">
        <f t="array" ref="F31">INDEX(Base!31:31,MATCH(MAX(LEN(Base!31:31)),LEN(Base!31:31),0))</f>
        <v>Localizado em rua com cancela, próximo ao Metrô Arcoverde, praia e comércio. O apartamento possui planta circular, com jardim de inverno, amplo living, lavabo, quatro quartos, armá...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Localizado em rua com cancela, próximo ao Metrô Arcoverde, praia e comércio. O apartamento possui planta circular, com jardim de inverno, amplo living, lavabo, quatro quartos, armá...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Copacabana, Rio de Janeiro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3" t="str" cm="1">
        <f t="array" ref="AA31">LOOKUP(2,1/(F31:Z31&lt;&gt;""),F31:Z31)</f>
        <v>Copacabana, Rio de Janeiro</v>
      </c>
      <c r="AB31" t="str" cm="1">
        <f t="array" ref="AB31">IFERROR(IF(LEN(TRIM(SUBSTITUTE(INDEX(Base!31:31,0,MATCH(Planilha2!$AA31,Base!31:31,0)+1),"m²",""))&gt;5),LEFT(TRIM(SUBSTITUTE(INDEX(Base!31:31,0,MATCH(Planilha2!$AA31,Base!31:31,0)+1),"m²","")),2),TRIM(SUBSTITUTE(INDEX(Base!31:31,0,MATCH(Planilha2!$AA31,Base!31:31,0)+1),"m²",""))),0)</f>
        <v>18</v>
      </c>
      <c r="AC31" t="str" cm="1">
        <f t="array" ref="AC31">IFERROR(IF(LEN(INDEX(Base!31:31,0,MATCH(Planilha2!$AA31,Base!31:31,0)+2))&gt;2,LEFT(INDEX(Base!31:31,0,MATCH(Planilha2!$AA31,Base!31:31,0)+2),1),INDEX(Base!31:31,0,MATCH(Planilha2!$AA31,Base!31:31,0)+2)),0)</f>
        <v>4</v>
      </c>
      <c r="AD31" t="str" cm="1">
        <f t="array" ref="AD31">IFERROR(IF(LEN(INDEX(Base!31:31,0,MATCH(Planilha2!$AA31,Base!31:31,0)+2))&gt;2,LEFT(INDEX(Base!31:31,0,MATCH(Planilha2!$AA31,Base!31:31,0)+2),1),INDEX(Base!31:31,0,MATCH(Planilha2!$AA31,Base!31:31,0)+2)),0)</f>
        <v>4</v>
      </c>
      <c r="AE31" t="str" cm="1">
        <f t="array" ref="AE31">IFERROR(IF(LEN(INDEX(Base!31:31,0,MATCH(Planilha2!$AA31,Base!31:31,0)+2))&gt;2,LEFT(INDEX(Base!31:31,0,MATCH(Planilha2!$AA31,Base!31:31,0)+2),1),INDEX(Base!31:31,0,MATCH(Planilha2!$AA31,Base!31:31,0)+2)),0)</f>
        <v>4</v>
      </c>
      <c r="AF31" t="str">
        <f>AA31&amp;", "&amp;Configurações!$C$4&amp;", "&amp;Configurações!$C$5&amp;", Brazil"</f>
        <v>Copacabana, Rio de Janeiro, Copacabana, RJ, Brazil</v>
      </c>
      <c r="AG31" t="str">
        <f>RIGHT(AA31,LEN(AA31)-FIND(",",AA31,1)-1)&amp;", "&amp;Configurações!$C$4&amp;", "&amp;Configurações!$C$5</f>
        <v>Rio de Janeiro, Copacabana, RJ</v>
      </c>
    </row>
    <row r="32" spans="1:33" x14ac:dyDescent="0.3">
      <c r="B32" t="str">
        <f>IF(OR(ISNUMBER(FIND(Configurações!$B$8,Base!B32)),ISNUMBER(FIND(Configurações!$B$9,Base!B32)),ISNUMBER(FIND(Configurações!$B$10,Base!B32)),ISNUMBER(FIND(Configurações!$B$11,Base!B32)))=TRUE,Base!B32,0)</f>
        <v>destaque</v>
      </c>
      <c r="C32" t="str">
        <f>SUBSTITUTE(SUBSTITUTE(IF(ISNUMBER(FIND("R$",Base!B32))=TRUE,Base!B32,IF(OR(ISNUMBER(FIND("condo",Base!C32)),ISNUMBER(FIND("IPTU",Base!C32)))=TRUE,Base!B32,Base!C32)),"R$",""),".","")</f>
        <v xml:space="preserve"> 760000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0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0</v>
      </c>
      <c r="F32" s="3" t="str" cm="1">
        <f t="array" ref="F32">INDEX(Base!32:32,MATCH(MAX(LEN(Base!32:32)),LEN(Base!32:32),0))</f>
        <v>Sala em prédio misto, com duas portas de entrada, segundo andar posição intermediária, reformada ( hidráulica e elétrica, trifásico) com dois aparelhos de ar split, bancas de pia e...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>Sala em prédio misto, com duas portas de entrada, segundo andar posição intermediária, reformada ( hidráulica e elétrica, trifásico) com dois aparelhos de ar split, bancas de pia e...</v>
      </c>
      <c r="N32" t="str">
        <f>TRIM((IF(OR(ISNUMBER(FIND("Avenida",Base!F32)),ISNUMBER(FIND("Rua",Base!F32)),ISNUMBER(FIND("Estrada",Base!F32)),ISNUMBER(FIND(",",Base!F32)))=TRUE,Base!F32,"")))</f>
        <v/>
      </c>
      <c r="O32" t="str">
        <f>TRIM((IF(OR(ISNUMBER(FIND("Avenida",Base!G32)),ISNUMBER(FIND("Rua",Base!G32)),ISNUMBER(FIND("Estrada",Base!G32)),ISNUMBER(FIND(",",Base!G32)))=TRUE,Base!G32,"")))</f>
        <v>Avenida Nossa Senhora de Copacabana, Copacabana</v>
      </c>
      <c r="P32" t="str">
        <f>TRIM((IF(OR(ISNUMBER(FIND("Avenida",Base!H32)),ISNUMBER(FIND("Rua",Base!H32)),ISNUMBER(FIND("Estrada",Base!H32)),ISNUMBER(FIND(",",Base!H32)))=TRUE,Base!H32,"")))</f>
        <v/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3" t="str" cm="1">
        <f t="array" ref="AA32">LOOKUP(2,1/(F32:Z32&lt;&gt;""),F32:Z32)</f>
        <v>Avenida Nossa Senhora de Copacabana, Copacabana</v>
      </c>
      <c r="AB32" t="str" cm="1">
        <f t="array" ref="AB32">IFERROR(IF(LEN(TRIM(SUBSTITUTE(INDEX(Base!32:32,0,MATCH(Planilha2!$AA32,Base!32:32,0)+1),"m²",""))&gt;5),LEFT(TRIM(SUBSTITUTE(INDEX(Base!32:32,0,MATCH(Planilha2!$AA32,Base!32:32,0)+1),"m²","")),2),TRIM(SUBSTITUTE(INDEX(Base!32:32,0,MATCH(Planilha2!$AA32,Base!32:32,0)+1),"m²",""))),0)</f>
        <v>76</v>
      </c>
      <c r="AC32" t="str" cm="1">
        <f t="array" ref="AC32">IFERROR(IF(LEN(INDEX(Base!32:32,0,MATCH(Planilha2!$AA32,Base!32:32,0)+2))&gt;2,LEFT(INDEX(Base!32:32,0,MATCH(Planilha2!$AA32,Base!32:32,0)+2),1),INDEX(Base!32:32,0,MATCH(Planilha2!$AA32,Base!32:32,0)+2)),0)</f>
        <v>2</v>
      </c>
      <c r="AD32" t="str" cm="1">
        <f t="array" ref="AD32">IFERROR(IF(LEN(INDEX(Base!32:32,0,MATCH(Planilha2!$AA32,Base!32:32,0)+2))&gt;2,LEFT(INDEX(Base!32:32,0,MATCH(Planilha2!$AA32,Base!32:32,0)+2),1),INDEX(Base!32:32,0,MATCH(Planilha2!$AA32,Base!32:32,0)+2)),0)</f>
        <v>2</v>
      </c>
      <c r="AE32" t="str" cm="1">
        <f t="array" ref="AE32">IFERROR(IF(LEN(INDEX(Base!32:32,0,MATCH(Planilha2!$AA32,Base!32:32,0)+2))&gt;2,LEFT(INDEX(Base!32:32,0,MATCH(Planilha2!$AA32,Base!32:32,0)+2),1),INDEX(Base!32:32,0,MATCH(Planilha2!$AA32,Base!32:32,0)+2)),0)</f>
        <v>2</v>
      </c>
      <c r="AF32" t="str">
        <f>AA32&amp;", "&amp;Configurações!$C$4&amp;", "&amp;Configurações!$C$5&amp;", Brazil"</f>
        <v>Avenida Nossa Senhora de Copacabana, Copacabana, Copacabana, RJ, Brazil</v>
      </c>
      <c r="AG32" t="str">
        <f>RIGHT(AA32,LEN(AA32)-FIND(",",AA32,1)-1)&amp;", "&amp;Configurações!$C$4&amp;", "&amp;Configurações!$C$5</f>
        <v>Copacabana, Copacabana, RJ</v>
      </c>
    </row>
    <row r="33" spans="2:33" x14ac:dyDescent="0.3">
      <c r="B33" t="str">
        <f>IF(OR(ISNUMBER(FIND(Configurações!$B$8,Base!B33)),ISNUMBER(FIND(Configurações!$B$9,Base!B33)),ISNUMBER(FIND(Configurações!$B$10,Base!B33)),ISNUMBER(FIND(Configurações!$B$11,Base!B33)))=TRUE,Base!B33,0)</f>
        <v>destaque</v>
      </c>
      <c r="C33" t="str">
        <f>SUBSTITUTE(SUBSTITUTE(IF(ISNUMBER(FIND("R$",Base!B33))=TRUE,Base!B33,IF(OR(ISNUMBER(FIND("condo",Base!C33)),ISNUMBER(FIND("IPTU",Base!C33)))=TRUE,Base!B33,Base!C33)),"R$",""),".","")</f>
        <v xml:space="preserve"> 4000000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2239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405</v>
      </c>
      <c r="F33" s="3" t="str" cm="1">
        <f t="array" ref="F33">INDEX(Base!33:33,MATCH(MAX(LEN(Base!33:33)),LEN(Base!33:33),0))</f>
        <v>Linda cobertura duplex no posto 4 em Copacabana, melhor localização do bairro, arejada, iluminada, silenciosa, recém reformada (incluindo parte elétrica e hidráulica), quadra da pr...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Linda cobertura duplex no posto 4 em Copacabana, melhor localização do bairro, arejada, iluminada, silenciosa, recém reformada (incluindo parte elétrica e hidráulica), quadra da pr...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>Rua Domingos Ferreira, Copacabana</v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3" t="str" cm="1">
        <f t="array" ref="AA33">LOOKUP(2,1/(F33:Z33&lt;&gt;""),F33:Z33)</f>
        <v>Rua Domingos Ferreira, Copacabana</v>
      </c>
      <c r="AB33" t="str" cm="1">
        <f t="array" ref="AB33">IFERROR(IF(LEN(TRIM(SUBSTITUTE(INDEX(Base!33:33,0,MATCH(Planilha2!$AA33,Base!33:33,0)+1),"m²",""))&gt;5),LEFT(TRIM(SUBSTITUTE(INDEX(Base!33:33,0,MATCH(Planilha2!$AA33,Base!33:33,0)+1),"m²","")),2),TRIM(SUBSTITUTE(INDEX(Base!33:33,0,MATCH(Planilha2!$AA33,Base!33:33,0)+1),"m²",""))),0)</f>
        <v>25</v>
      </c>
      <c r="AC33" t="str" cm="1">
        <f t="array" ref="AC33">IFERROR(IF(LEN(INDEX(Base!33:33,0,MATCH(Planilha2!$AA33,Base!33:33,0)+2))&gt;2,LEFT(INDEX(Base!33:33,0,MATCH(Planilha2!$AA33,Base!33:33,0)+2),1),INDEX(Base!33:33,0,MATCH(Planilha2!$AA33,Base!33:33,0)+2)),0)</f>
        <v>5</v>
      </c>
      <c r="AD33" t="str" cm="1">
        <f t="array" ref="AD33">IFERROR(IF(LEN(INDEX(Base!33:33,0,MATCH(Planilha2!$AA33,Base!33:33,0)+2))&gt;2,LEFT(INDEX(Base!33:33,0,MATCH(Planilha2!$AA33,Base!33:33,0)+2),1),INDEX(Base!33:33,0,MATCH(Planilha2!$AA33,Base!33:33,0)+2)),0)</f>
        <v>5</v>
      </c>
      <c r="AE33" t="str" cm="1">
        <f t="array" ref="AE33">IFERROR(IF(LEN(INDEX(Base!33:33,0,MATCH(Planilha2!$AA33,Base!33:33,0)+2))&gt;2,LEFT(INDEX(Base!33:33,0,MATCH(Planilha2!$AA33,Base!33:33,0)+2),1),INDEX(Base!33:33,0,MATCH(Planilha2!$AA33,Base!33:33,0)+2)),0)</f>
        <v>5</v>
      </c>
      <c r="AF33" t="str">
        <f>AA33&amp;", "&amp;Configurações!$C$4&amp;", "&amp;Configurações!$C$5&amp;", Brazil"</f>
        <v>Rua Domingos Ferreira, Copacabana, Copacabana, RJ, Brazil</v>
      </c>
      <c r="AG33" t="str">
        <f>RIGHT(AA33,LEN(AA33)-FIND(",",AA33,1)-1)&amp;", "&amp;Configurações!$C$4&amp;", "&amp;Configurações!$C$5</f>
        <v>Copacabana, Copacabana, RJ</v>
      </c>
    </row>
    <row r="34" spans="2:33" x14ac:dyDescent="0.3">
      <c r="B34" t="str">
        <f>IF(OR(ISNUMBER(FIND(Configurações!$B$8,Base!B34)),ISNUMBER(FIND(Configurações!$B$9,Base!B34)),ISNUMBER(FIND(Configurações!$B$10,Base!B34)),ISNUMBER(FIND(Configurações!$B$11,Base!B34)))=TRUE,Base!B34,0)</f>
        <v>destaque</v>
      </c>
      <c r="C34" t="str">
        <f>SUBSTITUTE(SUBSTITUTE(IF(ISNUMBER(FIND("R$",Base!B34))=TRUE,Base!B34,IF(OR(ISNUMBER(FIND("condo",Base!C34)),ISNUMBER(FIND("IPTU",Base!C34)))=TRUE,Base!B34,Base!C34)),"R$",""),".","")</f>
        <v xml:space="preserve"> 2680000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1600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725</v>
      </c>
      <c r="F34" s="3" t="str" cm="1">
        <f t="array" ref="F34">INDEX(Base!34:34,MATCH(MAX(LEN(Base!34:34)),LEN(Base!34:34),0))</f>
        <v>Apartamento recém reformado totalmente e estruturalmente, com projeto super moderno, com armários embutidos em todos os cômodos, super arejado e iluminado. Área externa com toldo r...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>Apartamento recém reformado totalmente e estruturalmente, com projeto super moderno, com armários embutidos em todos os cômodos, super arejado e iluminado. Área externa com toldo r...</v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Rua Constante Ramos, Copacabana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3" t="str" cm="1">
        <f t="array" ref="AA34">LOOKUP(2,1/(F34:Z34&lt;&gt;""),F34:Z34)</f>
        <v>Rua Constante Ramos, Copacabana</v>
      </c>
      <c r="AB34" t="str" cm="1">
        <f t="array" ref="AB34">IFERROR(IF(LEN(TRIM(SUBSTITUTE(INDEX(Base!34:34,0,MATCH(Planilha2!$AA34,Base!34:34,0)+1),"m²",""))&gt;5),LEFT(TRIM(SUBSTITUTE(INDEX(Base!34:34,0,MATCH(Planilha2!$AA34,Base!34:34,0)+1),"m²","")),2),TRIM(SUBSTITUTE(INDEX(Base!34:34,0,MATCH(Planilha2!$AA34,Base!34:34,0)+1),"m²",""))),0)</f>
        <v>21</v>
      </c>
      <c r="AC34" t="str" cm="1">
        <f t="array" ref="AC34">IFERROR(IF(LEN(INDEX(Base!34:34,0,MATCH(Planilha2!$AA34,Base!34:34,0)+2))&gt;2,LEFT(INDEX(Base!34:34,0,MATCH(Planilha2!$AA34,Base!34:34,0)+2),1),INDEX(Base!34:34,0,MATCH(Planilha2!$AA34,Base!34:34,0)+2)),0)</f>
        <v>4</v>
      </c>
      <c r="AD34" t="str" cm="1">
        <f t="array" ref="AD34">IFERROR(IF(LEN(INDEX(Base!34:34,0,MATCH(Planilha2!$AA34,Base!34:34,0)+2))&gt;2,LEFT(INDEX(Base!34:34,0,MATCH(Planilha2!$AA34,Base!34:34,0)+2),1),INDEX(Base!34:34,0,MATCH(Planilha2!$AA34,Base!34:34,0)+2)),0)</f>
        <v>4</v>
      </c>
      <c r="AE34" t="str" cm="1">
        <f t="array" ref="AE34">IFERROR(IF(LEN(INDEX(Base!34:34,0,MATCH(Planilha2!$AA34,Base!34:34,0)+2))&gt;2,LEFT(INDEX(Base!34:34,0,MATCH(Planilha2!$AA34,Base!34:34,0)+2),1),INDEX(Base!34:34,0,MATCH(Planilha2!$AA34,Base!34:34,0)+2)),0)</f>
        <v>4</v>
      </c>
      <c r="AF34" t="str">
        <f>AA34&amp;", "&amp;Configurações!$C$4&amp;", "&amp;Configurações!$C$5&amp;", Brazil"</f>
        <v>Rua Constante Ramos, Copacabana, Copacabana, RJ, Brazil</v>
      </c>
      <c r="AG34" t="str">
        <f>RIGHT(AA34,LEN(AA34)-FIND(",",AA34,1)-1)&amp;", "&amp;Configurações!$C$4&amp;", "&amp;Configurações!$C$5</f>
        <v>Copacabana, Copacabana, RJ</v>
      </c>
    </row>
    <row r="35" spans="2:33" x14ac:dyDescent="0.3">
      <c r="B35" t="str">
        <f>IF(OR(ISNUMBER(FIND(Configurações!$B$8,Base!B35)),ISNUMBER(FIND(Configurações!$B$9,Base!B35)),ISNUMBER(FIND(Configurações!$B$10,Base!B35)),ISNUMBER(FIND(Configurações!$B$11,Base!B35)))=TRUE,Base!B35,0)</f>
        <v>destaque</v>
      </c>
      <c r="C35" t="str">
        <f>SUBSTITUTE(SUBSTITUTE(IF(ISNUMBER(FIND("R$",Base!B35))=TRUE,Base!B35,IF(OR(ISNUMBER(FIND("condo",Base!C35)),ISNUMBER(FIND("IPTU",Base!C35)))=TRUE,Base!B35,Base!C35)),"R$",""),".","")</f>
        <v xml:space="preserve"> 590000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806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1140</v>
      </c>
      <c r="F35" s="3" t="str" cm="1">
        <f t="array" ref="F35">INDEX(Base!35:35,MATCH(MAX(LEN(Base!35:35)),LEN(Base!35:35),0))</f>
        <v>Boa localizaçao! Perto metrô, meios de transportes, praia, comercio!! Predio tradicional, apartamento de frente, andar alto, reformado, sala em 2 ambientes, quarto com armário, ban...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/>
      </c>
      <c r="M35" t="str">
        <f>TRIM((IF(OR(ISNUMBER(FIND("Avenida",Base!E35)),ISNUMBER(FIND("Rua",Base!E35)),ISNUMBER(FIND("Estrada",Base!E35)),ISNUMBER(FIND(",",Base!E35)))=TRUE,Base!E35,"")))</f>
        <v>Boa localizaçao! Perto metrô, meios de transportes, praia, comercio!! Predio tradicional, apartamento de frente, andar alto, reformado, sala em 2 ambientes, quarto com armário, ban...</v>
      </c>
      <c r="N35" t="str">
        <f>TRIM((IF(OR(ISNUMBER(FIND("Avenida",Base!F35)),ISNUMBER(FIND("Rua",Base!F35)),ISNUMBER(FIND("Estrada",Base!F35)),ISNUMBER(FIND(",",Base!F35)))=TRUE,Base!F35,"")))</f>
        <v/>
      </c>
      <c r="O35" t="str">
        <f>TRIM((IF(OR(ISNUMBER(FIND("Avenida",Base!G35)),ISNUMBER(FIND("Rua",Base!G35)),ISNUMBER(FIND("Estrada",Base!G35)),ISNUMBER(FIND(",",Base!G35)))=TRUE,Base!G35,"")))</f>
        <v>Rua Figueiredo Magalhães, Copacabana</v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3" t="str" cm="1">
        <f t="array" ref="AA35">LOOKUP(2,1/(F35:Z35&lt;&gt;""),F35:Z35)</f>
        <v>Rua Figueiredo Magalhães, Copacabana</v>
      </c>
      <c r="AB35" t="str" cm="1">
        <f t="array" ref="AB35">IFERROR(IF(LEN(TRIM(SUBSTITUTE(INDEX(Base!35:35,0,MATCH(Planilha2!$AA35,Base!35:35,0)+1),"m²",""))&gt;5),LEFT(TRIM(SUBSTITUTE(INDEX(Base!35:35,0,MATCH(Planilha2!$AA35,Base!35:35,0)+1),"m²","")),2),TRIM(SUBSTITUTE(INDEX(Base!35:35,0,MATCH(Planilha2!$AA35,Base!35:35,0)+1),"m²",""))),0)</f>
        <v>46</v>
      </c>
      <c r="AC35" t="str" cm="1">
        <f t="array" ref="AC35">IFERROR(IF(LEN(INDEX(Base!35:35,0,MATCH(Planilha2!$AA35,Base!35:35,0)+2))&gt;2,LEFT(INDEX(Base!35:35,0,MATCH(Planilha2!$AA35,Base!35:35,0)+2),1),INDEX(Base!35:35,0,MATCH(Planilha2!$AA35,Base!35:35,0)+2)),0)</f>
        <v>1</v>
      </c>
      <c r="AD35" t="str" cm="1">
        <f t="array" ref="AD35">IFERROR(IF(LEN(INDEX(Base!35:35,0,MATCH(Planilha2!$AA35,Base!35:35,0)+2))&gt;2,LEFT(INDEX(Base!35:35,0,MATCH(Planilha2!$AA35,Base!35:35,0)+2),1),INDEX(Base!35:35,0,MATCH(Planilha2!$AA35,Base!35:35,0)+2)),0)</f>
        <v>1</v>
      </c>
      <c r="AE35" t="str" cm="1">
        <f t="array" ref="AE35">IFERROR(IF(LEN(INDEX(Base!35:35,0,MATCH(Planilha2!$AA35,Base!35:35,0)+2))&gt;2,LEFT(INDEX(Base!35:35,0,MATCH(Planilha2!$AA35,Base!35:35,0)+2),1),INDEX(Base!35:35,0,MATCH(Planilha2!$AA35,Base!35:35,0)+2)),0)</f>
        <v>1</v>
      </c>
      <c r="AF35" t="str">
        <f>AA35&amp;", "&amp;Configurações!$C$4&amp;", "&amp;Configurações!$C$5&amp;", Brazil"</f>
        <v>Rua Figueiredo Magalhães, Copacabana, Copacabana, RJ, Brazil</v>
      </c>
      <c r="AG35" t="str">
        <f>RIGHT(AA35,LEN(AA35)-FIND(",",AA35,1)-1)&amp;", "&amp;Configurações!$C$4&amp;", "&amp;Configurações!$C$5</f>
        <v>Copacabana, Copacabana, RJ</v>
      </c>
    </row>
    <row r="36" spans="2:33" x14ac:dyDescent="0.3">
      <c r="B36" t="str">
        <f>IF(OR(ISNUMBER(FIND(Configurações!$B$8,Base!B36)),ISNUMBER(FIND(Configurações!$B$9,Base!B36)),ISNUMBER(FIND(Configurações!$B$10,Base!B36)),ISNUMBER(FIND(Configurações!$B$11,Base!B36)))=TRUE,Base!B36,0)</f>
        <v>destaque</v>
      </c>
      <c r="C36" t="str">
        <f>SUBSTITUTE(SUBSTITUTE(IF(ISNUMBER(FIND("R$",Base!B36))=TRUE,Base!B36,IF(OR(ISNUMBER(FIND("condo",Base!C36)),ISNUMBER(FIND("IPTU",Base!C36)))=TRUE,Base!B36,Base!C36)),"R$",""),".","")</f>
        <v xml:space="preserve"> 1200000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1350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2200</v>
      </c>
      <c r="F36" s="3" t="str" cm="1">
        <f t="array" ref="F36">INDEX(Base!36:36,MATCH(MAX(LEN(Base!36:36)),LEN(Base!36:36),0))</f>
        <v>Excelente apartamento recentemente reformado . 140 metros quadrados . 3 quartos . Dependência de empregada . Ampla sala . Andar alto . Vista para o mar . Aquecimento a gas . Próxim...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/>
      </c>
      <c r="N36" t="str">
        <f>TRIM((IF(OR(ISNUMBER(FIND("Avenida",Base!F36)),ISNUMBER(FIND("Rua",Base!F36)),ISNUMBER(FIND("Estrada",Base!F36)),ISNUMBER(FIND(",",Base!F36)))=TRUE,Base!F36,"")))</f>
        <v/>
      </c>
      <c r="O36" t="str">
        <f>TRIM((IF(OR(ISNUMBER(FIND("Avenida",Base!G36)),ISNUMBER(FIND("Rua",Base!G36)),ISNUMBER(FIND("Estrada",Base!G36)),ISNUMBER(FIND(",",Base!G36)))=TRUE,Base!G36,"")))</f>
        <v>Rua Santa Clara, Copacabana</v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3" t="str" cm="1">
        <f t="array" ref="AA36">LOOKUP(2,1/(F36:Z36&lt;&gt;""),F36:Z36)</f>
        <v>Rua Santa Clara, Copacabana</v>
      </c>
      <c r="AB36" t="str" cm="1">
        <f t="array" ref="AB36">IFERROR(IF(LEN(TRIM(SUBSTITUTE(INDEX(Base!36:36,0,MATCH(Planilha2!$AA36,Base!36:36,0)+1),"m²",""))&gt;5),LEFT(TRIM(SUBSTITUTE(INDEX(Base!36:36,0,MATCH(Planilha2!$AA36,Base!36:36,0)+1),"m²","")),2),TRIM(SUBSTITUTE(INDEX(Base!36:36,0,MATCH(Planilha2!$AA36,Base!36:36,0)+1),"m²",""))),0)</f>
        <v>14</v>
      </c>
      <c r="AC36" t="str" cm="1">
        <f t="array" ref="AC36">IFERROR(IF(LEN(INDEX(Base!36:36,0,MATCH(Planilha2!$AA36,Base!36:36,0)+2))&gt;2,LEFT(INDEX(Base!36:36,0,MATCH(Planilha2!$AA36,Base!36:36,0)+2),1),INDEX(Base!36:36,0,MATCH(Planilha2!$AA36,Base!36:36,0)+2)),0)</f>
        <v>3</v>
      </c>
      <c r="AD36" t="str" cm="1">
        <f t="array" ref="AD36">IFERROR(IF(LEN(INDEX(Base!36:36,0,MATCH(Planilha2!$AA36,Base!36:36,0)+2))&gt;2,LEFT(INDEX(Base!36:36,0,MATCH(Planilha2!$AA36,Base!36:36,0)+2),1),INDEX(Base!36:36,0,MATCH(Planilha2!$AA36,Base!36:36,0)+2)),0)</f>
        <v>3</v>
      </c>
      <c r="AE36" t="str" cm="1">
        <f t="array" ref="AE36">IFERROR(IF(LEN(INDEX(Base!36:36,0,MATCH(Planilha2!$AA36,Base!36:36,0)+2))&gt;2,LEFT(INDEX(Base!36:36,0,MATCH(Planilha2!$AA36,Base!36:36,0)+2),1),INDEX(Base!36:36,0,MATCH(Planilha2!$AA36,Base!36:36,0)+2)),0)</f>
        <v>3</v>
      </c>
      <c r="AF36" t="str">
        <f>AA36&amp;", "&amp;Configurações!$C$4&amp;", "&amp;Configurações!$C$5&amp;", Brazil"</f>
        <v>Rua Santa Clara, Copacabana, Copacabana, RJ, Brazil</v>
      </c>
      <c r="AG36" t="str">
        <f>RIGHT(AA36,LEN(AA36)-FIND(",",AA36,1)-1)&amp;", "&amp;Configurações!$C$4&amp;", "&amp;Configurações!$C$5</f>
        <v>Copacabana, Copacabana, RJ</v>
      </c>
    </row>
    <row r="37" spans="2:33" x14ac:dyDescent="0.3">
      <c r="B37" t="str">
        <f>IF(OR(ISNUMBER(FIND(Configurações!$B$8,Base!B37)),ISNUMBER(FIND(Configurações!$B$9,Base!B37)),ISNUMBER(FIND(Configurações!$B$10,Base!B37)),ISNUMBER(FIND(Configurações!$B$11,Base!B37)))=TRUE,Base!B37,0)</f>
        <v>destaque</v>
      </c>
      <c r="C37" t="str">
        <f>SUBSTITUTE(SUBSTITUTE(IF(ISNUMBER(FIND("R$",Base!B37))=TRUE,Base!B37,IF(OR(ISNUMBER(FIND("condo",Base!C37)),ISNUMBER(FIND("IPTU",Base!C37)))=TRUE,Base!B37,Base!C37)),"R$",""),".","")</f>
        <v xml:space="preserve"> 1300000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1600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4866</v>
      </c>
      <c r="F37" s="3" t="str" cm="1">
        <f t="array" ref="F37">INDEX(Base!37:37,MATCH(MAX(LEN(Base!37:37)),LEN(Base!37:37),0))</f>
        <v>Prédio de frente para o mar na praia de copacabana, ao lado da praça do lido. Próximo ao metro.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/>
      </c>
      <c r="M37" t="str">
        <f>TRIM((IF(OR(ISNUMBER(FIND("Avenida",Base!E37)),ISNUMBER(FIND("Rua",Base!E37)),ISNUMBER(FIND("Estrada",Base!E37)),ISNUMBER(FIND(",",Base!E37)))=TRUE,Base!E37,"")))</f>
        <v>Prédio de frente para o mar na praia de copacabana, ao lado da praça do lido. Próximo ao metro.</v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>Avenida Atlântica, Copacabana</v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3" t="str" cm="1">
        <f t="array" ref="AA37">LOOKUP(2,1/(F37:Z37&lt;&gt;""),F37:Z37)</f>
        <v>Avenida Atlântica, Copacabana</v>
      </c>
      <c r="AB37" t="str" cm="1">
        <f t="array" ref="AB37">IFERROR(IF(LEN(TRIM(SUBSTITUTE(INDEX(Base!37:37,0,MATCH(Planilha2!$AA37,Base!37:37,0)+1),"m²",""))&gt;5),LEFT(TRIM(SUBSTITUTE(INDEX(Base!37:37,0,MATCH(Planilha2!$AA37,Base!37:37,0)+1),"m²","")),2),TRIM(SUBSTITUTE(INDEX(Base!37:37,0,MATCH(Planilha2!$AA37,Base!37:37,0)+1),"m²",""))),0)</f>
        <v>10</v>
      </c>
      <c r="AC37" t="str" cm="1">
        <f t="array" ref="AC37">IFERROR(IF(LEN(INDEX(Base!37:37,0,MATCH(Planilha2!$AA37,Base!37:37,0)+2))&gt;2,LEFT(INDEX(Base!37:37,0,MATCH(Planilha2!$AA37,Base!37:37,0)+2),1),INDEX(Base!37:37,0,MATCH(Planilha2!$AA37,Base!37:37,0)+2)),0)</f>
        <v>3</v>
      </c>
      <c r="AD37" t="str" cm="1">
        <f t="array" ref="AD37">IFERROR(IF(LEN(INDEX(Base!37:37,0,MATCH(Planilha2!$AA37,Base!37:37,0)+2))&gt;2,LEFT(INDEX(Base!37:37,0,MATCH(Planilha2!$AA37,Base!37:37,0)+2),1),INDEX(Base!37:37,0,MATCH(Planilha2!$AA37,Base!37:37,0)+2)),0)</f>
        <v>3</v>
      </c>
      <c r="AE37" t="str" cm="1">
        <f t="array" ref="AE37">IFERROR(IF(LEN(INDEX(Base!37:37,0,MATCH(Planilha2!$AA37,Base!37:37,0)+2))&gt;2,LEFT(INDEX(Base!37:37,0,MATCH(Planilha2!$AA37,Base!37:37,0)+2),1),INDEX(Base!37:37,0,MATCH(Planilha2!$AA37,Base!37:37,0)+2)),0)</f>
        <v>3</v>
      </c>
      <c r="AF37" t="str">
        <f>AA37&amp;", "&amp;Configurações!$C$4&amp;", "&amp;Configurações!$C$5&amp;", Brazil"</f>
        <v>Avenida Atlântica, Copacabana, Copacabana, RJ, Brazil</v>
      </c>
      <c r="AG37" t="str">
        <f>RIGHT(AA37,LEN(AA37)-FIND(",",AA37,1)-1)&amp;", "&amp;Configurações!$C$4&amp;", "&amp;Configurações!$C$5</f>
        <v>Copacabana, Copacabana, RJ</v>
      </c>
    </row>
    <row r="38" spans="2:33" x14ac:dyDescent="0.3">
      <c r="B38" t="str">
        <f>IF(OR(ISNUMBER(FIND(Configurações!$B$8,Base!B38)),ISNUMBER(FIND(Configurações!$B$9,Base!B38)),ISNUMBER(FIND(Configurações!$B$10,Base!B38)),ISNUMBER(FIND(Configurações!$B$11,Base!B38)))=TRUE,Base!B38,0)</f>
        <v>destaque</v>
      </c>
      <c r="C38" t="str">
        <f>SUBSTITUTE(SUBSTITUTE(IF(ISNUMBER(FIND("R$",Base!B38))=TRUE,Base!B38,IF(OR(ISNUMBER(FIND("condo",Base!C38)),ISNUMBER(FIND("IPTU",Base!C38)))=TRUE,Base!B38,Base!C38)),"R$",""),".","")</f>
        <v xml:space="preserve"> 3900000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2500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9939</v>
      </c>
      <c r="F38" s="3" t="str" cm="1">
        <f t="array" ref="F38">INDEX(Base!38:38,MATCH(MAX(LEN(Base!38:38)),LEN(Base!38:38),0))</f>
        <v>Ótima localização, próximo a Praia de Ipanema,Belíssimo apartamento, alto luxo, salão, sala de jantar, originalmente 4 quartos, atualmente com 3quartos, vista parcial para praia de...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>Ótima localização, próximo a Praia de Ipanema,Belíssimo apartamento, alto luxo, salão, sala de jantar, originalmente 4 quartos, atualmente com 3quartos, vista parcial para praia de...</v>
      </c>
      <c r="N38" t="str">
        <f>TRIM((IF(OR(ISNUMBER(FIND("Avenida",Base!F38)),ISNUMBER(FIND("Rua",Base!F38)),ISNUMBER(FIND("Estrada",Base!F38)),ISNUMBER(FIND(",",Base!F38)))=TRUE,Base!F38,"")))</f>
        <v/>
      </c>
      <c r="O38" t="str">
        <f>TRIM((IF(OR(ISNUMBER(FIND("Avenida",Base!G38)),ISNUMBER(FIND("Rua",Base!G38)),ISNUMBER(FIND("Estrada",Base!G38)),ISNUMBER(FIND(",",Base!G38)))=TRUE,Base!G38,"")))</f>
        <v>Rua Joaquim Nabuco, Copacabana</v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3" t="str" cm="1">
        <f t="array" ref="AA38">LOOKUP(2,1/(F38:Z38&lt;&gt;""),F38:Z38)</f>
        <v>Rua Joaquim Nabuco, Copacabana</v>
      </c>
      <c r="AB38" t="str" cm="1">
        <f t="array" ref="AB38">IFERROR(IF(LEN(TRIM(SUBSTITUTE(INDEX(Base!38:38,0,MATCH(Planilha2!$AA38,Base!38:38,0)+1),"m²",""))&gt;5),LEFT(TRIM(SUBSTITUTE(INDEX(Base!38:38,0,MATCH(Planilha2!$AA38,Base!38:38,0)+1),"m²","")),2),TRIM(SUBSTITUTE(INDEX(Base!38:38,0,MATCH(Planilha2!$AA38,Base!38:38,0)+1),"m²",""))),0)</f>
        <v>25</v>
      </c>
      <c r="AC38" t="str" cm="1">
        <f t="array" ref="AC38">IFERROR(IF(LEN(INDEX(Base!38:38,0,MATCH(Planilha2!$AA38,Base!38:38,0)+2))&gt;2,LEFT(INDEX(Base!38:38,0,MATCH(Planilha2!$AA38,Base!38:38,0)+2),1),INDEX(Base!38:38,0,MATCH(Planilha2!$AA38,Base!38:38,0)+2)),0)</f>
        <v>3</v>
      </c>
      <c r="AD38" t="str" cm="1">
        <f t="array" ref="AD38">IFERROR(IF(LEN(INDEX(Base!38:38,0,MATCH(Planilha2!$AA38,Base!38:38,0)+2))&gt;2,LEFT(INDEX(Base!38:38,0,MATCH(Planilha2!$AA38,Base!38:38,0)+2),1),INDEX(Base!38:38,0,MATCH(Planilha2!$AA38,Base!38:38,0)+2)),0)</f>
        <v>3</v>
      </c>
      <c r="AE38" t="str" cm="1">
        <f t="array" ref="AE38">IFERROR(IF(LEN(INDEX(Base!38:38,0,MATCH(Planilha2!$AA38,Base!38:38,0)+2))&gt;2,LEFT(INDEX(Base!38:38,0,MATCH(Planilha2!$AA38,Base!38:38,0)+2),1),INDEX(Base!38:38,0,MATCH(Planilha2!$AA38,Base!38:38,0)+2)),0)</f>
        <v>3</v>
      </c>
      <c r="AF38" t="str">
        <f>AA38&amp;", "&amp;Configurações!$C$4&amp;", "&amp;Configurações!$C$5&amp;", Brazil"</f>
        <v>Rua Joaquim Nabuco, Copacabana, Copacabana, RJ, Brazil</v>
      </c>
      <c r="AG38" t="str">
        <f>RIGHT(AA38,LEN(AA38)-FIND(",",AA38,1)-1)&amp;", "&amp;Configurações!$C$4&amp;", "&amp;Configurações!$C$5</f>
        <v>Copacabana, Copacabana, RJ</v>
      </c>
    </row>
    <row r="39" spans="2:33" x14ac:dyDescent="0.3">
      <c r="B39" t="str">
        <f>IF(OR(ISNUMBER(FIND(Configurações!$B$8,Base!B39)),ISNUMBER(FIND(Configurações!$B$9,Base!B39)),ISNUMBER(FIND(Configurações!$B$10,Base!B39)),ISNUMBER(FIND(Configurações!$B$11,Base!B39)))=TRUE,Base!B39,0)</f>
        <v>destaque</v>
      </c>
      <c r="C39" t="str">
        <f>SUBSTITUTE(SUBSTITUTE(IF(ISNUMBER(FIND("R$",Base!B39))=TRUE,Base!B39,IF(OR(ISNUMBER(FIND("condo",Base!C39)),ISNUMBER(FIND("IPTU",Base!C39)))=TRUE,Base!B39,Base!C39)),"R$",""),".","")</f>
        <v xml:space="preserve"> 2300000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1170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3100</v>
      </c>
      <c r="F39" s="3" t="str" cm="1">
        <f t="array" ref="F39">INDEX(Base!39:39,MATCH(MAX(LEN(Base!39:39)),LEN(Base!39:39),0))</f>
        <v>LINDO APARTAMENTO LINEAR NO MELHOR PONTO DE COPACABANA, EM FRENTE A PRAÇA COM MUITAS ARVORES E COMÉRCIOS EM VOLTA, O APART TEM 4 QTOS, 2 SALAS, 3 BANHEIROS , COPA/COZ, 2 DEPENDÊNCI...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>LINDO APARTAMENTO LINEAR NO MELHOR PONTO DE COPACABANA, EM FRENTE A PRAÇA COM MUITAS ARVORES E COMÉRCIOS EM VOLTA, O APART TEM 4 QTOS, 2 SALAS, 3 BANHEIROS , COPA/COZ, 2 DEPENDÊNCI...</v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>Avenida Nossa Senhora de Copacabana, Copacabana</v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3" t="str" cm="1">
        <f t="array" ref="AA39">LOOKUP(2,1/(F39:Z39&lt;&gt;""),F39:Z39)</f>
        <v>Avenida Nossa Senhora de Copacabana, Copacabana</v>
      </c>
      <c r="AB39" t="str" cm="1">
        <f t="array" ref="AB39">IFERROR(IF(LEN(TRIM(SUBSTITUTE(INDEX(Base!39:39,0,MATCH(Planilha2!$AA39,Base!39:39,0)+1),"m²",""))&gt;5),LEFT(TRIM(SUBSTITUTE(INDEX(Base!39:39,0,MATCH(Planilha2!$AA39,Base!39:39,0)+1),"m²","")),2),TRIM(SUBSTITUTE(INDEX(Base!39:39,0,MATCH(Planilha2!$AA39,Base!39:39,0)+1),"m²",""))),0)</f>
        <v>24</v>
      </c>
      <c r="AC39" t="str" cm="1">
        <f t="array" ref="AC39">IFERROR(IF(LEN(INDEX(Base!39:39,0,MATCH(Planilha2!$AA39,Base!39:39,0)+2))&gt;2,LEFT(INDEX(Base!39:39,0,MATCH(Planilha2!$AA39,Base!39:39,0)+2),1),INDEX(Base!39:39,0,MATCH(Planilha2!$AA39,Base!39:39,0)+2)),0)</f>
        <v>4</v>
      </c>
      <c r="AD39" t="str" cm="1">
        <f t="array" ref="AD39">IFERROR(IF(LEN(INDEX(Base!39:39,0,MATCH(Planilha2!$AA39,Base!39:39,0)+2))&gt;2,LEFT(INDEX(Base!39:39,0,MATCH(Planilha2!$AA39,Base!39:39,0)+2),1),INDEX(Base!39:39,0,MATCH(Planilha2!$AA39,Base!39:39,0)+2)),0)</f>
        <v>4</v>
      </c>
      <c r="AE39" t="str" cm="1">
        <f t="array" ref="AE39">IFERROR(IF(LEN(INDEX(Base!39:39,0,MATCH(Planilha2!$AA39,Base!39:39,0)+2))&gt;2,LEFT(INDEX(Base!39:39,0,MATCH(Planilha2!$AA39,Base!39:39,0)+2),1),INDEX(Base!39:39,0,MATCH(Planilha2!$AA39,Base!39:39,0)+2)),0)</f>
        <v>4</v>
      </c>
      <c r="AF39" t="str">
        <f>AA39&amp;", "&amp;Configurações!$C$4&amp;", "&amp;Configurações!$C$5&amp;", Brazil"</f>
        <v>Avenida Nossa Senhora de Copacabana, Copacabana, Copacabana, RJ, Brazil</v>
      </c>
      <c r="AG39" t="str">
        <f>RIGHT(AA39,LEN(AA39)-FIND(",",AA39,1)-1)&amp;", "&amp;Configurações!$C$4&amp;", "&amp;Configurações!$C$5</f>
        <v>Copacabana, Copacabana, RJ</v>
      </c>
    </row>
    <row r="40" spans="2:33" x14ac:dyDescent="0.3">
      <c r="B40" t="str">
        <f>IF(OR(ISNUMBER(FIND(Configurações!$B$8,Base!B40)),ISNUMBER(FIND(Configurações!$B$9,Base!B40)),ISNUMBER(FIND(Configurações!$B$10,Base!B40)),ISNUMBER(FIND(Configurações!$B$11,Base!B40)))=TRUE,Base!B40,0)</f>
        <v>destaque</v>
      </c>
      <c r="C40" t="str">
        <f>SUBSTITUTE(SUBSTITUTE(IF(ISNUMBER(FIND("R$",Base!B40))=TRUE,Base!B40,IF(OR(ISNUMBER(FIND("condo",Base!C40)),ISNUMBER(FIND("IPTU",Base!C40)))=TRUE,Base!B40,Base!C40)),"R$",""),".","")</f>
        <v xml:space="preserve"> 850000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1170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270</v>
      </c>
      <c r="F40" s="3" t="str" cm="1">
        <f t="array" ref="F40">INDEX(Base!40:40,MATCH(MAX(LEN(Base!40:40)),LEN(Base!40:40),0))</f>
        <v>Flat com decoração elegante, em prédio seguro, segurança 24 horas, com garagem, piscina, academia, sauna. Uma quadra metrô Cantagalo. Porteira fechada. Piso porcelanato, ar condici...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Flat com decoração elegante, em prédio seguro, segurança 24 horas, com garagem, piscina, academia, sauna. Uma quadra metrô Cantagalo. Porteira fechada. Piso porcelanato, ar condici...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>Rua Pompeu Loureiro, Copacabana</v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3" t="str" cm="1">
        <f t="array" ref="AA40">LOOKUP(2,1/(F40:Z40&lt;&gt;""),F40:Z40)</f>
        <v>Rua Pompeu Loureiro, Copacabana</v>
      </c>
      <c r="AB40" t="str" cm="1">
        <f t="array" ref="AB40">IFERROR(IF(LEN(TRIM(SUBSTITUTE(INDEX(Base!40:40,0,MATCH(Planilha2!$AA40,Base!40:40,0)+1),"m²",""))&gt;5),LEFT(TRIM(SUBSTITUTE(INDEX(Base!40:40,0,MATCH(Planilha2!$AA40,Base!40:40,0)+1),"m²","")),2),TRIM(SUBSTITUTE(INDEX(Base!40:40,0,MATCH(Planilha2!$AA40,Base!40:40,0)+1),"m²",""))),0)</f>
        <v>40</v>
      </c>
      <c r="AC40" t="str" cm="1">
        <f t="array" ref="AC40">IFERROR(IF(LEN(INDEX(Base!40:40,0,MATCH(Planilha2!$AA40,Base!40:40,0)+2))&gt;2,LEFT(INDEX(Base!40:40,0,MATCH(Planilha2!$AA40,Base!40:40,0)+2),1),INDEX(Base!40:40,0,MATCH(Planilha2!$AA40,Base!40:40,0)+2)),0)</f>
        <v>1</v>
      </c>
      <c r="AD40" t="str" cm="1">
        <f t="array" ref="AD40">IFERROR(IF(LEN(INDEX(Base!40:40,0,MATCH(Planilha2!$AA40,Base!40:40,0)+2))&gt;2,LEFT(INDEX(Base!40:40,0,MATCH(Planilha2!$AA40,Base!40:40,0)+2),1),INDEX(Base!40:40,0,MATCH(Planilha2!$AA40,Base!40:40,0)+2)),0)</f>
        <v>1</v>
      </c>
      <c r="AE40" t="str" cm="1">
        <f t="array" ref="AE40">IFERROR(IF(LEN(INDEX(Base!40:40,0,MATCH(Planilha2!$AA40,Base!40:40,0)+2))&gt;2,LEFT(INDEX(Base!40:40,0,MATCH(Planilha2!$AA40,Base!40:40,0)+2),1),INDEX(Base!40:40,0,MATCH(Planilha2!$AA40,Base!40:40,0)+2)),0)</f>
        <v>1</v>
      </c>
      <c r="AF40" t="str">
        <f>AA40&amp;", "&amp;Configurações!$C$4&amp;", "&amp;Configurações!$C$5&amp;", Brazil"</f>
        <v>Rua Pompeu Loureiro, Copacabana, Copacabana, RJ, Brazil</v>
      </c>
      <c r="AG40" t="str">
        <f>RIGHT(AA40,LEN(AA40)-FIND(",",AA40,1)-1)&amp;", "&amp;Configurações!$C$4&amp;", "&amp;Configurações!$C$5</f>
        <v>Copacabana, Copacabana, RJ</v>
      </c>
    </row>
    <row r="41" spans="2:33" x14ac:dyDescent="0.3">
      <c r="B41" t="str">
        <f>IF(OR(ISNUMBER(FIND(Configurações!$B$8,Base!B41)),ISNUMBER(FIND(Configurações!$B$9,Base!B41)),ISNUMBER(FIND(Configurações!$B$10,Base!B41)),ISNUMBER(FIND(Configurações!$B$11,Base!B41)))=TRUE,Base!B41,0)</f>
        <v>destaque</v>
      </c>
      <c r="C41" t="str">
        <f>SUBSTITUTE(SUBSTITUTE(IF(ISNUMBER(FIND("R$",Base!B41))=TRUE,Base!B41,IF(OR(ISNUMBER(FIND("condo",Base!C41)),ISNUMBER(FIND("IPTU",Base!C41)))=TRUE,Base!B41,Base!C41)),"R$",""),".","")</f>
        <v xml:space="preserve"> 35000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0</v>
      </c>
      <c r="F41" s="3" t="str" cm="1">
        <f t="array" ref="F41">INDEX(Base!41:41,MATCH(MAX(LEN(Base!41:41)),LEN(Base!41:41),0))</f>
        <v>Vaga de garagem em edifício garagem junto ao metrô! Rua Figueiredo Magalhães Nº 701, Box 1309, cep: 22 031-011 Pertinho da entrada do Metrô Figueiredo Magalhães/Siqueira Campos. Tr...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>Vaga de garagem em edifício garagem junto ao metrô! Rua Figueiredo Magalhães Nº 701, Box 1309, cep: 22 031-011 Pertinho da entrada do Metrô Figueiredo Magalhães/Siqueira Campos. Tr...</v>
      </c>
      <c r="N41" t="str">
        <f>TRIM((IF(OR(ISNUMBER(FIND("Avenida",Base!F41)),ISNUMBER(FIND("Rua",Base!F41)),ISNUMBER(FIND("Estrada",Base!F41)),ISNUMBER(FIND(",",Base!F41)))=TRUE,Base!F41,"")))</f>
        <v/>
      </c>
      <c r="O41" t="str">
        <f>TRIM((IF(OR(ISNUMBER(FIND("Avenida",Base!G41)),ISNUMBER(FIND("Rua",Base!G41)),ISNUMBER(FIND("Estrada",Base!G41)),ISNUMBER(FIND(",",Base!G41)))=TRUE,Base!G41,"")))</f>
        <v>Rua Figueiredo Magalhães, Copacabana</v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3" t="str" cm="1">
        <f t="array" ref="AA41">LOOKUP(2,1/(F41:Z41&lt;&gt;""),F41:Z41)</f>
        <v>Rua Figueiredo Magalhães, Copacabana</v>
      </c>
      <c r="AB41" t="str" cm="1">
        <f t="array" ref="AB41">IFERROR(IF(LEN(TRIM(SUBSTITUTE(INDEX(Base!41:41,0,MATCH(Planilha2!$AA41,Base!41:41,0)+1),"m²",""))&gt;5),LEFT(TRIM(SUBSTITUTE(INDEX(Base!41:41,0,MATCH(Planilha2!$AA41,Base!41:41,0)+1),"m²","")),2),TRIM(SUBSTITUTE(INDEX(Base!41:41,0,MATCH(Planilha2!$AA41,Base!41:41,0)+1),"m²",""))),0)</f>
        <v>12</v>
      </c>
      <c r="AC41" t="str" cm="1">
        <f t="array" ref="AC41">IFERROR(IF(LEN(INDEX(Base!41:41,0,MATCH(Planilha2!$AA41,Base!41:41,0)+2))&gt;2,LEFT(INDEX(Base!41:41,0,MATCH(Planilha2!$AA41,Base!41:41,0)+2),1),INDEX(Base!41:41,0,MATCH(Planilha2!$AA41,Base!41:41,0)+2)),0)</f>
        <v>1</v>
      </c>
      <c r="AD41" t="str" cm="1">
        <f t="array" ref="AD41">IFERROR(IF(LEN(INDEX(Base!41:41,0,MATCH(Planilha2!$AA41,Base!41:41,0)+2))&gt;2,LEFT(INDEX(Base!41:41,0,MATCH(Planilha2!$AA41,Base!41:41,0)+2),1),INDEX(Base!41:41,0,MATCH(Planilha2!$AA41,Base!41:41,0)+2)),0)</f>
        <v>1</v>
      </c>
      <c r="AE41" t="str" cm="1">
        <f t="array" ref="AE41">IFERROR(IF(LEN(INDEX(Base!41:41,0,MATCH(Planilha2!$AA41,Base!41:41,0)+2))&gt;2,LEFT(INDEX(Base!41:41,0,MATCH(Planilha2!$AA41,Base!41:41,0)+2),1),INDEX(Base!41:41,0,MATCH(Planilha2!$AA41,Base!41:41,0)+2)),0)</f>
        <v>1</v>
      </c>
      <c r="AF41" t="str">
        <f>AA41&amp;", "&amp;Configurações!$C$4&amp;", "&amp;Configurações!$C$5&amp;", Brazil"</f>
        <v>Rua Figueiredo Magalhães, Copacabana, Copacabana, RJ, Brazil</v>
      </c>
      <c r="AG41" t="str">
        <f>RIGHT(AA41,LEN(AA41)-FIND(",",AA41,1)-1)&amp;", "&amp;Configurações!$C$4&amp;", "&amp;Configurações!$C$5</f>
        <v>Copacabana, Copacabana, RJ</v>
      </c>
    </row>
    <row r="42" spans="2:33" x14ac:dyDescent="0.3">
      <c r="B42" t="str">
        <f>IF(OR(ISNUMBER(FIND(Configurações!$B$8,Base!B42)),ISNUMBER(FIND(Configurações!$B$9,Base!B42)),ISNUMBER(FIND(Configurações!$B$10,Base!B42)),ISNUMBER(FIND(Configurações!$B$11,Base!B42)))=TRUE,Base!B42,0)</f>
        <v>destaque</v>
      </c>
      <c r="C42" t="str">
        <f>SUBSTITUTE(SUBSTITUTE(IF(ISNUMBER(FIND("R$",Base!B42))=TRUE,Base!B42,IF(OR(ISNUMBER(FIND("condo",Base!C42)),ISNUMBER(FIND("IPTU",Base!C42)))=TRUE,Base!B42,Base!C42)),"R$",""),".","")</f>
        <v xml:space="preserve"> 1290000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0</v>
      </c>
      <c r="F42" s="3" t="str" cm="1">
        <f t="array" ref="F42">INDEX(Base!42:42,MATCH(MAX(LEN(Base!42:42)),LEN(Base!42:42),0))</f>
        <v>Prédio tradicional na quadra da praia no posto 5 com portária 24 horas ,circuito interno de tv. Apto com hall de entrada ,salão em 2 ambientes ,dando acesso a varanda fechada ,2 qu...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Prédio tradicional na quadra da praia no posto 5 com portária 24 horas ,circuito interno de tv. Apto com hall de entrada ,salão em 2 ambientes ,dando acesso a varanda fechada ,2 qu...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>Rua Aires Saldanha, Copacabana</v>
      </c>
      <c r="P42" t="str">
        <f>TRIM((IF(OR(ISNUMBER(FIND("Avenida",Base!H42)),ISNUMBER(FIND("Rua",Base!H42)),ISNUMBER(FIND("Estrada",Base!H42)),ISNUMBER(FIND(",",Base!H42)))=TRUE,Base!H42,"")))</f>
        <v/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3" t="str" cm="1">
        <f t="array" ref="AA42">LOOKUP(2,1/(F42:Z42&lt;&gt;""),F42:Z42)</f>
        <v>Rua Aires Saldanha, Copacabana</v>
      </c>
      <c r="AB42" t="str" cm="1">
        <f t="array" ref="AB42">IFERROR(IF(LEN(TRIM(SUBSTITUTE(INDEX(Base!42:42,0,MATCH(Planilha2!$AA42,Base!42:42,0)+1),"m²",""))&gt;5),LEFT(TRIM(SUBSTITUTE(INDEX(Base!42:42,0,MATCH(Planilha2!$AA42,Base!42:42,0)+1),"m²","")),2),TRIM(SUBSTITUTE(INDEX(Base!42:42,0,MATCH(Planilha2!$AA42,Base!42:42,0)+1),"m²",""))),0)</f>
        <v>13</v>
      </c>
      <c r="AC42" t="str" cm="1">
        <f t="array" ref="AC42">IFERROR(IF(LEN(INDEX(Base!42:42,0,MATCH(Planilha2!$AA42,Base!42:42,0)+2))&gt;2,LEFT(INDEX(Base!42:42,0,MATCH(Planilha2!$AA42,Base!42:42,0)+2),1),INDEX(Base!42:42,0,MATCH(Planilha2!$AA42,Base!42:42,0)+2)),0)</f>
        <v>2</v>
      </c>
      <c r="AD42" t="str" cm="1">
        <f t="array" ref="AD42">IFERROR(IF(LEN(INDEX(Base!42:42,0,MATCH(Planilha2!$AA42,Base!42:42,0)+2))&gt;2,LEFT(INDEX(Base!42:42,0,MATCH(Planilha2!$AA42,Base!42:42,0)+2),1),INDEX(Base!42:42,0,MATCH(Planilha2!$AA42,Base!42:42,0)+2)),0)</f>
        <v>2</v>
      </c>
      <c r="AE42" t="str" cm="1">
        <f t="array" ref="AE42">IFERROR(IF(LEN(INDEX(Base!42:42,0,MATCH(Planilha2!$AA42,Base!42:42,0)+2))&gt;2,LEFT(INDEX(Base!42:42,0,MATCH(Planilha2!$AA42,Base!42:42,0)+2),1),INDEX(Base!42:42,0,MATCH(Planilha2!$AA42,Base!42:42,0)+2)),0)</f>
        <v>2</v>
      </c>
      <c r="AF42" t="str">
        <f>AA42&amp;", "&amp;Configurações!$C$4&amp;", "&amp;Configurações!$C$5&amp;", Brazil"</f>
        <v>Rua Aires Saldanha, Copacabana, Copacabana, RJ, Brazil</v>
      </c>
      <c r="AG42" t="str">
        <f>RIGHT(AA42,LEN(AA42)-FIND(",",AA42,1)-1)&amp;", "&amp;Configurações!$C$4&amp;", "&amp;Configurações!$C$5</f>
        <v>Copacabana, Copacabana, RJ</v>
      </c>
    </row>
    <row r="43" spans="2:33" x14ac:dyDescent="0.3">
      <c r="B43" t="str">
        <f>IF(OR(ISNUMBER(FIND(Configurações!$B$8,Base!B43)),ISNUMBER(FIND(Configurações!$B$9,Base!B43)),ISNUMBER(FIND(Configurações!$B$10,Base!B43)),ISNUMBER(FIND(Configurações!$B$11,Base!B43)))=TRUE,Base!B43,0)</f>
        <v>destaque</v>
      </c>
      <c r="C43" t="str">
        <f>SUBSTITUTE(SUBSTITUTE(IF(ISNUMBER(FIND("R$",Base!B43))=TRUE,Base!B43,IF(OR(ISNUMBER(FIND("condo",Base!C43)),ISNUMBER(FIND("IPTU",Base!C43)))=TRUE,Base!B43,Base!C43)),"R$",""),".","")</f>
        <v xml:space="preserve"> 3500000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1980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9800</v>
      </c>
      <c r="F43" s="3" t="str" cm="1">
        <f t="array" ref="F43">INDEX(Base!43:43,MATCH(MAX(LEN(Base!43:43)),LEN(Base!43:43),0))</f>
        <v>Vendo apartamento Av Atlantica, Totalmente reformado, finamente decorado e luxuoso. Com 224m2, dividos em Salão em 3 ambientes com vista deslumbrante para o mar. lavabo, 3 quartos...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>Vendo apartamento Av Atlantica, Totalmente reformado, finamente decorado e luxuoso. Com 224m2, dividos em Salão em 3 ambientes com vista deslumbrante para o mar. lavabo, 3 quartos...</v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Avenida Atlântica, Copacabana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3" t="str" cm="1">
        <f t="array" ref="AA43">LOOKUP(2,1/(F43:Z43&lt;&gt;""),F43:Z43)</f>
        <v>Avenida Atlântica, Copacabana</v>
      </c>
      <c r="AB43" t="str" cm="1">
        <f t="array" ref="AB43">IFERROR(IF(LEN(TRIM(SUBSTITUTE(INDEX(Base!43:43,0,MATCH(Planilha2!$AA43,Base!43:43,0)+1),"m²",""))&gt;5),LEFT(TRIM(SUBSTITUTE(INDEX(Base!43:43,0,MATCH(Planilha2!$AA43,Base!43:43,0)+1),"m²","")),2),TRIM(SUBSTITUTE(INDEX(Base!43:43,0,MATCH(Planilha2!$AA43,Base!43:43,0)+1),"m²",""))),0)</f>
        <v>22</v>
      </c>
      <c r="AC43" t="str" cm="1">
        <f t="array" ref="AC43">IFERROR(IF(LEN(INDEX(Base!43:43,0,MATCH(Planilha2!$AA43,Base!43:43,0)+2))&gt;2,LEFT(INDEX(Base!43:43,0,MATCH(Planilha2!$AA43,Base!43:43,0)+2),1),INDEX(Base!43:43,0,MATCH(Planilha2!$AA43,Base!43:43,0)+2)),0)</f>
        <v>3</v>
      </c>
      <c r="AD43" t="str" cm="1">
        <f t="array" ref="AD43">IFERROR(IF(LEN(INDEX(Base!43:43,0,MATCH(Planilha2!$AA43,Base!43:43,0)+2))&gt;2,LEFT(INDEX(Base!43:43,0,MATCH(Planilha2!$AA43,Base!43:43,0)+2),1),INDEX(Base!43:43,0,MATCH(Planilha2!$AA43,Base!43:43,0)+2)),0)</f>
        <v>3</v>
      </c>
      <c r="AE43" t="str" cm="1">
        <f t="array" ref="AE43">IFERROR(IF(LEN(INDEX(Base!43:43,0,MATCH(Planilha2!$AA43,Base!43:43,0)+2))&gt;2,LEFT(INDEX(Base!43:43,0,MATCH(Planilha2!$AA43,Base!43:43,0)+2),1),INDEX(Base!43:43,0,MATCH(Planilha2!$AA43,Base!43:43,0)+2)),0)</f>
        <v>3</v>
      </c>
      <c r="AF43" t="str">
        <f>AA43&amp;", "&amp;Configurações!$C$4&amp;", "&amp;Configurações!$C$5&amp;", Brazil"</f>
        <v>Avenida Atlântica, Copacabana, Copacabana, RJ, Brazil</v>
      </c>
      <c r="AG43" t="str">
        <f>RIGHT(AA43,LEN(AA43)-FIND(",",AA43,1)-1)&amp;", "&amp;Configurações!$C$4&amp;", "&amp;Configurações!$C$5</f>
        <v>Copacabana, Copacabana, RJ</v>
      </c>
    </row>
    <row r="44" spans="2:33" x14ac:dyDescent="0.3">
      <c r="B44" t="str">
        <f>IF(OR(ISNUMBER(FIND(Configurações!$B$8,Base!B44)),ISNUMBER(FIND(Configurações!$B$9,Base!B44)),ISNUMBER(FIND(Configurações!$B$10,Base!B44)),ISNUMBER(FIND(Configurações!$B$11,Base!B44)))=TRUE,Base!B44,0)</f>
        <v>destaque</v>
      </c>
      <c r="C44" t="str">
        <f>SUBSTITUTE(SUBSTITUTE(IF(ISNUMBER(FIND("R$",Base!B44))=TRUE,Base!B44,IF(OR(ISNUMBER(FIND("condo",Base!C44)),ISNUMBER(FIND("IPTU",Base!C44)))=TRUE,Base!B44,Base!C44)),"R$",""),".","")</f>
        <v xml:space="preserve"> 1680000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2700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3000</v>
      </c>
      <c r="F44" s="3" t="str" cm="1">
        <f t="array" ref="F44">INDEX(Base!44:44,MATCH(MAX(LEN(Base!44:44)),LEN(Base!44:44),0))</f>
        <v>Sol da manhã, 1 por andar no melhor trecho da Santa Clara, 3 quartos, 1 suíte com pia dupla em granito, closet e bancada home office, todo em porcelanato, móveis todeschinni na coz...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>Sol da manhã, 1 por andar no melhor trecho da Santa Clara, 3 quartos, 1 suíte com pia dupla em granito, closet e bancada home office, todo em porcelanato, móveis todeschinni na coz...</v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Rua Santa Clara, Copacabana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3" t="str" cm="1">
        <f t="array" ref="AA44">LOOKUP(2,1/(F44:Z44&lt;&gt;""),F44:Z44)</f>
        <v>Rua Santa Clara, Copacabana</v>
      </c>
      <c r="AB44" t="str" cm="1">
        <f t="array" ref="AB44">IFERROR(IF(LEN(TRIM(SUBSTITUTE(INDEX(Base!44:44,0,MATCH(Planilha2!$AA44,Base!44:44,0)+1),"m²",""))&gt;5),LEFT(TRIM(SUBSTITUTE(INDEX(Base!44:44,0,MATCH(Planilha2!$AA44,Base!44:44,0)+1),"m²","")),2),TRIM(SUBSTITUTE(INDEX(Base!44:44,0,MATCH(Planilha2!$AA44,Base!44:44,0)+1),"m²",""))),0)</f>
        <v>17</v>
      </c>
      <c r="AC44" t="str" cm="1">
        <f t="array" ref="AC44">IFERROR(IF(LEN(INDEX(Base!44:44,0,MATCH(Planilha2!$AA44,Base!44:44,0)+2))&gt;2,LEFT(INDEX(Base!44:44,0,MATCH(Planilha2!$AA44,Base!44:44,0)+2),1),INDEX(Base!44:44,0,MATCH(Planilha2!$AA44,Base!44:44,0)+2)),0)</f>
        <v>3</v>
      </c>
      <c r="AD44" t="str" cm="1">
        <f t="array" ref="AD44">IFERROR(IF(LEN(INDEX(Base!44:44,0,MATCH(Planilha2!$AA44,Base!44:44,0)+2))&gt;2,LEFT(INDEX(Base!44:44,0,MATCH(Planilha2!$AA44,Base!44:44,0)+2),1),INDEX(Base!44:44,0,MATCH(Planilha2!$AA44,Base!44:44,0)+2)),0)</f>
        <v>3</v>
      </c>
      <c r="AE44" t="str" cm="1">
        <f t="array" ref="AE44">IFERROR(IF(LEN(INDEX(Base!44:44,0,MATCH(Planilha2!$AA44,Base!44:44,0)+2))&gt;2,LEFT(INDEX(Base!44:44,0,MATCH(Planilha2!$AA44,Base!44:44,0)+2),1),INDEX(Base!44:44,0,MATCH(Planilha2!$AA44,Base!44:44,0)+2)),0)</f>
        <v>3</v>
      </c>
      <c r="AF44" t="str">
        <f>AA44&amp;", "&amp;Configurações!$C$4&amp;", "&amp;Configurações!$C$5&amp;", Brazil"</f>
        <v>Rua Santa Clara, Copacabana, Copacabana, RJ, Brazil</v>
      </c>
      <c r="AG44" t="str">
        <f>RIGHT(AA44,LEN(AA44)-FIND(",",AA44,1)-1)&amp;", "&amp;Configurações!$C$4&amp;", "&amp;Configurações!$C$5</f>
        <v>Copacabana, Copacabana, RJ</v>
      </c>
    </row>
    <row r="45" spans="2:33" x14ac:dyDescent="0.3">
      <c r="B45" t="str">
        <f>IF(OR(ISNUMBER(FIND(Configurações!$B$8,Base!B45)),ISNUMBER(FIND(Configurações!$B$9,Base!B45)),ISNUMBER(FIND(Configurações!$B$10,Base!B45)),ISNUMBER(FIND(Configurações!$B$11,Base!B45)))=TRUE,Base!B45,0)</f>
        <v>destaque</v>
      </c>
      <c r="C45" t="str">
        <f>SUBSTITUTE(SUBSTITUTE(IF(ISNUMBER(FIND("R$",Base!B45))=TRUE,Base!B45,IF(OR(ISNUMBER(FIND("condo",Base!C45)),ISNUMBER(FIND("IPTU",Base!C45)))=TRUE,Base!B45,Base!C45)),"R$",""),".","")</f>
        <v xml:space="preserve"> 982000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1100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306</v>
      </c>
      <c r="F45" s="3" t="str" cm="1">
        <f t="array" ref="F45">INDEX(Base!45:45,MATCH(MAX(LEN(Base!45:45)),LEN(Base!45:45),0))</f>
        <v>Sala 2 ambientes 2 quartos c/armários original 3 quartos banheiro social amplo cozinha c/armários área serviço ampla dependência empregada completa garagem escritura. Precisa refor...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Avenida Nossa Senhora de Copacabana, Copacabana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3" t="str" cm="1">
        <f t="array" ref="AA45">LOOKUP(2,1/(F45:Z45&lt;&gt;""),F45:Z45)</f>
        <v>Avenida Nossa Senhora de Copacabana, Copacabana</v>
      </c>
      <c r="AB45" t="str" cm="1">
        <f t="array" ref="AB45">IFERROR(IF(LEN(TRIM(SUBSTITUTE(INDEX(Base!45:45,0,MATCH(Planilha2!$AA45,Base!45:45,0)+1),"m²",""))&gt;5),LEFT(TRIM(SUBSTITUTE(INDEX(Base!45:45,0,MATCH(Planilha2!$AA45,Base!45:45,0)+1),"m²","")),2),TRIM(SUBSTITUTE(INDEX(Base!45:45,0,MATCH(Planilha2!$AA45,Base!45:45,0)+1),"m²",""))),0)</f>
        <v>11</v>
      </c>
      <c r="AC45" t="str" cm="1">
        <f t="array" ref="AC45">IFERROR(IF(LEN(INDEX(Base!45:45,0,MATCH(Planilha2!$AA45,Base!45:45,0)+2))&gt;2,LEFT(INDEX(Base!45:45,0,MATCH(Planilha2!$AA45,Base!45:45,0)+2),1),INDEX(Base!45:45,0,MATCH(Planilha2!$AA45,Base!45:45,0)+2)),0)</f>
        <v>2</v>
      </c>
      <c r="AD45" t="str" cm="1">
        <f t="array" ref="AD45">IFERROR(IF(LEN(INDEX(Base!45:45,0,MATCH(Planilha2!$AA45,Base!45:45,0)+2))&gt;2,LEFT(INDEX(Base!45:45,0,MATCH(Planilha2!$AA45,Base!45:45,0)+2),1),INDEX(Base!45:45,0,MATCH(Planilha2!$AA45,Base!45:45,0)+2)),0)</f>
        <v>2</v>
      </c>
      <c r="AE45" t="str" cm="1">
        <f t="array" ref="AE45">IFERROR(IF(LEN(INDEX(Base!45:45,0,MATCH(Planilha2!$AA45,Base!45:45,0)+2))&gt;2,LEFT(INDEX(Base!45:45,0,MATCH(Planilha2!$AA45,Base!45:45,0)+2),1),INDEX(Base!45:45,0,MATCH(Planilha2!$AA45,Base!45:45,0)+2)),0)</f>
        <v>2</v>
      </c>
      <c r="AF45" t="str">
        <f>AA45&amp;", "&amp;Configurações!$C$4&amp;", "&amp;Configurações!$C$5&amp;", Brazil"</f>
        <v>Avenida Nossa Senhora de Copacabana, Copacabana, Copacabana, RJ, Brazil</v>
      </c>
      <c r="AG45" t="str">
        <f>RIGHT(AA45,LEN(AA45)-FIND(",",AA45,1)-1)&amp;", "&amp;Configurações!$C$4&amp;", "&amp;Configurações!$C$5</f>
        <v>Copacabana, Copacabana, RJ</v>
      </c>
    </row>
    <row r="46" spans="2:33" x14ac:dyDescent="0.3">
      <c r="B46" t="str">
        <f>IF(OR(ISNUMBER(FIND(Configurações!$B$8,Base!B46)),ISNUMBER(FIND(Configurações!$B$9,Base!B46)),ISNUMBER(FIND(Configurações!$B$10,Base!B46)),ISNUMBER(FIND(Configurações!$B$11,Base!B46)))=TRUE,Base!B46,0)</f>
        <v>destaque</v>
      </c>
      <c r="C46" t="str">
        <f>SUBSTITUTE(SUBSTITUTE(IF(ISNUMBER(FIND("R$",Base!B46))=TRUE,Base!B46,IF(OR(ISNUMBER(FIND("condo",Base!C46)),ISNUMBER(FIND("IPTU",Base!C46)))=TRUE,Base!B46,Base!C46)),"R$",""),".","")</f>
        <v xml:space="preserve"> 280000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413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355</v>
      </c>
      <c r="F46" s="3" t="str" cm="1">
        <f t="array" ref="F46">INDEX(Base!46:46,MATCH(MAX(LEN(Base!46:46)),LEN(Base!46:46),0))</f>
        <v>Sala comercial bem localizada, próxima ao metrô da Siqueira Campos e no coração de Copacabana, com todo comércio local punjante. O imóvel encontra-se em excelente estado, com excel...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>Sala comercial bem localizada, próxima ao metrô da Siqueira Campos e no coração de Copacabana, com todo comércio local punjante. O imóvel encontra-se em excelente estado, com excel...</v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>Avenida Nossa Senhora de Copacabana, Copacabana</v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3" t="str" cm="1">
        <f t="array" ref="AA46">LOOKUP(2,1/(F46:Z46&lt;&gt;""),F46:Z46)</f>
        <v>Avenida Nossa Senhora de Copacabana, Copacabana</v>
      </c>
      <c r="AB46" t="str" cm="1">
        <f t="array" ref="AB46">IFERROR(IF(LEN(TRIM(SUBSTITUTE(INDEX(Base!46:46,0,MATCH(Planilha2!$AA46,Base!46:46,0)+1),"m²",""))&gt;5),LEFT(TRIM(SUBSTITUTE(INDEX(Base!46:46,0,MATCH(Planilha2!$AA46,Base!46:46,0)+1),"m²","")),2),TRIM(SUBSTITUTE(INDEX(Base!46:46,0,MATCH(Planilha2!$AA46,Base!46:46,0)+1),"m²",""))),0)</f>
        <v>24</v>
      </c>
      <c r="AC46" t="str" cm="1">
        <f t="array" ref="AC46">IFERROR(IF(LEN(INDEX(Base!46:46,0,MATCH(Planilha2!$AA46,Base!46:46,0)+2))&gt;2,LEFT(INDEX(Base!46:46,0,MATCH(Planilha2!$AA46,Base!46:46,0)+2),1),INDEX(Base!46:46,0,MATCH(Planilha2!$AA46,Base!46:46,0)+2)),0)</f>
        <v>1</v>
      </c>
      <c r="AD46" t="str" cm="1">
        <f t="array" ref="AD46">IFERROR(IF(LEN(INDEX(Base!46:46,0,MATCH(Planilha2!$AA46,Base!46:46,0)+2))&gt;2,LEFT(INDEX(Base!46:46,0,MATCH(Planilha2!$AA46,Base!46:46,0)+2),1),INDEX(Base!46:46,0,MATCH(Planilha2!$AA46,Base!46:46,0)+2)),0)</f>
        <v>1</v>
      </c>
      <c r="AE46" t="str" cm="1">
        <f t="array" ref="AE46">IFERROR(IF(LEN(INDEX(Base!46:46,0,MATCH(Planilha2!$AA46,Base!46:46,0)+2))&gt;2,LEFT(INDEX(Base!46:46,0,MATCH(Planilha2!$AA46,Base!46:46,0)+2),1),INDEX(Base!46:46,0,MATCH(Planilha2!$AA46,Base!46:46,0)+2)),0)</f>
        <v>1</v>
      </c>
      <c r="AF46" t="str">
        <f>AA46&amp;", "&amp;Configurações!$C$4&amp;", "&amp;Configurações!$C$5&amp;", Brazil"</f>
        <v>Avenida Nossa Senhora de Copacabana, Copacabana, Copacabana, RJ, Brazil</v>
      </c>
      <c r="AG46" t="str">
        <f>RIGHT(AA46,LEN(AA46)-FIND(",",AA46,1)-1)&amp;", "&amp;Configurações!$C$4&amp;", "&amp;Configurações!$C$5</f>
        <v>Copacabana, Copacabana, RJ</v>
      </c>
    </row>
    <row r="47" spans="2:33" x14ac:dyDescent="0.3">
      <c r="B47" t="str">
        <f>IF(OR(ISNUMBER(FIND(Configurações!$B$8,Base!B47)),ISNUMBER(FIND(Configurações!$B$9,Base!B47)),ISNUMBER(FIND(Configurações!$B$10,Base!B47)),ISNUMBER(FIND(Configurações!$B$11,Base!B47)))=TRUE,Base!B47,0)</f>
        <v>destaque</v>
      </c>
      <c r="C47" t="str">
        <f>SUBSTITUTE(SUBSTITUTE(IF(ISNUMBER(FIND("R$",Base!B47))=TRUE,Base!B47,IF(OR(ISNUMBER(FIND("condo",Base!C47)),ISNUMBER(FIND("IPTU",Base!C47)))=TRUE,Base!B47,Base!C47)),"R$",""),".","")</f>
        <v xml:space="preserve"> 3000000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2450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8906</v>
      </c>
      <c r="F47" s="3" t="str" cm="1">
        <f t="array" ref="F47">INDEX(Base!47:47,MATCH(MAX(LEN(Base!47:47)),LEN(Base!47:47),0))</f>
        <v>MELHOR LOCALIZAÇÃO DE COPACABANA, O BAIRRO PEIXOTO É SILENCIOSO E BEM TRANQUILO, E AO MESMO TEMPO, A 5 MINUTOS DO COMÉRCIO E MUITO PRÓXIMO DO METRÔ!!! A ENTREGA É IMEDIATA, ESTÁ DE...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/>
      </c>
      <c r="M47" t="str">
        <f>TRIM((IF(OR(ISNUMBER(FIND("Avenida",Base!E47)),ISNUMBER(FIND("Rua",Base!E47)),ISNUMBER(FIND("Estrada",Base!E47)),ISNUMBER(FIND(",",Base!E47)))=TRUE,Base!E47,"")))</f>
        <v>MELHOR LOCALIZAÇÃO DE COPACABANA, O BAIRRO PEIXOTO É SILENCIOSO E BEM TRANQUILO, E AO MESMO TEMPO, A 5 MINUTOS DO COMÉRCIO E MUITO PRÓXIMO DO METRÔ!!! A ENTREGA É IMEDIATA, ESTÁ DE...</v>
      </c>
      <c r="N47" t="str">
        <f>TRIM((IF(OR(ISNUMBER(FIND("Avenida",Base!F47)),ISNUMBER(FIND("Rua",Base!F47)),ISNUMBER(FIND("Estrada",Base!F47)),ISNUMBER(FIND(",",Base!F47)))=TRUE,Base!F47,"")))</f>
        <v/>
      </c>
      <c r="O47" t="str">
        <f>TRIM((IF(OR(ISNUMBER(FIND("Avenida",Base!G47)),ISNUMBER(FIND("Rua",Base!G47)),ISNUMBER(FIND("Estrada",Base!G47)),ISNUMBER(FIND(",",Base!G47)))=TRUE,Base!G47,"")))</f>
        <v>Rua Maestro Francisco Braga, Copacabana</v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3" t="str" cm="1">
        <f t="array" ref="AA47">LOOKUP(2,1/(F47:Z47&lt;&gt;""),F47:Z47)</f>
        <v>Rua Maestro Francisco Braga, Copacabana</v>
      </c>
      <c r="AB47" t="str" cm="1">
        <f t="array" ref="AB47">IFERROR(IF(LEN(TRIM(SUBSTITUTE(INDEX(Base!47:47,0,MATCH(Planilha2!$AA47,Base!47:47,0)+1),"m²",""))&gt;5),LEFT(TRIM(SUBSTITUTE(INDEX(Base!47:47,0,MATCH(Planilha2!$AA47,Base!47:47,0)+1),"m²","")),2),TRIM(SUBSTITUTE(INDEX(Base!47:47,0,MATCH(Planilha2!$AA47,Base!47:47,0)+1),"m²",""))),0)</f>
        <v>27</v>
      </c>
      <c r="AC47" t="str" cm="1">
        <f t="array" ref="AC47">IFERROR(IF(LEN(INDEX(Base!47:47,0,MATCH(Planilha2!$AA47,Base!47:47,0)+2))&gt;2,LEFT(INDEX(Base!47:47,0,MATCH(Planilha2!$AA47,Base!47:47,0)+2),1),INDEX(Base!47:47,0,MATCH(Planilha2!$AA47,Base!47:47,0)+2)),0)</f>
        <v>4</v>
      </c>
      <c r="AD47" t="str" cm="1">
        <f t="array" ref="AD47">IFERROR(IF(LEN(INDEX(Base!47:47,0,MATCH(Planilha2!$AA47,Base!47:47,0)+2))&gt;2,LEFT(INDEX(Base!47:47,0,MATCH(Planilha2!$AA47,Base!47:47,0)+2),1),INDEX(Base!47:47,0,MATCH(Planilha2!$AA47,Base!47:47,0)+2)),0)</f>
        <v>4</v>
      </c>
      <c r="AE47" t="str" cm="1">
        <f t="array" ref="AE47">IFERROR(IF(LEN(INDEX(Base!47:47,0,MATCH(Planilha2!$AA47,Base!47:47,0)+2))&gt;2,LEFT(INDEX(Base!47:47,0,MATCH(Planilha2!$AA47,Base!47:47,0)+2),1),INDEX(Base!47:47,0,MATCH(Planilha2!$AA47,Base!47:47,0)+2)),0)</f>
        <v>4</v>
      </c>
      <c r="AF47" t="str">
        <f>AA47&amp;", "&amp;Configurações!$C$4&amp;", "&amp;Configurações!$C$5&amp;", Brazil"</f>
        <v>Rua Maestro Francisco Braga, Copacabana, Copacabana, RJ, Brazil</v>
      </c>
      <c r="AG47" t="str">
        <f>RIGHT(AA47,LEN(AA47)-FIND(",",AA47,1)-1)&amp;", "&amp;Configurações!$C$4&amp;", "&amp;Configurações!$C$5</f>
        <v>Copacabana, Copacabana, RJ</v>
      </c>
    </row>
    <row r="48" spans="2:33" x14ac:dyDescent="0.3">
      <c r="B48" t="str">
        <f>IF(OR(ISNUMBER(FIND(Configurações!$B$8,Base!B48)),ISNUMBER(FIND(Configurações!$B$9,Base!B48)),ISNUMBER(FIND(Configurações!$B$10,Base!B48)),ISNUMBER(FIND(Configurações!$B$11,Base!B48)))=TRUE,Base!B48,0)</f>
        <v>destaque</v>
      </c>
      <c r="C48" t="str">
        <f>SUBSTITUTE(SUBSTITUTE(IF(ISNUMBER(FIND("R$",Base!B48))=TRUE,Base!B48,IF(OR(ISNUMBER(FIND("condo",Base!C48)),ISNUMBER(FIND("IPTU",Base!C48)))=TRUE,Base!B48,Base!C48)),"R$",""),".","")</f>
        <v xml:space="preserve"> 549000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750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75</v>
      </c>
      <c r="F48" s="3" t="str" cm="1">
        <f t="array" ref="F48">INDEX(Base!48:48,MATCH(MAX(LEN(Base!48:48)),LEN(Base!48:48),0))</f>
        <v>Excelente localização.. rua tranquila..ao lado do metrô..oportunidade única Possibilidade de vaga de garagem por aluguel..apenas 380,00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Excelente localização.. rua tranquila..ao lado do metrô..oportunidade única Possibilidade de vaga de garagem por aluguel..apenas 380,00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/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>Rua Silva Castro, Copacabana</v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3" t="str" cm="1">
        <f t="array" ref="AA48">LOOKUP(2,1/(F48:Z48&lt;&gt;""),F48:Z48)</f>
        <v>Rua Silva Castro, Copacabana</v>
      </c>
      <c r="AB48" t="str" cm="1">
        <f t="array" ref="AB48">IFERROR(IF(LEN(TRIM(SUBSTITUTE(INDEX(Base!48:48,0,MATCH(Planilha2!$AA48,Base!48:48,0)+1),"m²",""))&gt;5),LEFT(TRIM(SUBSTITUTE(INDEX(Base!48:48,0,MATCH(Planilha2!$AA48,Base!48:48,0)+1),"m²","")),2),TRIM(SUBSTITUTE(INDEX(Base!48:48,0,MATCH(Planilha2!$AA48,Base!48:48,0)+1),"m²",""))),0)</f>
        <v>65</v>
      </c>
      <c r="AC48" t="str" cm="1">
        <f t="array" ref="AC48">IFERROR(IF(LEN(INDEX(Base!48:48,0,MATCH(Planilha2!$AA48,Base!48:48,0)+2))&gt;2,LEFT(INDEX(Base!48:48,0,MATCH(Planilha2!$AA48,Base!48:48,0)+2),1),INDEX(Base!48:48,0,MATCH(Planilha2!$AA48,Base!48:48,0)+2)),0)</f>
        <v>2</v>
      </c>
      <c r="AD48" t="str" cm="1">
        <f t="array" ref="AD48">IFERROR(IF(LEN(INDEX(Base!48:48,0,MATCH(Planilha2!$AA48,Base!48:48,0)+2))&gt;2,LEFT(INDEX(Base!48:48,0,MATCH(Planilha2!$AA48,Base!48:48,0)+2),1),INDEX(Base!48:48,0,MATCH(Planilha2!$AA48,Base!48:48,0)+2)),0)</f>
        <v>2</v>
      </c>
      <c r="AE48" t="str" cm="1">
        <f t="array" ref="AE48">IFERROR(IF(LEN(INDEX(Base!48:48,0,MATCH(Planilha2!$AA48,Base!48:48,0)+2))&gt;2,LEFT(INDEX(Base!48:48,0,MATCH(Planilha2!$AA48,Base!48:48,0)+2),1),INDEX(Base!48:48,0,MATCH(Planilha2!$AA48,Base!48:48,0)+2)),0)</f>
        <v>2</v>
      </c>
      <c r="AF48" t="str">
        <f>AA48&amp;", "&amp;Configurações!$C$4&amp;", "&amp;Configurações!$C$5&amp;", Brazil"</f>
        <v>Rua Silva Castro, Copacabana, Copacabana, RJ, Brazil</v>
      </c>
      <c r="AG48" t="str">
        <f>RIGHT(AA48,LEN(AA48)-FIND(",",AA48,1)-1)&amp;", "&amp;Configurações!$C$4&amp;", "&amp;Configurações!$C$5</f>
        <v>Copacabana, Copacabana, RJ</v>
      </c>
    </row>
    <row r="49" spans="2:33" x14ac:dyDescent="0.3">
      <c r="B49" t="str">
        <f>IF(OR(ISNUMBER(FIND(Configurações!$B$8,Base!B49)),ISNUMBER(FIND(Configurações!$B$9,Base!B49)),ISNUMBER(FIND(Configurações!$B$10,Base!B49)),ISNUMBER(FIND(Configurações!$B$11,Base!B49)))=TRUE,Base!B49,0)</f>
        <v>destaque</v>
      </c>
      <c r="C49" t="str">
        <f>SUBSTITUTE(SUBSTITUTE(IF(ISNUMBER(FIND("R$",Base!B49))=TRUE,Base!B49,IF(OR(ISNUMBER(FIND("condo",Base!C49)),ISNUMBER(FIND("IPTU",Base!C49)))=TRUE,Base!B49,Base!C49)),"R$",""),".","")</f>
        <v xml:space="preserve"> 900000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1200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2340</v>
      </c>
      <c r="F49" s="3" t="str" cm="1">
        <f t="array" ref="F49">INDEX(Base!49:49,MATCH(MAX(LEN(Base!49:49)),LEN(Base!49:49),0))</f>
        <v>Copacabana. R$ 900.000,00. Belfort Roxo, 10 minutos praia e metrô, andar alto, indevassável, ventilado, silencioso, sol manhã, salão de festas, 4 por andar, 2 elevadores, portaria...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/>
      </c>
      <c r="M49" t="str">
        <f>TRIM((IF(OR(ISNUMBER(FIND("Avenida",Base!E49)),ISNUMBER(FIND("Rua",Base!E49)),ISNUMBER(FIND("Estrada",Base!E49)),ISNUMBER(FIND(",",Base!E49)))=TRUE,Base!E49,"")))</f>
        <v>Copacabana. R$ 900.000,00. Belfort Roxo, 10 minutos praia e metrô, andar alto, indevassável, ventilado, silencioso, sol manhã, salão de festas, 4 por andar, 2 elevadores, portaria...</v>
      </c>
      <c r="N49" t="str">
        <f>TRIM((IF(OR(ISNUMBER(FIND("Avenida",Base!F49)),ISNUMBER(FIND("Rua",Base!F49)),ISNUMBER(FIND("Estrada",Base!F49)),ISNUMBER(FIND(",",Base!F49)))=TRUE,Base!F49,"")))</f>
        <v/>
      </c>
      <c r="O49" t="str">
        <f>TRIM((IF(OR(ISNUMBER(FIND("Avenida",Base!G49)),ISNUMBER(FIND("Rua",Base!G49)),ISNUMBER(FIND("Estrada",Base!G49)),ISNUMBER(FIND(",",Base!G49)))=TRUE,Base!G49,"")))</f>
        <v>Rua Belfort Roxo, Copacabana</v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3" t="str" cm="1">
        <f t="array" ref="AA49">LOOKUP(2,1/(F49:Z49&lt;&gt;""),F49:Z49)</f>
        <v>Rua Belfort Roxo, Copacabana</v>
      </c>
      <c r="AB49" t="str" cm="1">
        <f t="array" ref="AB49">IFERROR(IF(LEN(TRIM(SUBSTITUTE(INDEX(Base!49:49,0,MATCH(Planilha2!$AA49,Base!49:49,0)+1),"m²",""))&gt;5),LEFT(TRIM(SUBSTITUTE(INDEX(Base!49:49,0,MATCH(Planilha2!$AA49,Base!49:49,0)+1),"m²","")),2),TRIM(SUBSTITUTE(INDEX(Base!49:49,0,MATCH(Planilha2!$AA49,Base!49:49,0)+1),"m²",""))),0)</f>
        <v>84</v>
      </c>
      <c r="AC49" t="str" cm="1">
        <f t="array" ref="AC49">IFERROR(IF(LEN(INDEX(Base!49:49,0,MATCH(Planilha2!$AA49,Base!49:49,0)+2))&gt;2,LEFT(INDEX(Base!49:49,0,MATCH(Planilha2!$AA49,Base!49:49,0)+2),1),INDEX(Base!49:49,0,MATCH(Planilha2!$AA49,Base!49:49,0)+2)),0)</f>
        <v>3</v>
      </c>
      <c r="AD49" t="str" cm="1">
        <f t="array" ref="AD49">IFERROR(IF(LEN(INDEX(Base!49:49,0,MATCH(Planilha2!$AA49,Base!49:49,0)+2))&gt;2,LEFT(INDEX(Base!49:49,0,MATCH(Planilha2!$AA49,Base!49:49,0)+2),1),INDEX(Base!49:49,0,MATCH(Planilha2!$AA49,Base!49:49,0)+2)),0)</f>
        <v>3</v>
      </c>
      <c r="AE49" t="str" cm="1">
        <f t="array" ref="AE49">IFERROR(IF(LEN(INDEX(Base!49:49,0,MATCH(Planilha2!$AA49,Base!49:49,0)+2))&gt;2,LEFT(INDEX(Base!49:49,0,MATCH(Planilha2!$AA49,Base!49:49,0)+2),1),INDEX(Base!49:49,0,MATCH(Planilha2!$AA49,Base!49:49,0)+2)),0)</f>
        <v>3</v>
      </c>
      <c r="AF49" t="str">
        <f>AA49&amp;", "&amp;Configurações!$C$4&amp;", "&amp;Configurações!$C$5&amp;", Brazil"</f>
        <v>Rua Belfort Roxo, Copacabana, Copacabana, RJ, Brazil</v>
      </c>
      <c r="AG49" t="str">
        <f>RIGHT(AA49,LEN(AA49)-FIND(",",AA49,1)-1)&amp;", "&amp;Configurações!$C$4&amp;", "&amp;Configurações!$C$5</f>
        <v>Copacabana, Copacabana, RJ</v>
      </c>
    </row>
    <row r="50" spans="2:33" x14ac:dyDescent="0.3">
      <c r="B50" t="str">
        <f>IF(OR(ISNUMBER(FIND(Configurações!$B$8,Base!B50)),ISNUMBER(FIND(Configurações!$B$9,Base!B50)),ISNUMBER(FIND(Configurações!$B$10,Base!B50)),ISNUMBER(FIND(Configurações!$B$11,Base!B50)))=TRUE,Base!B50,0)</f>
        <v>na planta</v>
      </c>
      <c r="C50" t="str">
        <f>SUBSTITUTE(SUBSTITUTE(IF(ISNUMBER(FIND("R$",Base!B50))=TRUE,Base!B50,IF(OR(ISNUMBER(FIND("condo",Base!C50)),ISNUMBER(FIND("IPTU",Base!C50)))=TRUE,Base!B50,Base!C50)),"R$",""),".","")</f>
        <v xml:space="preserve"> 2715900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0</v>
      </c>
      <c r="F50" s="3" t="str" cm="1">
        <f t="array" ref="F50">INDEX(Base!50:50,MATCH(MAX(LEN(Base!50:50)),LEN(Base!50:50),0))</f>
        <v>O Five proporciona um estilo de vida diferenciado. São apenas cinco apartamentos: 1 garden, 2 apartamentos com 3 suí...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>O Five proporciona um estilo de vida diferenciado. São apenas cinco apartamentos: 1 garden, 2 apartamentos com 3 suí...</v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>Rua Ildefonso Simões Lópes, Lagoa</v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3" t="str" cm="1">
        <f t="array" ref="AA50">LOOKUP(2,1/(F50:Z50&lt;&gt;""),F50:Z50)</f>
        <v>Rua Ildefonso Simões Lópes, Lagoa</v>
      </c>
      <c r="AB50" t="str" cm="1">
        <f t="array" ref="AB50">IFERROR(IF(LEN(TRIM(SUBSTITUTE(INDEX(Base!50:50,0,MATCH(Planilha2!$AA50,Base!50:50,0)+1),"m²",""))&gt;5),LEFT(TRIM(SUBSTITUTE(INDEX(Base!50:50,0,MATCH(Planilha2!$AA50,Base!50:50,0)+1),"m²","")),2),TRIM(SUBSTITUTE(INDEX(Base!50:50,0,MATCH(Planilha2!$AA50,Base!50:50,0)+1),"m²",""))),0)</f>
        <v>18</v>
      </c>
      <c r="AC50" t="str" cm="1">
        <f t="array" ref="AC50">IFERROR(IF(LEN(INDEX(Base!50:50,0,MATCH(Planilha2!$AA50,Base!50:50,0)+2))&gt;2,LEFT(INDEX(Base!50:50,0,MATCH(Planilha2!$AA50,Base!50:50,0)+2),1),INDEX(Base!50:50,0,MATCH(Planilha2!$AA50,Base!50:50,0)+2)),0)</f>
        <v>3</v>
      </c>
      <c r="AD50" t="str" cm="1">
        <f t="array" ref="AD50">IFERROR(IF(LEN(INDEX(Base!50:50,0,MATCH(Planilha2!$AA50,Base!50:50,0)+2))&gt;2,LEFT(INDEX(Base!50:50,0,MATCH(Planilha2!$AA50,Base!50:50,0)+2),1),INDEX(Base!50:50,0,MATCH(Planilha2!$AA50,Base!50:50,0)+2)),0)</f>
        <v>3</v>
      </c>
      <c r="AE50" t="str" cm="1">
        <f t="array" ref="AE50">IFERROR(IF(LEN(INDEX(Base!50:50,0,MATCH(Planilha2!$AA50,Base!50:50,0)+2))&gt;2,LEFT(INDEX(Base!50:50,0,MATCH(Planilha2!$AA50,Base!50:50,0)+2),1),INDEX(Base!50:50,0,MATCH(Planilha2!$AA50,Base!50:50,0)+2)),0)</f>
        <v>3</v>
      </c>
      <c r="AF50" t="str">
        <f>AA50&amp;", "&amp;Configurações!$C$4&amp;", "&amp;Configurações!$C$5&amp;", Brazil"</f>
        <v>Rua Ildefonso Simões Lópes, Lagoa, Copacabana, RJ, Brazil</v>
      </c>
      <c r="AG50" t="str">
        <f>RIGHT(AA50,LEN(AA50)-FIND(",",AA50,1)-1)&amp;", "&amp;Configurações!$C$4&amp;", "&amp;Configurações!$C$5</f>
        <v>Lagoa, Copacabana, RJ</v>
      </c>
    </row>
    <row r="51" spans="2:33" x14ac:dyDescent="0.3">
      <c r="B51">
        <f>IF(OR(ISNUMBER(FIND(Configurações!$B$8,Base!B51)),ISNUMBER(FIND(Configurações!$B$9,Base!B51)),ISNUMBER(FIND(Configurações!$B$10,Base!B51)),ISNUMBER(FIND(Configurações!$B$11,Base!B51)))=TRUE,Base!B51,0)</f>
        <v>0</v>
      </c>
      <c r="C51" t="str">
        <f>SUBSTITUTE(SUBSTITUTE(IF(ISNUMBER(FIND("R$",Base!B51))=TRUE,Base!B51,IF(OR(ISNUMBER(FIND("condo",Base!C51)),ISNUMBER(FIND("IPTU",Base!C51)))=TRUE,Base!B51,Base!C51)),"R$",""),".","")</f>
        <v xml:space="preserve"> 1943000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0</v>
      </c>
      <c r="F51" s="3" t="str" cm="1">
        <f t="array" ref="F51">INDEX(Base!51:51,MATCH(MAX(LEN(Base!51:51)),LEN(Base!51:51),0))</f>
        <v>Apenas 23 unidades de 3 e 4 quartos de até 179 M² com suíte e varanda.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>Rua Carvalho Azevedo, Lagoa</v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3" t="str" cm="1">
        <f t="array" ref="AA51">LOOKUP(2,1/(F51:Z51&lt;&gt;""),F51:Z51)</f>
        <v>Rua Carvalho Azevedo, Lagoa</v>
      </c>
      <c r="AB51" t="str" cm="1">
        <f t="array" ref="AB51">IFERROR(IF(LEN(TRIM(SUBSTITUTE(INDEX(Base!51:51,0,MATCH(Planilha2!$AA51,Base!51:51,0)+1),"m²",""))&gt;5),LEFT(TRIM(SUBSTITUTE(INDEX(Base!51:51,0,MATCH(Planilha2!$AA51,Base!51:51,0)+1),"m²","")),2),TRIM(SUBSTITUTE(INDEX(Base!51:51,0,MATCH(Planilha2!$AA51,Base!51:51,0)+1),"m²",""))),0)</f>
        <v>10</v>
      </c>
      <c r="AC51" t="str" cm="1">
        <f t="array" ref="AC51">IFERROR(IF(LEN(INDEX(Base!51:51,0,MATCH(Planilha2!$AA51,Base!51:51,0)+2))&gt;2,LEFT(INDEX(Base!51:51,0,MATCH(Planilha2!$AA51,Base!51:51,0)+2),1),INDEX(Base!51:51,0,MATCH(Planilha2!$AA51,Base!51:51,0)+2)),0)</f>
        <v>3</v>
      </c>
      <c r="AD51" t="str" cm="1">
        <f t="array" ref="AD51">IFERROR(IF(LEN(INDEX(Base!51:51,0,MATCH(Planilha2!$AA51,Base!51:51,0)+2))&gt;2,LEFT(INDEX(Base!51:51,0,MATCH(Planilha2!$AA51,Base!51:51,0)+2),1),INDEX(Base!51:51,0,MATCH(Planilha2!$AA51,Base!51:51,0)+2)),0)</f>
        <v>3</v>
      </c>
      <c r="AE51" t="str" cm="1">
        <f t="array" ref="AE51">IFERROR(IF(LEN(INDEX(Base!51:51,0,MATCH(Planilha2!$AA51,Base!51:51,0)+2))&gt;2,LEFT(INDEX(Base!51:51,0,MATCH(Planilha2!$AA51,Base!51:51,0)+2),1),INDEX(Base!51:51,0,MATCH(Planilha2!$AA51,Base!51:51,0)+2)),0)</f>
        <v>3</v>
      </c>
      <c r="AF51" t="str">
        <f>AA51&amp;", "&amp;Configurações!$C$4&amp;", "&amp;Configurações!$C$5&amp;", Brazil"</f>
        <v>Rua Carvalho Azevedo, Lagoa, Copacabana, RJ, Brazil</v>
      </c>
      <c r="AG51" t="str">
        <f>RIGHT(AA51,LEN(AA51)-FIND(",",AA51,1)-1)&amp;", "&amp;Configurações!$C$4&amp;", "&amp;Configurações!$C$5</f>
        <v>Lagoa, Copacabana, RJ</v>
      </c>
    </row>
    <row r="52" spans="2:33" x14ac:dyDescent="0.3">
      <c r="B52">
        <f>IF(OR(ISNUMBER(FIND(Configurações!$B$8,Base!B52)),ISNUMBER(FIND(Configurações!$B$9,Base!B52)),ISNUMBER(FIND(Configurações!$B$10,Base!B52)),ISNUMBER(FIND(Configurações!$B$11,Base!B52)))=TRUE,Base!B52,0)</f>
        <v>0</v>
      </c>
      <c r="C52" t="str">
        <f>SUBSTITUTE(SUBSTITUTE(IF(ISNUMBER(FIND("R$",Base!B52))=TRUE,Base!B52,IF(OR(ISNUMBER(FIND("condo",Base!C52)),ISNUMBER(FIND("IPTU",Base!C52)))=TRUE,Base!B52,Base!C52)),"R$",""),".","")</f>
        <v>Sob consulta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0</v>
      </c>
      <c r="F52" s="3" t="str" cm="1">
        <f t="array" ref="F52">INDEX(Base!52:52,MATCH(MAX(LEN(Base!52:52)),LEN(Base!52:52),0))</f>
        <v>Trio Botafogo Completo. 3 quartos de verdade, em um empreendimento de alto padrão e do tamanho certo para sua família. Apartamentos de 3 quartos + dependência, vaga de garagem, sel...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>Trio Botafogo Completo. 3 quartos de verdade, em um empreendimento de alto padrão e do tamanho certo para sua família. Apartamentos de 3 quartos + dependência, vaga de garagem, sel...</v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>Rua Henrique de Novais, Botafogo</v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3" t="str" cm="1">
        <f t="array" ref="AA52">LOOKUP(2,1/(F52:Z52&lt;&gt;""),F52:Z52)</f>
        <v>Rua Henrique de Novais, Botafogo</v>
      </c>
      <c r="AB52" t="str" cm="1">
        <f t="array" ref="AB52">IFERROR(IF(LEN(TRIM(SUBSTITUTE(INDEX(Base!52:52,0,MATCH(Planilha2!$AA52,Base!52:52,0)+1),"m²",""))&gt;5),LEFT(TRIM(SUBSTITUTE(INDEX(Base!52:52,0,MATCH(Planilha2!$AA52,Base!52:52,0)+1),"m²","")),2),TRIM(SUBSTITUTE(INDEX(Base!52:52,0,MATCH(Planilha2!$AA52,Base!52:52,0)+1),"m²",""))),0)</f>
        <v>78</v>
      </c>
      <c r="AC52" t="str" cm="1">
        <f t="array" ref="AC52">IFERROR(IF(LEN(INDEX(Base!52:52,0,MATCH(Planilha2!$AA52,Base!52:52,0)+2))&gt;2,LEFT(INDEX(Base!52:52,0,MATCH(Planilha2!$AA52,Base!52:52,0)+2),1),INDEX(Base!52:52,0,MATCH(Planilha2!$AA52,Base!52:52,0)+2)),0)</f>
        <v>3</v>
      </c>
      <c r="AD52" t="str" cm="1">
        <f t="array" ref="AD52">IFERROR(IF(LEN(INDEX(Base!52:52,0,MATCH(Planilha2!$AA52,Base!52:52,0)+2))&gt;2,LEFT(INDEX(Base!52:52,0,MATCH(Planilha2!$AA52,Base!52:52,0)+2),1),INDEX(Base!52:52,0,MATCH(Planilha2!$AA52,Base!52:52,0)+2)),0)</f>
        <v>3</v>
      </c>
      <c r="AE52" t="str" cm="1">
        <f t="array" ref="AE52">IFERROR(IF(LEN(INDEX(Base!52:52,0,MATCH(Planilha2!$AA52,Base!52:52,0)+2))&gt;2,LEFT(INDEX(Base!52:52,0,MATCH(Planilha2!$AA52,Base!52:52,0)+2),1),INDEX(Base!52:52,0,MATCH(Planilha2!$AA52,Base!52:52,0)+2)),0)</f>
        <v>3</v>
      </c>
      <c r="AF52" t="str">
        <f>AA52&amp;", "&amp;Configurações!$C$4&amp;", "&amp;Configurações!$C$5&amp;", Brazil"</f>
        <v>Rua Henrique de Novais, Botafogo, Copacabana, RJ, Brazil</v>
      </c>
      <c r="AG52" t="str">
        <f>RIGHT(AA52,LEN(AA52)-FIND(",",AA52,1)-1)&amp;", "&amp;Configurações!$C$4&amp;", "&amp;Configurações!$C$5</f>
        <v>Botafogo, Copacabana, RJ</v>
      </c>
    </row>
    <row r="53" spans="2:33" x14ac:dyDescent="0.3">
      <c r="B53" t="str">
        <f>IF(OR(ISNUMBER(FIND(Configurações!$B$8,Base!B53)),ISNUMBER(FIND(Configurações!$B$9,Base!B53)),ISNUMBER(FIND(Configurações!$B$10,Base!B53)),ISNUMBER(FIND(Configurações!$B$11,Base!B53)))=TRUE,Base!B53,0)</f>
        <v>super destaque</v>
      </c>
      <c r="C53" t="str">
        <f>SUBSTITUTE(SUBSTITUTE(IF(ISNUMBER(FIND("R$",Base!B53))=TRUE,Base!B53,IF(OR(ISNUMBER(FIND("condo",Base!C53)),ISNUMBER(FIND("IPTU",Base!C53)))=TRUE,Base!B53,Base!C53)),"R$",""),".","")</f>
        <v xml:space="preserve"> 550000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850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270</v>
      </c>
      <c r="F53" s="3" t="str" cm="1">
        <f t="array" ref="F53">INDEX(Base!53:53,MATCH(MAX(LEN(Base!53:53)),LEN(Base!53:53),0))</f>
        <v>Exclusivo Apartamento de 2 quartos em Copacabana. Pertinho do metrô, praia, Praça do Lido, em rua arborizada e arejada. Planta espetacular, Apartamento amplo, com sala em 2 ambient...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Exclusivo Apartamento de 2 quartos em Copacabana. Pertinho do metrô, praia, Praça do Lido, em rua arborizada e arejada. Planta espetacular, Apartamento amplo, com sala em 2 ambient...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Ministro Viveiros de Castro, Copacabana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3" t="str" cm="1">
        <f t="array" ref="AA53">LOOKUP(2,1/(F53:Z53&lt;&gt;""),F53:Z53)</f>
        <v>Rua Ministro Viveiros de Castro, Copacabana</v>
      </c>
      <c r="AB53" t="str" cm="1">
        <f t="array" ref="AB53">IFERROR(IF(LEN(TRIM(SUBSTITUTE(INDEX(Base!53:53,0,MATCH(Planilha2!$AA53,Base!53:53,0)+1),"m²",""))&gt;5),LEFT(TRIM(SUBSTITUTE(INDEX(Base!53:53,0,MATCH(Planilha2!$AA53,Base!53:53,0)+1),"m²","")),2),TRIM(SUBSTITUTE(INDEX(Base!53:53,0,MATCH(Planilha2!$AA53,Base!53:53,0)+1),"m²",""))),0)</f>
        <v>85</v>
      </c>
      <c r="AC53" t="str" cm="1">
        <f t="array" ref="AC53">IFERROR(IF(LEN(INDEX(Base!53:53,0,MATCH(Planilha2!$AA53,Base!53:53,0)+2))&gt;2,LEFT(INDEX(Base!53:53,0,MATCH(Planilha2!$AA53,Base!53:53,0)+2),1),INDEX(Base!53:53,0,MATCH(Planilha2!$AA53,Base!53:53,0)+2)),0)</f>
        <v>2</v>
      </c>
      <c r="AD53" t="str" cm="1">
        <f t="array" ref="AD53">IFERROR(IF(LEN(INDEX(Base!53:53,0,MATCH(Planilha2!$AA53,Base!53:53,0)+2))&gt;2,LEFT(INDEX(Base!53:53,0,MATCH(Planilha2!$AA53,Base!53:53,0)+2),1),INDEX(Base!53:53,0,MATCH(Planilha2!$AA53,Base!53:53,0)+2)),0)</f>
        <v>2</v>
      </c>
      <c r="AE53" t="str" cm="1">
        <f t="array" ref="AE53">IFERROR(IF(LEN(INDEX(Base!53:53,0,MATCH(Planilha2!$AA53,Base!53:53,0)+2))&gt;2,LEFT(INDEX(Base!53:53,0,MATCH(Planilha2!$AA53,Base!53:53,0)+2),1),INDEX(Base!53:53,0,MATCH(Planilha2!$AA53,Base!53:53,0)+2)),0)</f>
        <v>2</v>
      </c>
      <c r="AF53" t="str">
        <f>AA53&amp;", "&amp;Configurações!$C$4&amp;", "&amp;Configurações!$C$5&amp;", Brazil"</f>
        <v>Rua Ministro Viveiros de Castro, Copacabana, Copacabana, RJ, Brazil</v>
      </c>
      <c r="AG53" t="str">
        <f>RIGHT(AA53,LEN(AA53)-FIND(",",AA53,1)-1)&amp;", "&amp;Configurações!$C$4&amp;", "&amp;Configurações!$C$5</f>
        <v>Copacabana, Copacabana, RJ</v>
      </c>
    </row>
    <row r="54" spans="2:33" x14ac:dyDescent="0.3">
      <c r="B54" t="str">
        <f>IF(OR(ISNUMBER(FIND(Configurações!$B$8,Base!B54)),ISNUMBER(FIND(Configurações!$B$9,Base!B54)),ISNUMBER(FIND(Configurações!$B$10,Base!B54)),ISNUMBER(FIND(Configurações!$B$11,Base!B54)))=TRUE,Base!B54,0)</f>
        <v>super destaque</v>
      </c>
      <c r="C54" t="str">
        <f>SUBSTITUTE(SUBSTITUTE(IF(ISNUMBER(FIND("R$",Base!B54))=TRUE,Base!B54,IF(OR(ISNUMBER(FIND("condo",Base!C54)),ISNUMBER(FIND("IPTU",Base!C54)))=TRUE,Base!B54,Base!C54)),"R$",""),".","")</f>
        <v xml:space="preserve"> 780000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850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178</v>
      </c>
      <c r="F54" s="3" t="str" cm="1">
        <f t="array" ref="F54">INDEX(Base!54:54,MATCH(MAX(LEN(Base!54:54)),LEN(Base!54:54),0))</f>
        <v>Oportunidade, excelente apartamento, com ampla sala, 3 quartos, 1 banheiro social, cozinha, área de serviço e dependência completa, o imóvel conta com muitos armários. Vista para a...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>Oportunidade, excelente apartamento, com ampla sala, 3 quartos, 1 banheiro social, cozinha, área de serviço e dependência completa, o imóvel conta com muitos armários. Vista para a...</v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>Rua Barata Ribeiro, Copacabana</v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3" t="str" cm="1">
        <f t="array" ref="AA54">LOOKUP(2,1/(F54:Z54&lt;&gt;""),F54:Z54)</f>
        <v>Rua Barata Ribeiro, Copacabana</v>
      </c>
      <c r="AB54" t="str" cm="1">
        <f t="array" ref="AB54">IFERROR(IF(LEN(TRIM(SUBSTITUTE(INDEX(Base!54:54,0,MATCH(Planilha2!$AA54,Base!54:54,0)+1),"m²",""))&gt;5),LEFT(TRIM(SUBSTITUTE(INDEX(Base!54:54,0,MATCH(Planilha2!$AA54,Base!54:54,0)+1),"m²","")),2),TRIM(SUBSTITUTE(INDEX(Base!54:54,0,MATCH(Planilha2!$AA54,Base!54:54,0)+1),"m²",""))),0)</f>
        <v>95</v>
      </c>
      <c r="AC54" t="str" cm="1">
        <f t="array" ref="AC54">IFERROR(IF(LEN(INDEX(Base!54:54,0,MATCH(Planilha2!$AA54,Base!54:54,0)+2))&gt;2,LEFT(INDEX(Base!54:54,0,MATCH(Planilha2!$AA54,Base!54:54,0)+2),1),INDEX(Base!54:54,0,MATCH(Planilha2!$AA54,Base!54:54,0)+2)),0)</f>
        <v>3</v>
      </c>
      <c r="AD54" t="str" cm="1">
        <f t="array" ref="AD54">IFERROR(IF(LEN(INDEX(Base!54:54,0,MATCH(Planilha2!$AA54,Base!54:54,0)+2))&gt;2,LEFT(INDEX(Base!54:54,0,MATCH(Planilha2!$AA54,Base!54:54,0)+2),1),INDEX(Base!54:54,0,MATCH(Planilha2!$AA54,Base!54:54,0)+2)),0)</f>
        <v>3</v>
      </c>
      <c r="AE54" t="str" cm="1">
        <f t="array" ref="AE54">IFERROR(IF(LEN(INDEX(Base!54:54,0,MATCH(Planilha2!$AA54,Base!54:54,0)+2))&gt;2,LEFT(INDEX(Base!54:54,0,MATCH(Planilha2!$AA54,Base!54:54,0)+2),1),INDEX(Base!54:54,0,MATCH(Planilha2!$AA54,Base!54:54,0)+2)),0)</f>
        <v>3</v>
      </c>
      <c r="AF54" t="str">
        <f>AA54&amp;", "&amp;Configurações!$C$4&amp;", "&amp;Configurações!$C$5&amp;", Brazil"</f>
        <v>Rua Barata Ribeiro, Copacabana, Copacabana, RJ, Brazil</v>
      </c>
      <c r="AG54" t="str">
        <f>RIGHT(AA54,LEN(AA54)-FIND(",",AA54,1)-1)&amp;", "&amp;Configurações!$C$4&amp;", "&amp;Configurações!$C$5</f>
        <v>Copacabana, Copacabana, RJ</v>
      </c>
    </row>
    <row r="55" spans="2:33" x14ac:dyDescent="0.3">
      <c r="B55" t="str">
        <f>IF(OR(ISNUMBER(FIND(Configurações!$B$8,Base!B55)),ISNUMBER(FIND(Configurações!$B$9,Base!B55)),ISNUMBER(FIND(Configurações!$B$10,Base!B55)),ISNUMBER(FIND(Configurações!$B$11,Base!B55)))=TRUE,Base!B55,0)</f>
        <v>super destaque</v>
      </c>
      <c r="C55" t="str">
        <f>SUBSTITUTE(SUBSTITUTE(IF(ISNUMBER(FIND("R$",Base!B55))=TRUE,Base!B55,IF(OR(ISNUMBER(FIND("condo",Base!C55)),ISNUMBER(FIND("IPTU",Base!C55)))=TRUE,Base!B55,Base!C55)),"R$",""),".","")</f>
        <v xml:space="preserve"> 1250000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1400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223</v>
      </c>
      <c r="F55" s="3" t="str" cm="1">
        <f t="array" ref="F55">INDEX(Base!55:55,MATCH(MAX(LEN(Base!55:55)),LEN(Base!55:55),0))</f>
        <v>Incrível cobertura duplex com terraço, em Copacabana, Rio de Janeiro. Cobertura com amplo terraço, em Copacabana! Apartamento reformado, Apart Hotel, 11º andar, varanda na sala e t...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Incrível cobertura duplex com terraço, em Copacabana, Rio de Janeiro. Cobertura com amplo terraço, em Copacabana! Apartamento reformado, Apart Hotel, 11º andar, varanda na sala e t...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>Rua Xavier da Silveira, Copacabana</v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3" t="str" cm="1">
        <f t="array" ref="AA55">LOOKUP(2,1/(F55:Z55&lt;&gt;""),F55:Z55)</f>
        <v>Rua Xavier da Silveira, Copacabana</v>
      </c>
      <c r="AB55" t="str" cm="1">
        <f t="array" ref="AB55">IFERROR(IF(LEN(TRIM(SUBSTITUTE(INDEX(Base!55:55,0,MATCH(Planilha2!$AA55,Base!55:55,0)+1),"m²",""))&gt;5),LEFT(TRIM(SUBSTITUTE(INDEX(Base!55:55,0,MATCH(Planilha2!$AA55,Base!55:55,0)+1),"m²","")),2),TRIM(SUBSTITUTE(INDEX(Base!55:55,0,MATCH(Planilha2!$AA55,Base!55:55,0)+1),"m²",""))),0)</f>
        <v>11</v>
      </c>
      <c r="AC55" t="str" cm="1">
        <f t="array" ref="AC55">IFERROR(IF(LEN(INDEX(Base!55:55,0,MATCH(Planilha2!$AA55,Base!55:55,0)+2))&gt;2,LEFT(INDEX(Base!55:55,0,MATCH(Planilha2!$AA55,Base!55:55,0)+2),1),INDEX(Base!55:55,0,MATCH(Planilha2!$AA55,Base!55:55,0)+2)),0)</f>
        <v>1</v>
      </c>
      <c r="AD55" t="str" cm="1">
        <f t="array" ref="AD55">IFERROR(IF(LEN(INDEX(Base!55:55,0,MATCH(Planilha2!$AA55,Base!55:55,0)+2))&gt;2,LEFT(INDEX(Base!55:55,0,MATCH(Planilha2!$AA55,Base!55:55,0)+2),1),INDEX(Base!55:55,0,MATCH(Planilha2!$AA55,Base!55:55,0)+2)),0)</f>
        <v>1</v>
      </c>
      <c r="AE55" t="str" cm="1">
        <f t="array" ref="AE55">IFERROR(IF(LEN(INDEX(Base!55:55,0,MATCH(Planilha2!$AA55,Base!55:55,0)+2))&gt;2,LEFT(INDEX(Base!55:55,0,MATCH(Planilha2!$AA55,Base!55:55,0)+2),1),INDEX(Base!55:55,0,MATCH(Planilha2!$AA55,Base!55:55,0)+2)),0)</f>
        <v>1</v>
      </c>
      <c r="AF55" t="str">
        <f>AA55&amp;", "&amp;Configurações!$C$4&amp;", "&amp;Configurações!$C$5&amp;", Brazil"</f>
        <v>Rua Xavier da Silveira, Copacabana, Copacabana, RJ, Brazil</v>
      </c>
      <c r="AG55" t="str">
        <f>RIGHT(AA55,LEN(AA55)-FIND(",",AA55,1)-1)&amp;", "&amp;Configurações!$C$4&amp;", "&amp;Configurações!$C$5</f>
        <v>Copacabana, Copacabana, RJ</v>
      </c>
    </row>
    <row r="56" spans="2:33" x14ac:dyDescent="0.3">
      <c r="B56" t="str">
        <f>IF(OR(ISNUMBER(FIND(Configurações!$B$8,Base!B56)),ISNUMBER(FIND(Configurações!$B$9,Base!B56)),ISNUMBER(FIND(Configurações!$B$10,Base!B56)),ISNUMBER(FIND(Configurações!$B$11,Base!B56)))=TRUE,Base!B56,0)</f>
        <v>destaque</v>
      </c>
      <c r="C56" t="str">
        <f>SUBSTITUTE(SUBSTITUTE(IF(ISNUMBER(FIND("R$",Base!B56))=TRUE,Base!B56,IF(OR(ISNUMBER(FIND("condo",Base!C56)),ISNUMBER(FIND("IPTU",Base!C56)))=TRUE,Base!B56,Base!C56)),"R$",""),".","")</f>
        <v xml:space="preserve"> 1699000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0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0</v>
      </c>
      <c r="F56" s="3" t="str" cm="1">
        <f t="array" ref="F56">INDEX(Base!56:56,MATCH(MAX(LEN(Base!56:56)),LEN(Base!56:56),0))</f>
        <v>Apartamento excelente, com ar condicionado em todos os quartos e dois AC na sala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>Apartamento excelente, com ar condicionado em todos os quartos e dois AC na sala</v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>Rua Santa Clara, Copacabana</v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3" t="str" cm="1">
        <f t="array" ref="AA56">LOOKUP(2,1/(F56:Z56&lt;&gt;""),F56:Z56)</f>
        <v>Rua Santa Clara, Copacabana</v>
      </c>
      <c r="AB56" t="str" cm="1">
        <f t="array" ref="AB56">IFERROR(IF(LEN(TRIM(SUBSTITUTE(INDEX(Base!56:56,0,MATCH(Planilha2!$AA56,Base!56:56,0)+1),"m²",""))&gt;5),LEFT(TRIM(SUBSTITUTE(INDEX(Base!56:56,0,MATCH(Planilha2!$AA56,Base!56:56,0)+1),"m²","")),2),TRIM(SUBSTITUTE(INDEX(Base!56:56,0,MATCH(Planilha2!$AA56,Base!56:56,0)+1),"m²",""))),0)</f>
        <v>14</v>
      </c>
      <c r="AC56" t="str" cm="1">
        <f t="array" ref="AC56">IFERROR(IF(LEN(INDEX(Base!56:56,0,MATCH(Planilha2!$AA56,Base!56:56,0)+2))&gt;2,LEFT(INDEX(Base!56:56,0,MATCH(Planilha2!$AA56,Base!56:56,0)+2),1),INDEX(Base!56:56,0,MATCH(Planilha2!$AA56,Base!56:56,0)+2)),0)</f>
        <v>3</v>
      </c>
      <c r="AD56" t="str" cm="1">
        <f t="array" ref="AD56">IFERROR(IF(LEN(INDEX(Base!56:56,0,MATCH(Planilha2!$AA56,Base!56:56,0)+2))&gt;2,LEFT(INDEX(Base!56:56,0,MATCH(Planilha2!$AA56,Base!56:56,0)+2),1),INDEX(Base!56:56,0,MATCH(Planilha2!$AA56,Base!56:56,0)+2)),0)</f>
        <v>3</v>
      </c>
      <c r="AE56" t="str" cm="1">
        <f t="array" ref="AE56">IFERROR(IF(LEN(INDEX(Base!56:56,0,MATCH(Planilha2!$AA56,Base!56:56,0)+2))&gt;2,LEFT(INDEX(Base!56:56,0,MATCH(Planilha2!$AA56,Base!56:56,0)+2),1),INDEX(Base!56:56,0,MATCH(Planilha2!$AA56,Base!56:56,0)+2)),0)</f>
        <v>3</v>
      </c>
      <c r="AF56" t="str">
        <f>AA56&amp;", "&amp;Configurações!$C$4&amp;", "&amp;Configurações!$C$5&amp;", Brazil"</f>
        <v>Rua Santa Clara, Copacabana, Copacabana, RJ, Brazil</v>
      </c>
      <c r="AG56" t="str">
        <f>RIGHT(AA56,LEN(AA56)-FIND(",",AA56,1)-1)&amp;", "&amp;Configurações!$C$4&amp;", "&amp;Configurações!$C$5</f>
        <v>Copacabana, Copacabana, RJ</v>
      </c>
    </row>
    <row r="57" spans="2:33" x14ac:dyDescent="0.3">
      <c r="B57">
        <f>IF(OR(ISNUMBER(FIND(Configurações!$B$8,Base!B57)),ISNUMBER(FIND(Configurações!$B$9,Base!B57)),ISNUMBER(FIND(Configurações!$B$10,Base!B57)),ISNUMBER(FIND(Configurações!$B$11,Base!B57)))=TRUE,Base!B57,0)</f>
        <v>0</v>
      </c>
      <c r="C57" t="str">
        <f>SUBSTITUTE(SUBSTITUTE(IF(ISNUMBER(FIND("R$",Base!B57))=TRUE,Base!B57,IF(OR(ISNUMBER(FIND("condo",Base!C57)),ISNUMBER(FIND("IPTU",Base!C57)))=TRUE,Base!B57,Base!C57)),"R$",""),".","")</f>
        <v xml:space="preserve"> 1580000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913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3481</v>
      </c>
      <c r="F57" s="3" t="str" cm="1">
        <f t="array" ref="F57">INDEX(Base!57:57,MATCH(MAX(LEN(Base!57:57)),LEN(Base!57:57),0))</f>
        <v>Posto 6, excelente rua, no bairro de Copacabana, 132 metros quadrados com 3 quartos sendo 1 suíte com closet e 4 banheiros. Hoje está com 2 quartos, podendo reverter. Todos com óti...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>Posto 6, excelente rua, no bairro de Copacabana, 132 metros quadrados com 3 quartos sendo 1 suíte com closet e 4 banheiros. Hoje está com 2 quartos, podendo reverter. Todos com óti...</v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>Rua Souza Lima, Copacabana</v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3" t="str" cm="1">
        <f t="array" ref="AA57">LOOKUP(2,1/(F57:Z57&lt;&gt;""),F57:Z57)</f>
        <v>Rua Souza Lima, Copacabana</v>
      </c>
      <c r="AB57" t="str" cm="1">
        <f t="array" ref="AB57">IFERROR(IF(LEN(TRIM(SUBSTITUTE(INDEX(Base!57:57,0,MATCH(Planilha2!$AA57,Base!57:57,0)+1),"m²",""))&gt;5),LEFT(TRIM(SUBSTITUTE(INDEX(Base!57:57,0,MATCH(Planilha2!$AA57,Base!57:57,0)+1),"m²","")),2),TRIM(SUBSTITUTE(INDEX(Base!57:57,0,MATCH(Planilha2!$AA57,Base!57:57,0)+1),"m²",""))),0)</f>
        <v>13</v>
      </c>
      <c r="AC57" t="str" cm="1">
        <f t="array" ref="AC57">IFERROR(IF(LEN(INDEX(Base!57:57,0,MATCH(Planilha2!$AA57,Base!57:57,0)+2))&gt;2,LEFT(INDEX(Base!57:57,0,MATCH(Planilha2!$AA57,Base!57:57,0)+2),1),INDEX(Base!57:57,0,MATCH(Planilha2!$AA57,Base!57:57,0)+2)),0)</f>
        <v>3</v>
      </c>
      <c r="AD57" t="str" cm="1">
        <f t="array" ref="AD57">IFERROR(IF(LEN(INDEX(Base!57:57,0,MATCH(Planilha2!$AA57,Base!57:57,0)+2))&gt;2,LEFT(INDEX(Base!57:57,0,MATCH(Planilha2!$AA57,Base!57:57,0)+2),1),INDEX(Base!57:57,0,MATCH(Planilha2!$AA57,Base!57:57,0)+2)),0)</f>
        <v>3</v>
      </c>
      <c r="AE57" t="str" cm="1">
        <f t="array" ref="AE57">IFERROR(IF(LEN(INDEX(Base!57:57,0,MATCH(Planilha2!$AA57,Base!57:57,0)+2))&gt;2,LEFT(INDEX(Base!57:57,0,MATCH(Planilha2!$AA57,Base!57:57,0)+2),1),INDEX(Base!57:57,0,MATCH(Planilha2!$AA57,Base!57:57,0)+2)),0)</f>
        <v>3</v>
      </c>
      <c r="AF57" t="str">
        <f>AA57&amp;", "&amp;Configurações!$C$4&amp;", "&amp;Configurações!$C$5&amp;", Brazil"</f>
        <v>Rua Souza Lima, Copacabana, Copacabana, RJ, Brazil</v>
      </c>
      <c r="AG57" t="str">
        <f>RIGHT(AA57,LEN(AA57)-FIND(",",AA57,1)-1)&amp;", "&amp;Configurações!$C$4&amp;", "&amp;Configurações!$C$5</f>
        <v>Copacabana, Copacabana, RJ</v>
      </c>
    </row>
    <row r="58" spans="2:33" x14ac:dyDescent="0.3">
      <c r="B58">
        <f>IF(OR(ISNUMBER(FIND(Configurações!$B$8,Base!B58)),ISNUMBER(FIND(Configurações!$B$9,Base!B58)),ISNUMBER(FIND(Configurações!$B$10,Base!B58)),ISNUMBER(FIND(Configurações!$B$11,Base!B58)))=TRUE,Base!B58,0)</f>
        <v>0</v>
      </c>
      <c r="C58" t="str">
        <f>SUBSTITUTE(SUBSTITUTE(IF(ISNUMBER(FIND("R$",Base!B58))=TRUE,Base!B58,IF(OR(ISNUMBER(FIND("condo",Base!C58)),ISNUMBER(FIND("IPTU",Base!C58)))=TRUE,Base!B58,Base!C58)),"R$",""),".","")</f>
        <v xml:space="preserve"> 28000000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6000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0000</v>
      </c>
      <c r="F58" s="3" t="str" cm="1">
        <f t="array" ref="F58">INDEX(Base!58:58,MATCH(MAX(LEN(Base!58:58)),LEN(Base!58:58),0))</f>
        <v>Esta cobertura excepcional de 6 quartos está localizada na orla de Copacabana e tem todo o conforto que você pode imaginar!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/>
      </c>
      <c r="N58" t="str">
        <f>TRIM((IF(OR(ISNUMBER(FIND("Avenida",Base!F58)),ISNUMBER(FIND("Rua",Base!F58)),ISNUMBER(FIND("Estrada",Base!F58)),ISNUMBER(FIND(",",Base!F58)))=TRUE,Base!F58,"")))</f>
        <v/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>Avenida Atlântica, Copacabana</v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/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3" t="str" cm="1">
        <f t="array" ref="AA58">LOOKUP(2,1/(F58:Z58&lt;&gt;""),F58:Z58)</f>
        <v>Avenida Atlântica, Copacabana</v>
      </c>
      <c r="AB58" t="str" cm="1">
        <f t="array" ref="AB58">IFERROR(IF(LEN(TRIM(SUBSTITUTE(INDEX(Base!58:58,0,MATCH(Planilha2!$AA58,Base!58:58,0)+1),"m²",""))&gt;5),LEFT(TRIM(SUBSTITUTE(INDEX(Base!58:58,0,MATCH(Planilha2!$AA58,Base!58:58,0)+1),"m²","")),2),TRIM(SUBSTITUTE(INDEX(Base!58:58,0,MATCH(Planilha2!$AA58,Base!58:58,0)+1),"m²",""))),0)</f>
        <v>57</v>
      </c>
      <c r="AC58" t="str" cm="1">
        <f t="array" ref="AC58">IFERROR(IF(LEN(INDEX(Base!58:58,0,MATCH(Planilha2!$AA58,Base!58:58,0)+2))&gt;2,LEFT(INDEX(Base!58:58,0,MATCH(Planilha2!$AA58,Base!58:58,0)+2),1),INDEX(Base!58:58,0,MATCH(Planilha2!$AA58,Base!58:58,0)+2)),0)</f>
        <v>6</v>
      </c>
      <c r="AD58" t="str" cm="1">
        <f t="array" ref="AD58">IFERROR(IF(LEN(INDEX(Base!58:58,0,MATCH(Planilha2!$AA58,Base!58:58,0)+2))&gt;2,LEFT(INDEX(Base!58:58,0,MATCH(Planilha2!$AA58,Base!58:58,0)+2),1),INDEX(Base!58:58,0,MATCH(Planilha2!$AA58,Base!58:58,0)+2)),0)</f>
        <v>6</v>
      </c>
      <c r="AE58" t="str" cm="1">
        <f t="array" ref="AE58">IFERROR(IF(LEN(INDEX(Base!58:58,0,MATCH(Planilha2!$AA58,Base!58:58,0)+2))&gt;2,LEFT(INDEX(Base!58:58,0,MATCH(Planilha2!$AA58,Base!58:58,0)+2),1),INDEX(Base!58:58,0,MATCH(Planilha2!$AA58,Base!58:58,0)+2)),0)</f>
        <v>6</v>
      </c>
      <c r="AF58" t="str">
        <f>AA58&amp;", "&amp;Configurações!$C$4&amp;", "&amp;Configurações!$C$5&amp;", Brazil"</f>
        <v>Avenida Atlântica, Copacabana, Copacabana, RJ, Brazil</v>
      </c>
      <c r="AG58" t="str">
        <f>RIGHT(AA58,LEN(AA58)-FIND(",",AA58,1)-1)&amp;", "&amp;Configurações!$C$4&amp;", "&amp;Configurações!$C$5</f>
        <v>Copacabana, Copacabana, RJ</v>
      </c>
    </row>
    <row r="59" spans="2:33" x14ac:dyDescent="0.3">
      <c r="B59" t="str">
        <f>IF(OR(ISNUMBER(FIND(Configurações!$B$8,Base!B59)),ISNUMBER(FIND(Configurações!$B$9,Base!B59)),ISNUMBER(FIND(Configurações!$B$10,Base!B59)),ISNUMBER(FIND(Configurações!$B$11,Base!B59)))=TRUE,Base!B59,0)</f>
        <v>destaque</v>
      </c>
      <c r="C59" t="str">
        <f>SUBSTITUTE(SUBSTITUTE(IF(ISNUMBER(FIND("R$",Base!B59))=TRUE,Base!B59,IF(OR(ISNUMBER(FIND("condo",Base!C59)),ISNUMBER(FIND("IPTU",Base!C59)))=TRUE,Base!B59,Base!C59)),"R$",""),".","")</f>
        <v xml:space="preserve"> 499000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450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669</v>
      </c>
      <c r="F59" s="3" t="str" cm="1">
        <f t="array" ref="F59">INDEX(Base!59:59,MATCH(MAX(LEN(Base!59:59)),LEN(Base!59:59),0))</f>
        <v>Cozinha Americana com bancada em granito e Cooktop, com máquina de lavar, Forno Elétrico, Microondas, Geladeira Electrolux...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>Apartamento Sol da Manhã, Vista Livre, Andar Alto.</v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>Cozinha Americana com bancada em granito e Cooktop, com máquina de lavar, Forno Elétrico, Microondas, Geladeira Electrolux...</v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>Rua Constante Ramos, Copacabana</v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3" t="str" cm="1">
        <f t="array" ref="AA59">LOOKUP(2,1/(F59:Z59&lt;&gt;""),F59:Z59)</f>
        <v>Rua Constante Ramos, Copacabana</v>
      </c>
      <c r="AB59" t="str" cm="1">
        <f t="array" ref="AB59">IFERROR(IF(LEN(TRIM(SUBSTITUTE(INDEX(Base!59:59,0,MATCH(Planilha2!$AA59,Base!59:59,0)+1),"m²",""))&gt;5),LEFT(TRIM(SUBSTITUTE(INDEX(Base!59:59,0,MATCH(Planilha2!$AA59,Base!59:59,0)+1),"m²","")),2),TRIM(SUBSTITUTE(INDEX(Base!59:59,0,MATCH(Planilha2!$AA59,Base!59:59,0)+1),"m²",""))),0)</f>
        <v>40</v>
      </c>
      <c r="AC59" t="str" cm="1">
        <f t="array" ref="AC59">IFERROR(IF(LEN(INDEX(Base!59:59,0,MATCH(Planilha2!$AA59,Base!59:59,0)+2))&gt;2,LEFT(INDEX(Base!59:59,0,MATCH(Planilha2!$AA59,Base!59:59,0)+2),1),INDEX(Base!59:59,0,MATCH(Planilha2!$AA59,Base!59:59,0)+2)),0)</f>
        <v>1</v>
      </c>
      <c r="AD59" t="str" cm="1">
        <f t="array" ref="AD59">IFERROR(IF(LEN(INDEX(Base!59:59,0,MATCH(Planilha2!$AA59,Base!59:59,0)+2))&gt;2,LEFT(INDEX(Base!59:59,0,MATCH(Planilha2!$AA59,Base!59:59,0)+2),1),INDEX(Base!59:59,0,MATCH(Planilha2!$AA59,Base!59:59,0)+2)),0)</f>
        <v>1</v>
      </c>
      <c r="AE59" t="str" cm="1">
        <f t="array" ref="AE59">IFERROR(IF(LEN(INDEX(Base!59:59,0,MATCH(Planilha2!$AA59,Base!59:59,0)+2))&gt;2,LEFT(INDEX(Base!59:59,0,MATCH(Planilha2!$AA59,Base!59:59,0)+2),1),INDEX(Base!59:59,0,MATCH(Planilha2!$AA59,Base!59:59,0)+2)),0)</f>
        <v>1</v>
      </c>
      <c r="AF59" t="str">
        <f>AA59&amp;", "&amp;Configurações!$C$4&amp;", "&amp;Configurações!$C$5&amp;", Brazil"</f>
        <v>Rua Constante Ramos, Copacabana, Copacabana, RJ, Brazil</v>
      </c>
      <c r="AG59" t="str">
        <f>RIGHT(AA59,LEN(AA59)-FIND(",",AA59,1)-1)&amp;", "&amp;Configurações!$C$4&amp;", "&amp;Configurações!$C$5</f>
        <v>Copacabana, Copacabana, RJ</v>
      </c>
    </row>
    <row r="60" spans="2:33" x14ac:dyDescent="0.3">
      <c r="B60" t="str">
        <f>IF(OR(ISNUMBER(FIND(Configurações!$B$8,Base!B60)),ISNUMBER(FIND(Configurações!$B$9,Base!B60)),ISNUMBER(FIND(Configurações!$B$10,Base!B60)),ISNUMBER(FIND(Configurações!$B$11,Base!B60)))=TRUE,Base!B60,0)</f>
        <v>destaque</v>
      </c>
      <c r="C60" t="str">
        <f>SUBSTITUTE(SUBSTITUTE(IF(ISNUMBER(FIND("R$",Base!B60))=TRUE,Base!B60,IF(OR(ISNUMBER(FIND("condo",Base!C60)),ISNUMBER(FIND("IPTU",Base!C60)))=TRUE,Base!B60,Base!C60)),"R$",""),".","")</f>
        <v xml:space="preserve"> 1280000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1000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250</v>
      </c>
      <c r="F60" s="3" t="str" cm="1">
        <f t="array" ref="F60">INDEX(Base!60:60,MATCH(MAX(LEN(Base!60:60)),LEN(Base!60:60),0))</f>
        <v>Excelente predio com portaria e elevadores modernizados, play, apto com 110m2, reformado, frente, alto, ótima planta, salão, 3amplos quartos (sendo uma suite) 2banheiros sociais co...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>Excelente predio com portaria e elevadores modernizados, play, apto com 110m2, reformado, frente, alto, ótima planta, salão, 3amplos quartos (sendo uma suite) 2banheiros sociais co...</v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>Copacabana, Rio de Janeiro</v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3" t="str" cm="1">
        <f t="array" ref="AA60">LOOKUP(2,1/(F60:Z60&lt;&gt;""),F60:Z60)</f>
        <v>Copacabana, Rio de Janeiro</v>
      </c>
      <c r="AB60" t="str" cm="1">
        <f t="array" ref="AB60">IFERROR(IF(LEN(TRIM(SUBSTITUTE(INDEX(Base!60:60,0,MATCH(Planilha2!$AA60,Base!60:60,0)+1),"m²",""))&gt;5),LEFT(TRIM(SUBSTITUTE(INDEX(Base!60:60,0,MATCH(Planilha2!$AA60,Base!60:60,0)+1),"m²","")),2),TRIM(SUBSTITUTE(INDEX(Base!60:60,0,MATCH(Planilha2!$AA60,Base!60:60,0)+1),"m²",""))),0)</f>
        <v>11</v>
      </c>
      <c r="AC60" t="str" cm="1">
        <f t="array" ref="AC60">IFERROR(IF(LEN(INDEX(Base!60:60,0,MATCH(Planilha2!$AA60,Base!60:60,0)+2))&gt;2,LEFT(INDEX(Base!60:60,0,MATCH(Planilha2!$AA60,Base!60:60,0)+2),1),INDEX(Base!60:60,0,MATCH(Planilha2!$AA60,Base!60:60,0)+2)),0)</f>
        <v>3</v>
      </c>
      <c r="AD60" t="str" cm="1">
        <f t="array" ref="AD60">IFERROR(IF(LEN(INDEX(Base!60:60,0,MATCH(Planilha2!$AA60,Base!60:60,0)+2))&gt;2,LEFT(INDEX(Base!60:60,0,MATCH(Planilha2!$AA60,Base!60:60,0)+2),1),INDEX(Base!60:60,0,MATCH(Planilha2!$AA60,Base!60:60,0)+2)),0)</f>
        <v>3</v>
      </c>
      <c r="AE60" t="str" cm="1">
        <f t="array" ref="AE60">IFERROR(IF(LEN(INDEX(Base!60:60,0,MATCH(Planilha2!$AA60,Base!60:60,0)+2))&gt;2,LEFT(INDEX(Base!60:60,0,MATCH(Planilha2!$AA60,Base!60:60,0)+2),1),INDEX(Base!60:60,0,MATCH(Planilha2!$AA60,Base!60:60,0)+2)),0)</f>
        <v>3</v>
      </c>
      <c r="AF60" t="str">
        <f>AA60&amp;", "&amp;Configurações!$C$4&amp;", "&amp;Configurações!$C$5&amp;", Brazil"</f>
        <v>Copacabana, Rio de Janeiro, Copacabana, RJ, Brazil</v>
      </c>
      <c r="AG60" t="str">
        <f>RIGHT(AA60,LEN(AA60)-FIND(",",AA60,1)-1)&amp;", "&amp;Configurações!$C$4&amp;", "&amp;Configurações!$C$5</f>
        <v>Rio de Janeiro, Copacabana, RJ</v>
      </c>
    </row>
    <row r="61" spans="2:33" x14ac:dyDescent="0.3">
      <c r="B61" t="str">
        <f>IF(OR(ISNUMBER(FIND(Configurações!$B$8,Base!B61)),ISNUMBER(FIND(Configurações!$B$9,Base!B61)),ISNUMBER(FIND(Configurações!$B$10,Base!B61)),ISNUMBER(FIND(Configurações!$B$11,Base!B61)))=TRUE,Base!B61,0)</f>
        <v>destaque</v>
      </c>
      <c r="C61" t="str">
        <f>SUBSTITUTE(SUBSTITUTE(IF(ISNUMBER(FIND("R$",Base!B61))=TRUE,Base!B61,IF(OR(ISNUMBER(FIND("condo",Base!C61)),ISNUMBER(FIND("IPTU",Base!C61)))=TRUE,Base!B61,Base!C61)),"R$",""),".","")</f>
        <v xml:space="preserve"> 600000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800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125</v>
      </c>
      <c r="F61" s="3" t="str" cm="1">
        <f t="array" ref="F61">INDEX(Base!61:61,MATCH(MAX(LEN(Base!61:61)),LEN(Base!61:61),0))</f>
        <v>Apartamento de 2 quartos na Rua Carvalho de Mendonça n° 12, Copacabana. Sala, 2 quartos com armários, banheiro, cozinha e área de serviço. Próximo de todo comercio e metrô. A duas...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>Apartamento de 2 quartos na Rua Carvalho de Mendonça n° 12, Copacabana. Sala, 2 quartos com armários, banheiro, cozinha e área de serviço. Próximo de todo comercio e metrô. A duas...</v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>Rua Carvalho de Mendonça, Copacabana</v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/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3" t="str" cm="1">
        <f t="array" ref="AA61">LOOKUP(2,1/(F61:Z61&lt;&gt;""),F61:Z61)</f>
        <v>Rua Carvalho de Mendonça, Copacabana</v>
      </c>
      <c r="AB61" t="str" cm="1">
        <f t="array" ref="AB61">IFERROR(IF(LEN(TRIM(SUBSTITUTE(INDEX(Base!61:61,0,MATCH(Planilha2!$AA61,Base!61:61,0)+1),"m²",""))&gt;5),LEFT(TRIM(SUBSTITUTE(INDEX(Base!61:61,0,MATCH(Planilha2!$AA61,Base!61:61,0)+1),"m²","")),2),TRIM(SUBSTITUTE(INDEX(Base!61:61,0,MATCH(Planilha2!$AA61,Base!61:61,0)+1),"m²",""))),0)</f>
        <v>55</v>
      </c>
      <c r="AC61" t="str" cm="1">
        <f t="array" ref="AC61">IFERROR(IF(LEN(INDEX(Base!61:61,0,MATCH(Planilha2!$AA61,Base!61:61,0)+2))&gt;2,LEFT(INDEX(Base!61:61,0,MATCH(Planilha2!$AA61,Base!61:61,0)+2),1),INDEX(Base!61:61,0,MATCH(Planilha2!$AA61,Base!61:61,0)+2)),0)</f>
        <v>2</v>
      </c>
      <c r="AD61" t="str" cm="1">
        <f t="array" ref="AD61">IFERROR(IF(LEN(INDEX(Base!61:61,0,MATCH(Planilha2!$AA61,Base!61:61,0)+2))&gt;2,LEFT(INDEX(Base!61:61,0,MATCH(Planilha2!$AA61,Base!61:61,0)+2),1),INDEX(Base!61:61,0,MATCH(Planilha2!$AA61,Base!61:61,0)+2)),0)</f>
        <v>2</v>
      </c>
      <c r="AE61" t="str" cm="1">
        <f t="array" ref="AE61">IFERROR(IF(LEN(INDEX(Base!61:61,0,MATCH(Planilha2!$AA61,Base!61:61,0)+2))&gt;2,LEFT(INDEX(Base!61:61,0,MATCH(Planilha2!$AA61,Base!61:61,0)+2),1),INDEX(Base!61:61,0,MATCH(Planilha2!$AA61,Base!61:61,0)+2)),0)</f>
        <v>2</v>
      </c>
      <c r="AF61" t="str">
        <f>AA61&amp;", "&amp;Configurações!$C$4&amp;", "&amp;Configurações!$C$5&amp;", Brazil"</f>
        <v>Rua Carvalho de Mendonça, Copacabana, Copacabana, RJ, Brazil</v>
      </c>
      <c r="AG61" t="str">
        <f>RIGHT(AA61,LEN(AA61)-FIND(",",AA61,1)-1)&amp;", "&amp;Configurações!$C$4&amp;", "&amp;Configurações!$C$5</f>
        <v>Copacabana, Copacabana, RJ</v>
      </c>
    </row>
    <row r="62" spans="2:33" x14ac:dyDescent="0.3">
      <c r="B62" t="str">
        <f>IF(OR(ISNUMBER(FIND(Configurações!$B$8,Base!B62)),ISNUMBER(FIND(Configurações!$B$9,Base!B62)),ISNUMBER(FIND(Configurações!$B$10,Base!B62)),ISNUMBER(FIND(Configurações!$B$11,Base!B62)))=TRUE,Base!B62,0)</f>
        <v>destaque</v>
      </c>
      <c r="C62" t="str">
        <f>SUBSTITUTE(SUBSTITUTE(IF(ISNUMBER(FIND("R$",Base!B62))=TRUE,Base!B62,IF(OR(ISNUMBER(FIND("condo",Base!C62)),ISNUMBER(FIND("IPTU",Base!C62)))=TRUE,Base!B62,Base!C62)),"R$",""),".","")</f>
        <v xml:space="preserve"> 1500000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1520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3458</v>
      </c>
      <c r="F62" s="3" t="str" cm="1">
        <f t="array" ref="F62">INDEX(Base!62:62,MATCH(MAX(LEN(Base!62:62)),LEN(Base!62:62),0))</f>
        <v>- Formidável apartamento, VAZIO, à 400m da praia; Andar alto, vista livre e sol da manhã. 140M², composto por: Entrada de serviço e social, ampla sala em 3 ambientes, corredor de a...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- Formidável apartamento, VAZIO, à 400m da praia; Andar alto, vista livre e sol da manhã. 140M², composto por: Entrada de serviço e social, ampla sala em 3 ambientes, corredor de a...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>Rua Hilário de Gouveia, Copacabana</v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3" t="str" cm="1">
        <f t="array" ref="AA62">LOOKUP(2,1/(F62:Z62&lt;&gt;""),F62:Z62)</f>
        <v>Rua Hilário de Gouveia, Copacabana</v>
      </c>
      <c r="AB62" t="str" cm="1">
        <f t="array" ref="AB62">IFERROR(IF(LEN(TRIM(SUBSTITUTE(INDEX(Base!62:62,0,MATCH(Planilha2!$AA62,Base!62:62,0)+1),"m²",""))&gt;5),LEFT(TRIM(SUBSTITUTE(INDEX(Base!62:62,0,MATCH(Planilha2!$AA62,Base!62:62,0)+1),"m²","")),2),TRIM(SUBSTITUTE(INDEX(Base!62:62,0,MATCH(Planilha2!$AA62,Base!62:62,0)+1),"m²",""))),0)</f>
        <v>14</v>
      </c>
      <c r="AC62" t="str" cm="1">
        <f t="array" ref="AC62">IFERROR(IF(LEN(INDEX(Base!62:62,0,MATCH(Planilha2!$AA62,Base!62:62,0)+2))&gt;2,LEFT(INDEX(Base!62:62,0,MATCH(Planilha2!$AA62,Base!62:62,0)+2),1),INDEX(Base!62:62,0,MATCH(Planilha2!$AA62,Base!62:62,0)+2)),0)</f>
        <v>3</v>
      </c>
      <c r="AD62" t="str" cm="1">
        <f t="array" ref="AD62">IFERROR(IF(LEN(INDEX(Base!62:62,0,MATCH(Planilha2!$AA62,Base!62:62,0)+2))&gt;2,LEFT(INDEX(Base!62:62,0,MATCH(Planilha2!$AA62,Base!62:62,0)+2),1),INDEX(Base!62:62,0,MATCH(Planilha2!$AA62,Base!62:62,0)+2)),0)</f>
        <v>3</v>
      </c>
      <c r="AE62" t="str" cm="1">
        <f t="array" ref="AE62">IFERROR(IF(LEN(INDEX(Base!62:62,0,MATCH(Planilha2!$AA62,Base!62:62,0)+2))&gt;2,LEFT(INDEX(Base!62:62,0,MATCH(Planilha2!$AA62,Base!62:62,0)+2),1),INDEX(Base!62:62,0,MATCH(Planilha2!$AA62,Base!62:62,0)+2)),0)</f>
        <v>3</v>
      </c>
      <c r="AF62" t="str">
        <f>AA62&amp;", "&amp;Configurações!$C$4&amp;", "&amp;Configurações!$C$5&amp;", Brazil"</f>
        <v>Rua Hilário de Gouveia, Copacabana, Copacabana, RJ, Brazil</v>
      </c>
      <c r="AG62" t="str">
        <f>RIGHT(AA62,LEN(AA62)-FIND(",",AA62,1)-1)&amp;", "&amp;Configurações!$C$4&amp;", "&amp;Configurações!$C$5</f>
        <v>Copacabana, Copacabana, RJ</v>
      </c>
    </row>
    <row r="63" spans="2:33" x14ac:dyDescent="0.3">
      <c r="B63" t="str">
        <f>IF(OR(ISNUMBER(FIND(Configurações!$B$8,Base!B63)),ISNUMBER(FIND(Configurações!$B$9,Base!B63)),ISNUMBER(FIND(Configurações!$B$10,Base!B63)),ISNUMBER(FIND(Configurações!$B$11,Base!B63)))=TRUE,Base!B63,0)</f>
        <v>destaque</v>
      </c>
      <c r="C63" t="str">
        <f>SUBSTITUTE(SUBSTITUTE(IF(ISNUMBER(FIND("R$",Base!B63))=TRUE,Base!B63,IF(OR(ISNUMBER(FIND("condo",Base!C63)),ISNUMBER(FIND("IPTU",Base!C63)))=TRUE,Base!B63,Base!C63)),"R$",""),".","")</f>
        <v xml:space="preserve"> 1100000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1600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1500</v>
      </c>
      <c r="F63" s="3" t="str" cm="1">
        <f t="array" ref="F63">INDEX(Base!63:63,MATCH(MAX(LEN(Base!63:63)),LEN(Base!63:63),0))</f>
        <v>Amplo apartamento com sala e quartos espaçosos, bem localizado com muito comercio, no centro de Copacabana, próximo a Delegacia e supermercados Mundial e Pao de Acucar. Imóvel arej...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/>
      </c>
      <c r="M63" t="str">
        <f>TRIM((IF(OR(ISNUMBER(FIND("Avenida",Base!E63)),ISNUMBER(FIND("Rua",Base!E63)),ISNUMBER(FIND("Estrada",Base!E63)),ISNUMBER(FIND(",",Base!E63)))=TRUE,Base!E63,"")))</f>
        <v>Amplo apartamento com sala e quartos espaçosos, bem localizado com muito comercio, no centro de Copacabana, próximo a Delegacia e supermercados Mundial e Pao de Acucar. Imóvel arej...</v>
      </c>
      <c r="N63" t="str">
        <f>TRIM((IF(OR(ISNUMBER(FIND("Avenida",Base!F63)),ISNUMBER(FIND("Rua",Base!F63)),ISNUMBER(FIND("Estrada",Base!F63)),ISNUMBER(FIND(",",Base!F63)))=TRUE,Base!F63,"")))</f>
        <v/>
      </c>
      <c r="O63" t="str">
        <f>TRIM((IF(OR(ISNUMBER(FIND("Avenida",Base!G63)),ISNUMBER(FIND("Rua",Base!G63)),ISNUMBER(FIND("Estrada",Base!G63)),ISNUMBER(FIND(",",Base!G63)))=TRUE,Base!G63,"")))</f>
        <v>Rua Barata Ribeiro, Copacabana</v>
      </c>
      <c r="P63" t="str">
        <f>TRIM((IF(OR(ISNUMBER(FIND("Avenida",Base!H63)),ISNUMBER(FIND("Rua",Base!H63)),ISNUMBER(FIND("Estrada",Base!H63)),ISNUMBER(FIND(",",Base!H63)))=TRUE,Base!H63,"")))</f>
        <v/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3" t="str" cm="1">
        <f t="array" ref="AA63">LOOKUP(2,1/(F63:Z63&lt;&gt;""),F63:Z63)</f>
        <v>Rua Barata Ribeiro, Copacabana</v>
      </c>
      <c r="AB63" t="str" cm="1">
        <f t="array" ref="AB63">IFERROR(IF(LEN(TRIM(SUBSTITUTE(INDEX(Base!63:63,0,MATCH(Planilha2!$AA63,Base!63:63,0)+1),"m²",""))&gt;5),LEFT(TRIM(SUBSTITUTE(INDEX(Base!63:63,0,MATCH(Planilha2!$AA63,Base!63:63,0)+1),"m²","")),2),TRIM(SUBSTITUTE(INDEX(Base!63:63,0,MATCH(Planilha2!$AA63,Base!63:63,0)+1),"m²",""))),0)</f>
        <v>13</v>
      </c>
      <c r="AC63" t="str" cm="1">
        <f t="array" ref="AC63">IFERROR(IF(LEN(INDEX(Base!63:63,0,MATCH(Planilha2!$AA63,Base!63:63,0)+2))&gt;2,LEFT(INDEX(Base!63:63,0,MATCH(Planilha2!$AA63,Base!63:63,0)+2),1),INDEX(Base!63:63,0,MATCH(Planilha2!$AA63,Base!63:63,0)+2)),0)</f>
        <v>3</v>
      </c>
      <c r="AD63" t="str" cm="1">
        <f t="array" ref="AD63">IFERROR(IF(LEN(INDEX(Base!63:63,0,MATCH(Planilha2!$AA63,Base!63:63,0)+2))&gt;2,LEFT(INDEX(Base!63:63,0,MATCH(Planilha2!$AA63,Base!63:63,0)+2),1),INDEX(Base!63:63,0,MATCH(Planilha2!$AA63,Base!63:63,0)+2)),0)</f>
        <v>3</v>
      </c>
      <c r="AE63" t="str" cm="1">
        <f t="array" ref="AE63">IFERROR(IF(LEN(INDEX(Base!63:63,0,MATCH(Planilha2!$AA63,Base!63:63,0)+2))&gt;2,LEFT(INDEX(Base!63:63,0,MATCH(Planilha2!$AA63,Base!63:63,0)+2),1),INDEX(Base!63:63,0,MATCH(Planilha2!$AA63,Base!63:63,0)+2)),0)</f>
        <v>3</v>
      </c>
      <c r="AF63" t="str">
        <f>AA63&amp;", "&amp;Configurações!$C$4&amp;", "&amp;Configurações!$C$5&amp;", Brazil"</f>
        <v>Rua Barata Ribeiro, Copacabana, Copacabana, RJ, Brazil</v>
      </c>
      <c r="AG63" t="str">
        <f>RIGHT(AA63,LEN(AA63)-FIND(",",AA63,1)-1)&amp;", "&amp;Configurações!$C$4&amp;", "&amp;Configurações!$C$5</f>
        <v>Copacabana, Copacabana, RJ</v>
      </c>
    </row>
    <row r="64" spans="2:33" x14ac:dyDescent="0.3">
      <c r="B64" t="str">
        <f>IF(OR(ISNUMBER(FIND(Configurações!$B$8,Base!B64)),ISNUMBER(FIND(Configurações!$B$9,Base!B64)),ISNUMBER(FIND(Configurações!$B$10,Base!B64)),ISNUMBER(FIND(Configurações!$B$11,Base!B64)))=TRUE,Base!B64,0)</f>
        <v>destaque</v>
      </c>
      <c r="C64" t="str">
        <f>SUBSTITUTE(SUBSTITUTE(IF(ISNUMBER(FIND("R$",Base!B64))=TRUE,Base!B64,IF(OR(ISNUMBER(FIND("condo",Base!C64)),ISNUMBER(FIND("IPTU",Base!C64)))=TRUE,Base!B64,Base!C64)),"R$",""),".","")</f>
        <v xml:space="preserve"> 1600000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1446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3773</v>
      </c>
      <c r="F64" s="3" t="str" cm="1">
        <f t="array" ref="F64">INDEX(Base!64:64,MATCH(MAX(LEN(Base!64:64)),LEN(Base!64:64),0))</f>
        <v>Vendo apartamento reformadíssimo, com hidráulica e elétrica novas, piso em porcelanato e esquadrias de alumínio. O imóvel é composto de varandão com vista livre para o Cristo Reden...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>Vendo apartamento reformadíssimo, com hidráulica e elétrica novas, piso em porcelanato e esquadrias de alumínio. O imóvel é composto de varandão com vista livre para o Cristo Reden...</v>
      </c>
      <c r="N64" t="str">
        <f>TRIM((IF(OR(ISNUMBER(FIND("Avenida",Base!F64)),ISNUMBER(FIND("Rua",Base!F64)),ISNUMBER(FIND("Estrada",Base!F64)),ISNUMBER(FIND(",",Base!F64)))=TRUE,Base!F64,"")))</f>
        <v/>
      </c>
      <c r="O64" t="str">
        <f>TRIM((IF(OR(ISNUMBER(FIND("Avenida",Base!G64)),ISNUMBER(FIND("Rua",Base!G64)),ISNUMBER(FIND("Estrada",Base!G64)),ISNUMBER(FIND(",",Base!G64)))=TRUE,Base!G64,"")))</f>
        <v>Rua Domingos Ferreira, Copacabana</v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3" t="str" cm="1">
        <f t="array" ref="AA64">LOOKUP(2,1/(F64:Z64&lt;&gt;""),F64:Z64)</f>
        <v>Rua Domingos Ferreira, Copacabana</v>
      </c>
      <c r="AB64" t="str" cm="1">
        <f t="array" ref="AB64">IFERROR(IF(LEN(TRIM(SUBSTITUTE(INDEX(Base!64:64,0,MATCH(Planilha2!$AA64,Base!64:64,0)+1),"m²",""))&gt;5),LEFT(TRIM(SUBSTITUTE(INDEX(Base!64:64,0,MATCH(Planilha2!$AA64,Base!64:64,0)+1),"m²","")),2),TRIM(SUBSTITUTE(INDEX(Base!64:64,0,MATCH(Planilha2!$AA64,Base!64:64,0)+1),"m²",""))),0)</f>
        <v>13</v>
      </c>
      <c r="AC64" t="str" cm="1">
        <f t="array" ref="AC64">IFERROR(IF(LEN(INDEX(Base!64:64,0,MATCH(Planilha2!$AA64,Base!64:64,0)+2))&gt;2,LEFT(INDEX(Base!64:64,0,MATCH(Planilha2!$AA64,Base!64:64,0)+2),1),INDEX(Base!64:64,0,MATCH(Planilha2!$AA64,Base!64:64,0)+2)),0)</f>
        <v>3</v>
      </c>
      <c r="AD64" t="str" cm="1">
        <f t="array" ref="AD64">IFERROR(IF(LEN(INDEX(Base!64:64,0,MATCH(Planilha2!$AA64,Base!64:64,0)+2))&gt;2,LEFT(INDEX(Base!64:64,0,MATCH(Planilha2!$AA64,Base!64:64,0)+2),1),INDEX(Base!64:64,0,MATCH(Planilha2!$AA64,Base!64:64,0)+2)),0)</f>
        <v>3</v>
      </c>
      <c r="AE64" t="str" cm="1">
        <f t="array" ref="AE64">IFERROR(IF(LEN(INDEX(Base!64:64,0,MATCH(Planilha2!$AA64,Base!64:64,0)+2))&gt;2,LEFT(INDEX(Base!64:64,0,MATCH(Planilha2!$AA64,Base!64:64,0)+2),1),INDEX(Base!64:64,0,MATCH(Planilha2!$AA64,Base!64:64,0)+2)),0)</f>
        <v>3</v>
      </c>
      <c r="AF64" t="str">
        <f>AA64&amp;", "&amp;Configurações!$C$4&amp;", "&amp;Configurações!$C$5&amp;", Brazil"</f>
        <v>Rua Domingos Ferreira, Copacabana, Copacabana, RJ, Brazil</v>
      </c>
      <c r="AG64" t="str">
        <f>RIGHT(AA64,LEN(AA64)-FIND(",",AA64,1)-1)&amp;", "&amp;Configurações!$C$4&amp;", "&amp;Configurações!$C$5</f>
        <v>Copacabana, Copacabana, RJ</v>
      </c>
    </row>
    <row r="65" spans="2:33" x14ac:dyDescent="0.3">
      <c r="B65" t="str">
        <f>IF(OR(ISNUMBER(FIND(Configurações!$B$8,Base!B65)),ISNUMBER(FIND(Configurações!$B$9,Base!B65)),ISNUMBER(FIND(Configurações!$B$10,Base!B65)),ISNUMBER(FIND(Configurações!$B$11,Base!B65)))=TRUE,Base!B65,0)</f>
        <v>destaque</v>
      </c>
      <c r="C65" t="str">
        <f>SUBSTITUTE(SUBSTITUTE(IF(ISNUMBER(FIND("R$",Base!B65))=TRUE,Base!B65,IF(OR(ISNUMBER(FIND("condo",Base!C65)),ISNUMBER(FIND("IPTU",Base!C65)))=TRUE,Base!B65,Base!C65)),"R$",""),".","")</f>
        <v xml:space="preserve"> 1280000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1150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274</v>
      </c>
      <c r="F65" s="3" t="str" cm="1">
        <f t="array" ref="F65">INDEX(Base!65:65,MATCH(MAX(LEN(Base!65:65)),LEN(Base!65:65),0))</f>
        <v>Excelente apartamento reformado, localizado na Rua Tonelero, próximo a estação de metrô Cardeal ArcoVerde, com 100 metros quadrados, composto por: sala, 3 quartos sendo 1 suite, co...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>Excelente apartamento reformado, localizado na Rua Tonelero, próximo a estação de metrô Cardeal ArcoVerde, com 100 metros quadrados, composto por: sala, 3 quartos sendo 1 suite, co...</v>
      </c>
      <c r="N65" t="str">
        <f>TRIM((IF(OR(ISNUMBER(FIND("Avenida",Base!F65)),ISNUMBER(FIND("Rua",Base!F65)),ISNUMBER(FIND("Estrada",Base!F65)),ISNUMBER(FIND(",",Base!F65)))=TRUE,Base!F65,"")))</f>
        <v/>
      </c>
      <c r="O65" t="str">
        <f>TRIM((IF(OR(ISNUMBER(FIND("Avenida",Base!G65)),ISNUMBER(FIND("Rua",Base!G65)),ISNUMBER(FIND("Estrada",Base!G65)),ISNUMBER(FIND(",",Base!G65)))=TRUE,Base!G65,"")))</f>
        <v>Rua Tonelero, Copacabana</v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3" t="str" cm="1">
        <f t="array" ref="AA65">LOOKUP(2,1/(F65:Z65&lt;&gt;""),F65:Z65)</f>
        <v>Rua Tonelero, Copacabana</v>
      </c>
      <c r="AB65" t="str" cm="1">
        <f t="array" ref="AB65">IFERROR(IF(LEN(TRIM(SUBSTITUTE(INDEX(Base!65:65,0,MATCH(Planilha2!$AA65,Base!65:65,0)+1),"m²",""))&gt;5),LEFT(TRIM(SUBSTITUTE(INDEX(Base!65:65,0,MATCH(Planilha2!$AA65,Base!65:65,0)+1),"m²","")),2),TRIM(SUBSTITUTE(INDEX(Base!65:65,0,MATCH(Planilha2!$AA65,Base!65:65,0)+1),"m²",""))),0)</f>
        <v>10</v>
      </c>
      <c r="AC65" t="str" cm="1">
        <f t="array" ref="AC65">IFERROR(IF(LEN(INDEX(Base!65:65,0,MATCH(Planilha2!$AA65,Base!65:65,0)+2))&gt;2,LEFT(INDEX(Base!65:65,0,MATCH(Planilha2!$AA65,Base!65:65,0)+2),1),INDEX(Base!65:65,0,MATCH(Planilha2!$AA65,Base!65:65,0)+2)),0)</f>
        <v>3</v>
      </c>
      <c r="AD65" t="str" cm="1">
        <f t="array" ref="AD65">IFERROR(IF(LEN(INDEX(Base!65:65,0,MATCH(Planilha2!$AA65,Base!65:65,0)+2))&gt;2,LEFT(INDEX(Base!65:65,0,MATCH(Planilha2!$AA65,Base!65:65,0)+2),1),INDEX(Base!65:65,0,MATCH(Planilha2!$AA65,Base!65:65,0)+2)),0)</f>
        <v>3</v>
      </c>
      <c r="AE65" t="str" cm="1">
        <f t="array" ref="AE65">IFERROR(IF(LEN(INDEX(Base!65:65,0,MATCH(Planilha2!$AA65,Base!65:65,0)+2))&gt;2,LEFT(INDEX(Base!65:65,0,MATCH(Planilha2!$AA65,Base!65:65,0)+2),1),INDEX(Base!65:65,0,MATCH(Planilha2!$AA65,Base!65:65,0)+2)),0)</f>
        <v>3</v>
      </c>
      <c r="AF65" t="str">
        <f>AA65&amp;", "&amp;Configurações!$C$4&amp;", "&amp;Configurações!$C$5&amp;", Brazil"</f>
        <v>Rua Tonelero, Copacabana, Copacabana, RJ, Brazil</v>
      </c>
      <c r="AG65" t="str">
        <f>RIGHT(AA65,LEN(AA65)-FIND(",",AA65,1)-1)&amp;", "&amp;Configurações!$C$4&amp;", "&amp;Configurações!$C$5</f>
        <v>Copacabana, Copacabana, RJ</v>
      </c>
    </row>
    <row r="66" spans="2:33" x14ac:dyDescent="0.3">
      <c r="B66" t="str">
        <f>IF(OR(ISNUMBER(FIND(Configurações!$B$8,Base!B66)),ISNUMBER(FIND(Configurações!$B$9,Base!B66)),ISNUMBER(FIND(Configurações!$B$10,Base!B66)),ISNUMBER(FIND(Configurações!$B$11,Base!B66)))=TRUE,Base!B66,0)</f>
        <v>destaque</v>
      </c>
      <c r="C66" t="str">
        <f>SUBSTITUTE(SUBSTITUTE(IF(ISNUMBER(FIND("R$",Base!B66))=TRUE,Base!B66,IF(OR(ISNUMBER(FIND("condo",Base!C66)),ISNUMBER(FIND("IPTU",Base!C66)))=TRUE,Base!B66,Base!C66)),"R$",""),".","")</f>
        <v xml:space="preserve"> 1850000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1850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6191</v>
      </c>
      <c r="F66" s="3" t="str" cm="1">
        <f t="array" ref="F66">INDEX(Base!66:66,MATCH(MAX(LEN(Base!66:66)),LEN(Base!66:66),0))</f>
        <v>Apartamento amplo, em prédio tradicional, junto ao metro, com quatro quartos grandes, três com armários, um deles é suite, banheiro social, lavabo, piso em taco, salão com vários a...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>Apartamento amplo, em prédio tradicional, junto ao metro, com quatro quartos grandes, três com armários, um deles é suite, banheiro social, lavabo, piso em taco, salão com vários a...</v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>Rua Tonelero, Copacabana</v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3" t="str" cm="1">
        <f t="array" ref="AA66">LOOKUP(2,1/(F66:Z66&lt;&gt;""),F66:Z66)</f>
        <v>Rua Tonelero, Copacabana</v>
      </c>
      <c r="AB66" t="str" cm="1">
        <f t="array" ref="AB66">IFERROR(IF(LEN(TRIM(SUBSTITUTE(INDEX(Base!66:66,0,MATCH(Planilha2!$AA66,Base!66:66,0)+1),"m²",""))&gt;5),LEFT(TRIM(SUBSTITUTE(INDEX(Base!66:66,0,MATCH(Planilha2!$AA66,Base!66:66,0)+1),"m²","")),2),TRIM(SUBSTITUTE(INDEX(Base!66:66,0,MATCH(Planilha2!$AA66,Base!66:66,0)+1),"m²",""))),0)</f>
        <v>22</v>
      </c>
      <c r="AC66" t="str" cm="1">
        <f t="array" ref="AC66">IFERROR(IF(LEN(INDEX(Base!66:66,0,MATCH(Planilha2!$AA66,Base!66:66,0)+2))&gt;2,LEFT(INDEX(Base!66:66,0,MATCH(Planilha2!$AA66,Base!66:66,0)+2),1),INDEX(Base!66:66,0,MATCH(Planilha2!$AA66,Base!66:66,0)+2)),0)</f>
        <v>4</v>
      </c>
      <c r="AD66" t="str" cm="1">
        <f t="array" ref="AD66">IFERROR(IF(LEN(INDEX(Base!66:66,0,MATCH(Planilha2!$AA66,Base!66:66,0)+2))&gt;2,LEFT(INDEX(Base!66:66,0,MATCH(Planilha2!$AA66,Base!66:66,0)+2),1),INDEX(Base!66:66,0,MATCH(Planilha2!$AA66,Base!66:66,0)+2)),0)</f>
        <v>4</v>
      </c>
      <c r="AE66" t="str" cm="1">
        <f t="array" ref="AE66">IFERROR(IF(LEN(INDEX(Base!66:66,0,MATCH(Planilha2!$AA66,Base!66:66,0)+2))&gt;2,LEFT(INDEX(Base!66:66,0,MATCH(Planilha2!$AA66,Base!66:66,0)+2),1),INDEX(Base!66:66,0,MATCH(Planilha2!$AA66,Base!66:66,0)+2)),0)</f>
        <v>4</v>
      </c>
      <c r="AF66" t="str">
        <f>AA66&amp;", "&amp;Configurações!$C$4&amp;", "&amp;Configurações!$C$5&amp;", Brazil"</f>
        <v>Rua Tonelero, Copacabana, Copacabana, RJ, Brazil</v>
      </c>
      <c r="AG66" t="str">
        <f>RIGHT(AA66,LEN(AA66)-FIND(",",AA66,1)-1)&amp;", "&amp;Configurações!$C$4&amp;", "&amp;Configurações!$C$5</f>
        <v>Copacabana, Copacabana, RJ</v>
      </c>
    </row>
    <row r="67" spans="2:33" x14ac:dyDescent="0.3">
      <c r="B67" t="str">
        <f>IF(OR(ISNUMBER(FIND(Configurações!$B$8,Base!B67)),ISNUMBER(FIND(Configurações!$B$9,Base!B67)),ISNUMBER(FIND(Configurações!$B$10,Base!B67)),ISNUMBER(FIND(Configurações!$B$11,Base!B67)))=TRUE,Base!B67,0)</f>
        <v>destaque</v>
      </c>
      <c r="C67" t="str">
        <f>SUBSTITUTE(SUBSTITUTE(IF(ISNUMBER(FIND("R$",Base!B67))=TRUE,Base!B67,IF(OR(ISNUMBER(FIND("condo",Base!C67)),ISNUMBER(FIND("IPTU",Base!C67)))=TRUE,Base!B67,Base!C67)),"R$",""),".","")</f>
        <v xml:space="preserve"> 830000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870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2440</v>
      </c>
      <c r="F67" s="3" t="str" cm="1">
        <f t="array" ref="F67">INDEX(Base!67:67,MATCH(MAX(LEN(Base!67:67)),LEN(Base!67:67),0))</f>
        <v>PRÓXIMO A ARCOVERDE= excelente predio todo reformado, salão de festas com espaço semi-aberto e livre, apartamento com 90m2, 4por andar, elevadores e portaria modernizados, porteiro...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>PRÓXIMO A ARCOVERDE= excelente predio todo reformado, salão de festas com espaço semi-aberto e livre, apartamento com 90m2, 4por andar, elevadores e portaria modernizados, porteiro...</v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Copacabana, Rio de Janeiro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3" t="str" cm="1">
        <f t="array" ref="AA67">LOOKUP(2,1/(F67:Z67&lt;&gt;""),F67:Z67)</f>
        <v>Copacabana, Rio de Janeiro</v>
      </c>
      <c r="AB67" t="str" cm="1">
        <f t="array" ref="AB67">IFERROR(IF(LEN(TRIM(SUBSTITUTE(INDEX(Base!67:67,0,MATCH(Planilha2!$AA67,Base!67:67,0)+1),"m²",""))&gt;5),LEFT(TRIM(SUBSTITUTE(INDEX(Base!67:67,0,MATCH(Planilha2!$AA67,Base!67:67,0)+1),"m²","")),2),TRIM(SUBSTITUTE(INDEX(Base!67:67,0,MATCH(Planilha2!$AA67,Base!67:67,0)+1),"m²",""))),0)</f>
        <v>90</v>
      </c>
      <c r="AC67" t="str" cm="1">
        <f t="array" ref="AC67">IFERROR(IF(LEN(INDEX(Base!67:67,0,MATCH(Planilha2!$AA67,Base!67:67,0)+2))&gt;2,LEFT(INDEX(Base!67:67,0,MATCH(Planilha2!$AA67,Base!67:67,0)+2),1),INDEX(Base!67:67,0,MATCH(Planilha2!$AA67,Base!67:67,0)+2)),0)</f>
        <v>2</v>
      </c>
      <c r="AD67" t="str" cm="1">
        <f t="array" ref="AD67">IFERROR(IF(LEN(INDEX(Base!67:67,0,MATCH(Planilha2!$AA67,Base!67:67,0)+2))&gt;2,LEFT(INDEX(Base!67:67,0,MATCH(Planilha2!$AA67,Base!67:67,0)+2),1),INDEX(Base!67:67,0,MATCH(Planilha2!$AA67,Base!67:67,0)+2)),0)</f>
        <v>2</v>
      </c>
      <c r="AE67" t="str" cm="1">
        <f t="array" ref="AE67">IFERROR(IF(LEN(INDEX(Base!67:67,0,MATCH(Planilha2!$AA67,Base!67:67,0)+2))&gt;2,LEFT(INDEX(Base!67:67,0,MATCH(Planilha2!$AA67,Base!67:67,0)+2),1),INDEX(Base!67:67,0,MATCH(Planilha2!$AA67,Base!67:67,0)+2)),0)</f>
        <v>2</v>
      </c>
      <c r="AF67" t="str">
        <f>AA67&amp;", "&amp;Configurações!$C$4&amp;", "&amp;Configurações!$C$5&amp;", Brazil"</f>
        <v>Copacabana, Rio de Janeiro, Copacabana, RJ, Brazil</v>
      </c>
      <c r="AG67" t="str">
        <f>RIGHT(AA67,LEN(AA67)-FIND(",",AA67,1)-1)&amp;", "&amp;Configurações!$C$4&amp;", "&amp;Configurações!$C$5</f>
        <v>Rio de Janeiro, Copacabana, RJ</v>
      </c>
    </row>
    <row r="68" spans="2:33" x14ac:dyDescent="0.3">
      <c r="B68" t="str">
        <f>IF(OR(ISNUMBER(FIND(Configurações!$B$8,Base!B68)),ISNUMBER(FIND(Configurações!$B$9,Base!B68)),ISNUMBER(FIND(Configurações!$B$10,Base!B68)),ISNUMBER(FIND(Configurações!$B$11,Base!B68)))=TRUE,Base!B68,0)</f>
        <v>destaque</v>
      </c>
      <c r="C68" t="str">
        <f>SUBSTITUTE(SUBSTITUTE(IF(ISNUMBER(FIND("R$",Base!B68))=TRUE,Base!B68,IF(OR(ISNUMBER(FIND("condo",Base!C68)),ISNUMBER(FIND("IPTU",Base!C68)))=TRUE,Base!B68,Base!C68)),"R$",""),".","")</f>
        <v xml:space="preserve"> 1550000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1186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4069</v>
      </c>
      <c r="F68" s="3" t="str" cm="1">
        <f t="array" ref="F68">INDEX(Base!68:68,MATCH(MAX(LEN(Base!68:68)),LEN(Base!68:68),0))</f>
        <v>Ótimo apartamento de frente, com 3 quartos, sendo 1 suíte, toso com armário embutido, sala ampla, frente, banheiro social, cozinha espaçosa, com armários, dependências completas de...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>Ótimo apartamento de frente, com 3 quartos, sendo 1 suíte, toso com armário embutido, sala ampla, frente, banheiro social, cozinha espaçosa, com armários, dependências completas de...</v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>Rua Domingos Ferreira, Copacabana</v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3" t="str" cm="1">
        <f t="array" ref="AA68">LOOKUP(2,1/(F68:Z68&lt;&gt;""),F68:Z68)</f>
        <v>Rua Domingos Ferreira, Copacabana</v>
      </c>
      <c r="AB68" t="str" cm="1">
        <f t="array" ref="AB68">IFERROR(IF(LEN(TRIM(SUBSTITUTE(INDEX(Base!68:68,0,MATCH(Planilha2!$AA68,Base!68:68,0)+1),"m²",""))&gt;5),LEFT(TRIM(SUBSTITUTE(INDEX(Base!68:68,0,MATCH(Planilha2!$AA68,Base!68:68,0)+1),"m²","")),2),TRIM(SUBSTITUTE(INDEX(Base!68:68,0,MATCH(Planilha2!$AA68,Base!68:68,0)+1),"m²",""))),0)</f>
        <v>15</v>
      </c>
      <c r="AC68" t="str" cm="1">
        <f t="array" ref="AC68">IFERROR(IF(LEN(INDEX(Base!68:68,0,MATCH(Planilha2!$AA68,Base!68:68,0)+2))&gt;2,LEFT(INDEX(Base!68:68,0,MATCH(Planilha2!$AA68,Base!68:68,0)+2),1),INDEX(Base!68:68,0,MATCH(Planilha2!$AA68,Base!68:68,0)+2)),0)</f>
        <v>3</v>
      </c>
      <c r="AD68" t="str" cm="1">
        <f t="array" ref="AD68">IFERROR(IF(LEN(INDEX(Base!68:68,0,MATCH(Planilha2!$AA68,Base!68:68,0)+2))&gt;2,LEFT(INDEX(Base!68:68,0,MATCH(Planilha2!$AA68,Base!68:68,0)+2),1),INDEX(Base!68:68,0,MATCH(Planilha2!$AA68,Base!68:68,0)+2)),0)</f>
        <v>3</v>
      </c>
      <c r="AE68" t="str" cm="1">
        <f t="array" ref="AE68">IFERROR(IF(LEN(INDEX(Base!68:68,0,MATCH(Planilha2!$AA68,Base!68:68,0)+2))&gt;2,LEFT(INDEX(Base!68:68,0,MATCH(Planilha2!$AA68,Base!68:68,0)+2),1),INDEX(Base!68:68,0,MATCH(Planilha2!$AA68,Base!68:68,0)+2)),0)</f>
        <v>3</v>
      </c>
      <c r="AF68" t="str">
        <f>AA68&amp;", "&amp;Configurações!$C$4&amp;", "&amp;Configurações!$C$5&amp;", Brazil"</f>
        <v>Rua Domingos Ferreira, Copacabana, Copacabana, RJ, Brazil</v>
      </c>
      <c r="AG68" t="str">
        <f>RIGHT(AA68,LEN(AA68)-FIND(",",AA68,1)-1)&amp;", "&amp;Configurações!$C$4&amp;", "&amp;Configurações!$C$5</f>
        <v>Copacabana, Copacabana, RJ</v>
      </c>
    </row>
    <row r="69" spans="2:33" x14ac:dyDescent="0.3">
      <c r="B69" t="str">
        <f>IF(OR(ISNUMBER(FIND(Configurações!$B$8,Base!B69)),ISNUMBER(FIND(Configurações!$B$9,Base!B69)),ISNUMBER(FIND(Configurações!$B$10,Base!B69)),ISNUMBER(FIND(Configurações!$B$11,Base!B69)))=TRUE,Base!B69,0)</f>
        <v>destaque</v>
      </c>
      <c r="C69" t="str">
        <f>SUBSTITUTE(SUBSTITUTE(IF(ISNUMBER(FIND("R$",Base!B69))=TRUE,Base!B69,IF(OR(ISNUMBER(FIND("condo",Base!C69)),ISNUMBER(FIND("IPTU",Base!C69)))=TRUE,Base!B69,Base!C69)),"R$",""),".","")</f>
        <v xml:space="preserve"> 2850000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1850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7000</v>
      </c>
      <c r="F69" s="3" t="str" cm="1">
        <f t="array" ref="F69">INDEX(Base!69:69,MATCH(MAX(LEN(Base!69:69)),LEN(Base!69:69),0))</f>
        <v>Rua Paula Freitas - A UMA QUADRA DA PRAIA - Imagine morar com sua família em uma das ruas mais valorizadas de Copacabana, num apartamento aconchegante e amplo, clean, andar alto, s...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Rua Paula Freitas - A UMA QUADRA DA PRAIA - Imagine morar com sua família em uma das ruas mais valorizadas de Copacabana, num apartamento aconchegante e amplo, clean, andar alto, s...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>Rua Paula Freitas, Copacabana</v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3" t="str" cm="1">
        <f t="array" ref="AA69">LOOKUP(2,1/(F69:Z69&lt;&gt;""),F69:Z69)</f>
        <v>Rua Paula Freitas, Copacabana</v>
      </c>
      <c r="AB69" t="str" cm="1">
        <f t="array" ref="AB69">IFERROR(IF(LEN(TRIM(SUBSTITUTE(INDEX(Base!69:69,0,MATCH(Planilha2!$AA69,Base!69:69,0)+1),"m²",""))&gt;5),LEFT(TRIM(SUBSTITUTE(INDEX(Base!69:69,0,MATCH(Planilha2!$AA69,Base!69:69,0)+1),"m²","")),2),TRIM(SUBSTITUTE(INDEX(Base!69:69,0,MATCH(Planilha2!$AA69,Base!69:69,0)+1),"m²",""))),0)</f>
        <v>24</v>
      </c>
      <c r="AC69" t="str" cm="1">
        <f t="array" ref="AC69">IFERROR(IF(LEN(INDEX(Base!69:69,0,MATCH(Planilha2!$AA69,Base!69:69,0)+2))&gt;2,LEFT(INDEX(Base!69:69,0,MATCH(Planilha2!$AA69,Base!69:69,0)+2),1),INDEX(Base!69:69,0,MATCH(Planilha2!$AA69,Base!69:69,0)+2)),0)</f>
        <v>4</v>
      </c>
      <c r="AD69" t="str" cm="1">
        <f t="array" ref="AD69">IFERROR(IF(LEN(INDEX(Base!69:69,0,MATCH(Planilha2!$AA69,Base!69:69,0)+2))&gt;2,LEFT(INDEX(Base!69:69,0,MATCH(Planilha2!$AA69,Base!69:69,0)+2),1),INDEX(Base!69:69,0,MATCH(Planilha2!$AA69,Base!69:69,0)+2)),0)</f>
        <v>4</v>
      </c>
      <c r="AE69" t="str" cm="1">
        <f t="array" ref="AE69">IFERROR(IF(LEN(INDEX(Base!69:69,0,MATCH(Planilha2!$AA69,Base!69:69,0)+2))&gt;2,LEFT(INDEX(Base!69:69,0,MATCH(Planilha2!$AA69,Base!69:69,0)+2),1),INDEX(Base!69:69,0,MATCH(Planilha2!$AA69,Base!69:69,0)+2)),0)</f>
        <v>4</v>
      </c>
      <c r="AF69" t="str">
        <f>AA69&amp;", "&amp;Configurações!$C$4&amp;", "&amp;Configurações!$C$5&amp;", Brazil"</f>
        <v>Rua Paula Freitas, Copacabana, Copacabana, RJ, Brazil</v>
      </c>
      <c r="AG69" t="str">
        <f>RIGHT(AA69,LEN(AA69)-FIND(",",AA69,1)-1)&amp;", "&amp;Configurações!$C$4&amp;", "&amp;Configurações!$C$5</f>
        <v>Copacabana, Copacabana, RJ</v>
      </c>
    </row>
    <row r="70" spans="2:33" x14ac:dyDescent="0.3">
      <c r="B70" t="str">
        <f>IF(OR(ISNUMBER(FIND(Configurações!$B$8,Base!B70)),ISNUMBER(FIND(Configurações!$B$9,Base!B70)),ISNUMBER(FIND(Configurações!$B$10,Base!B70)),ISNUMBER(FIND(Configurações!$B$11,Base!B70)))=TRUE,Base!B70,0)</f>
        <v>destaque</v>
      </c>
      <c r="C70" t="str">
        <f>SUBSTITUTE(SUBSTITUTE(IF(ISNUMBER(FIND("R$",Base!B70))=TRUE,Base!B70,IF(OR(ISNUMBER(FIND("condo",Base!C70)),ISNUMBER(FIND("IPTU",Base!C70)))=TRUE,Base!B70,Base!C70)),"R$",""),".","")</f>
        <v xml:space="preserve"> 3950000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2300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2300</v>
      </c>
      <c r="F70" s="3" t="str" cm="1">
        <f t="array" ref="F70">INDEX(Base!70:70,MATCH(MAX(LEN(Base!70:70)),LEN(Base!70:70),0))</f>
        <v>Apartamento Frente Mar, Copacabana 219 m2, contemplado de vista mar, varanda, sala de aproximadamente 90 m2, original 04 quartos sendo dois suítes transformado em 3 quartos com 02...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/>
      </c>
      <c r="M70" t="str">
        <f>TRIM((IF(OR(ISNUMBER(FIND("Avenida",Base!E70)),ISNUMBER(FIND("Rua",Base!E70)),ISNUMBER(FIND("Estrada",Base!E70)),ISNUMBER(FIND(",",Base!E70)))=TRUE,Base!E70,"")))</f>
        <v>Apartamento Frente Mar, Copacabana 219 m2, contemplado de vista mar, varanda, sala de aproximadamente 90 m2, original 04 quartos sendo dois suítes transformado em 3 quartos com 02...</v>
      </c>
      <c r="N70" t="str">
        <f>TRIM((IF(OR(ISNUMBER(FIND("Avenida",Base!F70)),ISNUMBER(FIND("Rua",Base!F70)),ISNUMBER(FIND("Estrada",Base!F70)),ISNUMBER(FIND(",",Base!F70)))=TRUE,Base!F70,"")))</f>
        <v/>
      </c>
      <c r="O70" t="str">
        <f>TRIM((IF(OR(ISNUMBER(FIND("Avenida",Base!G70)),ISNUMBER(FIND("Rua",Base!G70)),ISNUMBER(FIND("Estrada",Base!G70)),ISNUMBER(FIND(",",Base!G70)))=TRUE,Base!G70,"")))</f>
        <v>Avenida Atlântica, Copacabana</v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3" t="str" cm="1">
        <f t="array" ref="AA70">LOOKUP(2,1/(F70:Z70&lt;&gt;""),F70:Z70)</f>
        <v>Avenida Atlântica, Copacabana</v>
      </c>
      <c r="AB70" t="str" cm="1">
        <f t="array" ref="AB70">IFERROR(IF(LEN(TRIM(SUBSTITUTE(INDEX(Base!70:70,0,MATCH(Planilha2!$AA70,Base!70:70,0)+1),"m²",""))&gt;5),LEFT(TRIM(SUBSTITUTE(INDEX(Base!70:70,0,MATCH(Planilha2!$AA70,Base!70:70,0)+1),"m²","")),2),TRIM(SUBSTITUTE(INDEX(Base!70:70,0,MATCH(Planilha2!$AA70,Base!70:70,0)+1),"m²",""))),0)</f>
        <v>21</v>
      </c>
      <c r="AC70" t="str" cm="1">
        <f t="array" ref="AC70">IFERROR(IF(LEN(INDEX(Base!70:70,0,MATCH(Planilha2!$AA70,Base!70:70,0)+2))&gt;2,LEFT(INDEX(Base!70:70,0,MATCH(Planilha2!$AA70,Base!70:70,0)+2),1),INDEX(Base!70:70,0,MATCH(Planilha2!$AA70,Base!70:70,0)+2)),0)</f>
        <v>4</v>
      </c>
      <c r="AD70" t="str" cm="1">
        <f t="array" ref="AD70">IFERROR(IF(LEN(INDEX(Base!70:70,0,MATCH(Planilha2!$AA70,Base!70:70,0)+2))&gt;2,LEFT(INDEX(Base!70:70,0,MATCH(Planilha2!$AA70,Base!70:70,0)+2),1),INDEX(Base!70:70,0,MATCH(Planilha2!$AA70,Base!70:70,0)+2)),0)</f>
        <v>4</v>
      </c>
      <c r="AE70" t="str" cm="1">
        <f t="array" ref="AE70">IFERROR(IF(LEN(INDEX(Base!70:70,0,MATCH(Planilha2!$AA70,Base!70:70,0)+2))&gt;2,LEFT(INDEX(Base!70:70,0,MATCH(Planilha2!$AA70,Base!70:70,0)+2),1),INDEX(Base!70:70,0,MATCH(Planilha2!$AA70,Base!70:70,0)+2)),0)</f>
        <v>4</v>
      </c>
      <c r="AF70" t="str">
        <f>AA70&amp;", "&amp;Configurações!$C$4&amp;", "&amp;Configurações!$C$5&amp;", Brazil"</f>
        <v>Avenida Atlântica, Copacabana, Copacabana, RJ, Brazil</v>
      </c>
      <c r="AG70" t="str">
        <f>RIGHT(AA70,LEN(AA70)-FIND(",",AA70,1)-1)&amp;", "&amp;Configurações!$C$4&amp;", "&amp;Configurações!$C$5</f>
        <v>Copacabana, Copacabana, RJ</v>
      </c>
    </row>
    <row r="71" spans="2:33" x14ac:dyDescent="0.3">
      <c r="B71" t="str">
        <f>IF(OR(ISNUMBER(FIND(Configurações!$B$8,Base!B71)),ISNUMBER(FIND(Configurações!$B$9,Base!B71)),ISNUMBER(FIND(Configurações!$B$10,Base!B71)),ISNUMBER(FIND(Configurações!$B$11,Base!B71)))=TRUE,Base!B71,0)</f>
        <v>destaque</v>
      </c>
      <c r="C71" t="str">
        <f>SUBSTITUTE(SUBSTITUTE(IF(ISNUMBER(FIND("R$",Base!B71))=TRUE,Base!B71,IF(OR(ISNUMBER(FIND("condo",Base!C71)),ISNUMBER(FIND("IPTU",Base!C71)))=TRUE,Base!B71,Base!C71)),"R$",""),".","")</f>
        <v xml:space="preserve"> 21000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0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0</v>
      </c>
      <c r="F71" s="3" t="str" cm="1">
        <f t="array" ref="F71">INDEX(Base!71:71,MATCH(MAX(LEN(Base!71:71)),LEN(Base!71:71),0))</f>
        <v>Vaga de garagem automática, Rua Ministro Viveiros de Castro, 157, próximo a estação Cardeal Arco Verde, Metrô, com Escritura Publica e Registro no nome de quem vende, com todas as...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>Vaga de garagem automática, Rua Ministro Viveiros de Castro, 157, próximo a estação Cardeal Arco Verde, Metrô, com Escritura Publica e Registro no nome de quem vende, com todas as...</v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>Rua Ministro Viveiros de Castro, Copacabana</v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3" t="str" cm="1">
        <f t="array" ref="AA71">LOOKUP(2,1/(F71:Z71&lt;&gt;""),F71:Z71)</f>
        <v>Rua Ministro Viveiros de Castro, Copacabana</v>
      </c>
      <c r="AB71" t="str" cm="1">
        <f t="array" ref="AB71">IFERROR(IF(LEN(TRIM(SUBSTITUTE(INDEX(Base!71:71,0,MATCH(Planilha2!$AA71,Base!71:71,0)+1),"m²",""))&gt;5),LEFT(TRIM(SUBSTITUTE(INDEX(Base!71:71,0,MATCH(Planilha2!$AA71,Base!71:71,0)+1),"m²","")),2),TRIM(SUBSTITUTE(INDEX(Base!71:71,0,MATCH(Planilha2!$AA71,Base!71:71,0)+1),"m²",""))),0)</f>
        <v>12</v>
      </c>
      <c r="AC71" t="str" cm="1">
        <f t="array" ref="AC71">IFERROR(IF(LEN(INDEX(Base!71:71,0,MATCH(Planilha2!$AA71,Base!71:71,0)+2))&gt;2,LEFT(INDEX(Base!71:71,0,MATCH(Planilha2!$AA71,Base!71:71,0)+2),1),INDEX(Base!71:71,0,MATCH(Planilha2!$AA71,Base!71:71,0)+2)),0)</f>
        <v>1</v>
      </c>
      <c r="AD71" t="str" cm="1">
        <f t="array" ref="AD71">IFERROR(IF(LEN(INDEX(Base!71:71,0,MATCH(Planilha2!$AA71,Base!71:71,0)+2))&gt;2,LEFT(INDEX(Base!71:71,0,MATCH(Planilha2!$AA71,Base!71:71,0)+2),1),INDEX(Base!71:71,0,MATCH(Planilha2!$AA71,Base!71:71,0)+2)),0)</f>
        <v>1</v>
      </c>
      <c r="AE71" t="str" cm="1">
        <f t="array" ref="AE71">IFERROR(IF(LEN(INDEX(Base!71:71,0,MATCH(Planilha2!$AA71,Base!71:71,0)+2))&gt;2,LEFT(INDEX(Base!71:71,0,MATCH(Planilha2!$AA71,Base!71:71,0)+2),1),INDEX(Base!71:71,0,MATCH(Planilha2!$AA71,Base!71:71,0)+2)),0)</f>
        <v>1</v>
      </c>
      <c r="AF71" t="str">
        <f>AA71&amp;", "&amp;Configurações!$C$4&amp;", "&amp;Configurações!$C$5&amp;", Brazil"</f>
        <v>Rua Ministro Viveiros de Castro, Copacabana, Copacabana, RJ, Brazil</v>
      </c>
      <c r="AG71" t="str">
        <f>RIGHT(AA71,LEN(AA71)-FIND(",",AA71,1)-1)&amp;", "&amp;Configurações!$C$4&amp;", "&amp;Configurações!$C$5</f>
        <v>Copacabana, Copacabana, RJ</v>
      </c>
    </row>
    <row r="72" spans="2:33" x14ac:dyDescent="0.3">
      <c r="B72" t="str">
        <f>IF(OR(ISNUMBER(FIND(Configurações!$B$8,Base!B72)),ISNUMBER(FIND(Configurações!$B$9,Base!B72)),ISNUMBER(FIND(Configurações!$B$10,Base!B72)),ISNUMBER(FIND(Configurações!$B$11,Base!B72)))=TRUE,Base!B72,0)</f>
        <v>destaque</v>
      </c>
      <c r="C72" t="str">
        <f>SUBSTITUTE(SUBSTITUTE(IF(ISNUMBER(FIND("R$",Base!B72))=TRUE,Base!B72,IF(OR(ISNUMBER(FIND("condo",Base!C72)),ISNUMBER(FIND("IPTU",Base!C72)))=TRUE,Base!B72,Base!C72)),"R$",""),".","")</f>
        <v xml:space="preserve"> 830000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1020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220</v>
      </c>
      <c r="F72" s="3" t="str" cm="1">
        <f t="array" ref="F72">INDEX(Base!72:72,MATCH(MAX(LEN(Base!72:72)),LEN(Base!72:72),0))</f>
        <v>Apto em andar alto , boa planta Sala em 2 ambientes , 3 quartos sendo 1 suite com armários cozinha grande e dependências completas . 1 vaga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Apto em andar alto , boa planta Sala em 2 ambientes , 3 quartos sendo 1 suite com armários cozinha grande e dependências completas . 1 vaga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>Rua Joseph Bloch, Copacabana</v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3" t="str" cm="1">
        <f t="array" ref="AA72">LOOKUP(2,1/(F72:Z72&lt;&gt;""),F72:Z72)</f>
        <v>Rua Joseph Bloch, Copacabana</v>
      </c>
      <c r="AB72" t="str" cm="1">
        <f t="array" ref="AB72">IFERROR(IF(LEN(TRIM(SUBSTITUTE(INDEX(Base!72:72,0,MATCH(Planilha2!$AA72,Base!72:72,0)+1),"m²",""))&gt;5),LEFT(TRIM(SUBSTITUTE(INDEX(Base!72:72,0,MATCH(Planilha2!$AA72,Base!72:72,0)+1),"m²","")),2),TRIM(SUBSTITUTE(INDEX(Base!72:72,0,MATCH(Planilha2!$AA72,Base!72:72,0)+1),"m²",""))),0)</f>
        <v>82</v>
      </c>
      <c r="AC72" t="str" cm="1">
        <f t="array" ref="AC72">IFERROR(IF(LEN(INDEX(Base!72:72,0,MATCH(Planilha2!$AA72,Base!72:72,0)+2))&gt;2,LEFT(INDEX(Base!72:72,0,MATCH(Planilha2!$AA72,Base!72:72,0)+2),1),INDEX(Base!72:72,0,MATCH(Planilha2!$AA72,Base!72:72,0)+2)),0)</f>
        <v>3</v>
      </c>
      <c r="AD72" t="str" cm="1">
        <f t="array" ref="AD72">IFERROR(IF(LEN(INDEX(Base!72:72,0,MATCH(Planilha2!$AA72,Base!72:72,0)+2))&gt;2,LEFT(INDEX(Base!72:72,0,MATCH(Planilha2!$AA72,Base!72:72,0)+2),1),INDEX(Base!72:72,0,MATCH(Planilha2!$AA72,Base!72:72,0)+2)),0)</f>
        <v>3</v>
      </c>
      <c r="AE72" t="str" cm="1">
        <f t="array" ref="AE72">IFERROR(IF(LEN(INDEX(Base!72:72,0,MATCH(Planilha2!$AA72,Base!72:72,0)+2))&gt;2,LEFT(INDEX(Base!72:72,0,MATCH(Planilha2!$AA72,Base!72:72,0)+2),1),INDEX(Base!72:72,0,MATCH(Planilha2!$AA72,Base!72:72,0)+2)),0)</f>
        <v>3</v>
      </c>
      <c r="AF72" t="str">
        <f>AA72&amp;", "&amp;Configurações!$C$4&amp;", "&amp;Configurações!$C$5&amp;", Brazil"</f>
        <v>Rua Joseph Bloch, Copacabana, Copacabana, RJ, Brazil</v>
      </c>
      <c r="AG72" t="str">
        <f>RIGHT(AA72,LEN(AA72)-FIND(",",AA72,1)-1)&amp;", "&amp;Configurações!$C$4&amp;", "&amp;Configurações!$C$5</f>
        <v>Copacabana, Copacabana, RJ</v>
      </c>
    </row>
    <row r="73" spans="2:33" x14ac:dyDescent="0.3">
      <c r="B73" t="str">
        <f>IF(OR(ISNUMBER(FIND(Configurações!$B$8,Base!B73)),ISNUMBER(FIND(Configurações!$B$9,Base!B73)),ISNUMBER(FIND(Configurações!$B$10,Base!B73)),ISNUMBER(FIND(Configurações!$B$11,Base!B73)))=TRUE,Base!B73,0)</f>
        <v>destaque</v>
      </c>
      <c r="C73" t="str">
        <f>SUBSTITUTE(SUBSTITUTE(IF(ISNUMBER(FIND("R$",Base!B73))=TRUE,Base!B73,IF(OR(ISNUMBER(FIND("condo",Base!C73)),ISNUMBER(FIND("IPTU",Base!C73)))=TRUE,Base!B73,Base!C73)),"R$",""),".","")</f>
        <v xml:space="preserve"> 1100000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1356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2156</v>
      </c>
      <c r="F73" s="3" t="str" cm="1">
        <f t="array" ref="F73">INDEX(Base!73:73,MATCH(MAX(LEN(Base!73:73)),LEN(Base!73:73),0))</f>
        <v>Condomínio Mirante de Copacabana. Planta original, sala em dois ambientes, três quartos com armários embutidos, dois banheiros sociais, cozinha planejada. Área de serviço e dependê...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>Condomínio Mirante de Copacabana. Planta original, sala em dois ambientes, três quartos com armários embutidos, dois banheiros sociais, cozinha planejada. Área de serviço e dependê...</v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Rua Santa Clara, Copacabana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/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3" t="str" cm="1">
        <f t="array" ref="AA73">LOOKUP(2,1/(F73:Z73&lt;&gt;""),F73:Z73)</f>
        <v>Rua Santa Clara, Copacabana</v>
      </c>
      <c r="AB73" t="str" cm="1">
        <f t="array" ref="AB73">IFERROR(IF(LEN(TRIM(SUBSTITUTE(INDEX(Base!73:73,0,MATCH(Planilha2!$AA73,Base!73:73,0)+1),"m²",""))&gt;5),LEFT(TRIM(SUBSTITUTE(INDEX(Base!73:73,0,MATCH(Planilha2!$AA73,Base!73:73,0)+1),"m²","")),2),TRIM(SUBSTITUTE(INDEX(Base!73:73,0,MATCH(Planilha2!$AA73,Base!73:73,0)+1),"m²",""))),0)</f>
        <v>10</v>
      </c>
      <c r="AC73" t="str" cm="1">
        <f t="array" ref="AC73">IFERROR(IF(LEN(INDEX(Base!73:73,0,MATCH(Planilha2!$AA73,Base!73:73,0)+2))&gt;2,LEFT(INDEX(Base!73:73,0,MATCH(Planilha2!$AA73,Base!73:73,0)+2),1),INDEX(Base!73:73,0,MATCH(Planilha2!$AA73,Base!73:73,0)+2)),0)</f>
        <v>3</v>
      </c>
      <c r="AD73" t="str" cm="1">
        <f t="array" ref="AD73">IFERROR(IF(LEN(INDEX(Base!73:73,0,MATCH(Planilha2!$AA73,Base!73:73,0)+2))&gt;2,LEFT(INDEX(Base!73:73,0,MATCH(Planilha2!$AA73,Base!73:73,0)+2),1),INDEX(Base!73:73,0,MATCH(Planilha2!$AA73,Base!73:73,0)+2)),0)</f>
        <v>3</v>
      </c>
      <c r="AE73" t="str" cm="1">
        <f t="array" ref="AE73">IFERROR(IF(LEN(INDEX(Base!73:73,0,MATCH(Planilha2!$AA73,Base!73:73,0)+2))&gt;2,LEFT(INDEX(Base!73:73,0,MATCH(Planilha2!$AA73,Base!73:73,0)+2),1),INDEX(Base!73:73,0,MATCH(Planilha2!$AA73,Base!73:73,0)+2)),0)</f>
        <v>3</v>
      </c>
      <c r="AF73" t="str">
        <f>AA73&amp;", "&amp;Configurações!$C$4&amp;", "&amp;Configurações!$C$5&amp;", Brazil"</f>
        <v>Rua Santa Clara, Copacabana, Copacabana, RJ, Brazil</v>
      </c>
      <c r="AG73" t="str">
        <f>RIGHT(AA73,LEN(AA73)-FIND(",",AA73,1)-1)&amp;", "&amp;Configurações!$C$4&amp;", "&amp;Configurações!$C$5</f>
        <v>Copacabana, Copacabana, RJ</v>
      </c>
    </row>
    <row r="74" spans="2:33" x14ac:dyDescent="0.3">
      <c r="B74" t="str">
        <f>IF(OR(ISNUMBER(FIND(Configurações!$B$8,Base!B74)),ISNUMBER(FIND(Configurações!$B$9,Base!B74)),ISNUMBER(FIND(Configurações!$B$10,Base!B74)),ISNUMBER(FIND(Configurações!$B$11,Base!B74)))=TRUE,Base!B74,0)</f>
        <v>na planta</v>
      </c>
      <c r="C74" t="str">
        <f>SUBSTITUTE(SUBSTITUTE(IF(ISNUMBER(FIND("R$",Base!B74))=TRUE,Base!B74,IF(OR(ISNUMBER(FIND("condo",Base!C74)),ISNUMBER(FIND("IPTU",Base!C74)))=TRUE,Base!B74,Base!C74)),"R$",""),".","")</f>
        <v xml:space="preserve"> 742000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0</v>
      </c>
      <c r="F74" s="3" t="str" cm="1">
        <f t="array" ref="F74">INDEX(Base!74:74,MATCH(MAX(LEN(Base!74:74)),LEN(Base!74:74),0))</f>
        <v>Ambientes integrados: Sofisticação e Praticidade em um só lugar.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>Rua Fernandes Guimarães, Botafogo</v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3" t="str" cm="1">
        <f t="array" ref="AA74">LOOKUP(2,1/(F74:Z74&lt;&gt;""),F74:Z74)</f>
        <v>Rua Fernandes Guimarães, Botafogo</v>
      </c>
      <c r="AB74" t="str" cm="1">
        <f t="array" ref="AB74">IFERROR(IF(LEN(TRIM(SUBSTITUTE(INDEX(Base!74:74,0,MATCH(Planilha2!$AA74,Base!74:74,0)+1),"m²",""))&gt;5),LEFT(TRIM(SUBSTITUTE(INDEX(Base!74:74,0,MATCH(Planilha2!$AA74,Base!74:74,0)+1),"m²","")),2),TRIM(SUBSTITUTE(INDEX(Base!74:74,0,MATCH(Planilha2!$AA74,Base!74:74,0)+1),"m²",""))),0)</f>
        <v>46</v>
      </c>
      <c r="AC74" t="str" cm="1">
        <f t="array" ref="AC74">IFERROR(IF(LEN(INDEX(Base!74:74,0,MATCH(Planilha2!$AA74,Base!74:74,0)+2))&gt;2,LEFT(INDEX(Base!74:74,0,MATCH(Planilha2!$AA74,Base!74:74,0)+2),1),INDEX(Base!74:74,0,MATCH(Planilha2!$AA74,Base!74:74,0)+2)),0)</f>
        <v>1</v>
      </c>
      <c r="AD74" t="str" cm="1">
        <f t="array" ref="AD74">IFERROR(IF(LEN(INDEX(Base!74:74,0,MATCH(Planilha2!$AA74,Base!74:74,0)+2))&gt;2,LEFT(INDEX(Base!74:74,0,MATCH(Planilha2!$AA74,Base!74:74,0)+2),1),INDEX(Base!74:74,0,MATCH(Planilha2!$AA74,Base!74:74,0)+2)),0)</f>
        <v>1</v>
      </c>
      <c r="AE74" t="str" cm="1">
        <f t="array" ref="AE74">IFERROR(IF(LEN(INDEX(Base!74:74,0,MATCH(Planilha2!$AA74,Base!74:74,0)+2))&gt;2,LEFT(INDEX(Base!74:74,0,MATCH(Planilha2!$AA74,Base!74:74,0)+2),1),INDEX(Base!74:74,0,MATCH(Planilha2!$AA74,Base!74:74,0)+2)),0)</f>
        <v>1</v>
      </c>
      <c r="AF74" t="str">
        <f>AA74&amp;", "&amp;Configurações!$C$4&amp;", "&amp;Configurações!$C$5&amp;", Brazil"</f>
        <v>Rua Fernandes Guimarães, Botafogo, Copacabana, RJ, Brazil</v>
      </c>
      <c r="AG74" t="str">
        <f>RIGHT(AA74,LEN(AA74)-FIND(",",AA74,1)-1)&amp;", "&amp;Configurações!$C$4&amp;", "&amp;Configurações!$C$5</f>
        <v>Botafogo, Copacabana, RJ</v>
      </c>
    </row>
    <row r="75" spans="2:33" x14ac:dyDescent="0.3">
      <c r="B75" t="str">
        <f>IF(OR(ISNUMBER(FIND(Configurações!$B$8,Base!B75)),ISNUMBER(FIND(Configurações!$B$9,Base!B75)),ISNUMBER(FIND(Configurações!$B$10,Base!B75)),ISNUMBER(FIND(Configurações!$B$11,Base!B75)))=TRUE,Base!B75,0)</f>
        <v>na planta</v>
      </c>
      <c r="C75" t="str">
        <f>SUBSTITUTE(SUBSTITUTE(IF(ISNUMBER(FIND("R$",Base!B75))=TRUE,Base!B75,IF(OR(ISNUMBER(FIND("condo",Base!C75)),ISNUMBER(FIND("IPTU",Base!C75)))=TRUE,Base!B75,Base!C75)),"R$",""),".","")</f>
        <v xml:space="preserve"> 1263971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3" t="str" cm="1">
        <f t="array" ref="F75">INDEX(Base!75:75,MATCH(MAX(LEN(Base!75:75)),LEN(Base!75:75),0))</f>
        <v>O lançamento mais exclusivo de Botafogo! Apenas 15 apartamentos de 3 quartos com até 3 suítes, 1 ou 2 vagas. Prédio assinado pela RAF Arquitetura, lazer completo, alto padrão de ac...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>O lançamento mais exclusivo de Botafogo! Apenas 15 apartamentos de 3 quartos com até 3 suítes, 1 ou 2 vagas. Prédio assinado pela RAF Arquitetura, lazer completo, alto padrão de ac...</v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Rua Sorocaba, Botafogo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3" t="str" cm="1">
        <f t="array" ref="AA75">LOOKUP(2,1/(F75:Z75&lt;&gt;""),F75:Z75)</f>
        <v>Rua Sorocaba, Botafogo</v>
      </c>
      <c r="AB75" t="str" cm="1">
        <f t="array" ref="AB75">IFERROR(IF(LEN(TRIM(SUBSTITUTE(INDEX(Base!75:75,0,MATCH(Planilha2!$AA75,Base!75:75,0)+1),"m²",""))&gt;5),LEFT(TRIM(SUBSTITUTE(INDEX(Base!75:75,0,MATCH(Planilha2!$AA75,Base!75:75,0)+1),"m²","")),2),TRIM(SUBSTITUTE(INDEX(Base!75:75,0,MATCH(Planilha2!$AA75,Base!75:75,0)+1),"m²",""))),0)</f>
        <v>10</v>
      </c>
      <c r="AC75" t="str" cm="1">
        <f t="array" ref="AC75">IFERROR(IF(LEN(INDEX(Base!75:75,0,MATCH(Planilha2!$AA75,Base!75:75,0)+2))&gt;2,LEFT(INDEX(Base!75:75,0,MATCH(Planilha2!$AA75,Base!75:75,0)+2),1),INDEX(Base!75:75,0,MATCH(Planilha2!$AA75,Base!75:75,0)+2)),0)</f>
        <v>3</v>
      </c>
      <c r="AD75" t="str" cm="1">
        <f t="array" ref="AD75">IFERROR(IF(LEN(INDEX(Base!75:75,0,MATCH(Planilha2!$AA75,Base!75:75,0)+2))&gt;2,LEFT(INDEX(Base!75:75,0,MATCH(Planilha2!$AA75,Base!75:75,0)+2),1),INDEX(Base!75:75,0,MATCH(Planilha2!$AA75,Base!75:75,0)+2)),0)</f>
        <v>3</v>
      </c>
      <c r="AE75" t="str" cm="1">
        <f t="array" ref="AE75">IFERROR(IF(LEN(INDEX(Base!75:75,0,MATCH(Planilha2!$AA75,Base!75:75,0)+2))&gt;2,LEFT(INDEX(Base!75:75,0,MATCH(Planilha2!$AA75,Base!75:75,0)+2),1),INDEX(Base!75:75,0,MATCH(Planilha2!$AA75,Base!75:75,0)+2)),0)</f>
        <v>3</v>
      </c>
      <c r="AF75" t="str">
        <f>AA75&amp;", "&amp;Configurações!$C$4&amp;", "&amp;Configurações!$C$5&amp;", Brazil"</f>
        <v>Rua Sorocaba, Botafogo, Copacabana, RJ, Brazil</v>
      </c>
      <c r="AG75" t="str">
        <f>RIGHT(AA75,LEN(AA75)-FIND(",",AA75,1)-1)&amp;", "&amp;Configurações!$C$4&amp;", "&amp;Configurações!$C$5</f>
        <v>Botafogo, Copacabana, RJ</v>
      </c>
    </row>
    <row r="76" spans="2:33" x14ac:dyDescent="0.3">
      <c r="B76" t="str">
        <f>IF(OR(ISNUMBER(FIND(Configurações!$B$8,Base!B76)),ISNUMBER(FIND(Configurações!$B$9,Base!B76)),ISNUMBER(FIND(Configurações!$B$10,Base!B76)),ISNUMBER(FIND(Configurações!$B$11,Base!B76)))=TRUE,Base!B76,0)</f>
        <v>na planta</v>
      </c>
      <c r="C76" t="str">
        <f>SUBSTITUTE(SUBSTITUTE(IF(ISNUMBER(FIND("R$",Base!B76))=TRUE,Base!B76,IF(OR(ISNUMBER(FIND("condo",Base!C76)),ISNUMBER(FIND("IPTU",Base!C76)))=TRUE,Base!B76,Base!C76)),"R$",""),".","")</f>
        <v>Sob consulta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0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0</v>
      </c>
      <c r="F76" s="3" t="str" cm="1">
        <f t="array" ref="F76">INDEX(Base!76:76,MATCH(MAX(LEN(Base!76:76)),LEN(Base!76:76),0))</f>
        <v>Lançamento Ed. Corcovado. Última chance de morar no condomínio mais completo da Zona Sul do Rio!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/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>Avenida Lauro Sodré, Botafogo</v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3" t="str" cm="1">
        <f t="array" ref="AA76">LOOKUP(2,1/(F76:Z76&lt;&gt;""),F76:Z76)</f>
        <v>Avenida Lauro Sodré, Botafogo</v>
      </c>
      <c r="AB76" t="str" cm="1">
        <f t="array" ref="AB76">IFERROR(IF(LEN(TRIM(SUBSTITUTE(INDEX(Base!76:76,0,MATCH(Planilha2!$AA76,Base!76:76,0)+1),"m²",""))&gt;5),LEFT(TRIM(SUBSTITUTE(INDEX(Base!76:76,0,MATCH(Planilha2!$AA76,Base!76:76,0)+1),"m²","")),2),TRIM(SUBSTITUTE(INDEX(Base!76:76,0,MATCH(Planilha2!$AA76,Base!76:76,0)+1),"m²",""))),0)</f>
        <v>72</v>
      </c>
      <c r="AC76" t="str" cm="1">
        <f t="array" ref="AC76">IFERROR(IF(LEN(INDEX(Base!76:76,0,MATCH(Planilha2!$AA76,Base!76:76,0)+2))&gt;2,LEFT(INDEX(Base!76:76,0,MATCH(Planilha2!$AA76,Base!76:76,0)+2),1),INDEX(Base!76:76,0,MATCH(Planilha2!$AA76,Base!76:76,0)+2)),0)</f>
        <v>2</v>
      </c>
      <c r="AD76" t="str" cm="1">
        <f t="array" ref="AD76">IFERROR(IF(LEN(INDEX(Base!76:76,0,MATCH(Planilha2!$AA76,Base!76:76,0)+2))&gt;2,LEFT(INDEX(Base!76:76,0,MATCH(Planilha2!$AA76,Base!76:76,0)+2),1),INDEX(Base!76:76,0,MATCH(Planilha2!$AA76,Base!76:76,0)+2)),0)</f>
        <v>2</v>
      </c>
      <c r="AE76" t="str" cm="1">
        <f t="array" ref="AE76">IFERROR(IF(LEN(INDEX(Base!76:76,0,MATCH(Planilha2!$AA76,Base!76:76,0)+2))&gt;2,LEFT(INDEX(Base!76:76,0,MATCH(Planilha2!$AA76,Base!76:76,0)+2),1),INDEX(Base!76:76,0,MATCH(Planilha2!$AA76,Base!76:76,0)+2)),0)</f>
        <v>2</v>
      </c>
      <c r="AF76" t="str">
        <f>AA76&amp;", "&amp;Configurações!$C$4&amp;", "&amp;Configurações!$C$5&amp;", Brazil"</f>
        <v>Avenida Lauro Sodré, Botafogo, Copacabana, RJ, Brazil</v>
      </c>
      <c r="AG76" t="str">
        <f>RIGHT(AA76,LEN(AA76)-FIND(",",AA76,1)-1)&amp;", "&amp;Configurações!$C$4&amp;", "&amp;Configurações!$C$5</f>
        <v>Botafogo, Copacabana, RJ</v>
      </c>
    </row>
    <row r="77" spans="2:33" x14ac:dyDescent="0.3">
      <c r="B77" t="str">
        <f>IF(OR(ISNUMBER(FIND(Configurações!$B$8,Base!B77)),ISNUMBER(FIND(Configurações!$B$9,Base!B77)),ISNUMBER(FIND(Configurações!$B$10,Base!B77)),ISNUMBER(FIND(Configurações!$B$11,Base!B77)))=TRUE,Base!B77,0)</f>
        <v>super destaque</v>
      </c>
      <c r="C77" t="str">
        <f>SUBSTITUTE(SUBSTITUTE(IF(ISNUMBER(FIND("R$",Base!B77))=TRUE,Base!B77,IF(OR(ISNUMBER(FIND("condo",Base!C77)),ISNUMBER(FIND("IPTU",Base!C77)))=TRUE,Base!B77,Base!C77)),"R$",""),".","")</f>
        <v xml:space="preserve"> 1200000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1100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4000</v>
      </c>
      <c r="F77" s="3" t="str" cm="1">
        <f t="array" ref="F77">INDEX(Base!77:77,MATCH(MAX(LEN(Base!77:77)),LEN(Base!77:77),0))</f>
        <v>Cód: CPAP30903. Copacabana posto 4 ótima localização, rua super silenciosa, proximidades, metrô, praia e vasto comércio, Saleta, salão em 2 ambientes,original 3 quartos tendo sido...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>Cód: CPAP30903. Copacabana posto 4 ótima localização, rua super silenciosa, proximidades, metrô, praia e vasto comércio, Saleta, salão em 2 ambientes,original 3 quartos tendo sido...</v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>Travessa Angrense, Copacabana</v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3" t="str" cm="1">
        <f t="array" ref="AA77">LOOKUP(2,1/(F77:Z77&lt;&gt;""),F77:Z77)</f>
        <v>Travessa Angrense, Copacabana</v>
      </c>
      <c r="AB77" t="str" cm="1">
        <f t="array" ref="AB77">IFERROR(IF(LEN(TRIM(SUBSTITUTE(INDEX(Base!77:77,0,MATCH(Planilha2!$AA77,Base!77:77,0)+1),"m²",""))&gt;5),LEFT(TRIM(SUBSTITUTE(INDEX(Base!77:77,0,MATCH(Planilha2!$AA77,Base!77:77,0)+1),"m²","")),2),TRIM(SUBSTITUTE(INDEX(Base!77:77,0,MATCH(Planilha2!$AA77,Base!77:77,0)+1),"m²",""))),0)</f>
        <v>16</v>
      </c>
      <c r="AC77" t="str" cm="1">
        <f t="array" ref="AC77">IFERROR(IF(LEN(INDEX(Base!77:77,0,MATCH(Planilha2!$AA77,Base!77:77,0)+2))&gt;2,LEFT(INDEX(Base!77:77,0,MATCH(Planilha2!$AA77,Base!77:77,0)+2),1),INDEX(Base!77:77,0,MATCH(Planilha2!$AA77,Base!77:77,0)+2)),0)</f>
        <v>3</v>
      </c>
      <c r="AD77" t="str" cm="1">
        <f t="array" ref="AD77">IFERROR(IF(LEN(INDEX(Base!77:77,0,MATCH(Planilha2!$AA77,Base!77:77,0)+2))&gt;2,LEFT(INDEX(Base!77:77,0,MATCH(Planilha2!$AA77,Base!77:77,0)+2),1),INDEX(Base!77:77,0,MATCH(Planilha2!$AA77,Base!77:77,0)+2)),0)</f>
        <v>3</v>
      </c>
      <c r="AE77" t="str" cm="1">
        <f t="array" ref="AE77">IFERROR(IF(LEN(INDEX(Base!77:77,0,MATCH(Planilha2!$AA77,Base!77:77,0)+2))&gt;2,LEFT(INDEX(Base!77:77,0,MATCH(Planilha2!$AA77,Base!77:77,0)+2),1),INDEX(Base!77:77,0,MATCH(Planilha2!$AA77,Base!77:77,0)+2)),0)</f>
        <v>3</v>
      </c>
      <c r="AF77" t="str">
        <f>AA77&amp;", "&amp;Configurações!$C$4&amp;", "&amp;Configurações!$C$5&amp;", Brazil"</f>
        <v>Travessa Angrense, Copacabana, Copacabana, RJ, Brazil</v>
      </c>
      <c r="AG77" t="str">
        <f>RIGHT(AA77,LEN(AA77)-FIND(",",AA77,1)-1)&amp;", "&amp;Configurações!$C$4&amp;", "&amp;Configurações!$C$5</f>
        <v>Copacabana, Copacabana, RJ</v>
      </c>
    </row>
    <row r="78" spans="2:33" x14ac:dyDescent="0.3">
      <c r="B78" t="str">
        <f>IF(OR(ISNUMBER(FIND(Configurações!$B$8,Base!B78)),ISNUMBER(FIND(Configurações!$B$9,Base!B78)),ISNUMBER(FIND(Configurações!$B$10,Base!B78)),ISNUMBER(FIND(Configurações!$B$11,Base!B78)))=TRUE,Base!B78,0)</f>
        <v>super destaque</v>
      </c>
      <c r="C78" t="str">
        <f>SUBSTITUTE(SUBSTITUTE(IF(ISNUMBER(FIND("R$",Base!B78))=TRUE,Base!B78,IF(OR(ISNUMBER(FIND("condo",Base!C78)),ISNUMBER(FIND("IPTU",Base!C78)))=TRUE,Base!B78,Base!C78)),"R$",""),".","")</f>
        <v xml:space="preserve"> 790000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1231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200</v>
      </c>
      <c r="F78" s="3" t="str" cm="1">
        <f t="array" ref="F78">INDEX(Base!78:78,MATCH(MAX(LEN(Base!78:78)),LEN(Base!78:78),0))</f>
        <v>Acredite...Em frente a estação do Metrô Cantagalo, venha morar em uma das melhores Ruas de Copacabana, próximo ao comércio, bancos , 3 quadras da Praia, apenas 2 apartamentos por a...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Acredite...Em frente a estação do Metrô Cantagalo, venha morar em uma das melhores Ruas de Copacabana, próximo ao comércio, bancos , 3 quadras da Praia, apenas 2 apartamentos por a...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Rua Xavier da Silveira, Copacabana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3" t="str" cm="1">
        <f t="array" ref="AA78">LOOKUP(2,1/(F78:Z78&lt;&gt;""),F78:Z78)</f>
        <v>Rua Xavier da Silveira, Copacabana</v>
      </c>
      <c r="AB78" t="str" cm="1">
        <f t="array" ref="AB78">IFERROR(IF(LEN(TRIM(SUBSTITUTE(INDEX(Base!78:78,0,MATCH(Planilha2!$AA78,Base!78:78,0)+1),"m²",""))&gt;5),LEFT(TRIM(SUBSTITUTE(INDEX(Base!78:78,0,MATCH(Planilha2!$AA78,Base!78:78,0)+1),"m²","")),2),TRIM(SUBSTITUTE(INDEX(Base!78:78,0,MATCH(Planilha2!$AA78,Base!78:78,0)+1),"m²",""))),0)</f>
        <v>73</v>
      </c>
      <c r="AC78" t="str" cm="1">
        <f t="array" ref="AC78">IFERROR(IF(LEN(INDEX(Base!78:78,0,MATCH(Planilha2!$AA78,Base!78:78,0)+2))&gt;2,LEFT(INDEX(Base!78:78,0,MATCH(Planilha2!$AA78,Base!78:78,0)+2),1),INDEX(Base!78:78,0,MATCH(Planilha2!$AA78,Base!78:78,0)+2)),0)</f>
        <v>2</v>
      </c>
      <c r="AD78" t="str" cm="1">
        <f t="array" ref="AD78">IFERROR(IF(LEN(INDEX(Base!78:78,0,MATCH(Planilha2!$AA78,Base!78:78,0)+2))&gt;2,LEFT(INDEX(Base!78:78,0,MATCH(Planilha2!$AA78,Base!78:78,0)+2),1),INDEX(Base!78:78,0,MATCH(Planilha2!$AA78,Base!78:78,0)+2)),0)</f>
        <v>2</v>
      </c>
      <c r="AE78" t="str" cm="1">
        <f t="array" ref="AE78">IFERROR(IF(LEN(INDEX(Base!78:78,0,MATCH(Planilha2!$AA78,Base!78:78,0)+2))&gt;2,LEFT(INDEX(Base!78:78,0,MATCH(Planilha2!$AA78,Base!78:78,0)+2),1),INDEX(Base!78:78,0,MATCH(Planilha2!$AA78,Base!78:78,0)+2)),0)</f>
        <v>2</v>
      </c>
      <c r="AF78" t="str">
        <f>AA78&amp;", "&amp;Configurações!$C$4&amp;", "&amp;Configurações!$C$5&amp;", Brazil"</f>
        <v>Rua Xavier da Silveira, Copacabana, Copacabana, RJ, Brazil</v>
      </c>
      <c r="AG78" t="str">
        <f>RIGHT(AA78,LEN(AA78)-FIND(",",AA78,1)-1)&amp;", "&amp;Configurações!$C$4&amp;", "&amp;Configurações!$C$5</f>
        <v>Copacabana, Copacabana, RJ</v>
      </c>
    </row>
    <row r="79" spans="2:33" x14ac:dyDescent="0.3">
      <c r="B79" t="str">
        <f>IF(OR(ISNUMBER(FIND(Configurações!$B$8,Base!B79)),ISNUMBER(FIND(Configurações!$B$9,Base!B79)),ISNUMBER(FIND(Configurações!$B$10,Base!B79)),ISNUMBER(FIND(Configurações!$B$11,Base!B79)))=TRUE,Base!B79,0)</f>
        <v>super destaque</v>
      </c>
      <c r="C79" t="str">
        <f>SUBSTITUTE(SUBSTITUTE(IF(ISNUMBER(FIND("R$",Base!B79))=TRUE,Base!B79,IF(OR(ISNUMBER(FIND("condo",Base!C79)),ISNUMBER(FIND("IPTU",Base!C79)))=TRUE,Base!B79,Base!C79)),"R$",""),".","")</f>
        <v xml:space="preserve"> 575000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993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2000</v>
      </c>
      <c r="F79" s="3" t="str" cm="1">
        <f t="array" ref="F79">INDEX(Base!79:79,MATCH(MAX(LEN(Base!79:79)),LEN(Base!79:79),0))</f>
        <v>Apartamento à venda na Rua Barata Ribeiro, Copacabana - Rio de Janeiro, RJ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Apartamento à venda na Rua Barata Ribeiro, Copacabana - Rio de Janeiro, RJ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/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>Rua Barata Ribeiro, Copacabana</v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3" t="str" cm="1">
        <f t="array" ref="AA79">LOOKUP(2,1/(F79:Z79&lt;&gt;""),F79:Z79)</f>
        <v>Rua Barata Ribeiro, Copacabana</v>
      </c>
      <c r="AB79" t="str" cm="1">
        <f t="array" ref="AB79">IFERROR(IF(LEN(TRIM(SUBSTITUTE(INDEX(Base!79:79,0,MATCH(Planilha2!$AA79,Base!79:79,0)+1),"m²",""))&gt;5),LEFT(TRIM(SUBSTITUTE(INDEX(Base!79:79,0,MATCH(Planilha2!$AA79,Base!79:79,0)+1),"m²","")),2),TRIM(SUBSTITUTE(INDEX(Base!79:79,0,MATCH(Planilha2!$AA79,Base!79:79,0)+1),"m²",""))),0)</f>
        <v>48</v>
      </c>
      <c r="AC79" t="str" cm="1">
        <f t="array" ref="AC79">IFERROR(IF(LEN(INDEX(Base!79:79,0,MATCH(Planilha2!$AA79,Base!79:79,0)+2))&gt;2,LEFT(INDEX(Base!79:79,0,MATCH(Planilha2!$AA79,Base!79:79,0)+2),1),INDEX(Base!79:79,0,MATCH(Planilha2!$AA79,Base!79:79,0)+2)),0)</f>
        <v>1</v>
      </c>
      <c r="AD79" t="str" cm="1">
        <f t="array" ref="AD79">IFERROR(IF(LEN(INDEX(Base!79:79,0,MATCH(Planilha2!$AA79,Base!79:79,0)+2))&gt;2,LEFT(INDEX(Base!79:79,0,MATCH(Planilha2!$AA79,Base!79:79,0)+2),1),INDEX(Base!79:79,0,MATCH(Planilha2!$AA79,Base!79:79,0)+2)),0)</f>
        <v>1</v>
      </c>
      <c r="AE79" t="str" cm="1">
        <f t="array" ref="AE79">IFERROR(IF(LEN(INDEX(Base!79:79,0,MATCH(Planilha2!$AA79,Base!79:79,0)+2))&gt;2,LEFT(INDEX(Base!79:79,0,MATCH(Planilha2!$AA79,Base!79:79,0)+2),1),INDEX(Base!79:79,0,MATCH(Planilha2!$AA79,Base!79:79,0)+2)),0)</f>
        <v>1</v>
      </c>
      <c r="AF79" t="str">
        <f>AA79&amp;", "&amp;Configurações!$C$4&amp;", "&amp;Configurações!$C$5&amp;", Brazil"</f>
        <v>Rua Barata Ribeiro, Copacabana, Copacabana, RJ, Brazil</v>
      </c>
      <c r="AG79" t="str">
        <f>RIGHT(AA79,LEN(AA79)-FIND(",",AA79,1)-1)&amp;", "&amp;Configurações!$C$4&amp;", "&amp;Configurações!$C$5</f>
        <v>Copacabana, Copacabana, RJ</v>
      </c>
    </row>
    <row r="80" spans="2:33" x14ac:dyDescent="0.3">
      <c r="B80" t="str">
        <f>IF(OR(ISNUMBER(FIND(Configurações!$B$8,Base!B80)),ISNUMBER(FIND(Configurações!$B$9,Base!B80)),ISNUMBER(FIND(Configurações!$B$10,Base!B80)),ISNUMBER(FIND(Configurações!$B$11,Base!B80)))=TRUE,Base!B80,0)</f>
        <v>destaque</v>
      </c>
      <c r="C80" t="str">
        <f>SUBSTITUTE(SUBSTITUTE(IF(ISNUMBER(FIND("R$",Base!B80))=TRUE,Base!B80,IF(OR(ISNUMBER(FIND("condo",Base!C80)),ISNUMBER(FIND("IPTU",Base!C80)))=TRUE,Base!B80,Base!C80)),"R$",""),".","")</f>
        <v xml:space="preserve"> 3950000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2300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2300</v>
      </c>
      <c r="F80" s="3" t="str" cm="1">
        <f t="array" ref="F80">INDEX(Base!80:80,MATCH(MAX(LEN(Base!80:80)),LEN(Base!80:80),0))</f>
        <v>Apartamento Frente Mar, Copacabana 219 m2, contemplado de vista mar, varanda, sala de aproximadamente 90 m2, original 04 quartos sendo dois suítes transformado em 3 quartos com 02...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Apartamento Frente Mar, Copacabana 219 m2, contemplado de vista mar, varanda, sala de aproximadamente 90 m2, original 04 quartos sendo dois suítes transformado em 3 quartos com 02...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>Avenida Atlântica, Copacabana</v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3" t="str" cm="1">
        <f t="array" ref="AA80">LOOKUP(2,1/(F80:Z80&lt;&gt;""),F80:Z80)</f>
        <v>Avenida Atlântica, Copacabana</v>
      </c>
      <c r="AB80" t="str" cm="1">
        <f t="array" ref="AB80">IFERROR(IF(LEN(TRIM(SUBSTITUTE(INDEX(Base!80:80,0,MATCH(Planilha2!$AA80,Base!80:80,0)+1),"m²",""))&gt;5),LEFT(TRIM(SUBSTITUTE(INDEX(Base!80:80,0,MATCH(Planilha2!$AA80,Base!80:80,0)+1),"m²","")),2),TRIM(SUBSTITUTE(INDEX(Base!80:80,0,MATCH(Planilha2!$AA80,Base!80:80,0)+1),"m²",""))),0)</f>
        <v>21</v>
      </c>
      <c r="AC80" t="str" cm="1">
        <f t="array" ref="AC80">IFERROR(IF(LEN(INDEX(Base!80:80,0,MATCH(Planilha2!$AA80,Base!80:80,0)+2))&gt;2,LEFT(INDEX(Base!80:80,0,MATCH(Planilha2!$AA80,Base!80:80,0)+2),1),INDEX(Base!80:80,0,MATCH(Planilha2!$AA80,Base!80:80,0)+2)),0)</f>
        <v>4</v>
      </c>
      <c r="AD80" t="str" cm="1">
        <f t="array" ref="AD80">IFERROR(IF(LEN(INDEX(Base!80:80,0,MATCH(Planilha2!$AA80,Base!80:80,0)+2))&gt;2,LEFT(INDEX(Base!80:80,0,MATCH(Planilha2!$AA80,Base!80:80,0)+2),1),INDEX(Base!80:80,0,MATCH(Planilha2!$AA80,Base!80:80,0)+2)),0)</f>
        <v>4</v>
      </c>
      <c r="AE80" t="str" cm="1">
        <f t="array" ref="AE80">IFERROR(IF(LEN(INDEX(Base!80:80,0,MATCH(Planilha2!$AA80,Base!80:80,0)+2))&gt;2,LEFT(INDEX(Base!80:80,0,MATCH(Planilha2!$AA80,Base!80:80,0)+2),1),INDEX(Base!80:80,0,MATCH(Planilha2!$AA80,Base!80:80,0)+2)),0)</f>
        <v>4</v>
      </c>
      <c r="AF80" t="str">
        <f>AA80&amp;", "&amp;Configurações!$C$4&amp;", "&amp;Configurações!$C$5&amp;", Brazil"</f>
        <v>Avenida Atlântica, Copacabana, Copacabana, RJ, Brazil</v>
      </c>
      <c r="AG80" t="str">
        <f>RIGHT(AA80,LEN(AA80)-FIND(",",AA80,1)-1)&amp;", "&amp;Configurações!$C$4&amp;", "&amp;Configurações!$C$5</f>
        <v>Copacabana, Copacabana, RJ</v>
      </c>
    </row>
    <row r="81" spans="2:33" x14ac:dyDescent="0.3">
      <c r="B81" t="str">
        <f>IF(OR(ISNUMBER(FIND(Configurações!$B$8,Base!B81)),ISNUMBER(FIND(Configurações!$B$9,Base!B81)),ISNUMBER(FIND(Configurações!$B$10,Base!B81)),ISNUMBER(FIND(Configurações!$B$11,Base!B81)))=TRUE,Base!B81,0)</f>
        <v>destaque</v>
      </c>
      <c r="C81" t="str">
        <f>SUBSTITUTE(SUBSTITUTE(IF(ISNUMBER(FIND("R$",Base!B81))=TRUE,Base!B81,IF(OR(ISNUMBER(FIND("condo",Base!C81)),ISNUMBER(FIND("IPTU",Base!C81)))=TRUE,Base!B81,Base!C81)),"R$",""),".","")</f>
        <v xml:space="preserve"> 830000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1020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220</v>
      </c>
      <c r="F81" s="3" t="str" cm="1">
        <f t="array" ref="F81">INDEX(Base!81:81,MATCH(MAX(LEN(Base!81:81)),LEN(Base!81:81),0))</f>
        <v>Apto em andar alto , boa planta Sala em 2 ambientes , 3 quartos sendo 1 suite com armários cozinha grande e dependências completas . 1 vaga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>Apto em andar alto , boa planta Sala em 2 ambientes , 3 quartos sendo 1 suite com armários cozinha grande e dependências completas . 1 vaga</v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/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>Rua Joseph Bloch, Copacabana</v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3" t="str" cm="1">
        <f t="array" ref="AA81">LOOKUP(2,1/(F81:Z81&lt;&gt;""),F81:Z81)</f>
        <v>Rua Joseph Bloch, Copacabana</v>
      </c>
      <c r="AB81" t="str" cm="1">
        <f t="array" ref="AB81">IFERROR(IF(LEN(TRIM(SUBSTITUTE(INDEX(Base!81:81,0,MATCH(Planilha2!$AA81,Base!81:81,0)+1),"m²",""))&gt;5),LEFT(TRIM(SUBSTITUTE(INDEX(Base!81:81,0,MATCH(Planilha2!$AA81,Base!81:81,0)+1),"m²","")),2),TRIM(SUBSTITUTE(INDEX(Base!81:81,0,MATCH(Planilha2!$AA81,Base!81:81,0)+1),"m²",""))),0)</f>
        <v>82</v>
      </c>
      <c r="AC81" t="str" cm="1">
        <f t="array" ref="AC81">IFERROR(IF(LEN(INDEX(Base!81:81,0,MATCH(Planilha2!$AA81,Base!81:81,0)+2))&gt;2,LEFT(INDEX(Base!81:81,0,MATCH(Planilha2!$AA81,Base!81:81,0)+2),1),INDEX(Base!81:81,0,MATCH(Planilha2!$AA81,Base!81:81,0)+2)),0)</f>
        <v>3</v>
      </c>
      <c r="AD81" t="str" cm="1">
        <f t="array" ref="AD81">IFERROR(IF(LEN(INDEX(Base!81:81,0,MATCH(Planilha2!$AA81,Base!81:81,0)+2))&gt;2,LEFT(INDEX(Base!81:81,0,MATCH(Planilha2!$AA81,Base!81:81,0)+2),1),INDEX(Base!81:81,0,MATCH(Planilha2!$AA81,Base!81:81,0)+2)),0)</f>
        <v>3</v>
      </c>
      <c r="AE81" t="str" cm="1">
        <f t="array" ref="AE81">IFERROR(IF(LEN(INDEX(Base!81:81,0,MATCH(Planilha2!$AA81,Base!81:81,0)+2))&gt;2,LEFT(INDEX(Base!81:81,0,MATCH(Planilha2!$AA81,Base!81:81,0)+2),1),INDEX(Base!81:81,0,MATCH(Planilha2!$AA81,Base!81:81,0)+2)),0)</f>
        <v>3</v>
      </c>
      <c r="AF81" t="str">
        <f>AA81&amp;", "&amp;Configurações!$C$4&amp;", "&amp;Configurações!$C$5&amp;", Brazil"</f>
        <v>Rua Joseph Bloch, Copacabana, Copacabana, RJ, Brazil</v>
      </c>
      <c r="AG81" t="str">
        <f>RIGHT(AA81,LEN(AA81)-FIND(",",AA81,1)-1)&amp;", "&amp;Configurações!$C$4&amp;", "&amp;Configurações!$C$5</f>
        <v>Copacabana, Copacabana, RJ</v>
      </c>
    </row>
    <row r="82" spans="2:33" x14ac:dyDescent="0.3">
      <c r="B82" t="str">
        <f>IF(OR(ISNUMBER(FIND(Configurações!$B$8,Base!B82)),ISNUMBER(FIND(Configurações!$B$9,Base!B82)),ISNUMBER(FIND(Configurações!$B$10,Base!B82)),ISNUMBER(FIND(Configurações!$B$11,Base!B82)))=TRUE,Base!B82,0)</f>
        <v>destaque</v>
      </c>
      <c r="C82" t="str">
        <f>SUBSTITUTE(SUBSTITUTE(IF(ISNUMBER(FIND("R$",Base!B82))=TRUE,Base!B82,IF(OR(ISNUMBER(FIND("condo",Base!C82)),ISNUMBER(FIND("IPTU",Base!C82)))=TRUE,Base!B82,Base!C82)),"R$",""),".","")</f>
        <v xml:space="preserve"> 1100000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1356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2156</v>
      </c>
      <c r="F82" s="3" t="str" cm="1">
        <f t="array" ref="F82">INDEX(Base!82:82,MATCH(MAX(LEN(Base!82:82)),LEN(Base!82:82),0))</f>
        <v>Condomínio Mirante de Copacabana. Planta original, sala em dois ambientes, três quartos com armários embutidos, dois banheiros sociais, cozinha planejada. Área de serviço e dependê...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>Condomínio Mirante de Copacabana. Planta original, sala em dois ambientes, três quartos com armários embutidos, dois banheiros sociais, cozinha planejada. Área de serviço e dependê...</v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>Rua Santa Clara, Copacabana</v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3" t="str" cm="1">
        <f t="array" ref="AA82">LOOKUP(2,1/(F82:Z82&lt;&gt;""),F82:Z82)</f>
        <v>Rua Santa Clara, Copacabana</v>
      </c>
      <c r="AB82" t="str" cm="1">
        <f t="array" ref="AB82">IFERROR(IF(LEN(TRIM(SUBSTITUTE(INDEX(Base!82:82,0,MATCH(Planilha2!$AA82,Base!82:82,0)+1),"m²",""))&gt;5),LEFT(TRIM(SUBSTITUTE(INDEX(Base!82:82,0,MATCH(Planilha2!$AA82,Base!82:82,0)+1),"m²","")),2),TRIM(SUBSTITUTE(INDEX(Base!82:82,0,MATCH(Planilha2!$AA82,Base!82:82,0)+1),"m²",""))),0)</f>
        <v>10</v>
      </c>
      <c r="AC82" t="str" cm="1">
        <f t="array" ref="AC82">IFERROR(IF(LEN(INDEX(Base!82:82,0,MATCH(Planilha2!$AA82,Base!82:82,0)+2))&gt;2,LEFT(INDEX(Base!82:82,0,MATCH(Planilha2!$AA82,Base!82:82,0)+2),1),INDEX(Base!82:82,0,MATCH(Planilha2!$AA82,Base!82:82,0)+2)),0)</f>
        <v>3</v>
      </c>
      <c r="AD82" t="str" cm="1">
        <f t="array" ref="AD82">IFERROR(IF(LEN(INDEX(Base!82:82,0,MATCH(Planilha2!$AA82,Base!82:82,0)+2))&gt;2,LEFT(INDEX(Base!82:82,0,MATCH(Planilha2!$AA82,Base!82:82,0)+2),1),INDEX(Base!82:82,0,MATCH(Planilha2!$AA82,Base!82:82,0)+2)),0)</f>
        <v>3</v>
      </c>
      <c r="AE82" t="str" cm="1">
        <f t="array" ref="AE82">IFERROR(IF(LEN(INDEX(Base!82:82,0,MATCH(Planilha2!$AA82,Base!82:82,0)+2))&gt;2,LEFT(INDEX(Base!82:82,0,MATCH(Planilha2!$AA82,Base!82:82,0)+2),1),INDEX(Base!82:82,0,MATCH(Planilha2!$AA82,Base!82:82,0)+2)),0)</f>
        <v>3</v>
      </c>
      <c r="AF82" t="str">
        <f>AA82&amp;", "&amp;Configurações!$C$4&amp;", "&amp;Configurações!$C$5&amp;", Brazil"</f>
        <v>Rua Santa Clara, Copacabana, Copacabana, RJ, Brazil</v>
      </c>
      <c r="AG82" t="str">
        <f>RIGHT(AA82,LEN(AA82)-FIND(",",AA82,1)-1)&amp;", "&amp;Configurações!$C$4&amp;", "&amp;Configurações!$C$5</f>
        <v>Copacabana, Copacabana, RJ</v>
      </c>
    </row>
    <row r="83" spans="2:33" x14ac:dyDescent="0.3">
      <c r="B83" t="str">
        <f>IF(OR(ISNUMBER(FIND(Configurações!$B$8,Base!B83)),ISNUMBER(FIND(Configurações!$B$9,Base!B83)),ISNUMBER(FIND(Configurações!$B$10,Base!B83)),ISNUMBER(FIND(Configurações!$B$11,Base!B83)))=TRUE,Base!B83,0)</f>
        <v>destaque</v>
      </c>
      <c r="C83" t="str">
        <f>SUBSTITUTE(SUBSTITUTE(IF(ISNUMBER(FIND("R$",Base!B83))=TRUE,Base!B83,IF(OR(ISNUMBER(FIND("condo",Base!C83)),ISNUMBER(FIND("IPTU",Base!C83)))=TRUE,Base!B83,Base!C83)),"R$",""),".","")</f>
        <v xml:space="preserve"> 820000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0</v>
      </c>
      <c r="F83" s="3" t="str" cm="1">
        <f t="array" ref="F83">INDEX(Base!83:83,MATCH(MAX(LEN(Base!83:83)),LEN(Base!83:83),0))</f>
        <v>Prédio tradicional próximo metro e todo comércio ,frente ,apartamento totalmente reformado ,hidráulica e elétrica novas ,portaria 24 horas ,circuito interno de tv. Sala 2 ambientes...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/>
      </c>
      <c r="M83" t="str">
        <f>TRIM((IF(OR(ISNUMBER(FIND("Avenida",Base!E83)),ISNUMBER(FIND("Rua",Base!E83)),ISNUMBER(FIND("Estrada",Base!E83)),ISNUMBER(FIND(",",Base!E83)))=TRUE,Base!E83,"")))</f>
        <v>Prédio tradicional próximo metro e todo comércio ,frente ,apartamento totalmente reformado ,hidráulica e elétrica novas ,portaria 24 horas ,circuito interno de tv. Sala 2 ambientes...</v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>Rua Siqueira Campos, Copacabana</v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3" t="str" cm="1">
        <f t="array" ref="AA83">LOOKUP(2,1/(F83:Z83&lt;&gt;""),F83:Z83)</f>
        <v>Rua Siqueira Campos, Copacabana</v>
      </c>
      <c r="AB83" t="str" cm="1">
        <f t="array" ref="AB83">IFERROR(IF(LEN(TRIM(SUBSTITUTE(INDEX(Base!83:83,0,MATCH(Planilha2!$AA83,Base!83:83,0)+1),"m²",""))&gt;5),LEFT(TRIM(SUBSTITUTE(INDEX(Base!83:83,0,MATCH(Planilha2!$AA83,Base!83:83,0)+1),"m²","")),2),TRIM(SUBSTITUTE(INDEX(Base!83:83,0,MATCH(Planilha2!$AA83,Base!83:83,0)+1),"m²",""))),0)</f>
        <v>10</v>
      </c>
      <c r="AC83" t="str" cm="1">
        <f t="array" ref="AC83">IFERROR(IF(LEN(INDEX(Base!83:83,0,MATCH(Planilha2!$AA83,Base!83:83,0)+2))&gt;2,LEFT(INDEX(Base!83:83,0,MATCH(Planilha2!$AA83,Base!83:83,0)+2),1),INDEX(Base!83:83,0,MATCH(Planilha2!$AA83,Base!83:83,0)+2)),0)</f>
        <v>3</v>
      </c>
      <c r="AD83" t="str" cm="1">
        <f t="array" ref="AD83">IFERROR(IF(LEN(INDEX(Base!83:83,0,MATCH(Planilha2!$AA83,Base!83:83,0)+2))&gt;2,LEFT(INDEX(Base!83:83,0,MATCH(Planilha2!$AA83,Base!83:83,0)+2),1),INDEX(Base!83:83,0,MATCH(Planilha2!$AA83,Base!83:83,0)+2)),0)</f>
        <v>3</v>
      </c>
      <c r="AE83" t="str" cm="1">
        <f t="array" ref="AE83">IFERROR(IF(LEN(INDEX(Base!83:83,0,MATCH(Planilha2!$AA83,Base!83:83,0)+2))&gt;2,LEFT(INDEX(Base!83:83,0,MATCH(Planilha2!$AA83,Base!83:83,0)+2),1),INDEX(Base!83:83,0,MATCH(Planilha2!$AA83,Base!83:83,0)+2)),0)</f>
        <v>3</v>
      </c>
      <c r="AF83" t="str">
        <f>AA83&amp;", "&amp;Configurações!$C$4&amp;", "&amp;Configurações!$C$5&amp;", Brazil"</f>
        <v>Rua Siqueira Campos, Copacabana, Copacabana, RJ, Brazil</v>
      </c>
      <c r="AG83" t="str">
        <f>RIGHT(AA83,LEN(AA83)-FIND(",",AA83,1)-1)&amp;", "&amp;Configurações!$C$4&amp;", "&amp;Configurações!$C$5</f>
        <v>Copacabana, Copacabana, RJ</v>
      </c>
    </row>
    <row r="84" spans="2:33" x14ac:dyDescent="0.3">
      <c r="B84">
        <f>IF(OR(ISNUMBER(FIND(Configurações!$B$8,Base!B84)),ISNUMBER(FIND(Configurações!$B$9,Base!B84)),ISNUMBER(FIND(Configurações!$B$10,Base!B84)),ISNUMBER(FIND(Configurações!$B$11,Base!B84)))=TRUE,Base!B84,0)</f>
        <v>0</v>
      </c>
      <c r="C84" t="str">
        <f>SUBSTITUTE(SUBSTITUTE(IF(ISNUMBER(FIND("R$",Base!B84))=TRUE,Base!B84,IF(OR(ISNUMBER(FIND("condo",Base!C84)),ISNUMBER(FIND("IPTU",Base!C84)))=TRUE,Base!B84,Base!C84)),"R$",""),".","")</f>
        <v xml:space="preserve"> 900000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1060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180</v>
      </c>
      <c r="F84" s="3" t="str" cm="1">
        <f t="array" ref="F84">INDEX(Base!84:84,MATCH(MAX(LEN(Base!84:84)),LEN(Base!84:84),0))</f>
        <v>Apartamento à venda e locação - Copacabana Zona Sul Rio de Janeiro - RJ - Z - Quadra da Praia - Posição frente - Lindíssimo Apartamento com 74m2 (incluindo terraço 8m2), sala de es...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>Apartamento à venda e locação - Copacabana Zona Sul Rio de Janeiro - RJ - Z - Quadra da Praia - Posição frente - Lindíssimo Apartamento com 74m2 (incluindo terraço 8m2), sala de es...</v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>Rua Barão de Ipanema, Copacabana</v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/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3" t="str" cm="1">
        <f t="array" ref="AA84">LOOKUP(2,1/(F84:Z84&lt;&gt;""),F84:Z84)</f>
        <v>Rua Barão de Ipanema, Copacabana</v>
      </c>
      <c r="AB84" t="str" cm="1">
        <f t="array" ref="AB84">IFERROR(IF(LEN(TRIM(SUBSTITUTE(INDEX(Base!84:84,0,MATCH(Planilha2!$AA84,Base!84:84,0)+1),"m²",""))&gt;5),LEFT(TRIM(SUBSTITUTE(INDEX(Base!84:84,0,MATCH(Planilha2!$AA84,Base!84:84,0)+1),"m²","")),2),TRIM(SUBSTITUTE(INDEX(Base!84:84,0,MATCH(Planilha2!$AA84,Base!84:84,0)+1),"m²",""))),0)</f>
        <v>74</v>
      </c>
      <c r="AC84" t="str" cm="1">
        <f t="array" ref="AC84">IFERROR(IF(LEN(INDEX(Base!84:84,0,MATCH(Planilha2!$AA84,Base!84:84,0)+2))&gt;2,LEFT(INDEX(Base!84:84,0,MATCH(Planilha2!$AA84,Base!84:84,0)+2),1),INDEX(Base!84:84,0,MATCH(Planilha2!$AA84,Base!84:84,0)+2)),0)</f>
        <v>1</v>
      </c>
      <c r="AD84" t="str" cm="1">
        <f t="array" ref="AD84">IFERROR(IF(LEN(INDEX(Base!84:84,0,MATCH(Planilha2!$AA84,Base!84:84,0)+2))&gt;2,LEFT(INDEX(Base!84:84,0,MATCH(Planilha2!$AA84,Base!84:84,0)+2),1),INDEX(Base!84:84,0,MATCH(Planilha2!$AA84,Base!84:84,0)+2)),0)</f>
        <v>1</v>
      </c>
      <c r="AE84" t="str" cm="1">
        <f t="array" ref="AE84">IFERROR(IF(LEN(INDEX(Base!84:84,0,MATCH(Planilha2!$AA84,Base!84:84,0)+2))&gt;2,LEFT(INDEX(Base!84:84,0,MATCH(Planilha2!$AA84,Base!84:84,0)+2),1),INDEX(Base!84:84,0,MATCH(Planilha2!$AA84,Base!84:84,0)+2)),0)</f>
        <v>1</v>
      </c>
      <c r="AF84" t="str">
        <f>AA84&amp;", "&amp;Configurações!$C$4&amp;", "&amp;Configurações!$C$5&amp;", Brazil"</f>
        <v>Rua Barão de Ipanema, Copacabana, Copacabana, RJ, Brazil</v>
      </c>
      <c r="AG84" t="str">
        <f>RIGHT(AA84,LEN(AA84)-FIND(",",AA84,1)-1)&amp;", "&amp;Configurações!$C$4&amp;", "&amp;Configurações!$C$5</f>
        <v>Copacabana, Copacabana, RJ</v>
      </c>
    </row>
    <row r="85" spans="2:33" x14ac:dyDescent="0.3">
      <c r="B85" t="str">
        <f>IF(OR(ISNUMBER(FIND(Configurações!$B$8,Base!B85)),ISNUMBER(FIND(Configurações!$B$9,Base!B85)),ISNUMBER(FIND(Configurações!$B$10,Base!B85)),ISNUMBER(FIND(Configurações!$B$11,Base!B85)))=TRUE,Base!B85,0)</f>
        <v>destaque</v>
      </c>
      <c r="C85" t="str">
        <f>SUBSTITUTE(SUBSTITUTE(IF(ISNUMBER(FIND("R$",Base!B85))=TRUE,Base!B85,IF(OR(ISNUMBER(FIND("condo",Base!C85)),ISNUMBER(FIND("IPTU",Base!C85)))=TRUE,Base!B85,Base!C85)),"R$",""),".","")</f>
        <v xml:space="preserve"> 1200000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1210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427</v>
      </c>
      <c r="F85" s="3" t="str" cm="1">
        <f t="array" ref="F85">INDEX(Base!85:85,MATCH(MAX(LEN(Base!85:85)),LEN(Base!85:85),0))</f>
        <v>Apartamento á venda 178m², andar exclusivo, 03 quartos com armários embutidos, 02 banheiros, dependência completa de empregada. Elevador saindo na sala, vaga de garagem em box excl...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/>
      </c>
      <c r="M85" t="str">
        <f>TRIM((IF(OR(ISNUMBER(FIND("Avenida",Base!E85)),ISNUMBER(FIND("Rua",Base!E85)),ISNUMBER(FIND("Estrada",Base!E85)),ISNUMBER(FIND(",",Base!E85)))=TRUE,Base!E85,"")))</f>
        <v>Apartamento á venda 178m², andar exclusivo, 03 quartos com armários embutidos, 02 banheiros, dependência completa de empregada. Elevador saindo na sala, vaga de garagem em box excl...</v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>Rua Ministro Viveiros de Castro, Copacabana</v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/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3" t="str" cm="1">
        <f t="array" ref="AA85">LOOKUP(2,1/(F85:Z85&lt;&gt;""),F85:Z85)</f>
        <v>Rua Ministro Viveiros de Castro, Copacabana</v>
      </c>
      <c r="AB85" t="str" cm="1">
        <f t="array" ref="AB85">IFERROR(IF(LEN(TRIM(SUBSTITUTE(INDEX(Base!85:85,0,MATCH(Planilha2!$AA85,Base!85:85,0)+1),"m²",""))&gt;5),LEFT(TRIM(SUBSTITUTE(INDEX(Base!85:85,0,MATCH(Planilha2!$AA85,Base!85:85,0)+1),"m²","")),2),TRIM(SUBSTITUTE(INDEX(Base!85:85,0,MATCH(Planilha2!$AA85,Base!85:85,0)+1),"m²",""))),0)</f>
        <v>17</v>
      </c>
      <c r="AC85" t="str" cm="1">
        <f t="array" ref="AC85">IFERROR(IF(LEN(INDEX(Base!85:85,0,MATCH(Planilha2!$AA85,Base!85:85,0)+2))&gt;2,LEFT(INDEX(Base!85:85,0,MATCH(Planilha2!$AA85,Base!85:85,0)+2),1),INDEX(Base!85:85,0,MATCH(Planilha2!$AA85,Base!85:85,0)+2)),0)</f>
        <v>3</v>
      </c>
      <c r="AD85" t="str" cm="1">
        <f t="array" ref="AD85">IFERROR(IF(LEN(INDEX(Base!85:85,0,MATCH(Planilha2!$AA85,Base!85:85,0)+2))&gt;2,LEFT(INDEX(Base!85:85,0,MATCH(Planilha2!$AA85,Base!85:85,0)+2),1),INDEX(Base!85:85,0,MATCH(Planilha2!$AA85,Base!85:85,0)+2)),0)</f>
        <v>3</v>
      </c>
      <c r="AE85" t="str" cm="1">
        <f t="array" ref="AE85">IFERROR(IF(LEN(INDEX(Base!85:85,0,MATCH(Planilha2!$AA85,Base!85:85,0)+2))&gt;2,LEFT(INDEX(Base!85:85,0,MATCH(Planilha2!$AA85,Base!85:85,0)+2),1),INDEX(Base!85:85,0,MATCH(Planilha2!$AA85,Base!85:85,0)+2)),0)</f>
        <v>3</v>
      </c>
      <c r="AF85" t="str">
        <f>AA85&amp;", "&amp;Configurações!$C$4&amp;", "&amp;Configurações!$C$5&amp;", Brazil"</f>
        <v>Rua Ministro Viveiros de Castro, Copacabana, Copacabana, RJ, Brazil</v>
      </c>
      <c r="AG85" t="str">
        <f>RIGHT(AA85,LEN(AA85)-FIND(",",AA85,1)-1)&amp;", "&amp;Configurações!$C$4&amp;", "&amp;Configurações!$C$5</f>
        <v>Copacabana, Copacabana, RJ</v>
      </c>
    </row>
    <row r="86" spans="2:33" x14ac:dyDescent="0.3">
      <c r="B86" t="str">
        <f>IF(OR(ISNUMBER(FIND(Configurações!$B$8,Base!B86)),ISNUMBER(FIND(Configurações!$B$9,Base!B86)),ISNUMBER(FIND(Configurações!$B$10,Base!B86)),ISNUMBER(FIND(Configurações!$B$11,Base!B86)))=TRUE,Base!B86,0)</f>
        <v>destaque</v>
      </c>
      <c r="C86" t="str">
        <f>SUBSTITUTE(SUBSTITUTE(IF(ISNUMBER(FIND("R$",Base!B86))=TRUE,Base!B86,IF(OR(ISNUMBER(FIND("condo",Base!C86)),ISNUMBER(FIND("IPTU",Base!C86)))=TRUE,Base!B86,Base!C86)),"R$",""),".","")</f>
        <v xml:space="preserve"> 1480000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1487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579</v>
      </c>
      <c r="F86" s="3" t="str" cm="1">
        <f t="array" ref="F86">INDEX(Base!86:86,MATCH(MAX(LEN(Base!86:86)),LEN(Base!86:86),0))</f>
        <v>Oportunidade, prédio com total infraestrutura com Piscina, Sauna, Salão de festa, Churrasqueira e forno para pizza, Salão de jogos com mesa de sinuca oficial, Playground... Excelen...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>Oportunidade, prédio com total infraestrutura com Piscina, Sauna, Salão de festa, Churrasqueira e forno para pizza, Salão de jogos com mesa de sinuca oficial, Playground... Excelen...</v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>Rua Pompeu Loureiro, Copacabana</v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3" t="str" cm="1">
        <f t="array" ref="AA86">LOOKUP(2,1/(F86:Z86&lt;&gt;""),F86:Z86)</f>
        <v>Rua Pompeu Loureiro, Copacabana</v>
      </c>
      <c r="AB86" t="str" cm="1">
        <f t="array" ref="AB86">IFERROR(IF(LEN(TRIM(SUBSTITUTE(INDEX(Base!86:86,0,MATCH(Planilha2!$AA86,Base!86:86,0)+1),"m²",""))&gt;5),LEFT(TRIM(SUBSTITUTE(INDEX(Base!86:86,0,MATCH(Planilha2!$AA86,Base!86:86,0)+1),"m²","")),2),TRIM(SUBSTITUTE(INDEX(Base!86:86,0,MATCH(Planilha2!$AA86,Base!86:86,0)+1),"m²",""))),0)</f>
        <v>15</v>
      </c>
      <c r="AC86" t="str" cm="1">
        <f t="array" ref="AC86">IFERROR(IF(LEN(INDEX(Base!86:86,0,MATCH(Planilha2!$AA86,Base!86:86,0)+2))&gt;2,LEFT(INDEX(Base!86:86,0,MATCH(Planilha2!$AA86,Base!86:86,0)+2),1),INDEX(Base!86:86,0,MATCH(Planilha2!$AA86,Base!86:86,0)+2)),0)</f>
        <v>4</v>
      </c>
      <c r="AD86" t="str" cm="1">
        <f t="array" ref="AD86">IFERROR(IF(LEN(INDEX(Base!86:86,0,MATCH(Planilha2!$AA86,Base!86:86,0)+2))&gt;2,LEFT(INDEX(Base!86:86,0,MATCH(Planilha2!$AA86,Base!86:86,0)+2),1),INDEX(Base!86:86,0,MATCH(Planilha2!$AA86,Base!86:86,0)+2)),0)</f>
        <v>4</v>
      </c>
      <c r="AE86" t="str" cm="1">
        <f t="array" ref="AE86">IFERROR(IF(LEN(INDEX(Base!86:86,0,MATCH(Planilha2!$AA86,Base!86:86,0)+2))&gt;2,LEFT(INDEX(Base!86:86,0,MATCH(Planilha2!$AA86,Base!86:86,0)+2),1),INDEX(Base!86:86,0,MATCH(Planilha2!$AA86,Base!86:86,0)+2)),0)</f>
        <v>4</v>
      </c>
      <c r="AF86" t="str">
        <f>AA86&amp;", "&amp;Configurações!$C$4&amp;", "&amp;Configurações!$C$5&amp;", Brazil"</f>
        <v>Rua Pompeu Loureiro, Copacabana, Copacabana, RJ, Brazil</v>
      </c>
      <c r="AG86" t="str">
        <f>RIGHT(AA86,LEN(AA86)-FIND(",",AA86,1)-1)&amp;", "&amp;Configurações!$C$4&amp;", "&amp;Configurações!$C$5</f>
        <v>Copacabana, Copacabana, RJ</v>
      </c>
    </row>
    <row r="87" spans="2:33" x14ac:dyDescent="0.3">
      <c r="B87" t="str">
        <f>IF(OR(ISNUMBER(FIND(Configurações!$B$8,Base!B87)),ISNUMBER(FIND(Configurações!$B$9,Base!B87)),ISNUMBER(FIND(Configurações!$B$10,Base!B87)),ISNUMBER(FIND(Configurações!$B$11,Base!B87)))=TRUE,Base!B87,0)</f>
        <v>destaque</v>
      </c>
      <c r="C87" t="str">
        <f>SUBSTITUTE(SUBSTITUTE(IF(ISNUMBER(FIND("R$",Base!B87))=TRUE,Base!B87,IF(OR(ISNUMBER(FIND("condo",Base!C87)),ISNUMBER(FIND("IPTU",Base!C87)))=TRUE,Base!B87,Base!C87)),"R$",""),".","")</f>
        <v xml:space="preserve"> 529000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390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3047</v>
      </c>
      <c r="F87" s="3" t="str" cm="1">
        <f t="array" ref="F87">INDEX(Base!87:87,MATCH(MAX(LEN(Base!87:87)),LEN(Base!87:87),0))</f>
        <v>Desocupado, reformado, mobiliado, conjugadão transformado em quarto e sala, 50 m², todo em porcelanato 60x60, (elétrica, hidráulica, pintura e gás tudo novo), sala mobiliada, cozin...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>Desocupado, reformado, mobiliado, conjugadão transformado em quarto e sala, 50 m², todo em porcelanato 60x60, (elétrica, hidráulica, pintura e gás tudo novo), sala mobiliada, cozin...</v>
      </c>
      <c r="N87" t="str">
        <f>TRIM((IF(OR(ISNUMBER(FIND("Avenida",Base!F87)),ISNUMBER(FIND("Rua",Base!F87)),ISNUMBER(FIND("Estrada",Base!F87)),ISNUMBER(FIND(",",Base!F87)))=TRUE,Base!F87,"")))</f>
        <v/>
      </c>
      <c r="O87" t="str">
        <f>TRIM((IF(OR(ISNUMBER(FIND("Avenida",Base!G87)),ISNUMBER(FIND("Rua",Base!G87)),ISNUMBER(FIND("Estrada",Base!G87)),ISNUMBER(FIND(",",Base!G87)))=TRUE,Base!G87,"")))</f>
        <v>Avenida Nossa Senhora de Copacabana, Copacabana</v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3" t="str" cm="1">
        <f t="array" ref="AA87">LOOKUP(2,1/(F87:Z87&lt;&gt;""),F87:Z87)</f>
        <v>Avenida Nossa Senhora de Copacabana, Copacabana</v>
      </c>
      <c r="AB87" t="str" cm="1">
        <f t="array" ref="AB87">IFERROR(IF(LEN(TRIM(SUBSTITUTE(INDEX(Base!87:87,0,MATCH(Planilha2!$AA87,Base!87:87,0)+1),"m²",""))&gt;5),LEFT(TRIM(SUBSTITUTE(INDEX(Base!87:87,0,MATCH(Planilha2!$AA87,Base!87:87,0)+1),"m²","")),2),TRIM(SUBSTITUTE(INDEX(Base!87:87,0,MATCH(Planilha2!$AA87,Base!87:87,0)+1),"m²",""))),0)</f>
        <v>50</v>
      </c>
      <c r="AC87" t="str" cm="1">
        <f t="array" ref="AC87">IFERROR(IF(LEN(INDEX(Base!87:87,0,MATCH(Planilha2!$AA87,Base!87:87,0)+2))&gt;2,LEFT(INDEX(Base!87:87,0,MATCH(Planilha2!$AA87,Base!87:87,0)+2),1),INDEX(Base!87:87,0,MATCH(Planilha2!$AA87,Base!87:87,0)+2)),0)</f>
        <v>1</v>
      </c>
      <c r="AD87" t="str" cm="1">
        <f t="array" ref="AD87">IFERROR(IF(LEN(INDEX(Base!87:87,0,MATCH(Planilha2!$AA87,Base!87:87,0)+2))&gt;2,LEFT(INDEX(Base!87:87,0,MATCH(Planilha2!$AA87,Base!87:87,0)+2),1),INDEX(Base!87:87,0,MATCH(Planilha2!$AA87,Base!87:87,0)+2)),0)</f>
        <v>1</v>
      </c>
      <c r="AE87" t="str" cm="1">
        <f t="array" ref="AE87">IFERROR(IF(LEN(INDEX(Base!87:87,0,MATCH(Planilha2!$AA87,Base!87:87,0)+2))&gt;2,LEFT(INDEX(Base!87:87,0,MATCH(Planilha2!$AA87,Base!87:87,0)+2),1),INDEX(Base!87:87,0,MATCH(Planilha2!$AA87,Base!87:87,0)+2)),0)</f>
        <v>1</v>
      </c>
      <c r="AF87" t="str">
        <f>AA87&amp;", "&amp;Configurações!$C$4&amp;", "&amp;Configurações!$C$5&amp;", Brazil"</f>
        <v>Avenida Nossa Senhora de Copacabana, Copacabana, Copacabana, RJ, Brazil</v>
      </c>
      <c r="AG87" t="str">
        <f>RIGHT(AA87,LEN(AA87)-FIND(",",AA87,1)-1)&amp;", "&amp;Configurações!$C$4&amp;", "&amp;Configurações!$C$5</f>
        <v>Copacabana, Copacabana, RJ</v>
      </c>
    </row>
    <row r="88" spans="2:33" x14ac:dyDescent="0.3">
      <c r="B88" t="str">
        <f>IF(OR(ISNUMBER(FIND(Configurações!$B$8,Base!B88)),ISNUMBER(FIND(Configurações!$B$9,Base!B88)),ISNUMBER(FIND(Configurações!$B$10,Base!B88)),ISNUMBER(FIND(Configurações!$B$11,Base!B88)))=TRUE,Base!B88,0)</f>
        <v>destaque</v>
      </c>
      <c r="C88" t="str">
        <f>SUBSTITUTE(SUBSTITUTE(IF(ISNUMBER(FIND("R$",Base!B88))=TRUE,Base!B88,IF(OR(ISNUMBER(FIND("condo",Base!C88)),ISNUMBER(FIND("IPTU",Base!C88)))=TRUE,Base!B88,Base!C88)),"R$",""),".","")</f>
        <v xml:space="preserve"> 1190000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1240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2460</v>
      </c>
      <c r="F88" s="3" t="str" cm="1">
        <f t="array" ref="F88">INDEX(Base!88:88,MATCH(MAX(LEN(Base!88:88)),LEN(Base!88:88),0))</f>
        <v>.Composto por sala em dois ambientes integrada a cozinha america...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>Apartamento moderno, reformado e planejado por arquiteto</v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>Rua Cinco de Julho, Copacabana</v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3" t="str" cm="1">
        <f t="array" ref="AA88">LOOKUP(2,1/(F88:Z88&lt;&gt;""),F88:Z88)</f>
        <v>Rua Cinco de Julho, Copacabana</v>
      </c>
      <c r="AB88" t="str" cm="1">
        <f t="array" ref="AB88">IFERROR(IF(LEN(TRIM(SUBSTITUTE(INDEX(Base!88:88,0,MATCH(Planilha2!$AA88,Base!88:88,0)+1),"m²",""))&gt;5),LEFT(TRIM(SUBSTITUTE(INDEX(Base!88:88,0,MATCH(Planilha2!$AA88,Base!88:88,0)+1),"m²","")),2),TRIM(SUBSTITUTE(INDEX(Base!88:88,0,MATCH(Planilha2!$AA88,Base!88:88,0)+1),"m²",""))),0)</f>
        <v>90</v>
      </c>
      <c r="AC88" t="str" cm="1">
        <f t="array" ref="AC88">IFERROR(IF(LEN(INDEX(Base!88:88,0,MATCH(Planilha2!$AA88,Base!88:88,0)+2))&gt;2,LEFT(INDEX(Base!88:88,0,MATCH(Planilha2!$AA88,Base!88:88,0)+2),1),INDEX(Base!88:88,0,MATCH(Planilha2!$AA88,Base!88:88,0)+2)),0)</f>
        <v>3</v>
      </c>
      <c r="AD88" t="str" cm="1">
        <f t="array" ref="AD88">IFERROR(IF(LEN(INDEX(Base!88:88,0,MATCH(Planilha2!$AA88,Base!88:88,0)+2))&gt;2,LEFT(INDEX(Base!88:88,0,MATCH(Planilha2!$AA88,Base!88:88,0)+2),1),INDEX(Base!88:88,0,MATCH(Planilha2!$AA88,Base!88:88,0)+2)),0)</f>
        <v>3</v>
      </c>
      <c r="AE88" t="str" cm="1">
        <f t="array" ref="AE88">IFERROR(IF(LEN(INDEX(Base!88:88,0,MATCH(Planilha2!$AA88,Base!88:88,0)+2))&gt;2,LEFT(INDEX(Base!88:88,0,MATCH(Planilha2!$AA88,Base!88:88,0)+2),1),INDEX(Base!88:88,0,MATCH(Planilha2!$AA88,Base!88:88,0)+2)),0)</f>
        <v>3</v>
      </c>
      <c r="AF88" t="str">
        <f>AA88&amp;", "&amp;Configurações!$C$4&amp;", "&amp;Configurações!$C$5&amp;", Brazil"</f>
        <v>Rua Cinco de Julho, Copacabana, Copacabana, RJ, Brazil</v>
      </c>
      <c r="AG88" t="str">
        <f>RIGHT(AA88,LEN(AA88)-FIND(",",AA88,1)-1)&amp;", "&amp;Configurações!$C$4&amp;", "&amp;Configurações!$C$5</f>
        <v>Copacabana, Copacabana, RJ</v>
      </c>
    </row>
    <row r="89" spans="2:33" x14ac:dyDescent="0.3">
      <c r="B89" t="str">
        <f>IF(OR(ISNUMBER(FIND(Configurações!$B$8,Base!B89)),ISNUMBER(FIND(Configurações!$B$9,Base!B89)),ISNUMBER(FIND(Configurações!$B$10,Base!B89)),ISNUMBER(FIND(Configurações!$B$11,Base!B89)))=TRUE,Base!B89,0)</f>
        <v>destaque</v>
      </c>
      <c r="C89" t="str">
        <f>SUBSTITUTE(SUBSTITUTE(IF(ISNUMBER(FIND("R$",Base!B89))=TRUE,Base!B89,IF(OR(ISNUMBER(FIND("condo",Base!C89)),ISNUMBER(FIND("IPTU",Base!C89)))=TRUE,Base!B89,Base!C89)),"R$",""),".","")</f>
        <v xml:space="preserve"> 410000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800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112</v>
      </c>
      <c r="F89" s="3" t="str" cm="1">
        <f t="array" ref="F89">INDEX(Base!89:89,MATCH(MAX(LEN(Base!89:89)),LEN(Base!89:89),0))</f>
        <v>Djalma Ulrich- (Ligue direto zap 9.9.2.5.7.3.1.4.9 corretor Arnaldo)- aceito proposta. apartamento de frente, andar alto, sala, quarto separados, banheiro, cozinha com local para g...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>Djalma Ulrich- (Ligue direto zap 9.9.2.5.7.3.1.4.9 corretor Arnaldo)- aceito proposta. apartamento de frente, andar alto, sala, quarto separados, banheiro, cozinha com local para g...</v>
      </c>
      <c r="N89" t="str">
        <f>TRIM((IF(OR(ISNUMBER(FIND("Avenida",Base!F89)),ISNUMBER(FIND("Rua",Base!F89)),ISNUMBER(FIND("Estrada",Base!F89)),ISNUMBER(FIND(",",Base!F89)))=TRUE,Base!F89,"")))</f>
        <v/>
      </c>
      <c r="O89" t="str">
        <f>TRIM((IF(OR(ISNUMBER(FIND("Avenida",Base!G89)),ISNUMBER(FIND("Rua",Base!G89)),ISNUMBER(FIND("Estrada",Base!G89)),ISNUMBER(FIND(",",Base!G89)))=TRUE,Base!G89,"")))</f>
        <v>Rua Djalma Ulrich, Copacabana</v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3" t="str" cm="1">
        <f t="array" ref="AA89">LOOKUP(2,1/(F89:Z89&lt;&gt;""),F89:Z89)</f>
        <v>Rua Djalma Ulrich, Copacabana</v>
      </c>
      <c r="AB89" t="str" cm="1">
        <f t="array" ref="AB89">IFERROR(IF(LEN(TRIM(SUBSTITUTE(INDEX(Base!89:89,0,MATCH(Planilha2!$AA89,Base!89:89,0)+1),"m²",""))&gt;5),LEFT(TRIM(SUBSTITUTE(INDEX(Base!89:89,0,MATCH(Planilha2!$AA89,Base!89:89,0)+1),"m²","")),2),TRIM(SUBSTITUTE(INDEX(Base!89:89,0,MATCH(Planilha2!$AA89,Base!89:89,0)+1),"m²",""))),0)</f>
        <v>41</v>
      </c>
      <c r="AC89" t="str" cm="1">
        <f t="array" ref="AC89">IFERROR(IF(LEN(INDEX(Base!89:89,0,MATCH(Planilha2!$AA89,Base!89:89,0)+2))&gt;2,LEFT(INDEX(Base!89:89,0,MATCH(Planilha2!$AA89,Base!89:89,0)+2),1),INDEX(Base!89:89,0,MATCH(Planilha2!$AA89,Base!89:89,0)+2)),0)</f>
        <v>1</v>
      </c>
      <c r="AD89" t="str" cm="1">
        <f t="array" ref="AD89">IFERROR(IF(LEN(INDEX(Base!89:89,0,MATCH(Planilha2!$AA89,Base!89:89,0)+2))&gt;2,LEFT(INDEX(Base!89:89,0,MATCH(Planilha2!$AA89,Base!89:89,0)+2),1),INDEX(Base!89:89,0,MATCH(Planilha2!$AA89,Base!89:89,0)+2)),0)</f>
        <v>1</v>
      </c>
      <c r="AE89" t="str" cm="1">
        <f t="array" ref="AE89">IFERROR(IF(LEN(INDEX(Base!89:89,0,MATCH(Planilha2!$AA89,Base!89:89,0)+2))&gt;2,LEFT(INDEX(Base!89:89,0,MATCH(Planilha2!$AA89,Base!89:89,0)+2),1),INDEX(Base!89:89,0,MATCH(Planilha2!$AA89,Base!89:89,0)+2)),0)</f>
        <v>1</v>
      </c>
      <c r="AF89" t="str">
        <f>AA89&amp;", "&amp;Configurações!$C$4&amp;", "&amp;Configurações!$C$5&amp;", Brazil"</f>
        <v>Rua Djalma Ulrich, Copacabana, Copacabana, RJ, Brazil</v>
      </c>
      <c r="AG89" t="str">
        <f>RIGHT(AA89,LEN(AA89)-FIND(",",AA89,1)-1)&amp;", "&amp;Configurações!$C$4&amp;", "&amp;Configurações!$C$5</f>
        <v>Copacabana, Copacabana, RJ</v>
      </c>
    </row>
    <row r="90" spans="2:33" x14ac:dyDescent="0.3">
      <c r="B90" t="str">
        <f>IF(OR(ISNUMBER(FIND(Configurações!$B$8,Base!B90)),ISNUMBER(FIND(Configurações!$B$9,Base!B90)),ISNUMBER(FIND(Configurações!$B$10,Base!B90)),ISNUMBER(FIND(Configurações!$B$11,Base!B90)))=TRUE,Base!B90,0)</f>
        <v>destaque</v>
      </c>
      <c r="C90" t="str">
        <f>SUBSTITUTE(SUBSTITUTE(IF(ISNUMBER(FIND("R$",Base!B90))=TRUE,Base!B90,IF(OR(ISNUMBER(FIND("condo",Base!C90)),ISNUMBER(FIND("IPTU",Base!C90)))=TRUE,Base!B90,Base!C90)),"R$",""),".","")</f>
        <v xml:space="preserve"> 4200000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1700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6494</v>
      </c>
      <c r="F90" s="3" t="str" cm="1">
        <f t="array" ref="F90">INDEX(Base!90:90,MATCH(MAX(LEN(Base!90:90)),LEN(Base!90:90),0))</f>
        <v>No IPTU 188m², mas tem 220m².Porteiro 24 horas. Vista mar. Maravilhoso Composto por: Salão, sala de Jantar, 4 quart...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>Apartamento lindamente decorado, Imperdível!!! Excelente!!!!</v>
      </c>
      <c r="N90" t="str">
        <f>TRIM((IF(OR(ISNUMBER(FIND("Avenida",Base!F90)),ISNUMBER(FIND("Rua",Base!F90)),ISNUMBER(FIND("Estrada",Base!F90)),ISNUMBER(FIND(",",Base!F90)))=TRUE,Base!F90,"")))</f>
        <v>No IPTU 188m², mas tem 220m².Porteiro 24 horas. Vista mar. Maravilhoso Composto por: Salão, sala de Jantar, 4 quart...</v>
      </c>
      <c r="O90" t="str">
        <f>TRIM((IF(OR(ISNUMBER(FIND("Avenida",Base!G90)),ISNUMBER(FIND("Rua",Base!G90)),ISNUMBER(FIND("Estrada",Base!G90)),ISNUMBER(FIND(",",Base!G90)))=TRUE,Base!G90,"")))</f>
        <v/>
      </c>
      <c r="P90" t="str">
        <f>TRIM((IF(OR(ISNUMBER(FIND("Avenida",Base!H90)),ISNUMBER(FIND("Rua",Base!H90)),ISNUMBER(FIND("Estrada",Base!H90)),ISNUMBER(FIND(",",Base!H90)))=TRUE,Base!H90,"")))</f>
        <v>Avenida Atlântica, Copacabana</v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3" t="str" cm="1">
        <f t="array" ref="AA90">LOOKUP(2,1/(F90:Z90&lt;&gt;""),F90:Z90)</f>
        <v>Avenida Atlântica, Copacabana</v>
      </c>
      <c r="AB90" t="str" cm="1">
        <f t="array" ref="AB90">IFERROR(IF(LEN(TRIM(SUBSTITUTE(INDEX(Base!90:90,0,MATCH(Planilha2!$AA90,Base!90:90,0)+1),"m²",""))&gt;5),LEFT(TRIM(SUBSTITUTE(INDEX(Base!90:90,0,MATCH(Planilha2!$AA90,Base!90:90,0)+1),"m²","")),2),TRIM(SUBSTITUTE(INDEX(Base!90:90,0,MATCH(Planilha2!$AA90,Base!90:90,0)+1),"m²",""))),0)</f>
        <v>18</v>
      </c>
      <c r="AC90" t="str" cm="1">
        <f t="array" ref="AC90">IFERROR(IF(LEN(INDEX(Base!90:90,0,MATCH(Planilha2!$AA90,Base!90:90,0)+2))&gt;2,LEFT(INDEX(Base!90:90,0,MATCH(Planilha2!$AA90,Base!90:90,0)+2),1),INDEX(Base!90:90,0,MATCH(Planilha2!$AA90,Base!90:90,0)+2)),0)</f>
        <v>4</v>
      </c>
      <c r="AD90" t="str" cm="1">
        <f t="array" ref="AD90">IFERROR(IF(LEN(INDEX(Base!90:90,0,MATCH(Planilha2!$AA90,Base!90:90,0)+2))&gt;2,LEFT(INDEX(Base!90:90,0,MATCH(Planilha2!$AA90,Base!90:90,0)+2),1),INDEX(Base!90:90,0,MATCH(Planilha2!$AA90,Base!90:90,0)+2)),0)</f>
        <v>4</v>
      </c>
      <c r="AE90" t="str" cm="1">
        <f t="array" ref="AE90">IFERROR(IF(LEN(INDEX(Base!90:90,0,MATCH(Planilha2!$AA90,Base!90:90,0)+2))&gt;2,LEFT(INDEX(Base!90:90,0,MATCH(Planilha2!$AA90,Base!90:90,0)+2),1),INDEX(Base!90:90,0,MATCH(Planilha2!$AA90,Base!90:90,0)+2)),0)</f>
        <v>4</v>
      </c>
      <c r="AF90" t="str">
        <f>AA90&amp;", "&amp;Configurações!$C$4&amp;", "&amp;Configurações!$C$5&amp;", Brazil"</f>
        <v>Avenida Atlântica, Copacabana, Copacabana, RJ, Brazil</v>
      </c>
      <c r="AG90" t="str">
        <f>RIGHT(AA90,LEN(AA90)-FIND(",",AA90,1)-1)&amp;", "&amp;Configurações!$C$4&amp;", "&amp;Configurações!$C$5</f>
        <v>Copacabana, Copacabana, RJ</v>
      </c>
    </row>
    <row r="91" spans="2:33" x14ac:dyDescent="0.3">
      <c r="B91">
        <f>IF(OR(ISNUMBER(FIND(Configurações!$B$8,Base!B91)),ISNUMBER(FIND(Configurações!$B$9,Base!B91)),ISNUMBER(FIND(Configurações!$B$10,Base!B91)),ISNUMBER(FIND(Configurações!$B$11,Base!B91)))=TRUE,Base!B91,0)</f>
        <v>0</v>
      </c>
      <c r="C91" t="str">
        <f>SUBSTITUTE(SUBSTITUTE(IF(ISNUMBER(FIND("R$",Base!B91))=TRUE,Base!B91,IF(OR(ISNUMBER(FIND("condo",Base!C91)),ISNUMBER(FIND("IPTU",Base!C91)))=TRUE,Base!B91,Base!C91)),"R$",""),".","")</f>
        <v xml:space="preserve"> 300000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600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3070</v>
      </c>
      <c r="F91" s="3" t="str" cm="1">
        <f t="array" ref="F91">INDEX(Base!91:91,MATCH(MAX(LEN(Base!91:91)),LEN(Base!91:91),0))</f>
        <v>AVENIDA NOSSA SENHORA DE COPACABANA LOCALIZAÇÃO NOBRE JUNTO A COMÉRCIO E FARTA CONDUÇÃO METRÔ SIQUEIRA CAMPOS. PRÉDIO BOA APRESENTAÇÃO. ÓTIMA SALA PISO CERÂMICA BANHEIRO DECORADO....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/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>Avenida Nossa Senhora de Copacabana, Copacabana</v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3" t="str" cm="1">
        <f t="array" ref="AA91">LOOKUP(2,1/(F91:Z91&lt;&gt;""),F91:Z91)</f>
        <v>Avenida Nossa Senhora de Copacabana, Copacabana</v>
      </c>
      <c r="AB91" t="str" cm="1">
        <f t="array" ref="AB91">IFERROR(IF(LEN(TRIM(SUBSTITUTE(INDEX(Base!91:91,0,MATCH(Planilha2!$AA91,Base!91:91,0)+1),"m²",""))&gt;5),LEFT(TRIM(SUBSTITUTE(INDEX(Base!91:91,0,MATCH(Planilha2!$AA91,Base!91:91,0)+1),"m²","")),2),TRIM(SUBSTITUTE(INDEX(Base!91:91,0,MATCH(Planilha2!$AA91,Base!91:91,0)+1),"m²",""))),0)</f>
        <v>36</v>
      </c>
      <c r="AC91" t="str" cm="1">
        <f t="array" ref="AC91">IFERROR(IF(LEN(INDEX(Base!91:91,0,MATCH(Planilha2!$AA91,Base!91:91,0)+2))&gt;2,LEFT(INDEX(Base!91:91,0,MATCH(Planilha2!$AA91,Base!91:91,0)+2),1),INDEX(Base!91:91,0,MATCH(Planilha2!$AA91,Base!91:91,0)+2)),0)</f>
        <v>1</v>
      </c>
      <c r="AD91" t="str" cm="1">
        <f t="array" ref="AD91">IFERROR(IF(LEN(INDEX(Base!91:91,0,MATCH(Planilha2!$AA91,Base!91:91,0)+2))&gt;2,LEFT(INDEX(Base!91:91,0,MATCH(Planilha2!$AA91,Base!91:91,0)+2),1),INDEX(Base!91:91,0,MATCH(Planilha2!$AA91,Base!91:91,0)+2)),0)</f>
        <v>1</v>
      </c>
      <c r="AE91" t="str" cm="1">
        <f t="array" ref="AE91">IFERROR(IF(LEN(INDEX(Base!91:91,0,MATCH(Planilha2!$AA91,Base!91:91,0)+2))&gt;2,LEFT(INDEX(Base!91:91,0,MATCH(Planilha2!$AA91,Base!91:91,0)+2),1),INDEX(Base!91:91,0,MATCH(Planilha2!$AA91,Base!91:91,0)+2)),0)</f>
        <v>1</v>
      </c>
      <c r="AF91" t="str">
        <f>AA91&amp;", "&amp;Configurações!$C$4&amp;", "&amp;Configurações!$C$5&amp;", Brazil"</f>
        <v>Avenida Nossa Senhora de Copacabana, Copacabana, Copacabana, RJ, Brazil</v>
      </c>
      <c r="AG91" t="str">
        <f>RIGHT(AA91,LEN(AA91)-FIND(",",AA91,1)-1)&amp;", "&amp;Configurações!$C$4&amp;", "&amp;Configurações!$C$5</f>
        <v>Copacabana, Copacabana, RJ</v>
      </c>
    </row>
    <row r="92" spans="2:33" x14ac:dyDescent="0.3">
      <c r="B92" t="str">
        <f>IF(OR(ISNUMBER(FIND(Configurações!$B$8,Base!B92)),ISNUMBER(FIND(Configurações!$B$9,Base!B92)),ISNUMBER(FIND(Configurações!$B$10,Base!B92)),ISNUMBER(FIND(Configurações!$B$11,Base!B92)))=TRUE,Base!B92,0)</f>
        <v>destaque</v>
      </c>
      <c r="C92" t="str">
        <f>SUBSTITUTE(SUBSTITUTE(IF(ISNUMBER(FIND("R$",Base!B92))=TRUE,Base!B92,IF(OR(ISNUMBER(FIND("condo",Base!C92)),ISNUMBER(FIND("IPTU",Base!C92)))=TRUE,Base!B92,Base!C92)),"R$",""),".","")</f>
        <v xml:space="preserve"> 600000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800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150</v>
      </c>
      <c r="F92" s="3" t="str" cm="1">
        <f t="array" ref="F92">INDEX(Base!92:92,MATCH(MAX(LEN(Base!92:92)),LEN(Base!92:92),0))</f>
        <v>Vendo apto na rua Min.Viveiros de Castro em Copacabana, andar médio, 4 aptos por andar, fundos com vista agradável, claro e silencioso, piso taco, boa sala, 2 quartos sendo 1 suíte...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Vendo apto na rua Min.Viveiros de Castro em Copacabana, andar médio, 4 aptos por andar, fundos com vista agradável, claro e silencioso, piso taco, boa sala, 2 quartos sendo 1 suíte...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Rua Ministro Viveiros de Castro, Copacabana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3" t="str" cm="1">
        <f t="array" ref="AA92">LOOKUP(2,1/(F92:Z92&lt;&gt;""),F92:Z92)</f>
        <v>Rua Ministro Viveiros de Castro, Copacabana</v>
      </c>
      <c r="AB92" t="str" cm="1">
        <f t="array" ref="AB92">IFERROR(IF(LEN(TRIM(SUBSTITUTE(INDEX(Base!92:92,0,MATCH(Planilha2!$AA92,Base!92:92,0)+1),"m²",""))&gt;5),LEFT(TRIM(SUBSTITUTE(INDEX(Base!92:92,0,MATCH(Planilha2!$AA92,Base!92:92,0)+1),"m²","")),2),TRIM(SUBSTITUTE(INDEX(Base!92:92,0,MATCH(Planilha2!$AA92,Base!92:92,0)+1),"m²",""))),0)</f>
        <v>70</v>
      </c>
      <c r="AC92" t="str" cm="1">
        <f t="array" ref="AC92">IFERROR(IF(LEN(INDEX(Base!92:92,0,MATCH(Planilha2!$AA92,Base!92:92,0)+2))&gt;2,LEFT(INDEX(Base!92:92,0,MATCH(Planilha2!$AA92,Base!92:92,0)+2),1),INDEX(Base!92:92,0,MATCH(Planilha2!$AA92,Base!92:92,0)+2)),0)</f>
        <v>2</v>
      </c>
      <c r="AD92" t="str" cm="1">
        <f t="array" ref="AD92">IFERROR(IF(LEN(INDEX(Base!92:92,0,MATCH(Planilha2!$AA92,Base!92:92,0)+2))&gt;2,LEFT(INDEX(Base!92:92,0,MATCH(Planilha2!$AA92,Base!92:92,0)+2),1),INDEX(Base!92:92,0,MATCH(Planilha2!$AA92,Base!92:92,0)+2)),0)</f>
        <v>2</v>
      </c>
      <c r="AE92" t="str" cm="1">
        <f t="array" ref="AE92">IFERROR(IF(LEN(INDEX(Base!92:92,0,MATCH(Planilha2!$AA92,Base!92:92,0)+2))&gt;2,LEFT(INDEX(Base!92:92,0,MATCH(Planilha2!$AA92,Base!92:92,0)+2),1),INDEX(Base!92:92,0,MATCH(Planilha2!$AA92,Base!92:92,0)+2)),0)</f>
        <v>2</v>
      </c>
      <c r="AF92" t="str">
        <f>AA92&amp;", "&amp;Configurações!$C$4&amp;", "&amp;Configurações!$C$5&amp;", Brazil"</f>
        <v>Rua Ministro Viveiros de Castro, Copacabana, Copacabana, RJ, Brazil</v>
      </c>
      <c r="AG92" t="str">
        <f>RIGHT(AA92,LEN(AA92)-FIND(",",AA92,1)-1)&amp;", "&amp;Configurações!$C$4&amp;", "&amp;Configurações!$C$5</f>
        <v>Copacabana, Copacabana, RJ</v>
      </c>
    </row>
    <row r="93" spans="2:33" x14ac:dyDescent="0.3">
      <c r="B93" t="str">
        <f>IF(OR(ISNUMBER(FIND(Configurações!$B$8,Base!B93)),ISNUMBER(FIND(Configurações!$B$9,Base!B93)),ISNUMBER(FIND(Configurações!$B$10,Base!B93)),ISNUMBER(FIND(Configurações!$B$11,Base!B93)))=TRUE,Base!B93,0)</f>
        <v>destaque</v>
      </c>
      <c r="C93" t="str">
        <f>SUBSTITUTE(SUBSTITUTE(IF(ISNUMBER(FIND("R$",Base!B93))=TRUE,Base!B93,IF(OR(ISNUMBER(FIND("condo",Base!C93)),ISNUMBER(FIND("IPTU",Base!C93)))=TRUE,Base!B93,Base!C93)),"R$",""),".","")</f>
        <v xml:space="preserve"> 820000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0</v>
      </c>
      <c r="F93" s="3" t="str" cm="1">
        <f t="array" ref="F93">INDEX(Base!93:93,MATCH(MAX(LEN(Base!93:93)),LEN(Base!93:93),0))</f>
        <v>Apto de 2 quartos, com vista para o mar, a 1 quadra da praia e da pracinha do Lido, excelente localização, pólo gastronômico embaixo, prédio com porteiro, piso de taco bem conserva...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/>
      </c>
      <c r="M93" t="str">
        <f>TRIM((IF(OR(ISNUMBER(FIND("Avenida",Base!E93)),ISNUMBER(FIND("Rua",Base!E93)),ISNUMBER(FIND("Estrada",Base!E93)),ISNUMBER(FIND(",",Base!E93)))=TRUE,Base!E93,"")))</f>
        <v>Apto de 2 quartos, com vista para o mar, a 1 quadra da praia e da pracinha do Lido, excelente localização, pólo gastronômico embaixo, prédio com porteiro, piso de taco bem conserva...</v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>Rua Ronald de Carvalho, Copacabana</v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3" t="str" cm="1">
        <f t="array" ref="AA93">LOOKUP(2,1/(F93:Z93&lt;&gt;""),F93:Z93)</f>
        <v>Rua Ronald de Carvalho, Copacabana</v>
      </c>
      <c r="AB93" t="str" cm="1">
        <f t="array" ref="AB93">IFERROR(IF(LEN(TRIM(SUBSTITUTE(INDEX(Base!93:93,0,MATCH(Planilha2!$AA93,Base!93:93,0)+1),"m²",""))&gt;5),LEFT(TRIM(SUBSTITUTE(INDEX(Base!93:93,0,MATCH(Planilha2!$AA93,Base!93:93,0)+1),"m²","")),2),TRIM(SUBSTITUTE(INDEX(Base!93:93,0,MATCH(Planilha2!$AA93,Base!93:93,0)+1),"m²",""))),0)</f>
        <v>78</v>
      </c>
      <c r="AC93" t="str" cm="1">
        <f t="array" ref="AC93">IFERROR(IF(LEN(INDEX(Base!93:93,0,MATCH(Planilha2!$AA93,Base!93:93,0)+2))&gt;2,LEFT(INDEX(Base!93:93,0,MATCH(Planilha2!$AA93,Base!93:93,0)+2),1),INDEX(Base!93:93,0,MATCH(Planilha2!$AA93,Base!93:93,0)+2)),0)</f>
        <v>2</v>
      </c>
      <c r="AD93" t="str" cm="1">
        <f t="array" ref="AD93">IFERROR(IF(LEN(INDEX(Base!93:93,0,MATCH(Planilha2!$AA93,Base!93:93,0)+2))&gt;2,LEFT(INDEX(Base!93:93,0,MATCH(Planilha2!$AA93,Base!93:93,0)+2),1),INDEX(Base!93:93,0,MATCH(Planilha2!$AA93,Base!93:93,0)+2)),0)</f>
        <v>2</v>
      </c>
      <c r="AE93" t="str" cm="1">
        <f t="array" ref="AE93">IFERROR(IF(LEN(INDEX(Base!93:93,0,MATCH(Planilha2!$AA93,Base!93:93,0)+2))&gt;2,LEFT(INDEX(Base!93:93,0,MATCH(Planilha2!$AA93,Base!93:93,0)+2),1),INDEX(Base!93:93,0,MATCH(Planilha2!$AA93,Base!93:93,0)+2)),0)</f>
        <v>2</v>
      </c>
      <c r="AF93" t="str">
        <f>AA93&amp;", "&amp;Configurações!$C$4&amp;", "&amp;Configurações!$C$5&amp;", Brazil"</f>
        <v>Rua Ronald de Carvalho, Copacabana, Copacabana, RJ, Brazil</v>
      </c>
      <c r="AG93" t="str">
        <f>RIGHT(AA93,LEN(AA93)-FIND(",",AA93,1)-1)&amp;", "&amp;Configurações!$C$4&amp;", "&amp;Configurações!$C$5</f>
        <v>Copacabana, Copacabana, RJ</v>
      </c>
    </row>
    <row r="94" spans="2:33" x14ac:dyDescent="0.3">
      <c r="B94" t="str">
        <f>IF(OR(ISNUMBER(FIND(Configurações!$B$8,Base!B94)),ISNUMBER(FIND(Configurações!$B$9,Base!B94)),ISNUMBER(FIND(Configurações!$B$10,Base!B94)),ISNUMBER(FIND(Configurações!$B$11,Base!B94)))=TRUE,Base!B94,0)</f>
        <v>destaque</v>
      </c>
      <c r="C94" t="str">
        <f>SUBSTITUTE(SUBSTITUTE(IF(ISNUMBER(FIND("R$",Base!B94))=TRUE,Base!B94,IF(OR(ISNUMBER(FIND("condo",Base!C94)),ISNUMBER(FIND("IPTU",Base!C94)))=TRUE,Base!B94,Base!C94)),"R$",""),".","")</f>
        <v xml:space="preserve"> 380000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1122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3175</v>
      </c>
      <c r="F94" s="3" t="str" cm="1">
        <f t="array" ref="F94">INDEX(Base!94:94,MATCH(MAX(LEN(Base!94:94)),LEN(Base!94:94),0))</f>
        <v>Sala comercial com 38 m² em prédio de alto gabarito, estritamente comercial, localizado no melhor ponto de Copacabana, próximo a Estação Cantagalo do metrô. Prédio com ar condicion...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/>
      </c>
      <c r="M94" t="str">
        <f>TRIM((IF(OR(ISNUMBER(FIND("Avenida",Base!E94)),ISNUMBER(FIND("Rua",Base!E94)),ISNUMBER(FIND("Estrada",Base!E94)),ISNUMBER(FIND(",",Base!E94)))=TRUE,Base!E94,"")))</f>
        <v>Sala comercial com 38 m² em prédio de alto gabarito, estritamente comercial, localizado no melhor ponto de Copacabana, próximo a Estação Cantagalo do metrô. Prédio com ar condicion...</v>
      </c>
      <c r="N94" t="str">
        <f>TRIM((IF(OR(ISNUMBER(FIND("Avenida",Base!F94)),ISNUMBER(FIND("Rua",Base!F94)),ISNUMBER(FIND("Estrada",Base!F94)),ISNUMBER(FIND(",",Base!F94)))=TRUE,Base!F94,"")))</f>
        <v/>
      </c>
      <c r="O94" t="str">
        <f>TRIM((IF(OR(ISNUMBER(FIND("Avenida",Base!G94)),ISNUMBER(FIND("Rua",Base!G94)),ISNUMBER(FIND("Estrada",Base!G94)),ISNUMBER(FIND(",",Base!G94)))=TRUE,Base!G94,"")))</f>
        <v>Avenida Nossa Senhora de Copacabana, Copacabana</v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3" t="str" cm="1">
        <f t="array" ref="AA94">LOOKUP(2,1/(F94:Z94&lt;&gt;""),F94:Z94)</f>
        <v>Avenida Nossa Senhora de Copacabana, Copacabana</v>
      </c>
      <c r="AB94" t="str" cm="1">
        <f t="array" ref="AB94">IFERROR(IF(LEN(TRIM(SUBSTITUTE(INDEX(Base!94:94,0,MATCH(Planilha2!$AA94,Base!94:94,0)+1),"m²",""))&gt;5),LEFT(TRIM(SUBSTITUTE(INDEX(Base!94:94,0,MATCH(Planilha2!$AA94,Base!94:94,0)+1),"m²","")),2),TRIM(SUBSTITUTE(INDEX(Base!94:94,0,MATCH(Planilha2!$AA94,Base!94:94,0)+1),"m²",""))),0)</f>
        <v>38</v>
      </c>
      <c r="AC94" t="str" cm="1">
        <f t="array" ref="AC94">IFERROR(IF(LEN(INDEX(Base!94:94,0,MATCH(Planilha2!$AA94,Base!94:94,0)+2))&gt;2,LEFT(INDEX(Base!94:94,0,MATCH(Planilha2!$AA94,Base!94:94,0)+2),1),INDEX(Base!94:94,0,MATCH(Planilha2!$AA94,Base!94:94,0)+2)),0)</f>
        <v>1</v>
      </c>
      <c r="AD94" t="str" cm="1">
        <f t="array" ref="AD94">IFERROR(IF(LEN(INDEX(Base!94:94,0,MATCH(Planilha2!$AA94,Base!94:94,0)+2))&gt;2,LEFT(INDEX(Base!94:94,0,MATCH(Planilha2!$AA94,Base!94:94,0)+2),1),INDEX(Base!94:94,0,MATCH(Planilha2!$AA94,Base!94:94,0)+2)),0)</f>
        <v>1</v>
      </c>
      <c r="AE94" t="str" cm="1">
        <f t="array" ref="AE94">IFERROR(IF(LEN(INDEX(Base!94:94,0,MATCH(Planilha2!$AA94,Base!94:94,0)+2))&gt;2,LEFT(INDEX(Base!94:94,0,MATCH(Planilha2!$AA94,Base!94:94,0)+2),1),INDEX(Base!94:94,0,MATCH(Planilha2!$AA94,Base!94:94,0)+2)),0)</f>
        <v>1</v>
      </c>
      <c r="AF94" t="str">
        <f>AA94&amp;", "&amp;Configurações!$C$4&amp;", "&amp;Configurações!$C$5&amp;", Brazil"</f>
        <v>Avenida Nossa Senhora de Copacabana, Copacabana, Copacabana, RJ, Brazil</v>
      </c>
      <c r="AG94" t="str">
        <f>RIGHT(AA94,LEN(AA94)-FIND(",",AA94,1)-1)&amp;", "&amp;Configurações!$C$4&amp;", "&amp;Configurações!$C$5</f>
        <v>Copacabana, Copacabana, RJ</v>
      </c>
    </row>
    <row r="95" spans="2:33" x14ac:dyDescent="0.3">
      <c r="B95" t="str">
        <f>IF(OR(ISNUMBER(FIND(Configurações!$B$8,Base!B95)),ISNUMBER(FIND(Configurações!$B$9,Base!B95)),ISNUMBER(FIND(Configurações!$B$10,Base!B95)),ISNUMBER(FIND(Configurações!$B$11,Base!B95)))=TRUE,Base!B95,0)</f>
        <v>destaque</v>
      </c>
      <c r="C95" t="str">
        <f>SUBSTITUTE(SUBSTITUTE(IF(ISNUMBER(FIND("R$",Base!B95))=TRUE,Base!B95,IF(OR(ISNUMBER(FIND("condo",Base!C95)),ISNUMBER(FIND("IPTU",Base!C95)))=TRUE,Base!B95,Base!C95)),"R$",""),".","")</f>
        <v xml:space="preserve"> 850000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1150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4480</v>
      </c>
      <c r="F95" s="3" t="str" cm="1">
        <f t="array" ref="F95">INDEX(Base!95:95,MATCH(MAX(LEN(Base!95:95)),LEN(Base!95:95),0))</f>
        <v>Copacabana Posto 6 - apartamento próximo Av. Atlantica, segunda quadra da praia, com 140m2, rua transversal, tem amplo jardim, salão 2 ambientes, 3 dormitórios, banheiro, cozinha,...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>Copacabana Posto 6 - apartamento próximo Av. Atlantica, segunda quadra da praia, com 140m2, rua transversal, tem amplo jardim, salão 2 ambientes, 3 dormitórios, banheiro, cozinha,...</v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>Rua Júlio de Castilhos, Copacabana</v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3" t="str" cm="1">
        <f t="array" ref="AA95">LOOKUP(2,1/(F95:Z95&lt;&gt;""),F95:Z95)</f>
        <v>Rua Júlio de Castilhos, Copacabana</v>
      </c>
      <c r="AB95" t="str" cm="1">
        <f t="array" ref="AB95">IFERROR(IF(LEN(TRIM(SUBSTITUTE(INDEX(Base!95:95,0,MATCH(Planilha2!$AA95,Base!95:95,0)+1),"m²",""))&gt;5),LEFT(TRIM(SUBSTITUTE(INDEX(Base!95:95,0,MATCH(Planilha2!$AA95,Base!95:95,0)+1),"m²","")),2),TRIM(SUBSTITUTE(INDEX(Base!95:95,0,MATCH(Planilha2!$AA95,Base!95:95,0)+1),"m²",""))),0)</f>
        <v>14</v>
      </c>
      <c r="AC95" t="str" cm="1">
        <f t="array" ref="AC95">IFERROR(IF(LEN(INDEX(Base!95:95,0,MATCH(Planilha2!$AA95,Base!95:95,0)+2))&gt;2,LEFT(INDEX(Base!95:95,0,MATCH(Planilha2!$AA95,Base!95:95,0)+2),1),INDEX(Base!95:95,0,MATCH(Planilha2!$AA95,Base!95:95,0)+2)),0)</f>
        <v>3</v>
      </c>
      <c r="AD95" t="str" cm="1">
        <f t="array" ref="AD95">IFERROR(IF(LEN(INDEX(Base!95:95,0,MATCH(Planilha2!$AA95,Base!95:95,0)+2))&gt;2,LEFT(INDEX(Base!95:95,0,MATCH(Planilha2!$AA95,Base!95:95,0)+2),1),INDEX(Base!95:95,0,MATCH(Planilha2!$AA95,Base!95:95,0)+2)),0)</f>
        <v>3</v>
      </c>
      <c r="AE95" t="str" cm="1">
        <f t="array" ref="AE95">IFERROR(IF(LEN(INDEX(Base!95:95,0,MATCH(Planilha2!$AA95,Base!95:95,0)+2))&gt;2,LEFT(INDEX(Base!95:95,0,MATCH(Planilha2!$AA95,Base!95:95,0)+2),1),INDEX(Base!95:95,0,MATCH(Planilha2!$AA95,Base!95:95,0)+2)),0)</f>
        <v>3</v>
      </c>
      <c r="AF95" t="str">
        <f>AA95&amp;", "&amp;Configurações!$C$4&amp;", "&amp;Configurações!$C$5&amp;", Brazil"</f>
        <v>Rua Júlio de Castilhos, Copacabana, Copacabana, RJ, Brazil</v>
      </c>
      <c r="AG95" t="str">
        <f>RIGHT(AA95,LEN(AA95)-FIND(",",AA95,1)-1)&amp;", "&amp;Configurações!$C$4&amp;", "&amp;Configurações!$C$5</f>
        <v>Copacabana, Copacabana, RJ</v>
      </c>
    </row>
    <row r="96" spans="2:33" x14ac:dyDescent="0.3">
      <c r="B96" t="str">
        <f>IF(OR(ISNUMBER(FIND(Configurações!$B$8,Base!B96)),ISNUMBER(FIND(Configurações!$B$9,Base!B96)),ISNUMBER(FIND(Configurações!$B$10,Base!B96)),ISNUMBER(FIND(Configurações!$B$11,Base!B96)))=TRUE,Base!B96,0)</f>
        <v>destaque</v>
      </c>
      <c r="C96" t="str">
        <f>SUBSTITUTE(SUBSTITUTE(IF(ISNUMBER(FIND("R$",Base!B96))=TRUE,Base!B96,IF(OR(ISNUMBER(FIND("condo",Base!C96)),ISNUMBER(FIND("IPTU",Base!C96)))=TRUE,Base!B96,Base!C96)),"R$",""),".","")</f>
        <v xml:space="preserve"> 690000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0</v>
      </c>
      <c r="F96" s="3" t="str" cm="1">
        <f t="array" ref="F96">INDEX(Base!96:96,MATCH(MAX(LEN(Base!96:96)),LEN(Base!96:96),0))</f>
        <v>Prédio tradicional na altura do bairro peixoto com play salão de festas quadra de esportes ,portaria 24 horas .Apto com sala 2 ambientes ,02 quartos com armários ,sendo 1 suite ,01...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/>
      </c>
      <c r="M96" t="str">
        <f>TRIM((IF(OR(ISNUMBER(FIND("Avenida",Base!E96)),ISNUMBER(FIND("Rua",Base!E96)),ISNUMBER(FIND("Estrada",Base!E96)),ISNUMBER(FIND(",",Base!E96)))=TRUE,Base!E96,"")))</f>
        <v>Prédio tradicional na altura do bairro peixoto com play salão de festas quadra de esportes ,portaria 24 horas .Apto com sala 2 ambientes ,02 quartos com armários ,sendo 1 suite ,01...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>Rua Santa Clara, Copacabana</v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3" t="str" cm="1">
        <f t="array" ref="AA96">LOOKUP(2,1/(F96:Z96&lt;&gt;""),F96:Z96)</f>
        <v>Rua Santa Clara, Copacabana</v>
      </c>
      <c r="AB96" t="str" cm="1">
        <f t="array" ref="AB96">IFERROR(IF(LEN(TRIM(SUBSTITUTE(INDEX(Base!96:96,0,MATCH(Planilha2!$AA96,Base!96:96,0)+1),"m²",""))&gt;5),LEFT(TRIM(SUBSTITUTE(INDEX(Base!96:96,0,MATCH(Planilha2!$AA96,Base!96:96,0)+1),"m²","")),2),TRIM(SUBSTITUTE(INDEX(Base!96:96,0,MATCH(Planilha2!$AA96,Base!96:96,0)+1),"m²",""))),0)</f>
        <v>79</v>
      </c>
      <c r="AC96" t="str" cm="1">
        <f t="array" ref="AC96">IFERROR(IF(LEN(INDEX(Base!96:96,0,MATCH(Planilha2!$AA96,Base!96:96,0)+2))&gt;2,LEFT(INDEX(Base!96:96,0,MATCH(Planilha2!$AA96,Base!96:96,0)+2),1),INDEX(Base!96:96,0,MATCH(Planilha2!$AA96,Base!96:96,0)+2)),0)</f>
        <v>2</v>
      </c>
      <c r="AD96" t="str" cm="1">
        <f t="array" ref="AD96">IFERROR(IF(LEN(INDEX(Base!96:96,0,MATCH(Planilha2!$AA96,Base!96:96,0)+2))&gt;2,LEFT(INDEX(Base!96:96,0,MATCH(Planilha2!$AA96,Base!96:96,0)+2),1),INDEX(Base!96:96,0,MATCH(Planilha2!$AA96,Base!96:96,0)+2)),0)</f>
        <v>2</v>
      </c>
      <c r="AE96" t="str" cm="1">
        <f t="array" ref="AE96">IFERROR(IF(LEN(INDEX(Base!96:96,0,MATCH(Planilha2!$AA96,Base!96:96,0)+2))&gt;2,LEFT(INDEX(Base!96:96,0,MATCH(Planilha2!$AA96,Base!96:96,0)+2),1),INDEX(Base!96:96,0,MATCH(Planilha2!$AA96,Base!96:96,0)+2)),0)</f>
        <v>2</v>
      </c>
      <c r="AF96" t="str">
        <f>AA96&amp;", "&amp;Configurações!$C$4&amp;", "&amp;Configurações!$C$5&amp;", Brazil"</f>
        <v>Rua Santa Clara, Copacabana, Copacabana, RJ, Brazil</v>
      </c>
      <c r="AG96" t="str">
        <f>RIGHT(AA96,LEN(AA96)-FIND(",",AA96,1)-1)&amp;", "&amp;Configurações!$C$4&amp;", "&amp;Configurações!$C$5</f>
        <v>Copacabana, Copacabana, RJ</v>
      </c>
    </row>
    <row r="97" spans="2:33" x14ac:dyDescent="0.3">
      <c r="B97" t="str">
        <f>IF(OR(ISNUMBER(FIND(Configurações!$B$8,Base!B97)),ISNUMBER(FIND(Configurações!$B$9,Base!B97)),ISNUMBER(FIND(Configurações!$B$10,Base!B97)),ISNUMBER(FIND(Configurações!$B$11,Base!B97)))=TRUE,Base!B97,0)</f>
        <v>destaque</v>
      </c>
      <c r="C97" t="str">
        <f>SUBSTITUTE(SUBSTITUTE(IF(ISNUMBER(FIND("R$",Base!B97))=TRUE,Base!B97,IF(OR(ISNUMBER(FIND("condo",Base!C97)),ISNUMBER(FIND("IPTU",Base!C97)))=TRUE,Base!B97,Base!C97)),"R$",""),".","")</f>
        <v xml:space="preserve"> 1350000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1208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299</v>
      </c>
      <c r="F97" s="3" t="str" cm="1">
        <f t="array" ref="F97">INDEX(Base!97:97,MATCH(MAX(LEN(Base!97:97)),LEN(Base!97:97),0))</f>
        <v>PRAÇA EUGÊNIO JARDIM, Nº 39 APTO 501 BLOCO 01 - 01 VAGA - 88M² - FRENTE - SALA - 02 QUARTOS (SENDO 01 SUÍTE) – BANHEIRO – COZINHA – ÁREA – DEPENDÊNCIA COMPLETA – CONDOMÍNIO R$1.208...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/>
      </c>
      <c r="M97" t="str">
        <f>TRIM((IF(OR(ISNUMBER(FIND("Avenida",Base!E97)),ISNUMBER(FIND("Rua",Base!E97)),ISNUMBER(FIND("Estrada",Base!E97)),ISNUMBER(FIND(",",Base!E97)))=TRUE,Base!E97,"")))</f>
        <v>PRAÇA EUGÊNIO JARDIM, Nº 39 APTO 501 BLOCO 01 - 01 VAGA - 88M² - FRENTE - SALA - 02 QUARTOS (SENDO 01 SUÍTE) – BANHEIRO – COZINHA – ÁREA – DEPENDÊNCIA COMPLETA – CONDOMÍNIO R$1.208...</v>
      </c>
      <c r="N97" t="str">
        <f>TRIM((IF(OR(ISNUMBER(FIND("Avenida",Base!F97)),ISNUMBER(FIND("Rua",Base!F97)),ISNUMBER(FIND("Estrada",Base!F97)),ISNUMBER(FIND(",",Base!F97)))=TRUE,Base!F97,"")))</f>
        <v/>
      </c>
      <c r="O97" t="str">
        <f>TRIM((IF(OR(ISNUMBER(FIND("Avenida",Base!G97)),ISNUMBER(FIND("Rua",Base!G97)),ISNUMBER(FIND("Estrada",Base!G97)),ISNUMBER(FIND(",",Base!G97)))=TRUE,Base!G97,"")))</f>
        <v>Praça Eugênio Jardim, Copacabana</v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3" t="str" cm="1">
        <f t="array" ref="AA97">LOOKUP(2,1/(F97:Z97&lt;&gt;""),F97:Z97)</f>
        <v>Praça Eugênio Jardim, Copacabana</v>
      </c>
      <c r="AB97" t="str" cm="1">
        <f t="array" ref="AB97">IFERROR(IF(LEN(TRIM(SUBSTITUTE(INDEX(Base!97:97,0,MATCH(Planilha2!$AA97,Base!97:97,0)+1),"m²",""))&gt;5),LEFT(TRIM(SUBSTITUTE(INDEX(Base!97:97,0,MATCH(Planilha2!$AA97,Base!97:97,0)+1),"m²","")),2),TRIM(SUBSTITUTE(INDEX(Base!97:97,0,MATCH(Planilha2!$AA97,Base!97:97,0)+1),"m²",""))),0)</f>
        <v>88</v>
      </c>
      <c r="AC97" t="str" cm="1">
        <f t="array" ref="AC97">IFERROR(IF(LEN(INDEX(Base!97:97,0,MATCH(Planilha2!$AA97,Base!97:97,0)+2))&gt;2,LEFT(INDEX(Base!97:97,0,MATCH(Planilha2!$AA97,Base!97:97,0)+2),1),INDEX(Base!97:97,0,MATCH(Planilha2!$AA97,Base!97:97,0)+2)),0)</f>
        <v>2</v>
      </c>
      <c r="AD97" t="str" cm="1">
        <f t="array" ref="AD97">IFERROR(IF(LEN(INDEX(Base!97:97,0,MATCH(Planilha2!$AA97,Base!97:97,0)+2))&gt;2,LEFT(INDEX(Base!97:97,0,MATCH(Planilha2!$AA97,Base!97:97,0)+2),1),INDEX(Base!97:97,0,MATCH(Planilha2!$AA97,Base!97:97,0)+2)),0)</f>
        <v>2</v>
      </c>
      <c r="AE97" t="str" cm="1">
        <f t="array" ref="AE97">IFERROR(IF(LEN(INDEX(Base!97:97,0,MATCH(Planilha2!$AA97,Base!97:97,0)+2))&gt;2,LEFT(INDEX(Base!97:97,0,MATCH(Planilha2!$AA97,Base!97:97,0)+2),1),INDEX(Base!97:97,0,MATCH(Planilha2!$AA97,Base!97:97,0)+2)),0)</f>
        <v>2</v>
      </c>
      <c r="AF97" t="str">
        <f>AA97&amp;", "&amp;Configurações!$C$4&amp;", "&amp;Configurações!$C$5&amp;", Brazil"</f>
        <v>Praça Eugênio Jardim, Copacabana, Copacabana, RJ, Brazil</v>
      </c>
      <c r="AG97" t="str">
        <f>RIGHT(AA97,LEN(AA97)-FIND(",",AA97,1)-1)&amp;", "&amp;Configurações!$C$4&amp;", "&amp;Configurações!$C$5</f>
        <v>Copacabana, Copacabana, RJ</v>
      </c>
    </row>
    <row r="98" spans="2:33" x14ac:dyDescent="0.3">
      <c r="B98" t="str">
        <f>IF(OR(ISNUMBER(FIND(Configurações!$B$8,Base!B98)),ISNUMBER(FIND(Configurações!$B$9,Base!B98)),ISNUMBER(FIND(Configurações!$B$10,Base!B98)),ISNUMBER(FIND(Configurações!$B$11,Base!B98)))=TRUE,Base!B98,0)</f>
        <v>na planta</v>
      </c>
      <c r="C98" t="str">
        <f>SUBSTITUTE(SUBSTITUTE(IF(ISNUMBER(FIND("R$",Base!B98))=TRUE,Base!B98,IF(OR(ISNUMBER(FIND("condo",Base!C98)),ISNUMBER(FIND("IPTU",Base!C98)))=TRUE,Base!B98,Base!C98)),"R$",""),".","")</f>
        <v xml:space="preserve"> 1229400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0</v>
      </c>
      <c r="F98" s="3" t="str" cm="1">
        <f t="array" ref="F98">INDEX(Base!98:98,MATCH(MAX(LEN(Base!98:98)),LEN(Base!98:98),0))</f>
        <v>Exclusivas unidades de 2, 3 e 4 quartos no mais icônico lançamento imobiliário da Zona Sul, com vista eterna para o Pão de Açúcar e Cristo Redentor. Sofisticação e requinte com uma...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Exclusivas unidades de 2, 3 e 4 quartos no mais icônico lançamento imobiliário da Zona Sul, com vista eterna para o Pão de Açúcar e Cristo Redentor. Sofisticação e requinte com uma...</v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>Avenida Lauro Sodré, Botafogo</v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3" t="str" cm="1">
        <f t="array" ref="AA98">LOOKUP(2,1/(F98:Z98&lt;&gt;""),F98:Z98)</f>
        <v>Avenida Lauro Sodré, Botafogo</v>
      </c>
      <c r="AB98" t="str" cm="1">
        <f t="array" ref="AB98">IFERROR(IF(LEN(TRIM(SUBSTITUTE(INDEX(Base!98:98,0,MATCH(Planilha2!$AA98,Base!98:98,0)+1),"m²",""))&gt;5),LEFT(TRIM(SUBSTITUTE(INDEX(Base!98:98,0,MATCH(Planilha2!$AA98,Base!98:98,0)+1),"m²","")),2),TRIM(SUBSTITUTE(INDEX(Base!98:98,0,MATCH(Planilha2!$AA98,Base!98:98,0)+1),"m²",""))),0)</f>
        <v>72</v>
      </c>
      <c r="AC98" t="str" cm="1">
        <f t="array" ref="AC98">IFERROR(IF(LEN(INDEX(Base!98:98,0,MATCH(Planilha2!$AA98,Base!98:98,0)+2))&gt;2,LEFT(INDEX(Base!98:98,0,MATCH(Planilha2!$AA98,Base!98:98,0)+2),1),INDEX(Base!98:98,0,MATCH(Planilha2!$AA98,Base!98:98,0)+2)),0)</f>
        <v>2</v>
      </c>
      <c r="AD98" t="str" cm="1">
        <f t="array" ref="AD98">IFERROR(IF(LEN(INDEX(Base!98:98,0,MATCH(Planilha2!$AA98,Base!98:98,0)+2))&gt;2,LEFT(INDEX(Base!98:98,0,MATCH(Planilha2!$AA98,Base!98:98,0)+2),1),INDEX(Base!98:98,0,MATCH(Planilha2!$AA98,Base!98:98,0)+2)),0)</f>
        <v>2</v>
      </c>
      <c r="AE98" t="str" cm="1">
        <f t="array" ref="AE98">IFERROR(IF(LEN(INDEX(Base!98:98,0,MATCH(Planilha2!$AA98,Base!98:98,0)+2))&gt;2,LEFT(INDEX(Base!98:98,0,MATCH(Planilha2!$AA98,Base!98:98,0)+2),1),INDEX(Base!98:98,0,MATCH(Planilha2!$AA98,Base!98:98,0)+2)),0)</f>
        <v>2</v>
      </c>
      <c r="AF98" t="str">
        <f>AA98&amp;", "&amp;Configurações!$C$4&amp;", "&amp;Configurações!$C$5&amp;", Brazil"</f>
        <v>Avenida Lauro Sodré, Botafogo, Copacabana, RJ, Brazil</v>
      </c>
      <c r="AG98" t="str">
        <f>RIGHT(AA98,LEN(AA98)-FIND(",",AA98,1)-1)&amp;", "&amp;Configurações!$C$4&amp;", "&amp;Configurações!$C$5</f>
        <v>Botafogo, Copacabana, RJ</v>
      </c>
    </row>
    <row r="99" spans="2:33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 xml:space="preserve"> 1012000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0</v>
      </c>
      <c r="F99" s="3" t="str" cm="1">
        <f t="array" ref="F99">INDEX(Base!99:99,MATCH(MAX(LEN(Base!99:99)),LEN(Base!99:99),0))</f>
        <v>O You Botafogo traz tudo o que você e sua família procuram. Ampla área de lazer, localização...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VIVA COM A SOFISTICAÇÃO DE UM PROJETO EXCLUSIVO, E A PAISAGEM MAIS BONITA DO RIO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O You Botafogo traz tudo o que você e sua família procuram. Ampla área de lazer, localização...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>Rua Real Grandeza, Botafogo</v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3" t="str" cm="1">
        <f t="array" ref="AA99">LOOKUP(2,1/(F99:Z99&lt;&gt;""),F99:Z99)</f>
        <v>Rua Real Grandeza, Botafogo</v>
      </c>
      <c r="AB99" t="str" cm="1">
        <f t="array" ref="AB99">IFERROR(IF(LEN(TRIM(SUBSTITUTE(INDEX(Base!99:99,0,MATCH(Planilha2!$AA99,Base!99:99,0)+1),"m²",""))&gt;5),LEFT(TRIM(SUBSTITUTE(INDEX(Base!99:99,0,MATCH(Planilha2!$AA99,Base!99:99,0)+1),"m²","")),2),TRIM(SUBSTITUTE(INDEX(Base!99:99,0,MATCH(Planilha2!$AA99,Base!99:99,0)+1),"m²",""))),0)</f>
        <v>66</v>
      </c>
      <c r="AC99" t="str" cm="1">
        <f t="array" ref="AC99">IFERROR(IF(LEN(INDEX(Base!99:99,0,MATCH(Planilha2!$AA99,Base!99:99,0)+2))&gt;2,LEFT(INDEX(Base!99:99,0,MATCH(Planilha2!$AA99,Base!99:99,0)+2),1),INDEX(Base!99:99,0,MATCH(Planilha2!$AA99,Base!99:99,0)+2)),0)</f>
        <v>2</v>
      </c>
      <c r="AD99" t="str" cm="1">
        <f t="array" ref="AD99">IFERROR(IF(LEN(INDEX(Base!99:99,0,MATCH(Planilha2!$AA99,Base!99:99,0)+2))&gt;2,LEFT(INDEX(Base!99:99,0,MATCH(Planilha2!$AA99,Base!99:99,0)+2),1),INDEX(Base!99:99,0,MATCH(Planilha2!$AA99,Base!99:99,0)+2)),0)</f>
        <v>2</v>
      </c>
      <c r="AE99" t="str" cm="1">
        <f t="array" ref="AE99">IFERROR(IF(LEN(INDEX(Base!99:99,0,MATCH(Planilha2!$AA99,Base!99:99,0)+2))&gt;2,LEFT(INDEX(Base!99:99,0,MATCH(Planilha2!$AA99,Base!99:99,0)+2),1),INDEX(Base!99:99,0,MATCH(Planilha2!$AA99,Base!99:99,0)+2)),0)</f>
        <v>2</v>
      </c>
      <c r="AF99" t="str">
        <f>AA99&amp;", "&amp;Configurações!$C$4&amp;", "&amp;Configurações!$C$5&amp;", Brazil"</f>
        <v>Rua Real Grandeza, Botafogo, Copacabana, RJ, Brazil</v>
      </c>
      <c r="AG99" t="str">
        <f>RIGHT(AA99,LEN(AA99)-FIND(",",AA99,1)-1)&amp;", "&amp;Configurações!$C$4&amp;", "&amp;Configurações!$C$5</f>
        <v>Botafogo, Copacabana, RJ</v>
      </c>
    </row>
    <row r="100" spans="2:33" x14ac:dyDescent="0.3">
      <c r="B100" t="str">
        <f>IF(OR(ISNUMBER(FIND(Configurações!$B$8,Base!B100)),ISNUMBER(FIND(Configurações!$B$9,Base!B100)),ISNUMBER(FIND(Configurações!$B$10,Base!B100)),ISNUMBER(FIND(Configurações!$B$11,Base!B100)))=TRUE,Base!B100,0)</f>
        <v>na planta</v>
      </c>
      <c r="C100" t="str">
        <f>SUBSTITUTE(SUBSTITUTE(IF(ISNUMBER(FIND("R$",Base!B100))=TRUE,Base!B100,IF(OR(ISNUMBER(FIND("condo",Base!C100)),ISNUMBER(FIND("IPTU",Base!C100)))=TRUE,Base!B100,Base!C100)),"R$",""),".","")</f>
        <v>Sob consulta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0</v>
      </c>
      <c r="F100" s="3" t="str" cm="1">
        <f t="array" ref="F100">INDEX(Base!100:100,MATCH(MAX(LEN(Base!100:100)),LEN(Base!100:100),0))</f>
        <v>MELHOR PONTO DE BOTAFOGO: 3, 4 quartos, Coberturas e Gardens, de 109m² a 209m² com LAZER e TECNOLOGIA. Oportunidade em morar no endereço mais nobre e desejado- Rua Dona Mariana 65,...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MELHOR PONTO DE BOTAFOGO: 3, 4 quartos, Coberturas e Gardens, de 109m² a 209m² com LAZER e TECNOLOGIA. Oportunidade em morar no endereço mais nobre e desejado- Rua Dona Mariana 65,...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Rua Dona Mariana, Botafogo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3" t="str" cm="1">
        <f t="array" ref="AA100">LOOKUP(2,1/(F100:Z100&lt;&gt;""),F100:Z100)</f>
        <v>Rua Dona Mariana, Botafogo</v>
      </c>
      <c r="AB100" t="str" cm="1">
        <f t="array" ref="AB100">IFERROR(IF(LEN(TRIM(SUBSTITUTE(INDEX(Base!100:100,0,MATCH(Planilha2!$AA100,Base!100:100,0)+1),"m²",""))&gt;5),LEFT(TRIM(SUBSTITUTE(INDEX(Base!100:100,0,MATCH(Planilha2!$AA100,Base!100:100,0)+1),"m²","")),2),TRIM(SUBSTITUTE(INDEX(Base!100:100,0,MATCH(Planilha2!$AA100,Base!100:100,0)+1),"m²",""))),0)</f>
        <v>10</v>
      </c>
      <c r="AC100" t="str" cm="1">
        <f t="array" ref="AC100">IFERROR(IF(LEN(INDEX(Base!100:100,0,MATCH(Planilha2!$AA100,Base!100:100,0)+2))&gt;2,LEFT(INDEX(Base!100:100,0,MATCH(Planilha2!$AA100,Base!100:100,0)+2),1),INDEX(Base!100:100,0,MATCH(Planilha2!$AA100,Base!100:100,0)+2)),0)</f>
        <v>3</v>
      </c>
      <c r="AD100" t="str" cm="1">
        <f t="array" ref="AD100">IFERROR(IF(LEN(INDEX(Base!100:100,0,MATCH(Planilha2!$AA100,Base!100:100,0)+2))&gt;2,LEFT(INDEX(Base!100:100,0,MATCH(Planilha2!$AA100,Base!100:100,0)+2),1),INDEX(Base!100:100,0,MATCH(Planilha2!$AA100,Base!100:100,0)+2)),0)</f>
        <v>3</v>
      </c>
      <c r="AE100" t="str" cm="1">
        <f t="array" ref="AE100">IFERROR(IF(LEN(INDEX(Base!100:100,0,MATCH(Planilha2!$AA100,Base!100:100,0)+2))&gt;2,LEFT(INDEX(Base!100:100,0,MATCH(Planilha2!$AA100,Base!100:100,0)+2),1),INDEX(Base!100:100,0,MATCH(Planilha2!$AA100,Base!100:100,0)+2)),0)</f>
        <v>3</v>
      </c>
      <c r="AF100" t="str">
        <f>AA100&amp;", "&amp;Configurações!$C$4&amp;", "&amp;Configurações!$C$5&amp;", Brazil"</f>
        <v>Rua Dona Mariana, Botafogo, Copacabana, RJ, Brazil</v>
      </c>
      <c r="AG100" t="str">
        <f>RIGHT(AA100,LEN(AA100)-FIND(",",AA100,1)-1)&amp;", "&amp;Configurações!$C$4&amp;", "&amp;Configurações!$C$5</f>
        <v>Botafogo, Copacabana, RJ</v>
      </c>
    </row>
    <row r="101" spans="2:33" x14ac:dyDescent="0.3">
      <c r="B101" t="str">
        <f>IF(OR(ISNUMBER(FIND(Configurações!$B$8,Base!B101)),ISNUMBER(FIND(Configurações!$B$9,Base!B101)),ISNUMBER(FIND(Configurações!$B$10,Base!B101)),ISNUMBER(FIND(Configurações!$B$11,Base!B101)))=TRUE,Base!B101,0)</f>
        <v>super destaque</v>
      </c>
      <c r="C101" t="str">
        <f>SUBSTITUTE(SUBSTITUTE(IF(ISNUMBER(FIND("R$",Base!B101))=TRUE,Base!B101,IF(OR(ISNUMBER(FIND("condo",Base!C101)),ISNUMBER(FIND("IPTU",Base!C101)))=TRUE,Base!B101,Base!C101)),"R$",""),".","")</f>
        <v xml:space="preserve"> 1250000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1100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2400</v>
      </c>
      <c r="F101" s="3" t="str" cm="1">
        <f t="array" ref="F101">INDEX(Base!101:101,MATCH(MAX(LEN(Base!101:101)),LEN(Base!101:101),0))</f>
        <v>Apartamento à venda na Rua Raul Pompéia, Copacabana - Rio de Janeiro, RJ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>Apartamento à venda na Rua Raul Pompéia, Copacabana - Rio de Janeiro, RJ</v>
      </c>
      <c r="N101" t="str">
        <f>TRIM((IF(OR(ISNUMBER(FIND("Avenida",Base!F101)),ISNUMBER(FIND("Rua",Base!F101)),ISNUMBER(FIND("Estrada",Base!F101)),ISNUMBER(FIND(",",Base!F101)))=TRUE,Base!F101,"")))</f>
        <v/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>Rua Raul Pompéia, Copacabana</v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3" t="str" cm="1">
        <f t="array" ref="AA101">LOOKUP(2,1/(F101:Z101&lt;&gt;""),F101:Z101)</f>
        <v>Rua Raul Pompéia, Copacabana</v>
      </c>
      <c r="AB101" t="str" cm="1">
        <f t="array" ref="AB101">IFERROR(IF(LEN(TRIM(SUBSTITUTE(INDEX(Base!101:101,0,MATCH(Planilha2!$AA101,Base!101:101,0)+1),"m²",""))&gt;5),LEFT(TRIM(SUBSTITUTE(INDEX(Base!101:101,0,MATCH(Planilha2!$AA101,Base!101:101,0)+1),"m²","")),2),TRIM(SUBSTITUTE(INDEX(Base!101:101,0,MATCH(Planilha2!$AA101,Base!101:101,0)+1),"m²",""))),0)</f>
        <v>10</v>
      </c>
      <c r="AC101" t="str" cm="1">
        <f t="array" ref="AC101">IFERROR(IF(LEN(INDEX(Base!101:101,0,MATCH(Planilha2!$AA101,Base!101:101,0)+2))&gt;2,LEFT(INDEX(Base!101:101,0,MATCH(Planilha2!$AA101,Base!101:101,0)+2),1),INDEX(Base!101:101,0,MATCH(Planilha2!$AA101,Base!101:101,0)+2)),0)</f>
        <v>3</v>
      </c>
      <c r="AD101" t="str" cm="1">
        <f t="array" ref="AD101">IFERROR(IF(LEN(INDEX(Base!101:101,0,MATCH(Planilha2!$AA101,Base!101:101,0)+2))&gt;2,LEFT(INDEX(Base!101:101,0,MATCH(Planilha2!$AA101,Base!101:101,0)+2),1),INDEX(Base!101:101,0,MATCH(Planilha2!$AA101,Base!101:101,0)+2)),0)</f>
        <v>3</v>
      </c>
      <c r="AE101" t="str" cm="1">
        <f t="array" ref="AE101">IFERROR(IF(LEN(INDEX(Base!101:101,0,MATCH(Planilha2!$AA101,Base!101:101,0)+2))&gt;2,LEFT(INDEX(Base!101:101,0,MATCH(Planilha2!$AA101,Base!101:101,0)+2),1),INDEX(Base!101:101,0,MATCH(Planilha2!$AA101,Base!101:101,0)+2)),0)</f>
        <v>3</v>
      </c>
      <c r="AF101" t="str">
        <f>AA101&amp;", "&amp;Configurações!$C$4&amp;", "&amp;Configurações!$C$5&amp;", Brazil"</f>
        <v>Rua Raul Pompéia, Copacabana, Copacabana, RJ, Brazil</v>
      </c>
      <c r="AG101" t="str">
        <f>RIGHT(AA101,LEN(AA101)-FIND(",",AA101,1)-1)&amp;", "&amp;Configurações!$C$4&amp;", "&amp;Configurações!$C$5</f>
        <v>Copacabana, Copacabana, RJ</v>
      </c>
    </row>
    <row r="102" spans="2:33" x14ac:dyDescent="0.3">
      <c r="B102" t="str">
        <f>IF(OR(ISNUMBER(FIND(Configurações!$B$8,Base!B102)),ISNUMBER(FIND(Configurações!$B$9,Base!B102)),ISNUMBER(FIND(Configurações!$B$10,Base!B102)),ISNUMBER(FIND(Configurações!$B$11,Base!B102)))=TRUE,Base!B102,0)</f>
        <v>super destaque</v>
      </c>
      <c r="C102" t="str">
        <f>SUBSTITUTE(SUBSTITUTE(IF(ISNUMBER(FIND("R$",Base!B102))=TRUE,Base!B102,IF(OR(ISNUMBER(FIND("condo",Base!C102)),ISNUMBER(FIND("IPTU",Base!C102)))=TRUE,Base!B102,Base!C102)),"R$",""),".","")</f>
        <v xml:space="preserve"> 3390000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3300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896</v>
      </c>
      <c r="F102" s="3" t="str" cm="1">
        <f t="array" ref="F102">INDEX(Base!102:102,MATCH(MAX(LEN(Base!102:102)),LEN(Base!102:102),0))</f>
        <v>Cód: CPAP40274. Prédio bem localizado, apenas 1 apartamento por andar, portaria com porteiro 24 horas. Cobertura duplex, composta de: Salão em 2 ambientes, 4 quartos com armários (...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Cód: CPAP40274. Prédio bem localizado, apenas 1 apartamento por andar, portaria com porteiro 24 horas. Cobertura duplex, composta de: Salão em 2 ambientes, 4 quartos com armários (...</v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>Avenida Atlântica, Copacabana</v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3" t="str" cm="1">
        <f t="array" ref="AA102">LOOKUP(2,1/(F102:Z102&lt;&gt;""),F102:Z102)</f>
        <v>Avenida Atlântica, Copacabana</v>
      </c>
      <c r="AB102" t="str" cm="1">
        <f t="array" ref="AB102">IFERROR(IF(LEN(TRIM(SUBSTITUTE(INDEX(Base!102:102,0,MATCH(Planilha2!$AA102,Base!102:102,0)+1),"m²",""))&gt;5),LEFT(TRIM(SUBSTITUTE(INDEX(Base!102:102,0,MATCH(Planilha2!$AA102,Base!102:102,0)+1),"m²","")),2),TRIM(SUBSTITUTE(INDEX(Base!102:102,0,MATCH(Planilha2!$AA102,Base!102:102,0)+1),"m²",""))),0)</f>
        <v>19</v>
      </c>
      <c r="AC102" t="str" cm="1">
        <f t="array" ref="AC102">IFERROR(IF(LEN(INDEX(Base!102:102,0,MATCH(Planilha2!$AA102,Base!102:102,0)+2))&gt;2,LEFT(INDEX(Base!102:102,0,MATCH(Planilha2!$AA102,Base!102:102,0)+2),1),INDEX(Base!102:102,0,MATCH(Planilha2!$AA102,Base!102:102,0)+2)),0)</f>
        <v>4</v>
      </c>
      <c r="AD102" t="str" cm="1">
        <f t="array" ref="AD102">IFERROR(IF(LEN(INDEX(Base!102:102,0,MATCH(Planilha2!$AA102,Base!102:102,0)+2))&gt;2,LEFT(INDEX(Base!102:102,0,MATCH(Planilha2!$AA102,Base!102:102,0)+2),1),INDEX(Base!102:102,0,MATCH(Planilha2!$AA102,Base!102:102,0)+2)),0)</f>
        <v>4</v>
      </c>
      <c r="AE102" t="str" cm="1">
        <f t="array" ref="AE102">IFERROR(IF(LEN(INDEX(Base!102:102,0,MATCH(Planilha2!$AA102,Base!102:102,0)+2))&gt;2,LEFT(INDEX(Base!102:102,0,MATCH(Planilha2!$AA102,Base!102:102,0)+2),1),INDEX(Base!102:102,0,MATCH(Planilha2!$AA102,Base!102:102,0)+2)),0)</f>
        <v>4</v>
      </c>
      <c r="AF102" t="str">
        <f>AA102&amp;", "&amp;Configurações!$C$4&amp;", "&amp;Configurações!$C$5&amp;", Brazil"</f>
        <v>Avenida Atlântica, Copacabana, Copacabana, RJ, Brazil</v>
      </c>
      <c r="AG102" t="str">
        <f>RIGHT(AA102,LEN(AA102)-FIND(",",AA102,1)-1)&amp;", "&amp;Configurações!$C$4&amp;", "&amp;Configurações!$C$5</f>
        <v>Copacabana, Copacabana, RJ</v>
      </c>
    </row>
    <row r="103" spans="2:33" x14ac:dyDescent="0.3">
      <c r="B103" t="str">
        <f>IF(OR(ISNUMBER(FIND(Configurações!$B$8,Base!B103)),ISNUMBER(FIND(Configurações!$B$9,Base!B103)),ISNUMBER(FIND(Configurações!$B$10,Base!B103)),ISNUMBER(FIND(Configurações!$B$11,Base!B103)))=TRUE,Base!B103,0)</f>
        <v>super destaque</v>
      </c>
      <c r="C103" t="str">
        <f>SUBSTITUTE(SUBSTITUTE(IF(ISNUMBER(FIND("R$",Base!B103))=TRUE,Base!B103,IF(OR(ISNUMBER(FIND("condo",Base!C103)),ISNUMBER(FIND("IPTU",Base!C103)))=TRUE,Base!B103,Base!C103)),"R$",""),".","")</f>
        <v xml:space="preserve"> 4200000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2850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1668</v>
      </c>
      <c r="F103" s="3" t="str" cm="1">
        <f t="array" ref="F103">INDEX(Base!103:103,MATCH(MAX(LEN(Base!103:103)),LEN(Base!103:103),0))</f>
        <v>Av Atlântica frontal praia de Copacabana. Amplo salão em dois ambientes, quatro quartos todos suítes, banheiro social, copa cozinha, área de serviço e dependência completa. Apenas...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Av Atlântica frontal praia de Copacabana. Amplo salão em dois ambientes, quatro quartos todos suítes, banheiro social, copa cozinha, área de serviço e dependência completa. Apenas...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>Avenida Atlântica, Copacabana</v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3" t="str" cm="1">
        <f t="array" ref="AA103">LOOKUP(2,1/(F103:Z103&lt;&gt;""),F103:Z103)</f>
        <v>Avenida Atlântica, Copacabana</v>
      </c>
      <c r="AB103" t="str" cm="1">
        <f t="array" ref="AB103">IFERROR(IF(LEN(TRIM(SUBSTITUTE(INDEX(Base!103:103,0,MATCH(Planilha2!$AA103,Base!103:103,0)+1),"m²",""))&gt;5),LEFT(TRIM(SUBSTITUTE(INDEX(Base!103:103,0,MATCH(Planilha2!$AA103,Base!103:103,0)+1),"m²","")),2),TRIM(SUBSTITUTE(INDEX(Base!103:103,0,MATCH(Planilha2!$AA103,Base!103:103,0)+1),"m²",""))),0)</f>
        <v>26</v>
      </c>
      <c r="AC103" t="str" cm="1">
        <f t="array" ref="AC103">IFERROR(IF(LEN(INDEX(Base!103:103,0,MATCH(Planilha2!$AA103,Base!103:103,0)+2))&gt;2,LEFT(INDEX(Base!103:103,0,MATCH(Planilha2!$AA103,Base!103:103,0)+2),1),INDEX(Base!103:103,0,MATCH(Planilha2!$AA103,Base!103:103,0)+2)),0)</f>
        <v>4</v>
      </c>
      <c r="AD103" t="str" cm="1">
        <f t="array" ref="AD103">IFERROR(IF(LEN(INDEX(Base!103:103,0,MATCH(Planilha2!$AA103,Base!103:103,0)+2))&gt;2,LEFT(INDEX(Base!103:103,0,MATCH(Planilha2!$AA103,Base!103:103,0)+2),1),INDEX(Base!103:103,0,MATCH(Planilha2!$AA103,Base!103:103,0)+2)),0)</f>
        <v>4</v>
      </c>
      <c r="AE103" t="str" cm="1">
        <f t="array" ref="AE103">IFERROR(IF(LEN(INDEX(Base!103:103,0,MATCH(Planilha2!$AA103,Base!103:103,0)+2))&gt;2,LEFT(INDEX(Base!103:103,0,MATCH(Planilha2!$AA103,Base!103:103,0)+2),1),INDEX(Base!103:103,0,MATCH(Planilha2!$AA103,Base!103:103,0)+2)),0)</f>
        <v>4</v>
      </c>
      <c r="AF103" t="str">
        <f>AA103&amp;", "&amp;Configurações!$C$4&amp;", "&amp;Configurações!$C$5&amp;", Brazil"</f>
        <v>Avenida Atlântica, Copacabana, Copacabana, RJ, Brazil</v>
      </c>
      <c r="AG103" t="str">
        <f>RIGHT(AA103,LEN(AA103)-FIND(",",AA103,1)-1)&amp;", "&amp;Configurações!$C$4&amp;", "&amp;Configurações!$C$5</f>
        <v>Copacabana, Copacabana, RJ</v>
      </c>
    </row>
    <row r="104" spans="2:33" x14ac:dyDescent="0.3">
      <c r="B104">
        <f>IF(OR(ISNUMBER(FIND(Configurações!$B$8,Base!B104)),ISNUMBER(FIND(Configurações!$B$9,Base!B104)),ISNUMBER(FIND(Configurações!$B$10,Base!B104)),ISNUMBER(FIND(Configurações!$B$11,Base!B104)))=TRUE,Base!B104,0)</f>
        <v>0</v>
      </c>
      <c r="C104" t="str">
        <f>SUBSTITUTE(SUBSTITUTE(IF(ISNUMBER(FIND("R$",Base!B104))=TRUE,Base!B104,IF(OR(ISNUMBER(FIND("condo",Base!C104)),ISNUMBER(FIND("IPTU",Base!C104)))=TRUE,Base!B104,Base!C104)),"R$",""),".","")</f>
        <v xml:space="preserve"> 354000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550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700</v>
      </c>
      <c r="F104" s="3" t="str" cm="1">
        <f t="array" ref="F104">INDEX(Base!104:104,MATCH(MAX(LEN(Base!104:104)),LEN(Base!104:104),0))</f>
        <v>Magnífico Sala Quarto Totalmente Reformado! Sala em piso laminado, janela ampla com boa circulação de ar, parede decorada, iluminação direta e indireta. Quarto bem arejado. Cozinha...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>Magnífico Sala Quarto Totalmente Reformado! Sala em piso laminado, janela ampla com boa circulação de ar, parede decorada, iluminação direta e indireta. Quarto bem arejado. Cozinha...</v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>Rua Raimundo Correia, Copacabana</v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3" t="str" cm="1">
        <f t="array" ref="AA104">LOOKUP(2,1/(F104:Z104&lt;&gt;""),F104:Z104)</f>
        <v>Rua Raimundo Correia, Copacabana</v>
      </c>
      <c r="AB104" t="str" cm="1">
        <f t="array" ref="AB104">IFERROR(IF(LEN(TRIM(SUBSTITUTE(INDEX(Base!104:104,0,MATCH(Planilha2!$AA104,Base!104:104,0)+1),"m²",""))&gt;5),LEFT(TRIM(SUBSTITUTE(INDEX(Base!104:104,0,MATCH(Planilha2!$AA104,Base!104:104,0)+1),"m²","")),2),TRIM(SUBSTITUTE(INDEX(Base!104:104,0,MATCH(Planilha2!$AA104,Base!104:104,0)+1),"m²",""))),0)</f>
        <v>44</v>
      </c>
      <c r="AC104" t="str" cm="1">
        <f t="array" ref="AC104">IFERROR(IF(LEN(INDEX(Base!104:104,0,MATCH(Planilha2!$AA104,Base!104:104,0)+2))&gt;2,LEFT(INDEX(Base!104:104,0,MATCH(Planilha2!$AA104,Base!104:104,0)+2),1),INDEX(Base!104:104,0,MATCH(Planilha2!$AA104,Base!104:104,0)+2)),0)</f>
        <v>1</v>
      </c>
      <c r="AD104" t="str" cm="1">
        <f t="array" ref="AD104">IFERROR(IF(LEN(INDEX(Base!104:104,0,MATCH(Planilha2!$AA104,Base!104:104,0)+2))&gt;2,LEFT(INDEX(Base!104:104,0,MATCH(Planilha2!$AA104,Base!104:104,0)+2),1),INDEX(Base!104:104,0,MATCH(Planilha2!$AA104,Base!104:104,0)+2)),0)</f>
        <v>1</v>
      </c>
      <c r="AE104" t="str" cm="1">
        <f t="array" ref="AE104">IFERROR(IF(LEN(INDEX(Base!104:104,0,MATCH(Planilha2!$AA104,Base!104:104,0)+2))&gt;2,LEFT(INDEX(Base!104:104,0,MATCH(Planilha2!$AA104,Base!104:104,0)+2),1),INDEX(Base!104:104,0,MATCH(Planilha2!$AA104,Base!104:104,0)+2)),0)</f>
        <v>1</v>
      </c>
      <c r="AF104" t="str">
        <f>AA104&amp;", "&amp;Configurações!$C$4&amp;", "&amp;Configurações!$C$5&amp;", Brazil"</f>
        <v>Rua Raimundo Correia, Copacabana, Copacabana, RJ, Brazil</v>
      </c>
      <c r="AG104" t="str">
        <f>RIGHT(AA104,LEN(AA104)-FIND(",",AA104,1)-1)&amp;", "&amp;Configurações!$C$4&amp;", "&amp;Configurações!$C$5</f>
        <v>Copacabana, Copacabana, RJ</v>
      </c>
    </row>
    <row r="105" spans="2:33" x14ac:dyDescent="0.3">
      <c r="B105">
        <f>IF(OR(ISNUMBER(FIND(Configurações!$B$8,Base!B105)),ISNUMBER(FIND(Configurações!$B$9,Base!B105)),ISNUMBER(FIND(Configurações!$B$10,Base!B105)),ISNUMBER(FIND(Configurações!$B$11,Base!B105)))=TRUE,Base!B105,0)</f>
        <v>0</v>
      </c>
      <c r="C105" t="str">
        <f>SUBSTITUTE(SUBSTITUTE(IF(ISNUMBER(FIND("R$",Base!B105))=TRUE,Base!B105,IF(OR(ISNUMBER(FIND("condo",Base!C105)),ISNUMBER(FIND("IPTU",Base!C105)))=TRUE,Base!B105,Base!C105)),"R$",""),".","")</f>
        <v xml:space="preserve"> 770000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800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1500</v>
      </c>
      <c r="F105" s="3" t="str" cm="1">
        <f t="array" ref="F105">INDEX(Base!105:105,MATCH(MAX(LEN(Base!105:105)),LEN(Base!105:105),0))</f>
        <v>Ótimo apartamento. Bem localizado. Próximo do metrô Siqueira Campos. Possui 2 quartos, sendo uma suíte, armários embutidos nos quartos e cozinha, dependência completa. Vazio. Super...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>Ótimo apartamento. Bem localizado. Próximo do metrô Siqueira Campos. Possui 2 quartos, sendo uma suíte, armários embutidos nos quartos e cozinha, dependência completa. Vazio. Super...</v>
      </c>
      <c r="M105" t="str">
        <f>TRIM((IF(OR(ISNUMBER(FIND("Avenida",Base!E105)),ISNUMBER(FIND("Rua",Base!E105)),ISNUMBER(FIND("Estrada",Base!E105)),ISNUMBER(FIND(",",Base!E105)))=TRUE,Base!E105,"")))</f>
        <v/>
      </c>
      <c r="N105" t="str">
        <f>TRIM((IF(OR(ISNUMBER(FIND("Avenida",Base!F105)),ISNUMBER(FIND("Rua",Base!F105)),ISNUMBER(FIND("Estrada",Base!F105)),ISNUMBER(FIND(",",Base!F105)))=TRUE,Base!F105,"")))</f>
        <v>Ladeira dos Tabajaras, Copacabana</v>
      </c>
      <c r="O105" t="str">
        <f>TRIM((IF(OR(ISNUMBER(FIND("Avenida",Base!G105)),ISNUMBER(FIND("Rua",Base!G105)),ISNUMBER(FIND("Estrada",Base!G105)),ISNUMBER(FIND(",",Base!G105)))=TRUE,Base!G105,"")))</f>
        <v/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3" t="str" cm="1">
        <f t="array" ref="AA105">LOOKUP(2,1/(F105:Z105&lt;&gt;""),F105:Z105)</f>
        <v>Ladeira dos Tabajaras, Copacabana</v>
      </c>
      <c r="AB105" t="str" cm="1">
        <f t="array" ref="AB105">IFERROR(IF(LEN(TRIM(SUBSTITUTE(INDEX(Base!105:105,0,MATCH(Planilha2!$AA105,Base!105:105,0)+1),"m²",""))&gt;5),LEFT(TRIM(SUBSTITUTE(INDEX(Base!105:105,0,MATCH(Planilha2!$AA105,Base!105:105,0)+1),"m²","")),2),TRIM(SUBSTITUTE(INDEX(Base!105:105,0,MATCH(Planilha2!$AA105,Base!105:105,0)+1),"m²",""))),0)</f>
        <v>10</v>
      </c>
      <c r="AC105" t="str" cm="1">
        <f t="array" ref="AC105">IFERROR(IF(LEN(INDEX(Base!105:105,0,MATCH(Planilha2!$AA105,Base!105:105,0)+2))&gt;2,LEFT(INDEX(Base!105:105,0,MATCH(Planilha2!$AA105,Base!105:105,0)+2),1),INDEX(Base!105:105,0,MATCH(Planilha2!$AA105,Base!105:105,0)+2)),0)</f>
        <v>2</v>
      </c>
      <c r="AD105" t="str" cm="1">
        <f t="array" ref="AD105">IFERROR(IF(LEN(INDEX(Base!105:105,0,MATCH(Planilha2!$AA105,Base!105:105,0)+2))&gt;2,LEFT(INDEX(Base!105:105,0,MATCH(Planilha2!$AA105,Base!105:105,0)+2),1),INDEX(Base!105:105,0,MATCH(Planilha2!$AA105,Base!105:105,0)+2)),0)</f>
        <v>2</v>
      </c>
      <c r="AE105" t="str" cm="1">
        <f t="array" ref="AE105">IFERROR(IF(LEN(INDEX(Base!105:105,0,MATCH(Planilha2!$AA105,Base!105:105,0)+2))&gt;2,LEFT(INDEX(Base!105:105,0,MATCH(Planilha2!$AA105,Base!105:105,0)+2),1),INDEX(Base!105:105,0,MATCH(Planilha2!$AA105,Base!105:105,0)+2)),0)</f>
        <v>2</v>
      </c>
      <c r="AF105" t="str">
        <f>AA105&amp;", "&amp;Configurações!$C$4&amp;", "&amp;Configurações!$C$5&amp;", Brazil"</f>
        <v>Ladeira dos Tabajaras, Copacabana, Copacabana, RJ, Brazil</v>
      </c>
      <c r="AG105" t="str">
        <f>RIGHT(AA105,LEN(AA105)-FIND(",",AA105,1)-1)&amp;", "&amp;Configurações!$C$4&amp;", "&amp;Configurações!$C$5</f>
        <v>Copacabana, Copacabana, RJ</v>
      </c>
    </row>
    <row r="106" spans="2:33" x14ac:dyDescent="0.3">
      <c r="B106" t="str">
        <f>IF(OR(ISNUMBER(FIND(Configurações!$B$8,Base!B106)),ISNUMBER(FIND(Configurações!$B$9,Base!B106)),ISNUMBER(FIND(Configurações!$B$10,Base!B106)),ISNUMBER(FIND(Configurações!$B$11,Base!B106)))=TRUE,Base!B106,0)</f>
        <v>destaque</v>
      </c>
      <c r="C106" t="str">
        <f>SUBSTITUTE(SUBSTITUTE(IF(ISNUMBER(FIND("R$",Base!B106))=TRUE,Base!B106,IF(OR(ISNUMBER(FIND("condo",Base!C106)),ISNUMBER(FIND("IPTU",Base!C106)))=TRUE,Base!B106,Base!C106)),"R$",""),".","")</f>
        <v xml:space="preserve"> 530000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680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150</v>
      </c>
      <c r="F106" s="3" t="str" cm="1">
        <f t="array" ref="F106">INDEX(Base!106:106,MATCH(MAX(LEN(Base!106:106)),LEN(Base!106:106),0))</f>
        <v>Apartamento moderno e espaçoso, localizado no 4º andar do edifício. Possui ampla sala com varanda, quartos/Dts. com armários, banheiro e lavabo. A cozinha , mobiliada com armários...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/>
      </c>
      <c r="M106" t="str">
        <f>TRIM((IF(OR(ISNUMBER(FIND("Avenida",Base!E106)),ISNUMBER(FIND("Rua",Base!E106)),ISNUMBER(FIND("Estrada",Base!E106)),ISNUMBER(FIND(",",Base!E106)))=TRUE,Base!E106,"")))</f>
        <v>Apartamento moderno e espaçoso, localizado no 4º andar do edifício. Possui ampla sala com varanda, quartos/Dts. com armários, banheiro e lavabo. A cozinha , mobiliada com armários...</v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>Rua Raimundo Correia, Copacabana</v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3" t="str" cm="1">
        <f t="array" ref="AA106">LOOKUP(2,1/(F106:Z106&lt;&gt;""),F106:Z106)</f>
        <v>Rua Raimundo Correia, Copacabana</v>
      </c>
      <c r="AB106" t="str" cm="1">
        <f t="array" ref="AB106">IFERROR(IF(LEN(TRIM(SUBSTITUTE(INDEX(Base!106:106,0,MATCH(Planilha2!$AA106,Base!106:106,0)+1),"m²",""))&gt;5),LEFT(TRIM(SUBSTITUTE(INDEX(Base!106:106,0,MATCH(Planilha2!$AA106,Base!106:106,0)+1),"m²","")),2),TRIM(SUBSTITUTE(INDEX(Base!106:106,0,MATCH(Planilha2!$AA106,Base!106:106,0)+1),"m²",""))),0)</f>
        <v>50</v>
      </c>
      <c r="AC106" t="str" cm="1">
        <f t="array" ref="AC106">IFERROR(IF(LEN(INDEX(Base!106:106,0,MATCH(Planilha2!$AA106,Base!106:106,0)+2))&gt;2,LEFT(INDEX(Base!106:106,0,MATCH(Planilha2!$AA106,Base!106:106,0)+2),1),INDEX(Base!106:106,0,MATCH(Planilha2!$AA106,Base!106:106,0)+2)),0)</f>
        <v>1</v>
      </c>
      <c r="AD106" t="str" cm="1">
        <f t="array" ref="AD106">IFERROR(IF(LEN(INDEX(Base!106:106,0,MATCH(Planilha2!$AA106,Base!106:106,0)+2))&gt;2,LEFT(INDEX(Base!106:106,0,MATCH(Planilha2!$AA106,Base!106:106,0)+2),1),INDEX(Base!106:106,0,MATCH(Planilha2!$AA106,Base!106:106,0)+2)),0)</f>
        <v>1</v>
      </c>
      <c r="AE106" t="str" cm="1">
        <f t="array" ref="AE106">IFERROR(IF(LEN(INDEX(Base!106:106,0,MATCH(Planilha2!$AA106,Base!106:106,0)+2))&gt;2,LEFT(INDEX(Base!106:106,0,MATCH(Planilha2!$AA106,Base!106:106,0)+2),1),INDEX(Base!106:106,0,MATCH(Planilha2!$AA106,Base!106:106,0)+2)),0)</f>
        <v>1</v>
      </c>
      <c r="AF106" t="str">
        <f>AA106&amp;", "&amp;Configurações!$C$4&amp;", "&amp;Configurações!$C$5&amp;", Brazil"</f>
        <v>Rua Raimundo Correia, Copacabana, Copacabana, RJ, Brazil</v>
      </c>
      <c r="AG106" t="str">
        <f>RIGHT(AA106,LEN(AA106)-FIND(",",AA106,1)-1)&amp;", "&amp;Configurações!$C$4&amp;", "&amp;Configurações!$C$5</f>
        <v>Copacabana, Copacabana, RJ</v>
      </c>
    </row>
    <row r="107" spans="2:33" x14ac:dyDescent="0.3">
      <c r="B107" t="str">
        <f>IF(OR(ISNUMBER(FIND(Configurações!$B$8,Base!B107)),ISNUMBER(FIND(Configurações!$B$9,Base!B107)),ISNUMBER(FIND(Configurações!$B$10,Base!B107)),ISNUMBER(FIND(Configurações!$B$11,Base!B107)))=TRUE,Base!B107,0)</f>
        <v>destaque</v>
      </c>
      <c r="C107" t="str">
        <f>SUBSTITUTE(SUBSTITUTE(IF(ISNUMBER(FIND("R$",Base!B107))=TRUE,Base!B107,IF(OR(ISNUMBER(FIND("condo",Base!C107)),ISNUMBER(FIND("IPTU",Base!C107)))=TRUE,Base!B107,Base!C107)),"R$",""),".","")</f>
        <v xml:space="preserve"> 460000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400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900</v>
      </c>
      <c r="F107" s="3" t="str" cm="1">
        <f t="array" ref="F107">INDEX(Base!107:107,MATCH(MAX(LEN(Base!107:107)),LEN(Base!107:107),0))</f>
        <v>PRIMOROSO CONJUGADÃO NA PRAIA DE COPACABANA , LOCALIZAÇÃO PRIVILEGIADA (POSTO 5) OFERECE TODAS AS FACILIDADES DO BAIRRO . ÓTIMO INVESTIMENTO!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>PRIMOROSO CONJUGADÃO NA PRAIA DE COPACABANA , LOCALIZAÇÃO PRIVILEGIADA (POSTO 5) OFERECE TODAS AS FACILIDADES DO BAIRRO . ÓTIMO INVESTIMENTO!</v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Avenida Atlântica, Copacabana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3" t="str" cm="1">
        <f t="array" ref="AA107">LOOKUP(2,1/(F107:Z107&lt;&gt;""),F107:Z107)</f>
        <v>Avenida Atlântica, Copacabana</v>
      </c>
      <c r="AB107" t="str" cm="1">
        <f t="array" ref="AB107">IFERROR(IF(LEN(TRIM(SUBSTITUTE(INDEX(Base!107:107,0,MATCH(Planilha2!$AA107,Base!107:107,0)+1),"m²",""))&gt;5),LEFT(TRIM(SUBSTITUTE(INDEX(Base!107:107,0,MATCH(Planilha2!$AA107,Base!107:107,0)+1),"m²","")),2),TRIM(SUBSTITUTE(INDEX(Base!107:107,0,MATCH(Planilha2!$AA107,Base!107:107,0)+1),"m²",""))),0)</f>
        <v>33</v>
      </c>
      <c r="AC107" t="str" cm="1">
        <f t="array" ref="AC107">IFERROR(IF(LEN(INDEX(Base!107:107,0,MATCH(Planilha2!$AA107,Base!107:107,0)+2))&gt;2,LEFT(INDEX(Base!107:107,0,MATCH(Planilha2!$AA107,Base!107:107,0)+2),1),INDEX(Base!107:107,0,MATCH(Planilha2!$AA107,Base!107:107,0)+2)),0)</f>
        <v>1</v>
      </c>
      <c r="AD107" t="str" cm="1">
        <f t="array" ref="AD107">IFERROR(IF(LEN(INDEX(Base!107:107,0,MATCH(Planilha2!$AA107,Base!107:107,0)+2))&gt;2,LEFT(INDEX(Base!107:107,0,MATCH(Planilha2!$AA107,Base!107:107,0)+2),1),INDEX(Base!107:107,0,MATCH(Planilha2!$AA107,Base!107:107,0)+2)),0)</f>
        <v>1</v>
      </c>
      <c r="AE107" t="str" cm="1">
        <f t="array" ref="AE107">IFERROR(IF(LEN(INDEX(Base!107:107,0,MATCH(Planilha2!$AA107,Base!107:107,0)+2))&gt;2,LEFT(INDEX(Base!107:107,0,MATCH(Planilha2!$AA107,Base!107:107,0)+2),1),INDEX(Base!107:107,0,MATCH(Planilha2!$AA107,Base!107:107,0)+2)),0)</f>
        <v>1</v>
      </c>
      <c r="AF107" t="str">
        <f>AA107&amp;", "&amp;Configurações!$C$4&amp;", "&amp;Configurações!$C$5&amp;", Brazil"</f>
        <v>Avenida Atlântica, Copacabana, Copacabana, RJ, Brazil</v>
      </c>
      <c r="AG107" t="str">
        <f>RIGHT(AA107,LEN(AA107)-FIND(",",AA107,1)-1)&amp;", "&amp;Configurações!$C$4&amp;", "&amp;Configurações!$C$5</f>
        <v>Copacabana, Copacabana, RJ</v>
      </c>
    </row>
    <row r="108" spans="2:33" x14ac:dyDescent="0.3">
      <c r="B108">
        <f>IF(OR(ISNUMBER(FIND(Configurações!$B$8,Base!B108)),ISNUMBER(FIND(Configurações!$B$9,Base!B108)),ISNUMBER(FIND(Configurações!$B$10,Base!B108)),ISNUMBER(FIND(Configurações!$B$11,Base!B108)))=TRUE,Base!B108,0)</f>
        <v>0</v>
      </c>
      <c r="C108" t="str">
        <f>SUBSTITUTE(SUBSTITUTE(IF(ISNUMBER(FIND("R$",Base!B108))=TRUE,Base!B108,IF(OR(ISNUMBER(FIND("condo",Base!C108)),ISNUMBER(FIND("IPTU",Base!C108)))=TRUE,Base!B108,Base!C108)),"R$",""),".","")</f>
        <v xml:space="preserve"> 430000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590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949</v>
      </c>
      <c r="F108" s="3" t="str" cm="1">
        <f t="array" ref="F108">INDEX(Base!108:108,MATCH(MAX(LEN(Base!108:108)),LEN(Base!108:108),0))</f>
        <v>Copacabana – Vista lateral mar, bem próximo da Praia, apartamento conjugado com saleta, quarto, cozinha, área e banheiro grande, frente, claro e bem ventilado, andar médio, piso po...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>Copacabana – Vista lateral mar, bem próximo da Praia, apartamento conjugado com saleta, quarto, cozinha, área e banheiro grande, frente, claro e bem ventilado, andar médio, piso po...</v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>Rua Júlio de Castilhos, Copacabana</v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3" t="str" cm="1">
        <f t="array" ref="AA108">LOOKUP(2,1/(F108:Z108&lt;&gt;""),F108:Z108)</f>
        <v>Rua Júlio de Castilhos, Copacabana</v>
      </c>
      <c r="AB108" t="str" cm="1">
        <f t="array" ref="AB108">IFERROR(IF(LEN(TRIM(SUBSTITUTE(INDEX(Base!108:108,0,MATCH(Planilha2!$AA108,Base!108:108,0)+1),"m²",""))&gt;5),LEFT(TRIM(SUBSTITUTE(INDEX(Base!108:108,0,MATCH(Planilha2!$AA108,Base!108:108,0)+1),"m²","")),2),TRIM(SUBSTITUTE(INDEX(Base!108:108,0,MATCH(Planilha2!$AA108,Base!108:108,0)+1),"m²",""))),0)</f>
        <v>30</v>
      </c>
      <c r="AC108" t="str" cm="1">
        <f t="array" ref="AC108">IFERROR(IF(LEN(INDEX(Base!108:108,0,MATCH(Planilha2!$AA108,Base!108:108,0)+2))&gt;2,LEFT(INDEX(Base!108:108,0,MATCH(Planilha2!$AA108,Base!108:108,0)+2),1),INDEX(Base!108:108,0,MATCH(Planilha2!$AA108,Base!108:108,0)+2)),0)</f>
        <v>1</v>
      </c>
      <c r="AD108" t="str" cm="1">
        <f t="array" ref="AD108">IFERROR(IF(LEN(INDEX(Base!108:108,0,MATCH(Planilha2!$AA108,Base!108:108,0)+2))&gt;2,LEFT(INDEX(Base!108:108,0,MATCH(Planilha2!$AA108,Base!108:108,0)+2),1),INDEX(Base!108:108,0,MATCH(Planilha2!$AA108,Base!108:108,0)+2)),0)</f>
        <v>1</v>
      </c>
      <c r="AE108" t="str" cm="1">
        <f t="array" ref="AE108">IFERROR(IF(LEN(INDEX(Base!108:108,0,MATCH(Planilha2!$AA108,Base!108:108,0)+2))&gt;2,LEFT(INDEX(Base!108:108,0,MATCH(Planilha2!$AA108,Base!108:108,0)+2),1),INDEX(Base!108:108,0,MATCH(Planilha2!$AA108,Base!108:108,0)+2)),0)</f>
        <v>1</v>
      </c>
      <c r="AF108" t="str">
        <f>AA108&amp;", "&amp;Configurações!$C$4&amp;", "&amp;Configurações!$C$5&amp;", Brazil"</f>
        <v>Rua Júlio de Castilhos, Copacabana, Copacabana, RJ, Brazil</v>
      </c>
      <c r="AG108" t="str">
        <f>RIGHT(AA108,LEN(AA108)-FIND(",",AA108,1)-1)&amp;", "&amp;Configurações!$C$4&amp;", "&amp;Configurações!$C$5</f>
        <v>Copacabana, Copacabana, RJ</v>
      </c>
    </row>
    <row r="109" spans="2:33" x14ac:dyDescent="0.3">
      <c r="B109" t="str">
        <f>IF(OR(ISNUMBER(FIND(Configurações!$B$8,Base!B109)),ISNUMBER(FIND(Configurações!$B$9,Base!B109)),ISNUMBER(FIND(Configurações!$B$10,Base!B109)),ISNUMBER(FIND(Configurações!$B$11,Base!B109)))=TRUE,Base!B109,0)</f>
        <v>destaque</v>
      </c>
      <c r="C109" t="str">
        <f>SUBSTITUTE(SUBSTITUTE(IF(ISNUMBER(FIND("R$",Base!B109))=TRUE,Base!B109,IF(OR(ISNUMBER(FIND("condo",Base!C109)),ISNUMBER(FIND("IPTU",Base!C109)))=TRUE,Base!B109,Base!C109)),"R$",""),".","")</f>
        <v xml:space="preserve"> 1200000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950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2780</v>
      </c>
      <c r="F109" s="3" t="str" cm="1">
        <f t="array" ref="F109">INDEX(Base!109:109,MATCH(MAX(LEN(Base!109:109)),LEN(Base!109:109),0))</f>
        <v>Apartamento para venda de 118m2, 3 quartos, uma vaga de garagem na escritura, dependência completa, 200 passos da praia, próximo ao Posto 4, Metrô estação Cantagalo, supermercado,...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Apartamento para venda de 118m2, 3 quartos, uma vaga de garagem na escritura, dependência completa, 200 passos da praia, próximo ao Posto 4, Metrô estação Cantagalo, supermercado,...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Constante Ramos, Copacabana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3" t="str" cm="1">
        <f t="array" ref="AA109">LOOKUP(2,1/(F109:Z109&lt;&gt;""),F109:Z109)</f>
        <v>Rua Constante Ramos, Copacabana</v>
      </c>
      <c r="AB109" t="str" cm="1">
        <f t="array" ref="AB109">IFERROR(IF(LEN(TRIM(SUBSTITUTE(INDEX(Base!109:109,0,MATCH(Planilha2!$AA109,Base!109:109,0)+1),"m²",""))&gt;5),LEFT(TRIM(SUBSTITUTE(INDEX(Base!109:109,0,MATCH(Planilha2!$AA109,Base!109:109,0)+1),"m²","")),2),TRIM(SUBSTITUTE(INDEX(Base!109:109,0,MATCH(Planilha2!$AA109,Base!109:109,0)+1),"m²",""))),0)</f>
        <v>11</v>
      </c>
      <c r="AC109" t="str" cm="1">
        <f t="array" ref="AC109">IFERROR(IF(LEN(INDEX(Base!109:109,0,MATCH(Planilha2!$AA109,Base!109:109,0)+2))&gt;2,LEFT(INDEX(Base!109:109,0,MATCH(Planilha2!$AA109,Base!109:109,0)+2),1),INDEX(Base!109:109,0,MATCH(Planilha2!$AA109,Base!109:109,0)+2)),0)</f>
        <v>3</v>
      </c>
      <c r="AD109" t="str" cm="1">
        <f t="array" ref="AD109">IFERROR(IF(LEN(INDEX(Base!109:109,0,MATCH(Planilha2!$AA109,Base!109:109,0)+2))&gt;2,LEFT(INDEX(Base!109:109,0,MATCH(Planilha2!$AA109,Base!109:109,0)+2),1),INDEX(Base!109:109,0,MATCH(Planilha2!$AA109,Base!109:109,0)+2)),0)</f>
        <v>3</v>
      </c>
      <c r="AE109" t="str" cm="1">
        <f t="array" ref="AE109">IFERROR(IF(LEN(INDEX(Base!109:109,0,MATCH(Planilha2!$AA109,Base!109:109,0)+2))&gt;2,LEFT(INDEX(Base!109:109,0,MATCH(Planilha2!$AA109,Base!109:109,0)+2),1),INDEX(Base!109:109,0,MATCH(Planilha2!$AA109,Base!109:109,0)+2)),0)</f>
        <v>3</v>
      </c>
      <c r="AF109" t="str">
        <f>AA109&amp;", "&amp;Configurações!$C$4&amp;", "&amp;Configurações!$C$5&amp;", Brazil"</f>
        <v>Rua Constante Ramos, Copacabana, Copacabana, RJ, Brazil</v>
      </c>
      <c r="AG109" t="str">
        <f>RIGHT(AA109,LEN(AA109)-FIND(",",AA109,1)-1)&amp;", "&amp;Configurações!$C$4&amp;", "&amp;Configurações!$C$5</f>
        <v>Copacabana, Copacabana, RJ</v>
      </c>
    </row>
    <row r="110" spans="2:33" x14ac:dyDescent="0.3">
      <c r="B110" t="str">
        <f>IF(OR(ISNUMBER(FIND(Configurações!$B$8,Base!B110)),ISNUMBER(FIND(Configurações!$B$9,Base!B110)),ISNUMBER(FIND(Configurações!$B$10,Base!B110)),ISNUMBER(FIND(Configurações!$B$11,Base!B110)))=TRUE,Base!B110,0)</f>
        <v>destaque</v>
      </c>
      <c r="C110" t="str">
        <f>SUBSTITUTE(SUBSTITUTE(IF(ISNUMBER(FIND("R$",Base!B110))=TRUE,Base!B110,IF(OR(ISNUMBER(FIND("condo",Base!C110)),ISNUMBER(FIND("IPTU",Base!C110)))=TRUE,Base!B110,Base!C110)),"R$",""),".","")</f>
        <v xml:space="preserve"> 3600000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2200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0190</v>
      </c>
      <c r="F110" s="3" t="str" cm="1">
        <f t="array" ref="F110">INDEX(Base!110:110,MATCH(MAX(LEN(Base!110:110)),LEN(Base!110:110),0))</f>
        <v>Vendo belíssimo apto de 200 m2 na Av. Atlântica no posto 4, andar baixo, frente com linda vista para a praia e mar de Copacabana, 2 aptos por andar, totalmente reformado e lindamen...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>Vendo belíssimo apto de 200 m2 na Av. Atlântica no posto 4, andar baixo, frente com linda vista para a praia e mar de Copacabana, 2 aptos por andar, totalmente reformado e lindamen...</v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Avenida Atlântica, Copacabana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3" t="str" cm="1">
        <f t="array" ref="AA110">LOOKUP(2,1/(F110:Z110&lt;&gt;""),F110:Z110)</f>
        <v>Avenida Atlântica, Copacabana</v>
      </c>
      <c r="AB110" t="str" cm="1">
        <f t="array" ref="AB110">IFERROR(IF(LEN(TRIM(SUBSTITUTE(INDEX(Base!110:110,0,MATCH(Planilha2!$AA110,Base!110:110,0)+1),"m²",""))&gt;5),LEFT(TRIM(SUBSTITUTE(INDEX(Base!110:110,0,MATCH(Planilha2!$AA110,Base!110:110,0)+1),"m²","")),2),TRIM(SUBSTITUTE(INDEX(Base!110:110,0,MATCH(Planilha2!$AA110,Base!110:110,0)+1),"m²",""))),0)</f>
        <v>20</v>
      </c>
      <c r="AC110" t="str" cm="1">
        <f t="array" ref="AC110">IFERROR(IF(LEN(INDEX(Base!110:110,0,MATCH(Planilha2!$AA110,Base!110:110,0)+2))&gt;2,LEFT(INDEX(Base!110:110,0,MATCH(Planilha2!$AA110,Base!110:110,0)+2),1),INDEX(Base!110:110,0,MATCH(Planilha2!$AA110,Base!110:110,0)+2)),0)</f>
        <v>3</v>
      </c>
      <c r="AD110" t="str" cm="1">
        <f t="array" ref="AD110">IFERROR(IF(LEN(INDEX(Base!110:110,0,MATCH(Planilha2!$AA110,Base!110:110,0)+2))&gt;2,LEFT(INDEX(Base!110:110,0,MATCH(Planilha2!$AA110,Base!110:110,0)+2),1),INDEX(Base!110:110,0,MATCH(Planilha2!$AA110,Base!110:110,0)+2)),0)</f>
        <v>3</v>
      </c>
      <c r="AE110" t="str" cm="1">
        <f t="array" ref="AE110">IFERROR(IF(LEN(INDEX(Base!110:110,0,MATCH(Planilha2!$AA110,Base!110:110,0)+2))&gt;2,LEFT(INDEX(Base!110:110,0,MATCH(Planilha2!$AA110,Base!110:110,0)+2),1),INDEX(Base!110:110,0,MATCH(Planilha2!$AA110,Base!110:110,0)+2)),0)</f>
        <v>3</v>
      </c>
      <c r="AF110" t="str">
        <f>AA110&amp;", "&amp;Configurações!$C$4&amp;", "&amp;Configurações!$C$5&amp;", Brazil"</f>
        <v>Avenida Atlântica, Copacabana, Copacabana, RJ, Brazil</v>
      </c>
      <c r="AG110" t="str">
        <f>RIGHT(AA110,LEN(AA110)-FIND(",",AA110,1)-1)&amp;", "&amp;Configurações!$C$4&amp;", "&amp;Configurações!$C$5</f>
        <v>Copacabana, Copacabana, RJ</v>
      </c>
    </row>
    <row r="111" spans="2:33" x14ac:dyDescent="0.3">
      <c r="B111" t="str">
        <f>IF(OR(ISNUMBER(FIND(Configurações!$B$8,Base!B111)),ISNUMBER(FIND(Configurações!$B$9,Base!B111)),ISNUMBER(FIND(Configurações!$B$10,Base!B111)),ISNUMBER(FIND(Configurações!$B$11,Base!B111)))=TRUE,Base!B111,0)</f>
        <v>destaque</v>
      </c>
      <c r="C111" t="str">
        <f>SUBSTITUTE(SUBSTITUTE(IF(ISNUMBER(FIND("R$",Base!B111))=TRUE,Base!B111,IF(OR(ISNUMBER(FIND("condo",Base!C111)),ISNUMBER(FIND("IPTU",Base!C111)))=TRUE,Base!B111,Base!C111)),"R$",""),".","")</f>
        <v xml:space="preserve"> 2550000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1665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7192</v>
      </c>
      <c r="F111" s="3" t="str" cm="1">
        <f t="array" ref="F111">INDEX(Base!111:111,MATCH(MAX(LEN(Base!111:111)),LEN(Base!111:111),0))</f>
        <v>Um belíssimo projeto de decoração e iluminação somado a uma ótima localização, na parte baixa da Assis Brasil, resulta nesta oportunidade única. Excelente apartamento muito claro e...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/>
      </c>
      <c r="M111" t="str">
        <f>TRIM((IF(OR(ISNUMBER(FIND("Avenida",Base!E111)),ISNUMBER(FIND("Rua",Base!E111)),ISNUMBER(FIND("Estrada",Base!E111)),ISNUMBER(FIND(",",Base!E111)))=TRUE,Base!E111,"")))</f>
        <v>Um belíssimo projeto de decoração e iluminação somado a uma ótima localização, na parte baixa da Assis Brasil, resulta nesta oportunidade única. Excelente apartamento muito claro e...</v>
      </c>
      <c r="N111" t="str">
        <f>TRIM((IF(OR(ISNUMBER(FIND("Avenida",Base!F111)),ISNUMBER(FIND("Rua",Base!F111)),ISNUMBER(FIND("Estrada",Base!F111)),ISNUMBER(FIND(",",Base!F111)))=TRUE,Base!F111,"")))</f>
        <v/>
      </c>
      <c r="O111" t="str">
        <f>TRIM((IF(OR(ISNUMBER(FIND("Avenida",Base!G111)),ISNUMBER(FIND("Rua",Base!G111)),ISNUMBER(FIND("Estrada",Base!G111)),ISNUMBER(FIND(",",Base!G111)))=TRUE,Base!G111,"")))</f>
        <v>Rua Assis Brasil, Copacabana</v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3" t="str" cm="1">
        <f t="array" ref="AA111">LOOKUP(2,1/(F111:Z111&lt;&gt;""),F111:Z111)</f>
        <v>Rua Assis Brasil, Copacabana</v>
      </c>
      <c r="AB111" t="str" cm="1">
        <f t="array" ref="AB111">IFERROR(IF(LEN(TRIM(SUBSTITUTE(INDEX(Base!111:111,0,MATCH(Planilha2!$AA111,Base!111:111,0)+1),"m²",""))&gt;5),LEFT(TRIM(SUBSTITUTE(INDEX(Base!111:111,0,MATCH(Planilha2!$AA111,Base!111:111,0)+1),"m²","")),2),TRIM(SUBSTITUTE(INDEX(Base!111:111,0,MATCH(Planilha2!$AA111,Base!111:111,0)+1),"m²",""))),0)</f>
        <v>18</v>
      </c>
      <c r="AC111" t="str" cm="1">
        <f t="array" ref="AC111">IFERROR(IF(LEN(INDEX(Base!111:111,0,MATCH(Planilha2!$AA111,Base!111:111,0)+2))&gt;2,LEFT(INDEX(Base!111:111,0,MATCH(Planilha2!$AA111,Base!111:111,0)+2),1),INDEX(Base!111:111,0,MATCH(Planilha2!$AA111,Base!111:111,0)+2)),0)</f>
        <v>3</v>
      </c>
      <c r="AD111" t="str" cm="1">
        <f t="array" ref="AD111">IFERROR(IF(LEN(INDEX(Base!111:111,0,MATCH(Planilha2!$AA111,Base!111:111,0)+2))&gt;2,LEFT(INDEX(Base!111:111,0,MATCH(Planilha2!$AA111,Base!111:111,0)+2),1),INDEX(Base!111:111,0,MATCH(Planilha2!$AA111,Base!111:111,0)+2)),0)</f>
        <v>3</v>
      </c>
      <c r="AE111" t="str" cm="1">
        <f t="array" ref="AE111">IFERROR(IF(LEN(INDEX(Base!111:111,0,MATCH(Planilha2!$AA111,Base!111:111,0)+2))&gt;2,LEFT(INDEX(Base!111:111,0,MATCH(Planilha2!$AA111,Base!111:111,0)+2),1),INDEX(Base!111:111,0,MATCH(Planilha2!$AA111,Base!111:111,0)+2)),0)</f>
        <v>3</v>
      </c>
      <c r="AF111" t="str">
        <f>AA111&amp;", "&amp;Configurações!$C$4&amp;", "&amp;Configurações!$C$5&amp;", Brazil"</f>
        <v>Rua Assis Brasil, Copacabana, Copacabana, RJ, Brazil</v>
      </c>
      <c r="AG111" t="str">
        <f>RIGHT(AA111,LEN(AA111)-FIND(",",AA111,1)-1)&amp;", "&amp;Configurações!$C$4&amp;", "&amp;Configurações!$C$5</f>
        <v>Copacabana, Copacabana, RJ</v>
      </c>
    </row>
    <row r="112" spans="2:33" x14ac:dyDescent="0.3">
      <c r="B112" t="str">
        <f>IF(OR(ISNUMBER(FIND(Configurações!$B$8,Base!B112)),ISNUMBER(FIND(Configurações!$B$9,Base!B112)),ISNUMBER(FIND(Configurações!$B$10,Base!B112)),ISNUMBER(FIND(Configurações!$B$11,Base!B112)))=TRUE,Base!B112,0)</f>
        <v>destaque</v>
      </c>
      <c r="C112" t="str">
        <f>SUBSTITUTE(SUBSTITUTE(IF(ISNUMBER(FIND("R$",Base!B112))=TRUE,Base!B112,IF(OR(ISNUMBER(FIND("condo",Base!C112)),ISNUMBER(FIND("IPTU",Base!C112)))=TRUE,Base!B112,Base!C112)),"R$",""),".","")</f>
        <v xml:space="preserve"> 850000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809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210</v>
      </c>
      <c r="F112" s="3" t="str" cm="1">
        <f t="array" ref="F112">INDEX(Base!112:112,MATCH(MAX(LEN(Base!112:112)),LEN(Base!112:112),0))</f>
        <v>Raridade. Lindo 3 quartos reformado, suíte, banheiro social, cozinha, armários, e dependências. Apartamento amplo, arejado, vista livre. Situado a 2 quadras da praia, rua com farto...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/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Raridade. Lindo 3 quartos reformado, suíte, banheiro social, cozinha, armários, e dependências. Apartamento amplo, arejado, vista livre. Situado a 2 quadras da praia, rua com farto...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>Avenida Prado Júnior, Copacabana</v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/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3" t="str" cm="1">
        <f t="array" ref="AA112">LOOKUP(2,1/(F112:Z112&lt;&gt;""),F112:Z112)</f>
        <v>Avenida Prado Júnior, Copacabana</v>
      </c>
      <c r="AB112" t="str" cm="1">
        <f t="array" ref="AB112">IFERROR(IF(LEN(TRIM(SUBSTITUTE(INDEX(Base!112:112,0,MATCH(Planilha2!$AA112,Base!112:112,0)+1),"m²",""))&gt;5),LEFT(TRIM(SUBSTITUTE(INDEX(Base!112:112,0,MATCH(Planilha2!$AA112,Base!112:112,0)+1),"m²","")),2),TRIM(SUBSTITUTE(INDEX(Base!112:112,0,MATCH(Planilha2!$AA112,Base!112:112,0)+1),"m²",""))),0)</f>
        <v>10</v>
      </c>
      <c r="AC112" t="str" cm="1">
        <f t="array" ref="AC112">IFERROR(IF(LEN(INDEX(Base!112:112,0,MATCH(Planilha2!$AA112,Base!112:112,0)+2))&gt;2,LEFT(INDEX(Base!112:112,0,MATCH(Planilha2!$AA112,Base!112:112,0)+2),1),INDEX(Base!112:112,0,MATCH(Planilha2!$AA112,Base!112:112,0)+2)),0)</f>
        <v>3</v>
      </c>
      <c r="AD112" t="str" cm="1">
        <f t="array" ref="AD112">IFERROR(IF(LEN(INDEX(Base!112:112,0,MATCH(Planilha2!$AA112,Base!112:112,0)+2))&gt;2,LEFT(INDEX(Base!112:112,0,MATCH(Planilha2!$AA112,Base!112:112,0)+2),1),INDEX(Base!112:112,0,MATCH(Planilha2!$AA112,Base!112:112,0)+2)),0)</f>
        <v>3</v>
      </c>
      <c r="AE112" t="str" cm="1">
        <f t="array" ref="AE112">IFERROR(IF(LEN(INDEX(Base!112:112,0,MATCH(Planilha2!$AA112,Base!112:112,0)+2))&gt;2,LEFT(INDEX(Base!112:112,0,MATCH(Planilha2!$AA112,Base!112:112,0)+2),1),INDEX(Base!112:112,0,MATCH(Planilha2!$AA112,Base!112:112,0)+2)),0)</f>
        <v>3</v>
      </c>
      <c r="AF112" t="str">
        <f>AA112&amp;", "&amp;Configurações!$C$4&amp;", "&amp;Configurações!$C$5&amp;", Brazil"</f>
        <v>Avenida Prado Júnior, Copacabana, Copacabana, RJ, Brazil</v>
      </c>
      <c r="AG112" t="str">
        <f>RIGHT(AA112,LEN(AA112)-FIND(",",AA112,1)-1)&amp;", "&amp;Configurações!$C$4&amp;", "&amp;Configurações!$C$5</f>
        <v>Copacabana, Copacabana, RJ</v>
      </c>
    </row>
    <row r="113" spans="2:33" x14ac:dyDescent="0.3">
      <c r="B113" t="str">
        <f>IF(OR(ISNUMBER(FIND(Configurações!$B$8,Base!B113)),ISNUMBER(FIND(Configurações!$B$9,Base!B113)),ISNUMBER(FIND(Configurações!$B$10,Base!B113)),ISNUMBER(FIND(Configurações!$B$11,Base!B113)))=TRUE,Base!B113,0)</f>
        <v>destaque</v>
      </c>
      <c r="C113" t="str">
        <f>SUBSTITUTE(SUBSTITUTE(IF(ISNUMBER(FIND("R$",Base!B113))=TRUE,Base!B113,IF(OR(ISNUMBER(FIND("condo",Base!C113)),ISNUMBER(FIND("IPTU",Base!C113)))=TRUE,Base!B113,Base!C113)),"R$",""),".","")</f>
        <v xml:space="preserve"> 660000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0</v>
      </c>
      <c r="F113" s="3" t="str" cm="1">
        <f t="array" ref="F113">INDEX(Base!113:113,MATCH(MAX(LEN(Base!113:113)),LEN(Base!113:113),0))</f>
        <v>Ótima localização Entre as Praias de Copacabana e Ipanema , apto Terreo com 55 mts , bem amplo Sala copa quartos com armarios , cozinha com boa area serviço , Entrega Imediata Visi...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/>
      </c>
      <c r="M113" t="str">
        <f>TRIM((IF(OR(ISNUMBER(FIND("Avenida",Base!E113)),ISNUMBER(FIND("Rua",Base!E113)),ISNUMBER(FIND("Estrada",Base!E113)),ISNUMBER(FIND(",",Base!E113)))=TRUE,Base!E113,"")))</f>
        <v>Ótima localização Entre as Praias de Copacabana e Ipanema , apto Terreo com 55 mts , bem amplo Sala copa quartos com armarios , cozinha com boa area serviço , Entrega Imediata Visi...</v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>Avenida Rainha Elizabeth da Bélgica, Copacabana</v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3" t="str" cm="1">
        <f t="array" ref="AA113">LOOKUP(2,1/(F113:Z113&lt;&gt;""),F113:Z113)</f>
        <v>Avenida Rainha Elizabeth da Bélgica, Copacabana</v>
      </c>
      <c r="AB113" t="str" cm="1">
        <f t="array" ref="AB113">IFERROR(IF(LEN(TRIM(SUBSTITUTE(INDEX(Base!113:113,0,MATCH(Planilha2!$AA113,Base!113:113,0)+1),"m²",""))&gt;5),LEFT(TRIM(SUBSTITUTE(INDEX(Base!113:113,0,MATCH(Planilha2!$AA113,Base!113:113,0)+1),"m²","")),2),TRIM(SUBSTITUTE(INDEX(Base!113:113,0,MATCH(Planilha2!$AA113,Base!113:113,0)+1),"m²",""))),0)</f>
        <v>55</v>
      </c>
      <c r="AC113" t="str" cm="1">
        <f t="array" ref="AC113">IFERROR(IF(LEN(INDEX(Base!113:113,0,MATCH(Planilha2!$AA113,Base!113:113,0)+2))&gt;2,LEFT(INDEX(Base!113:113,0,MATCH(Planilha2!$AA113,Base!113:113,0)+2),1),INDEX(Base!113:113,0,MATCH(Planilha2!$AA113,Base!113:113,0)+2)),0)</f>
        <v>1</v>
      </c>
      <c r="AD113" t="str" cm="1">
        <f t="array" ref="AD113">IFERROR(IF(LEN(INDEX(Base!113:113,0,MATCH(Planilha2!$AA113,Base!113:113,0)+2))&gt;2,LEFT(INDEX(Base!113:113,0,MATCH(Planilha2!$AA113,Base!113:113,0)+2),1),INDEX(Base!113:113,0,MATCH(Planilha2!$AA113,Base!113:113,0)+2)),0)</f>
        <v>1</v>
      </c>
      <c r="AE113" t="str" cm="1">
        <f t="array" ref="AE113">IFERROR(IF(LEN(INDEX(Base!113:113,0,MATCH(Planilha2!$AA113,Base!113:113,0)+2))&gt;2,LEFT(INDEX(Base!113:113,0,MATCH(Planilha2!$AA113,Base!113:113,0)+2),1),INDEX(Base!113:113,0,MATCH(Planilha2!$AA113,Base!113:113,0)+2)),0)</f>
        <v>1</v>
      </c>
      <c r="AF113" t="str">
        <f>AA113&amp;", "&amp;Configurações!$C$4&amp;", "&amp;Configurações!$C$5&amp;", Brazil"</f>
        <v>Avenida Rainha Elizabeth da Bélgica, Copacabana, Copacabana, RJ, Brazil</v>
      </c>
      <c r="AG113" t="str">
        <f>RIGHT(AA113,LEN(AA113)-FIND(",",AA113,1)-1)&amp;", "&amp;Configurações!$C$4&amp;", "&amp;Configurações!$C$5</f>
        <v>Copacabana, Copacabana, RJ</v>
      </c>
    </row>
    <row r="114" spans="2:33" x14ac:dyDescent="0.3">
      <c r="B114">
        <f>IF(OR(ISNUMBER(FIND(Configurações!$B$8,Base!B114)),ISNUMBER(FIND(Configurações!$B$9,Base!B114)),ISNUMBER(FIND(Configurações!$B$10,Base!B114)),ISNUMBER(FIND(Configurações!$B$11,Base!B114)))=TRUE,Base!B114,0)</f>
        <v>0</v>
      </c>
      <c r="C114" t="str">
        <f>SUBSTITUTE(SUBSTITUTE(IF(ISNUMBER(FIND("R$",Base!B114))=TRUE,Base!B114,IF(OR(ISNUMBER(FIND("condo",Base!C114)),ISNUMBER(FIND("IPTU",Base!C114)))=TRUE,Base!B114,Base!C114)),"R$",""),".","")</f>
        <v xml:space="preserve"> 1200000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0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0</v>
      </c>
      <c r="F114" s="3" t="str" cm="1">
        <f t="array" ref="F114">INDEX(Base!114:114,MATCH(MAX(LEN(Base!114:114)),LEN(Base!114:114),0))</f>
        <v>LINDO APARTAMENTO. TOTALMENTE REFORMADO PRONTO PARA ENTRAR E MORAR. INDEVASSÁVEL. RUA TRANQUILA COM GUARITA 24 HORAS E ARBORIZADA. IMÓVEL COM AMPLA SALA, 3 QUARTOS SENDO UMA SUÍTE,...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LINDO APARTAMENTO. TOTALMENTE REFORMADO PRONTO PARA ENTRAR E MORAR. INDEVASSÁVEL. RUA TRANQUILA COM GUARITA 24 HORAS E ARBORIZADA. IMÓVEL COM AMPLA SALA, 3 QUARTOS SENDO UMA SUÍTE,...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>Rua Otaviano Hudson, Copacabana</v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3" t="str" cm="1">
        <f t="array" ref="AA114">LOOKUP(2,1/(F114:Z114&lt;&gt;""),F114:Z114)</f>
        <v>Rua Otaviano Hudson, Copacabana</v>
      </c>
      <c r="AB114" t="str" cm="1">
        <f t="array" ref="AB114">IFERROR(IF(LEN(TRIM(SUBSTITUTE(INDEX(Base!114:114,0,MATCH(Planilha2!$AA114,Base!114:114,0)+1),"m²",""))&gt;5),LEFT(TRIM(SUBSTITUTE(INDEX(Base!114:114,0,MATCH(Planilha2!$AA114,Base!114:114,0)+1),"m²","")),2),TRIM(SUBSTITUTE(INDEX(Base!114:114,0,MATCH(Planilha2!$AA114,Base!114:114,0)+1),"m²",""))),0)</f>
        <v>90</v>
      </c>
      <c r="AC114" t="str" cm="1">
        <f t="array" ref="AC114">IFERROR(IF(LEN(INDEX(Base!114:114,0,MATCH(Planilha2!$AA114,Base!114:114,0)+2))&gt;2,LEFT(INDEX(Base!114:114,0,MATCH(Planilha2!$AA114,Base!114:114,0)+2),1),INDEX(Base!114:114,0,MATCH(Planilha2!$AA114,Base!114:114,0)+2)),0)</f>
        <v>3</v>
      </c>
      <c r="AD114" t="str" cm="1">
        <f t="array" ref="AD114">IFERROR(IF(LEN(INDEX(Base!114:114,0,MATCH(Planilha2!$AA114,Base!114:114,0)+2))&gt;2,LEFT(INDEX(Base!114:114,0,MATCH(Planilha2!$AA114,Base!114:114,0)+2),1),INDEX(Base!114:114,0,MATCH(Planilha2!$AA114,Base!114:114,0)+2)),0)</f>
        <v>3</v>
      </c>
      <c r="AE114" t="str" cm="1">
        <f t="array" ref="AE114">IFERROR(IF(LEN(INDEX(Base!114:114,0,MATCH(Planilha2!$AA114,Base!114:114,0)+2))&gt;2,LEFT(INDEX(Base!114:114,0,MATCH(Planilha2!$AA114,Base!114:114,0)+2),1),INDEX(Base!114:114,0,MATCH(Planilha2!$AA114,Base!114:114,0)+2)),0)</f>
        <v>3</v>
      </c>
      <c r="AF114" t="str">
        <f>AA114&amp;", "&amp;Configurações!$C$4&amp;", "&amp;Configurações!$C$5&amp;", Brazil"</f>
        <v>Rua Otaviano Hudson, Copacabana, Copacabana, RJ, Brazil</v>
      </c>
      <c r="AG114" t="str">
        <f>RIGHT(AA114,LEN(AA114)-FIND(",",AA114,1)-1)&amp;", "&amp;Configurações!$C$4&amp;", "&amp;Configurações!$C$5</f>
        <v>Copacabana, Copacabana, RJ</v>
      </c>
    </row>
    <row r="115" spans="2:33" x14ac:dyDescent="0.3">
      <c r="B115" t="str">
        <f>IF(OR(ISNUMBER(FIND(Configurações!$B$8,Base!B115)),ISNUMBER(FIND(Configurações!$B$9,Base!B115)),ISNUMBER(FIND(Configurações!$B$10,Base!B115)),ISNUMBER(FIND(Configurações!$B$11,Base!B115)))=TRUE,Base!B115,0)</f>
        <v>destaque</v>
      </c>
      <c r="C115" t="str">
        <f>SUBSTITUTE(SUBSTITUTE(IF(ISNUMBER(FIND("R$",Base!B115))=TRUE,Base!B115,IF(OR(ISNUMBER(FIND("condo",Base!C115)),ISNUMBER(FIND("IPTU",Base!C115)))=TRUE,Base!B115,Base!C115)),"R$",""),".","")</f>
        <v xml:space="preserve"> 650000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850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1213</v>
      </c>
      <c r="F115" s="3" t="str" cm="1">
        <f t="array" ref="F115">INDEX(Base!115:115,MATCH(MAX(LEN(Base!115:115)),LEN(Base!115:115),0))</f>
        <v>Paulo Homem Imóveis vende Excelente apartamento em boa localização, rua tranquila, sem movimento, junto metro Arco Verde, farto comércio e transportes, próximo ao point gastronômic...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/>
      </c>
      <c r="M115" t="str">
        <f>TRIM((IF(OR(ISNUMBER(FIND("Avenida",Base!E115)),ISNUMBER(FIND("Rua",Base!E115)),ISNUMBER(FIND("Estrada",Base!E115)),ISNUMBER(FIND(",",Base!E115)))=TRUE,Base!E115,"")))</f>
        <v>Paulo Homem Imóveis vende Excelente apartamento em boa localização, rua tranquila, sem movimento, junto metro Arco Verde, farto comércio e transportes, próximo ao point gastronômic...</v>
      </c>
      <c r="N115" t="str">
        <f>TRIM((IF(OR(ISNUMBER(FIND("Avenida",Base!F115)),ISNUMBER(FIND("Rua",Base!F115)),ISNUMBER(FIND("Estrada",Base!F115)),ISNUMBER(FIND(",",Base!F115)))=TRUE,Base!F115,"")))</f>
        <v/>
      </c>
      <c r="O115" t="str">
        <f>TRIM((IF(OR(ISNUMBER(FIND("Avenida",Base!G115)),ISNUMBER(FIND("Rua",Base!G115)),ISNUMBER(FIND("Estrada",Base!G115)),ISNUMBER(FIND(",",Base!G115)))=TRUE,Base!G115,"")))</f>
        <v>Rua Carvalho de Mendonça, Copacabana</v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3" t="str" cm="1">
        <f t="array" ref="AA115">LOOKUP(2,1/(F115:Z115&lt;&gt;""),F115:Z115)</f>
        <v>Rua Carvalho de Mendonça, Copacabana</v>
      </c>
      <c r="AB115" t="str" cm="1">
        <f t="array" ref="AB115">IFERROR(IF(LEN(TRIM(SUBSTITUTE(INDEX(Base!115:115,0,MATCH(Planilha2!$AA115,Base!115:115,0)+1),"m²",""))&gt;5),LEFT(TRIM(SUBSTITUTE(INDEX(Base!115:115,0,MATCH(Planilha2!$AA115,Base!115:115,0)+1),"m²","")),2),TRIM(SUBSTITUTE(INDEX(Base!115:115,0,MATCH(Planilha2!$AA115,Base!115:115,0)+1),"m²",""))),0)</f>
        <v>55</v>
      </c>
      <c r="AC115" t="str" cm="1">
        <f t="array" ref="AC115">IFERROR(IF(LEN(INDEX(Base!115:115,0,MATCH(Planilha2!$AA115,Base!115:115,0)+2))&gt;2,LEFT(INDEX(Base!115:115,0,MATCH(Planilha2!$AA115,Base!115:115,0)+2),1),INDEX(Base!115:115,0,MATCH(Planilha2!$AA115,Base!115:115,0)+2)),0)</f>
        <v>2</v>
      </c>
      <c r="AD115" t="str" cm="1">
        <f t="array" ref="AD115">IFERROR(IF(LEN(INDEX(Base!115:115,0,MATCH(Planilha2!$AA115,Base!115:115,0)+2))&gt;2,LEFT(INDEX(Base!115:115,0,MATCH(Planilha2!$AA115,Base!115:115,0)+2),1),INDEX(Base!115:115,0,MATCH(Planilha2!$AA115,Base!115:115,0)+2)),0)</f>
        <v>2</v>
      </c>
      <c r="AE115" t="str" cm="1">
        <f t="array" ref="AE115">IFERROR(IF(LEN(INDEX(Base!115:115,0,MATCH(Planilha2!$AA115,Base!115:115,0)+2))&gt;2,LEFT(INDEX(Base!115:115,0,MATCH(Planilha2!$AA115,Base!115:115,0)+2),1),INDEX(Base!115:115,0,MATCH(Planilha2!$AA115,Base!115:115,0)+2)),0)</f>
        <v>2</v>
      </c>
      <c r="AF115" t="str">
        <f>AA115&amp;", "&amp;Configurações!$C$4&amp;", "&amp;Configurações!$C$5&amp;", Brazil"</f>
        <v>Rua Carvalho de Mendonça, Copacabana, Copacabana, RJ, Brazil</v>
      </c>
      <c r="AG115" t="str">
        <f>RIGHT(AA115,LEN(AA115)-FIND(",",AA115,1)-1)&amp;", "&amp;Configurações!$C$4&amp;", "&amp;Configurações!$C$5</f>
        <v>Copacabana, Copacabana, RJ</v>
      </c>
    </row>
    <row r="116" spans="2:33" x14ac:dyDescent="0.3">
      <c r="B116" t="str">
        <f>IF(OR(ISNUMBER(FIND(Configurações!$B$8,Base!B116)),ISNUMBER(FIND(Configurações!$B$9,Base!B116)),ISNUMBER(FIND(Configurações!$B$10,Base!B116)),ISNUMBER(FIND(Configurações!$B$11,Base!B116)))=TRUE,Base!B116,0)</f>
        <v>destaque</v>
      </c>
      <c r="C116" t="str">
        <f>SUBSTITUTE(SUBSTITUTE(IF(ISNUMBER(FIND("R$",Base!B116))=TRUE,Base!B116,IF(OR(ISNUMBER(FIND("condo",Base!C116)),ISNUMBER(FIND("IPTU",Base!C116)))=TRUE,Base!B116,Base!C116)),"R$",""),".","")</f>
        <v xml:space="preserve"> 295000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541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3494</v>
      </c>
      <c r="F116" s="3" t="str" cm="1">
        <f t="array" ref="F116">INDEX(Base!116:116,MATCH(MAX(LEN(Base!116:116)),LEN(Base!116:116),0))</f>
        <v>Copacabana - Avenida N. S. de Copacabana, em excelente prédio comercial e com garage, ampla sala, 43m2, com recepção e podendo dividir em 2 ambientes, clara e arejada, silenciosa,...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>Copacabana - Avenida N. S. de Copacabana, em excelente prédio comercial e com garage, ampla sala, 43m2, com recepção e podendo dividir em 2 ambientes, clara e arejada, silenciosa,...</v>
      </c>
      <c r="N116" t="str">
        <f>TRIM((IF(OR(ISNUMBER(FIND("Avenida",Base!F116)),ISNUMBER(FIND("Rua",Base!F116)),ISNUMBER(FIND("Estrada",Base!F116)),ISNUMBER(FIND(",",Base!F116)))=TRUE,Base!F116,"")))</f>
        <v/>
      </c>
      <c r="O116" t="str">
        <f>TRIM((IF(OR(ISNUMBER(FIND("Avenida",Base!G116)),ISNUMBER(FIND("Rua",Base!G116)),ISNUMBER(FIND("Estrada",Base!G116)),ISNUMBER(FIND(",",Base!G116)))=TRUE,Base!G116,"")))</f>
        <v>Avenida Nossa Senhora de Copacabana, Copacabana</v>
      </c>
      <c r="P116" t="str">
        <f>TRIM((IF(OR(ISNUMBER(FIND("Avenida",Base!H116)),ISNUMBER(FIND("Rua",Base!H116)),ISNUMBER(FIND("Estrada",Base!H116)),ISNUMBER(FIND(",",Base!H116)))=TRUE,Base!H116,"")))</f>
        <v/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3" t="str" cm="1">
        <f t="array" ref="AA116">LOOKUP(2,1/(F116:Z116&lt;&gt;""),F116:Z116)</f>
        <v>Avenida Nossa Senhora de Copacabana, Copacabana</v>
      </c>
      <c r="AB116" t="str" cm="1">
        <f t="array" ref="AB116">IFERROR(IF(LEN(TRIM(SUBSTITUTE(INDEX(Base!116:116,0,MATCH(Planilha2!$AA116,Base!116:116,0)+1),"m²",""))&gt;5),LEFT(TRIM(SUBSTITUTE(INDEX(Base!116:116,0,MATCH(Planilha2!$AA116,Base!116:116,0)+1),"m²","")),2),TRIM(SUBSTITUTE(INDEX(Base!116:116,0,MATCH(Planilha2!$AA116,Base!116:116,0)+1),"m²",""))),0)</f>
        <v>43</v>
      </c>
      <c r="AC116" t="str" cm="1">
        <f t="array" ref="AC116">IFERROR(IF(LEN(INDEX(Base!116:116,0,MATCH(Planilha2!$AA116,Base!116:116,0)+2))&gt;2,LEFT(INDEX(Base!116:116,0,MATCH(Planilha2!$AA116,Base!116:116,0)+2),1),INDEX(Base!116:116,0,MATCH(Planilha2!$AA116,Base!116:116,0)+2)),0)</f>
        <v>1</v>
      </c>
      <c r="AD116" t="str" cm="1">
        <f t="array" ref="AD116">IFERROR(IF(LEN(INDEX(Base!116:116,0,MATCH(Planilha2!$AA116,Base!116:116,0)+2))&gt;2,LEFT(INDEX(Base!116:116,0,MATCH(Planilha2!$AA116,Base!116:116,0)+2),1),INDEX(Base!116:116,0,MATCH(Planilha2!$AA116,Base!116:116,0)+2)),0)</f>
        <v>1</v>
      </c>
      <c r="AE116" t="str" cm="1">
        <f t="array" ref="AE116">IFERROR(IF(LEN(INDEX(Base!116:116,0,MATCH(Planilha2!$AA116,Base!116:116,0)+2))&gt;2,LEFT(INDEX(Base!116:116,0,MATCH(Planilha2!$AA116,Base!116:116,0)+2),1),INDEX(Base!116:116,0,MATCH(Planilha2!$AA116,Base!116:116,0)+2)),0)</f>
        <v>1</v>
      </c>
      <c r="AF116" t="str">
        <f>AA116&amp;", "&amp;Configurações!$C$4&amp;", "&amp;Configurações!$C$5&amp;", Brazil"</f>
        <v>Avenida Nossa Senhora de Copacabana, Copacabana, Copacabana, RJ, Brazil</v>
      </c>
      <c r="AG116" t="str">
        <f>RIGHT(AA116,LEN(AA116)-FIND(",",AA116,1)-1)&amp;", "&amp;Configurações!$C$4&amp;", "&amp;Configurações!$C$5</f>
        <v>Copacabana, Copacabana, RJ</v>
      </c>
    </row>
    <row r="117" spans="2:33" x14ac:dyDescent="0.3">
      <c r="B117" t="str">
        <f>IF(OR(ISNUMBER(FIND(Configurações!$B$8,Base!B117)),ISNUMBER(FIND(Configurações!$B$9,Base!B117)),ISNUMBER(FIND(Configurações!$B$10,Base!B117)),ISNUMBER(FIND(Configurações!$B$11,Base!B117)))=TRUE,Base!B117,0)</f>
        <v>destaque</v>
      </c>
      <c r="C117" t="str">
        <f>SUBSTITUTE(SUBSTITUTE(IF(ISNUMBER(FIND("R$",Base!B117))=TRUE,Base!B117,IF(OR(ISNUMBER(FIND("condo",Base!C117)),ISNUMBER(FIND("IPTU",Base!C117)))=TRUE,Base!B117,Base!C117)),"R$",""),".","")</f>
        <v xml:space="preserve"> 1250000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1490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4570</v>
      </c>
      <c r="F117" s="3" t="str" cm="1">
        <f t="array" ref="F117">INDEX(Base!117:117,MATCH(MAX(LEN(Base!117:117)),LEN(Base!117:117),0))</f>
        <v>Vendo apto de 140 m2 na rua Paula Freitas em Copacabana, perto da praia e do metro, andar médio, frente, boa sala piso taco com saída para varanda fechada que passa por 2 quartos,...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>Vendo apto de 140 m2 na rua Paula Freitas em Copacabana, perto da praia e do metro, andar médio, frente, boa sala piso taco com saída para varanda fechada que passa por 2 quartos,...</v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>Rua Paula Freitas, Copacabana</v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3" t="str" cm="1">
        <f t="array" ref="AA117">LOOKUP(2,1/(F117:Z117&lt;&gt;""),F117:Z117)</f>
        <v>Rua Paula Freitas, Copacabana</v>
      </c>
      <c r="AB117" t="str" cm="1">
        <f t="array" ref="AB117">IFERROR(IF(LEN(TRIM(SUBSTITUTE(INDEX(Base!117:117,0,MATCH(Planilha2!$AA117,Base!117:117,0)+1),"m²",""))&gt;5),LEFT(TRIM(SUBSTITUTE(INDEX(Base!117:117,0,MATCH(Planilha2!$AA117,Base!117:117,0)+1),"m²","")),2),TRIM(SUBSTITUTE(INDEX(Base!117:117,0,MATCH(Planilha2!$AA117,Base!117:117,0)+1),"m²",""))),0)</f>
        <v>14</v>
      </c>
      <c r="AC117" t="str" cm="1">
        <f t="array" ref="AC117">IFERROR(IF(LEN(INDEX(Base!117:117,0,MATCH(Planilha2!$AA117,Base!117:117,0)+2))&gt;2,LEFT(INDEX(Base!117:117,0,MATCH(Planilha2!$AA117,Base!117:117,0)+2),1),INDEX(Base!117:117,0,MATCH(Planilha2!$AA117,Base!117:117,0)+2)),0)</f>
        <v>3</v>
      </c>
      <c r="AD117" t="str" cm="1">
        <f t="array" ref="AD117">IFERROR(IF(LEN(INDEX(Base!117:117,0,MATCH(Planilha2!$AA117,Base!117:117,0)+2))&gt;2,LEFT(INDEX(Base!117:117,0,MATCH(Planilha2!$AA117,Base!117:117,0)+2),1),INDEX(Base!117:117,0,MATCH(Planilha2!$AA117,Base!117:117,0)+2)),0)</f>
        <v>3</v>
      </c>
      <c r="AE117" t="str" cm="1">
        <f t="array" ref="AE117">IFERROR(IF(LEN(INDEX(Base!117:117,0,MATCH(Planilha2!$AA117,Base!117:117,0)+2))&gt;2,LEFT(INDEX(Base!117:117,0,MATCH(Planilha2!$AA117,Base!117:117,0)+2),1),INDEX(Base!117:117,0,MATCH(Planilha2!$AA117,Base!117:117,0)+2)),0)</f>
        <v>3</v>
      </c>
      <c r="AF117" t="str">
        <f>AA117&amp;", "&amp;Configurações!$C$4&amp;", "&amp;Configurações!$C$5&amp;", Brazil"</f>
        <v>Rua Paula Freitas, Copacabana, Copacabana, RJ, Brazil</v>
      </c>
      <c r="AG117" t="str">
        <f>RIGHT(AA117,LEN(AA117)-FIND(",",AA117,1)-1)&amp;", "&amp;Configurações!$C$4&amp;", "&amp;Configurações!$C$5</f>
        <v>Copacabana, Copacabana, RJ</v>
      </c>
    </row>
    <row r="118" spans="2:33" x14ac:dyDescent="0.3">
      <c r="B118" t="str">
        <f>IF(OR(ISNUMBER(FIND(Configurações!$B$8,Base!B118)),ISNUMBER(FIND(Configurações!$B$9,Base!B118)),ISNUMBER(FIND(Configurações!$B$10,Base!B118)),ISNUMBER(FIND(Configurações!$B$11,Base!B118)))=TRUE,Base!B118,0)</f>
        <v>destaque</v>
      </c>
      <c r="C118" t="str">
        <f>SUBSTITUTE(SUBSTITUTE(IF(ISNUMBER(FIND("R$",Base!B118))=TRUE,Base!B118,IF(OR(ISNUMBER(FIND("condo",Base!C118)),ISNUMBER(FIND("IPTU",Base!C118)))=TRUE,Base!B118,Base!C118)),"R$",""),".","")</f>
        <v xml:space="preserve"> 760000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680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1400</v>
      </c>
      <c r="F118" s="3" t="str" cm="1">
        <f t="array" ref="F118">INDEX(Base!118:118,MATCH(MAX(LEN(Base!118:118)),LEN(Base!118:118),0))</f>
        <v>O apartamento no bairro Copacabana possui 100 metros quadrados com 2 quartos e 2 banheiros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/>
      </c>
      <c r="P118" t="str">
        <f>TRIM((IF(OR(ISNUMBER(FIND("Avenida",Base!H118)),ISNUMBER(FIND("Rua",Base!H118)),ISNUMBER(FIND("Estrada",Base!H118)),ISNUMBER(FIND(",",Base!H118)))=TRUE,Base!H118,"")))</f>
        <v>Rua Ronald de Carvalho, Copacabana</v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3" t="str" cm="1">
        <f t="array" ref="AA118">LOOKUP(2,1/(F118:Z118&lt;&gt;""),F118:Z118)</f>
        <v>Rua Ronald de Carvalho, Copacabana</v>
      </c>
      <c r="AB118" t="str" cm="1">
        <f t="array" ref="AB118">IFERROR(IF(LEN(TRIM(SUBSTITUTE(INDEX(Base!118:118,0,MATCH(Planilha2!$AA118,Base!118:118,0)+1),"m²",""))&gt;5),LEFT(TRIM(SUBSTITUTE(INDEX(Base!118:118,0,MATCH(Planilha2!$AA118,Base!118:118,0)+1),"m²","")),2),TRIM(SUBSTITUTE(INDEX(Base!118:118,0,MATCH(Planilha2!$AA118,Base!118:118,0)+1),"m²",""))),0)</f>
        <v>10</v>
      </c>
      <c r="AC118" t="str" cm="1">
        <f t="array" ref="AC118">IFERROR(IF(LEN(INDEX(Base!118:118,0,MATCH(Planilha2!$AA118,Base!118:118,0)+2))&gt;2,LEFT(INDEX(Base!118:118,0,MATCH(Planilha2!$AA118,Base!118:118,0)+2),1),INDEX(Base!118:118,0,MATCH(Planilha2!$AA118,Base!118:118,0)+2)),0)</f>
        <v>2</v>
      </c>
      <c r="AD118" t="str" cm="1">
        <f t="array" ref="AD118">IFERROR(IF(LEN(INDEX(Base!118:118,0,MATCH(Planilha2!$AA118,Base!118:118,0)+2))&gt;2,LEFT(INDEX(Base!118:118,0,MATCH(Planilha2!$AA118,Base!118:118,0)+2),1),INDEX(Base!118:118,0,MATCH(Planilha2!$AA118,Base!118:118,0)+2)),0)</f>
        <v>2</v>
      </c>
      <c r="AE118" t="str" cm="1">
        <f t="array" ref="AE118">IFERROR(IF(LEN(INDEX(Base!118:118,0,MATCH(Planilha2!$AA118,Base!118:118,0)+2))&gt;2,LEFT(INDEX(Base!118:118,0,MATCH(Planilha2!$AA118,Base!118:118,0)+2),1),INDEX(Base!118:118,0,MATCH(Planilha2!$AA118,Base!118:118,0)+2)),0)</f>
        <v>2</v>
      </c>
      <c r="AF118" t="str">
        <f>AA118&amp;", "&amp;Configurações!$C$4&amp;", "&amp;Configurações!$C$5&amp;", Brazil"</f>
        <v>Rua Ronald de Carvalho, Copacabana, Copacabana, RJ, Brazil</v>
      </c>
      <c r="AG118" t="str">
        <f>RIGHT(AA118,LEN(AA118)-FIND(",",AA118,1)-1)&amp;", "&amp;Configurações!$C$4&amp;", "&amp;Configurações!$C$5</f>
        <v>Copacabana, Copacabana, RJ</v>
      </c>
    </row>
    <row r="119" spans="2:33" x14ac:dyDescent="0.3">
      <c r="B119" t="str">
        <f>IF(OR(ISNUMBER(FIND(Configurações!$B$8,Base!B119)),ISNUMBER(FIND(Configurações!$B$9,Base!B119)),ISNUMBER(FIND(Configurações!$B$10,Base!B119)),ISNUMBER(FIND(Configurações!$B$11,Base!B119)))=TRUE,Base!B119,0)</f>
        <v>destaque</v>
      </c>
      <c r="C119" t="str">
        <f>SUBSTITUTE(SUBSTITUTE(IF(ISNUMBER(FIND("R$",Base!B119))=TRUE,Base!B119,IF(OR(ISNUMBER(FIND("condo",Base!C119)),ISNUMBER(FIND("IPTU",Base!C119)))=TRUE,Base!B119,Base!C119)),"R$",""),".","")</f>
        <v xml:space="preserve"> 295000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524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296</v>
      </c>
      <c r="F119" s="3" t="str" cm="1">
        <f t="array" ref="F119">INDEX(Base!119:119,MATCH(MAX(LEN(Base!119:119)),LEN(Base!119:119),0))</f>
        <v>GRANDE OPORTUNIDADE NO CORAÇÃO COMERCaIAL PULSANTE DE COPACABANA JUNTO AO METRÔ, ENTRE AS RUAS FIGUEIREDO MAGALHÃES...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/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GRANDE OPORTUNIDADE NO CORAÇÃO COMERCaIAL PULSANTE DE COPACABANA JUNTO AO METRÔ, ENTRE AS RUAS FIGUEIREDO MAGALHÃES...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>Avenida Nossa Senhora de Copacabana, Copacabana</v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3" t="str" cm="1">
        <f t="array" ref="AA119">LOOKUP(2,1/(F119:Z119&lt;&gt;""),F119:Z119)</f>
        <v>Avenida Nossa Senhora de Copacabana, Copacabana</v>
      </c>
      <c r="AB119" t="str" cm="1">
        <f t="array" ref="AB119">IFERROR(IF(LEN(TRIM(SUBSTITUTE(INDEX(Base!119:119,0,MATCH(Planilha2!$AA119,Base!119:119,0)+1),"m²",""))&gt;5),LEFT(TRIM(SUBSTITUTE(INDEX(Base!119:119,0,MATCH(Planilha2!$AA119,Base!119:119,0)+1),"m²","")),2),TRIM(SUBSTITUTE(INDEX(Base!119:119,0,MATCH(Planilha2!$AA119,Base!119:119,0)+1),"m²",""))),0)</f>
        <v>36</v>
      </c>
      <c r="AC119" t="str" cm="1">
        <f t="array" ref="AC119">IFERROR(IF(LEN(INDEX(Base!119:119,0,MATCH(Planilha2!$AA119,Base!119:119,0)+2))&gt;2,LEFT(INDEX(Base!119:119,0,MATCH(Planilha2!$AA119,Base!119:119,0)+2),1),INDEX(Base!119:119,0,MATCH(Planilha2!$AA119,Base!119:119,0)+2)),0)</f>
        <v>1</v>
      </c>
      <c r="AD119" t="str" cm="1">
        <f t="array" ref="AD119">IFERROR(IF(LEN(INDEX(Base!119:119,0,MATCH(Planilha2!$AA119,Base!119:119,0)+2))&gt;2,LEFT(INDEX(Base!119:119,0,MATCH(Planilha2!$AA119,Base!119:119,0)+2),1),INDEX(Base!119:119,0,MATCH(Planilha2!$AA119,Base!119:119,0)+2)),0)</f>
        <v>1</v>
      </c>
      <c r="AE119" t="str" cm="1">
        <f t="array" ref="AE119">IFERROR(IF(LEN(INDEX(Base!119:119,0,MATCH(Planilha2!$AA119,Base!119:119,0)+2))&gt;2,LEFT(INDEX(Base!119:119,0,MATCH(Planilha2!$AA119,Base!119:119,0)+2),1),INDEX(Base!119:119,0,MATCH(Planilha2!$AA119,Base!119:119,0)+2)),0)</f>
        <v>1</v>
      </c>
      <c r="AF119" t="str">
        <f>AA119&amp;", "&amp;Configurações!$C$4&amp;", "&amp;Configurações!$C$5&amp;", Brazil"</f>
        <v>Avenida Nossa Senhora de Copacabana, Copacabana, Copacabana, RJ, Brazil</v>
      </c>
      <c r="AG119" t="str">
        <f>RIGHT(AA119,LEN(AA119)-FIND(",",AA119,1)-1)&amp;", "&amp;Configurações!$C$4&amp;", "&amp;Configurações!$C$5</f>
        <v>Copacabana, Copacabana, RJ</v>
      </c>
    </row>
    <row r="120" spans="2:33" x14ac:dyDescent="0.3">
      <c r="B120" t="str">
        <f>IF(OR(ISNUMBER(FIND(Configurações!$B$8,Base!B120)),ISNUMBER(FIND(Configurações!$B$9,Base!B120)),ISNUMBER(FIND(Configurações!$B$10,Base!B120)),ISNUMBER(FIND(Configurações!$B$11,Base!B120)))=TRUE,Base!B120,0)</f>
        <v>destaque</v>
      </c>
      <c r="C120" t="str">
        <f>SUBSTITUTE(SUBSTITUTE(IF(ISNUMBER(FIND("R$",Base!B120))=TRUE,Base!B120,IF(OR(ISNUMBER(FIND("condo",Base!C120)),ISNUMBER(FIND("IPTU",Base!C120)))=TRUE,Base!B120,Base!C120)),"R$",""),".","")</f>
        <v xml:space="preserve"> 950000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900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250</v>
      </c>
      <c r="F120" s="3" t="str" cm="1">
        <f t="array" ref="F120">INDEX(Base!120:120,MATCH(MAX(LEN(Base!120:120)),LEN(Base!120:120),0))</f>
        <v>São 85m² no iptu + o terraço, bem distribuídos com sala em 2 ambientes, 3 quartos, sendo 1 suite,...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>Apartamento bem localizado em Copacabana, colado ao metrô Cantagalo. Posto 5!</v>
      </c>
      <c r="N120" t="str">
        <f>TRIM((IF(OR(ISNUMBER(FIND("Avenida",Base!F120)),ISNUMBER(FIND("Rua",Base!F120)),ISNUMBER(FIND("Estrada",Base!F120)),ISNUMBER(FIND(",",Base!F120)))=TRUE,Base!F120,"")))</f>
        <v>São 85m² no iptu + o terraço, bem distribuídos com sala em 2 ambientes, 3 quartos, sendo 1 suite,...</v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>Rua Miguel Lemos, Copacabana</v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3" t="str" cm="1">
        <f t="array" ref="AA120">LOOKUP(2,1/(F120:Z120&lt;&gt;""),F120:Z120)</f>
        <v>Rua Miguel Lemos, Copacabana</v>
      </c>
      <c r="AB120" t="str" cm="1">
        <f t="array" ref="AB120">IFERROR(IF(LEN(TRIM(SUBSTITUTE(INDEX(Base!120:120,0,MATCH(Planilha2!$AA120,Base!120:120,0)+1),"m²",""))&gt;5),LEFT(TRIM(SUBSTITUTE(INDEX(Base!120:120,0,MATCH(Planilha2!$AA120,Base!120:120,0)+1),"m²","")),2),TRIM(SUBSTITUTE(INDEX(Base!120:120,0,MATCH(Planilha2!$AA120,Base!120:120,0)+1),"m²",""))),0)</f>
        <v>85</v>
      </c>
      <c r="AC120" t="str" cm="1">
        <f t="array" ref="AC120">IFERROR(IF(LEN(INDEX(Base!120:120,0,MATCH(Planilha2!$AA120,Base!120:120,0)+2))&gt;2,LEFT(INDEX(Base!120:120,0,MATCH(Planilha2!$AA120,Base!120:120,0)+2),1),INDEX(Base!120:120,0,MATCH(Planilha2!$AA120,Base!120:120,0)+2)),0)</f>
        <v>3</v>
      </c>
      <c r="AD120" t="str" cm="1">
        <f t="array" ref="AD120">IFERROR(IF(LEN(INDEX(Base!120:120,0,MATCH(Planilha2!$AA120,Base!120:120,0)+2))&gt;2,LEFT(INDEX(Base!120:120,0,MATCH(Planilha2!$AA120,Base!120:120,0)+2),1),INDEX(Base!120:120,0,MATCH(Planilha2!$AA120,Base!120:120,0)+2)),0)</f>
        <v>3</v>
      </c>
      <c r="AE120" t="str" cm="1">
        <f t="array" ref="AE120">IFERROR(IF(LEN(INDEX(Base!120:120,0,MATCH(Planilha2!$AA120,Base!120:120,0)+2))&gt;2,LEFT(INDEX(Base!120:120,0,MATCH(Planilha2!$AA120,Base!120:120,0)+2),1),INDEX(Base!120:120,0,MATCH(Planilha2!$AA120,Base!120:120,0)+2)),0)</f>
        <v>3</v>
      </c>
      <c r="AF120" t="str">
        <f>AA120&amp;", "&amp;Configurações!$C$4&amp;", "&amp;Configurações!$C$5&amp;", Brazil"</f>
        <v>Rua Miguel Lemos, Copacabana, Copacabana, RJ, Brazil</v>
      </c>
      <c r="AG120" t="str">
        <f>RIGHT(AA120,LEN(AA120)-FIND(",",AA120,1)-1)&amp;", "&amp;Configurações!$C$4&amp;", "&amp;Configurações!$C$5</f>
        <v>Copacabana, Copacabana, RJ</v>
      </c>
    </row>
    <row r="121" spans="2:33" x14ac:dyDescent="0.3">
      <c r="B121" t="str">
        <f>IF(OR(ISNUMBER(FIND(Configurações!$B$8,Base!B121)),ISNUMBER(FIND(Configurações!$B$9,Base!B121)),ISNUMBER(FIND(Configurações!$B$10,Base!B121)),ISNUMBER(FIND(Configurações!$B$11,Base!B121)))=TRUE,Base!B121,0)</f>
        <v>destaque</v>
      </c>
      <c r="C121" t="str">
        <f>SUBSTITUTE(SUBSTITUTE(IF(ISNUMBER(FIND("R$",Base!B121))=TRUE,Base!B121,IF(OR(ISNUMBER(FIND("condo",Base!C121)),ISNUMBER(FIND("IPTU",Base!C121)))=TRUE,Base!B121,Base!C121)),"R$",""),".","")</f>
        <v xml:space="preserve"> 930000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1100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260</v>
      </c>
      <c r="F121" s="3" t="str" cm="1">
        <f t="array" ref="F121">INDEX(Base!121:121,MATCH(MAX(LEN(Base!121:121)),LEN(Base!121:121),0))</f>
        <v>O apartamento está localizado em Rua Tranquila, de frente, silencioso claro, ventilado, andar alto com, 80 metros quadrados, amplo salão com 2 ambientes, 2 quartos sendo 1 suite e...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>O apartamento está localizado em Rua Tranquila, de frente, silencioso claro, ventilado, andar alto com, 80 metros quadrados, amplo salão com 2 ambientes, 2 quartos sendo 1 suite e...</v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>Rua Cinco de Julho, Copacabana</v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/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3" t="str" cm="1">
        <f t="array" ref="AA121">LOOKUP(2,1/(F121:Z121&lt;&gt;""),F121:Z121)</f>
        <v>Rua Cinco de Julho, Copacabana</v>
      </c>
      <c r="AB121" t="str" cm="1">
        <f t="array" ref="AB121">IFERROR(IF(LEN(TRIM(SUBSTITUTE(INDEX(Base!121:121,0,MATCH(Planilha2!$AA121,Base!121:121,0)+1),"m²",""))&gt;5),LEFT(TRIM(SUBSTITUTE(INDEX(Base!121:121,0,MATCH(Planilha2!$AA121,Base!121:121,0)+1),"m²","")),2),TRIM(SUBSTITUTE(INDEX(Base!121:121,0,MATCH(Planilha2!$AA121,Base!121:121,0)+1),"m²",""))),0)</f>
        <v>80</v>
      </c>
      <c r="AC121" t="str" cm="1">
        <f t="array" ref="AC121">IFERROR(IF(LEN(INDEX(Base!121:121,0,MATCH(Planilha2!$AA121,Base!121:121,0)+2))&gt;2,LEFT(INDEX(Base!121:121,0,MATCH(Planilha2!$AA121,Base!121:121,0)+2),1),INDEX(Base!121:121,0,MATCH(Planilha2!$AA121,Base!121:121,0)+2)),0)</f>
        <v>2</v>
      </c>
      <c r="AD121" t="str" cm="1">
        <f t="array" ref="AD121">IFERROR(IF(LEN(INDEX(Base!121:121,0,MATCH(Planilha2!$AA121,Base!121:121,0)+2))&gt;2,LEFT(INDEX(Base!121:121,0,MATCH(Planilha2!$AA121,Base!121:121,0)+2),1),INDEX(Base!121:121,0,MATCH(Planilha2!$AA121,Base!121:121,0)+2)),0)</f>
        <v>2</v>
      </c>
      <c r="AE121" t="str" cm="1">
        <f t="array" ref="AE121">IFERROR(IF(LEN(INDEX(Base!121:121,0,MATCH(Planilha2!$AA121,Base!121:121,0)+2))&gt;2,LEFT(INDEX(Base!121:121,0,MATCH(Planilha2!$AA121,Base!121:121,0)+2),1),INDEX(Base!121:121,0,MATCH(Planilha2!$AA121,Base!121:121,0)+2)),0)</f>
        <v>2</v>
      </c>
      <c r="AF121" t="str">
        <f>AA121&amp;", "&amp;Configurações!$C$4&amp;", "&amp;Configurações!$C$5&amp;", Brazil"</f>
        <v>Rua Cinco de Julho, Copacabana, Copacabana, RJ, Brazil</v>
      </c>
      <c r="AG121" t="str">
        <f>RIGHT(AA121,LEN(AA121)-FIND(",",AA121,1)-1)&amp;", "&amp;Configurações!$C$4&amp;", "&amp;Configurações!$C$5</f>
        <v>Copacabana, Copacabana, RJ</v>
      </c>
    </row>
    <row r="122" spans="2:33" x14ac:dyDescent="0.3">
      <c r="B122" t="str">
        <f>IF(OR(ISNUMBER(FIND(Configurações!$B$8,Base!B122)),ISNUMBER(FIND(Configurações!$B$9,Base!B122)),ISNUMBER(FIND(Configurações!$B$10,Base!B122)),ISNUMBER(FIND(Configurações!$B$11,Base!B122)))=TRUE,Base!B122,0)</f>
        <v>em construção</v>
      </c>
      <c r="C122" t="str">
        <f>SUBSTITUTE(SUBSTITUTE(IF(ISNUMBER(FIND("R$",Base!B122))=TRUE,Base!B122,IF(OR(ISNUMBER(FIND("condo",Base!C122)),ISNUMBER(FIND("IPTU",Base!C122)))=TRUE,Base!B122,Base!C122)),"R$",""),".","")</f>
        <v>Sob consulta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0</v>
      </c>
      <c r="F122" s="3" t="str" cm="1">
        <f t="array" ref="F122">INDEX(Base!122:122,MATCH(MAX(LEN(Base!122:122)),LEN(Base!122:122),0))</f>
        <v>Com localização privilegiada em Botafogo e conectado a vários bairros do Rio através do metrô e da ciclovia, é possível viver as maravilhas de uma cidade cheia de belezas naturais....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>Com localização privilegiada em Botafogo e conectado a vários bairros do Rio através do metrô e da ciclovia, é possível viver as maravilhas de uma cidade cheia de belezas naturais....</v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>Rua Voluntários da Pátria, Botafogo</v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3" t="str" cm="1">
        <f t="array" ref="AA122">LOOKUP(2,1/(F122:Z122&lt;&gt;""),F122:Z122)</f>
        <v>Rua Voluntários da Pátria, Botafogo</v>
      </c>
      <c r="AB122" t="str" cm="1">
        <f t="array" ref="AB122">IFERROR(IF(LEN(TRIM(SUBSTITUTE(INDEX(Base!122:122,0,MATCH(Planilha2!$AA122,Base!122:122,0)+1),"m²",""))&gt;5),LEFT(TRIM(SUBSTITUTE(INDEX(Base!122:122,0,MATCH(Planilha2!$AA122,Base!122:122,0)+1),"m²","")),2),TRIM(SUBSTITUTE(INDEX(Base!122:122,0,MATCH(Planilha2!$AA122,Base!122:122,0)+1),"m²",""))),0)</f>
        <v>88</v>
      </c>
      <c r="AC122" t="str" cm="1">
        <f t="array" ref="AC122">IFERROR(IF(LEN(INDEX(Base!122:122,0,MATCH(Planilha2!$AA122,Base!122:122,0)+2))&gt;2,LEFT(INDEX(Base!122:122,0,MATCH(Planilha2!$AA122,Base!122:122,0)+2),1),INDEX(Base!122:122,0,MATCH(Planilha2!$AA122,Base!122:122,0)+2)),0)</f>
        <v>2</v>
      </c>
      <c r="AD122" t="str" cm="1">
        <f t="array" ref="AD122">IFERROR(IF(LEN(INDEX(Base!122:122,0,MATCH(Planilha2!$AA122,Base!122:122,0)+2))&gt;2,LEFT(INDEX(Base!122:122,0,MATCH(Planilha2!$AA122,Base!122:122,0)+2),1),INDEX(Base!122:122,0,MATCH(Planilha2!$AA122,Base!122:122,0)+2)),0)</f>
        <v>2</v>
      </c>
      <c r="AE122" t="str" cm="1">
        <f t="array" ref="AE122">IFERROR(IF(LEN(INDEX(Base!122:122,0,MATCH(Planilha2!$AA122,Base!122:122,0)+2))&gt;2,LEFT(INDEX(Base!122:122,0,MATCH(Planilha2!$AA122,Base!122:122,0)+2),1),INDEX(Base!122:122,0,MATCH(Planilha2!$AA122,Base!122:122,0)+2)),0)</f>
        <v>2</v>
      </c>
      <c r="AF122" t="str">
        <f>AA122&amp;", "&amp;Configurações!$C$4&amp;", "&amp;Configurações!$C$5&amp;", Brazil"</f>
        <v>Rua Voluntários da Pátria, Botafogo, Copacabana, RJ, Brazil</v>
      </c>
      <c r="AG122" t="str">
        <f>RIGHT(AA122,LEN(AA122)-FIND(",",AA122,1)-1)&amp;", "&amp;Configurações!$C$4&amp;", "&amp;Configurações!$C$5</f>
        <v>Botafogo, Copacabana, RJ</v>
      </c>
    </row>
    <row r="123" spans="2:33" x14ac:dyDescent="0.3">
      <c r="B123" t="str">
        <f>IF(OR(ISNUMBER(FIND(Configurações!$B$8,Base!B123)),ISNUMBER(FIND(Configurações!$B$9,Base!B123)),ISNUMBER(FIND(Configurações!$B$10,Base!B123)),ISNUMBER(FIND(Configurações!$B$11,Base!B123)))=TRUE,Base!B123,0)</f>
        <v>na planta</v>
      </c>
      <c r="C123" t="str">
        <f>SUBSTITUTE(SUBSTITUTE(IF(ISNUMBER(FIND("R$",Base!B123))=TRUE,Base!B123,IF(OR(ISNUMBER(FIND("condo",Base!C123)),ISNUMBER(FIND("IPTU",Base!C123)))=TRUE,Base!B123,Base!C123)),"R$",""),".","")</f>
        <v>Sob consulta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0</v>
      </c>
      <c r="F123" s="3" t="str" cm="1">
        <f t="array" ref="F123">INDEX(Base!123:123,MATCH(MAX(LEN(Base!123:123)),LEN(Base!123:123),0))</f>
        <v>Arpoador é um dos lugares mais procurados no Rio de Janeiro para quem deseja relaxar no calçadão e curtir festivais de gastronomia, música e arte. Morar no Arpoador vai te proporci...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>Arpoador é um dos lugares mais procurados no Rio de Janeiro para quem deseja relaxar no calçadão e curtir festivais de gastronomia, música e arte. Morar no Arpoador vai te proporci...</v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>Rua Francisco Otaviano, Arpoador</v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3" t="str" cm="1">
        <f t="array" ref="AA123">LOOKUP(2,1/(F123:Z123&lt;&gt;""),F123:Z123)</f>
        <v>Rua Francisco Otaviano, Arpoador</v>
      </c>
      <c r="AB123" t="str" cm="1">
        <f t="array" ref="AB123">IFERROR(IF(LEN(TRIM(SUBSTITUTE(INDEX(Base!123:123,0,MATCH(Planilha2!$AA123,Base!123:123,0)+1),"m²",""))&gt;5),LEFT(TRIM(SUBSTITUTE(INDEX(Base!123:123,0,MATCH(Planilha2!$AA123,Base!123:123,0)+1),"m²","")),2),TRIM(SUBSTITUTE(INDEX(Base!123:123,0,MATCH(Planilha2!$AA123,Base!123:123,0)+1),"m²",""))),0)</f>
        <v>71</v>
      </c>
      <c r="AC123" t="str" cm="1">
        <f t="array" ref="AC123">IFERROR(IF(LEN(INDEX(Base!123:123,0,MATCH(Planilha2!$AA123,Base!123:123,0)+2))&gt;2,LEFT(INDEX(Base!123:123,0,MATCH(Planilha2!$AA123,Base!123:123,0)+2),1),INDEX(Base!123:123,0,MATCH(Planilha2!$AA123,Base!123:123,0)+2)),0)</f>
        <v>2</v>
      </c>
      <c r="AD123" t="str" cm="1">
        <f t="array" ref="AD123">IFERROR(IF(LEN(INDEX(Base!123:123,0,MATCH(Planilha2!$AA123,Base!123:123,0)+2))&gt;2,LEFT(INDEX(Base!123:123,0,MATCH(Planilha2!$AA123,Base!123:123,0)+2),1),INDEX(Base!123:123,0,MATCH(Planilha2!$AA123,Base!123:123,0)+2)),0)</f>
        <v>2</v>
      </c>
      <c r="AE123" t="str" cm="1">
        <f t="array" ref="AE123">IFERROR(IF(LEN(INDEX(Base!123:123,0,MATCH(Planilha2!$AA123,Base!123:123,0)+2))&gt;2,LEFT(INDEX(Base!123:123,0,MATCH(Planilha2!$AA123,Base!123:123,0)+2),1),INDEX(Base!123:123,0,MATCH(Planilha2!$AA123,Base!123:123,0)+2)),0)</f>
        <v>2</v>
      </c>
      <c r="AF123" t="str">
        <f>AA123&amp;", "&amp;Configurações!$C$4&amp;", "&amp;Configurações!$C$5&amp;", Brazil"</f>
        <v>Rua Francisco Otaviano, Arpoador, Copacabana, RJ, Brazil</v>
      </c>
      <c r="AG123" t="str">
        <f>RIGHT(AA123,LEN(AA123)-FIND(",",AA123,1)-1)&amp;", "&amp;Configurações!$C$4&amp;", "&amp;Configurações!$C$5</f>
        <v>Arpoador, Copacabana, RJ</v>
      </c>
    </row>
    <row r="124" spans="2:33" x14ac:dyDescent="0.3">
      <c r="B124" t="str">
        <f>IF(OR(ISNUMBER(FIND(Configurações!$B$8,Base!B124)),ISNUMBER(FIND(Configurações!$B$9,Base!B124)),ISNUMBER(FIND(Configurações!$B$10,Base!B124)),ISNUMBER(FIND(Configurações!$B$11,Base!B124)))=TRUE,Base!B124,0)</f>
        <v>em construção</v>
      </c>
      <c r="C124" t="str">
        <f>SUBSTITUTE(SUBSTITUTE(IF(ISNUMBER(FIND("R$",Base!B124))=TRUE,Base!B124,IF(OR(ISNUMBER(FIND("condo",Base!C124)),ISNUMBER(FIND("IPTU",Base!C124)))=TRUE,Base!B124,Base!C124)),"R$",""),".","")</f>
        <v xml:space="preserve"> 1059000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0</v>
      </c>
      <c r="F124" s="3" t="str" cm="1">
        <f t="array" ref="F124">INDEX(Base!124:124,MATCH(MAX(LEN(Base!124:124)),LEN(Base!124:124),0))</f>
        <v>Uma nova forma de investir e viver. Alinhado com as tendências de comportamento, o Bossa 107 oferece soluções que refletem o estilo de vida contemporâneo. Apartamentos tipo studio...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>Uma nova forma de investir e viver. Alinhado com as tendências de comportamento, o Bossa 107 oferece soluções que refletem o estilo de vida contemporâneo. Apartamentos tipo studio...</v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>Rua Barão da Torre, Ipanema</v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3" t="str" cm="1">
        <f t="array" ref="AA124">LOOKUP(2,1/(F124:Z124&lt;&gt;""),F124:Z124)</f>
        <v>Rua Barão da Torre, Ipanema</v>
      </c>
      <c r="AB124" t="str" cm="1">
        <f t="array" ref="AB124">IFERROR(IF(LEN(TRIM(SUBSTITUTE(INDEX(Base!124:124,0,MATCH(Planilha2!$AA124,Base!124:124,0)+1),"m²",""))&gt;5),LEFT(TRIM(SUBSTITUTE(INDEX(Base!124:124,0,MATCH(Planilha2!$AA124,Base!124:124,0)+1),"m²","")),2),TRIM(SUBSTITUTE(INDEX(Base!124:124,0,MATCH(Planilha2!$AA124,Base!124:124,0)+1),"m²",""))),0)</f>
        <v>28</v>
      </c>
      <c r="AC124" t="str" cm="1">
        <f t="array" ref="AC124">IFERROR(IF(LEN(INDEX(Base!124:124,0,MATCH(Planilha2!$AA124,Base!124:124,0)+2))&gt;2,LEFT(INDEX(Base!124:124,0,MATCH(Planilha2!$AA124,Base!124:124,0)+2),1),INDEX(Base!124:124,0,MATCH(Planilha2!$AA124,Base!124:124,0)+2)),0)</f>
        <v>1</v>
      </c>
      <c r="AD124" t="str" cm="1">
        <f t="array" ref="AD124">IFERROR(IF(LEN(INDEX(Base!124:124,0,MATCH(Planilha2!$AA124,Base!124:124,0)+2))&gt;2,LEFT(INDEX(Base!124:124,0,MATCH(Planilha2!$AA124,Base!124:124,0)+2),1),INDEX(Base!124:124,0,MATCH(Planilha2!$AA124,Base!124:124,0)+2)),0)</f>
        <v>1</v>
      </c>
      <c r="AE124" t="str" cm="1">
        <f t="array" ref="AE124">IFERROR(IF(LEN(INDEX(Base!124:124,0,MATCH(Planilha2!$AA124,Base!124:124,0)+2))&gt;2,LEFT(INDEX(Base!124:124,0,MATCH(Planilha2!$AA124,Base!124:124,0)+2),1),INDEX(Base!124:124,0,MATCH(Planilha2!$AA124,Base!124:124,0)+2)),0)</f>
        <v>1</v>
      </c>
      <c r="AF124" t="str">
        <f>AA124&amp;", "&amp;Configurações!$C$4&amp;", "&amp;Configurações!$C$5&amp;", Brazil"</f>
        <v>Rua Barão da Torre, Ipanema, Copacabana, RJ, Brazil</v>
      </c>
      <c r="AG124" t="str">
        <f>RIGHT(AA124,LEN(AA124)-FIND(",",AA124,1)-1)&amp;", "&amp;Configurações!$C$4&amp;", "&amp;Configurações!$C$5</f>
        <v>Ipanema, Copacabana, RJ</v>
      </c>
    </row>
    <row r="125" spans="2:33" x14ac:dyDescent="0.3">
      <c r="B125" t="str">
        <f>IF(OR(ISNUMBER(FIND(Configurações!$B$8,Base!B125)),ISNUMBER(FIND(Configurações!$B$9,Base!B125)),ISNUMBER(FIND(Configurações!$B$10,Base!B125)),ISNUMBER(FIND(Configurações!$B$11,Base!B125)))=TRUE,Base!B125,0)</f>
        <v>super destaque</v>
      </c>
      <c r="C125" t="str">
        <f>SUBSTITUTE(SUBSTITUTE(IF(ISNUMBER(FIND("R$",Base!B125))=TRUE,Base!B125,IF(OR(ISNUMBER(FIND("condo",Base!C125)),ISNUMBER(FIND("IPTU",Base!C125)))=TRUE,Base!B125,Base!C125)),"R$",""),".","")</f>
        <v xml:space="preserve"> 530000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500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105</v>
      </c>
      <c r="F125" s="3" t="str" cm="1">
        <f t="array" ref="F125">INDEX(Base!125:125,MATCH(MAX(LEN(Base!125:125)),LEN(Base!125:125),0))</f>
        <v>Cód: CPAP10345. Excelente localização, Quadrissima da praia, posto 3, próximo ao metrô e vasto comercio. Prédio bom, boa portaria com porteiro 24hrs. Maravilhoso Apartamento, Claro...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>Cód: CPAP10345. Excelente localização, Quadrissima da praia, posto 3, próximo ao metrô e vasto comercio. Prédio bom, boa portaria com porteiro 24hrs. Maravilhoso Apartamento, Claro...</v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>Rua Paula Freitas, Copacabana</v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3" t="str" cm="1">
        <f t="array" ref="AA125">LOOKUP(2,1/(F125:Z125&lt;&gt;""),F125:Z125)</f>
        <v>Rua Paula Freitas, Copacabana</v>
      </c>
      <c r="AB125" t="str" cm="1">
        <f t="array" ref="AB125">IFERROR(IF(LEN(TRIM(SUBSTITUTE(INDEX(Base!125:125,0,MATCH(Planilha2!$AA125,Base!125:125,0)+1),"m²",""))&gt;5),LEFT(TRIM(SUBSTITUTE(INDEX(Base!125:125,0,MATCH(Planilha2!$AA125,Base!125:125,0)+1),"m²","")),2),TRIM(SUBSTITUTE(INDEX(Base!125:125,0,MATCH(Planilha2!$AA125,Base!125:125,0)+1),"m²",""))),0)</f>
        <v>40</v>
      </c>
      <c r="AC125" t="str" cm="1">
        <f t="array" ref="AC125">IFERROR(IF(LEN(INDEX(Base!125:125,0,MATCH(Planilha2!$AA125,Base!125:125,0)+2))&gt;2,LEFT(INDEX(Base!125:125,0,MATCH(Planilha2!$AA125,Base!125:125,0)+2),1),INDEX(Base!125:125,0,MATCH(Planilha2!$AA125,Base!125:125,0)+2)),0)</f>
        <v>1</v>
      </c>
      <c r="AD125" t="str" cm="1">
        <f t="array" ref="AD125">IFERROR(IF(LEN(INDEX(Base!125:125,0,MATCH(Planilha2!$AA125,Base!125:125,0)+2))&gt;2,LEFT(INDEX(Base!125:125,0,MATCH(Planilha2!$AA125,Base!125:125,0)+2),1),INDEX(Base!125:125,0,MATCH(Planilha2!$AA125,Base!125:125,0)+2)),0)</f>
        <v>1</v>
      </c>
      <c r="AE125" t="str" cm="1">
        <f t="array" ref="AE125">IFERROR(IF(LEN(INDEX(Base!125:125,0,MATCH(Planilha2!$AA125,Base!125:125,0)+2))&gt;2,LEFT(INDEX(Base!125:125,0,MATCH(Planilha2!$AA125,Base!125:125,0)+2),1),INDEX(Base!125:125,0,MATCH(Planilha2!$AA125,Base!125:125,0)+2)),0)</f>
        <v>1</v>
      </c>
      <c r="AF125" t="str">
        <f>AA125&amp;", "&amp;Configurações!$C$4&amp;", "&amp;Configurações!$C$5&amp;", Brazil"</f>
        <v>Rua Paula Freitas, Copacabana, Copacabana, RJ, Brazil</v>
      </c>
      <c r="AG125" t="str">
        <f>RIGHT(AA125,LEN(AA125)-FIND(",",AA125,1)-1)&amp;", "&amp;Configurações!$C$4&amp;", "&amp;Configurações!$C$5</f>
        <v>Copacabana, Copacabana, RJ</v>
      </c>
    </row>
    <row r="126" spans="2:33" x14ac:dyDescent="0.3">
      <c r="B126" t="str">
        <f>IF(OR(ISNUMBER(FIND(Configurações!$B$8,Base!B126)),ISNUMBER(FIND(Configurações!$B$9,Base!B126)),ISNUMBER(FIND(Configurações!$B$10,Base!B126)),ISNUMBER(FIND(Configurações!$B$11,Base!B126)))=TRUE,Base!B126,0)</f>
        <v>super destaque</v>
      </c>
      <c r="C126" t="str">
        <f>SUBSTITUTE(SUBSTITUTE(IF(ISNUMBER(FIND("R$",Base!B126))=TRUE,Base!B126,IF(OR(ISNUMBER(FIND("condo",Base!C126)),ISNUMBER(FIND("IPTU",Base!C126)))=TRUE,Base!B126,Base!C126)),"R$",""),".","")</f>
        <v xml:space="preserve"> 2900000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0</v>
      </c>
      <c r="F126" s="3" t="str" cm="1">
        <f t="array" ref="F126">INDEX(Base!126:126,MATCH(MAX(LEN(Base!126:126)),LEN(Base!126:126),0))</f>
        <v>Lucrum imobiliária vende apartamento na Av. Atlântica, em Copacabana, próximo ao Copacabana Palace, no Posto 3, com vista panorâmica.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>Lucrum imobiliária vende apartamento na Av. Atlântica, em Copacabana, próximo ao Copacabana Palace, no Posto 3, com vista panorâmica.</v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>Prédio com localização única, exclusiv...</v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>Avenida Atlântica, Copacabana</v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3" t="str" cm="1">
        <f t="array" ref="AA126">LOOKUP(2,1/(F126:Z126&lt;&gt;""),F126:Z126)</f>
        <v>Avenida Atlântica, Copacabana</v>
      </c>
      <c r="AB126" t="str" cm="1">
        <f t="array" ref="AB126">IFERROR(IF(LEN(TRIM(SUBSTITUTE(INDEX(Base!126:126,0,MATCH(Planilha2!$AA126,Base!126:126,0)+1),"m²",""))&gt;5),LEFT(TRIM(SUBSTITUTE(INDEX(Base!126:126,0,MATCH(Planilha2!$AA126,Base!126:126,0)+1),"m²","")),2),TRIM(SUBSTITUTE(INDEX(Base!126:126,0,MATCH(Planilha2!$AA126,Base!126:126,0)+1),"m²",""))),0)</f>
        <v>20</v>
      </c>
      <c r="AC126" t="str" cm="1">
        <f t="array" ref="AC126">IFERROR(IF(LEN(INDEX(Base!126:126,0,MATCH(Planilha2!$AA126,Base!126:126,0)+2))&gt;2,LEFT(INDEX(Base!126:126,0,MATCH(Planilha2!$AA126,Base!126:126,0)+2),1),INDEX(Base!126:126,0,MATCH(Planilha2!$AA126,Base!126:126,0)+2)),0)</f>
        <v>3</v>
      </c>
      <c r="AD126" t="str" cm="1">
        <f t="array" ref="AD126">IFERROR(IF(LEN(INDEX(Base!126:126,0,MATCH(Planilha2!$AA126,Base!126:126,0)+2))&gt;2,LEFT(INDEX(Base!126:126,0,MATCH(Planilha2!$AA126,Base!126:126,0)+2),1),INDEX(Base!126:126,0,MATCH(Planilha2!$AA126,Base!126:126,0)+2)),0)</f>
        <v>3</v>
      </c>
      <c r="AE126" t="str" cm="1">
        <f t="array" ref="AE126">IFERROR(IF(LEN(INDEX(Base!126:126,0,MATCH(Planilha2!$AA126,Base!126:126,0)+2))&gt;2,LEFT(INDEX(Base!126:126,0,MATCH(Planilha2!$AA126,Base!126:126,0)+2),1),INDEX(Base!126:126,0,MATCH(Planilha2!$AA126,Base!126:126,0)+2)),0)</f>
        <v>3</v>
      </c>
      <c r="AF126" t="str">
        <f>AA126&amp;", "&amp;Configurações!$C$4&amp;", "&amp;Configurações!$C$5&amp;", Brazil"</f>
        <v>Avenida Atlântica, Copacabana, Copacabana, RJ, Brazil</v>
      </c>
      <c r="AG126" t="str">
        <f>RIGHT(AA126,LEN(AA126)-FIND(",",AA126,1)-1)&amp;", "&amp;Configurações!$C$4&amp;", "&amp;Configurações!$C$5</f>
        <v>Copacabana, Copacabana, RJ</v>
      </c>
    </row>
    <row r="127" spans="2:33" x14ac:dyDescent="0.3">
      <c r="B127" t="str">
        <f>IF(OR(ISNUMBER(FIND(Configurações!$B$8,Base!B127)),ISNUMBER(FIND(Configurações!$B$9,Base!B127)),ISNUMBER(FIND(Configurações!$B$10,Base!B127)),ISNUMBER(FIND(Configurações!$B$11,Base!B127)))=TRUE,Base!B127,0)</f>
        <v>super destaque</v>
      </c>
      <c r="C127" t="str">
        <f>SUBSTITUTE(SUBSTITUTE(IF(ISNUMBER(FIND("R$",Base!B127))=TRUE,Base!B127,IF(OR(ISNUMBER(FIND("condo",Base!C127)),ISNUMBER(FIND("IPTU",Base!C127)))=TRUE,Base!B127,Base!C127)),"R$",""),".","")</f>
        <v xml:space="preserve"> 7500000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3000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2281</v>
      </c>
      <c r="F127" s="3" t="str" cm="1">
        <f t="array" ref="F127">INDEX(Base!127:127,MATCH(MAX(LEN(Base!127:127)),LEN(Base!127:127),0))</f>
        <v>Cód: CPAP40402. Excelente imóvel, andar alto, vista panorâmica para á praia de Copacabana, composto de: salão que divide vários ambientes, sala de jantar, sala de estar, lavabo, 4...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>Cód: CPAP40402. Excelente imóvel, andar alto, vista panorâmica para á praia de Copacabana, composto de: salão que divide vários ambientes, sala de jantar, sala de estar, lavabo, 4...</v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>Avenida Atlântica, Copacabana</v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3" t="str" cm="1">
        <f t="array" ref="AA127">LOOKUP(2,1/(F127:Z127&lt;&gt;""),F127:Z127)</f>
        <v>Avenida Atlântica, Copacabana</v>
      </c>
      <c r="AB127" t="str" cm="1">
        <f t="array" ref="AB127">IFERROR(IF(LEN(TRIM(SUBSTITUTE(INDEX(Base!127:127,0,MATCH(Planilha2!$AA127,Base!127:127,0)+1),"m²",""))&gt;5),LEFT(TRIM(SUBSTITUTE(INDEX(Base!127:127,0,MATCH(Planilha2!$AA127,Base!127:127,0)+1),"m²","")),2),TRIM(SUBSTITUTE(INDEX(Base!127:127,0,MATCH(Planilha2!$AA127,Base!127:127,0)+1),"m²",""))),0)</f>
        <v>43</v>
      </c>
      <c r="AC127" t="str" cm="1">
        <f t="array" ref="AC127">IFERROR(IF(LEN(INDEX(Base!127:127,0,MATCH(Planilha2!$AA127,Base!127:127,0)+2))&gt;2,LEFT(INDEX(Base!127:127,0,MATCH(Planilha2!$AA127,Base!127:127,0)+2),1),INDEX(Base!127:127,0,MATCH(Planilha2!$AA127,Base!127:127,0)+2)),0)</f>
        <v>4</v>
      </c>
      <c r="AD127" t="str" cm="1">
        <f t="array" ref="AD127">IFERROR(IF(LEN(INDEX(Base!127:127,0,MATCH(Planilha2!$AA127,Base!127:127,0)+2))&gt;2,LEFT(INDEX(Base!127:127,0,MATCH(Planilha2!$AA127,Base!127:127,0)+2),1),INDEX(Base!127:127,0,MATCH(Planilha2!$AA127,Base!127:127,0)+2)),0)</f>
        <v>4</v>
      </c>
      <c r="AE127" t="str" cm="1">
        <f t="array" ref="AE127">IFERROR(IF(LEN(INDEX(Base!127:127,0,MATCH(Planilha2!$AA127,Base!127:127,0)+2))&gt;2,LEFT(INDEX(Base!127:127,0,MATCH(Planilha2!$AA127,Base!127:127,0)+2),1),INDEX(Base!127:127,0,MATCH(Planilha2!$AA127,Base!127:127,0)+2)),0)</f>
        <v>4</v>
      </c>
      <c r="AF127" t="str">
        <f>AA127&amp;", "&amp;Configurações!$C$4&amp;", "&amp;Configurações!$C$5&amp;", Brazil"</f>
        <v>Avenida Atlântica, Copacabana, Copacabana, RJ, Brazil</v>
      </c>
      <c r="AG127" t="str">
        <f>RIGHT(AA127,LEN(AA127)-FIND(",",AA127,1)-1)&amp;", "&amp;Configurações!$C$4&amp;", "&amp;Configurações!$C$5</f>
        <v>Copacabana, Copacabana, RJ</v>
      </c>
    </row>
    <row r="128" spans="2:33" x14ac:dyDescent="0.3">
      <c r="B128" t="str">
        <f>IF(OR(ISNUMBER(FIND(Configurações!$B$8,Base!B128)),ISNUMBER(FIND(Configurações!$B$9,Base!B128)),ISNUMBER(FIND(Configurações!$B$10,Base!B128)),ISNUMBER(FIND(Configurações!$B$11,Base!B128)))=TRUE,Base!B128,0)</f>
        <v>destaque</v>
      </c>
      <c r="C128" t="str">
        <f>SUBSTITUTE(SUBSTITUTE(IF(ISNUMBER(FIND("R$",Base!B128))=TRUE,Base!B128,IF(OR(ISNUMBER(FIND("condo",Base!C128)),ISNUMBER(FIND("IPTU",Base!C128)))=TRUE,Base!B128,Base!C128)),"R$",""),".","")</f>
        <v xml:space="preserve"> 1100000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1100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322</v>
      </c>
      <c r="F128" s="3" t="str" cm="1">
        <f t="array" ref="F128">INDEX(Base!128:128,MATCH(MAX(LEN(Base!128:128)),LEN(Base!128:128),0))</f>
        <v>Fantástico apartamento na altura do bairro peixoto ,frente reformadíssimo no bairro Copacabana com 130 metros quadrados ampla sala 3 quartos com bons armários sendo 1 suite e 2 ban...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>Fantástico apartamento na altura do bairro peixoto ,frente reformadíssimo no bairro Copacabana com 130 metros quadrados ampla sala 3 quartos com bons armários sendo 1 suite e 2 ban...</v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>Rua Figueiredo Magalhães, Copacabana</v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3" t="str" cm="1">
        <f t="array" ref="AA128">LOOKUP(2,1/(F128:Z128&lt;&gt;""),F128:Z128)</f>
        <v>Rua Figueiredo Magalhães, Copacabana</v>
      </c>
      <c r="AB128" t="str" cm="1">
        <f t="array" ref="AB128">IFERROR(IF(LEN(TRIM(SUBSTITUTE(INDEX(Base!128:128,0,MATCH(Planilha2!$AA128,Base!128:128,0)+1),"m²",""))&gt;5),LEFT(TRIM(SUBSTITUTE(INDEX(Base!128:128,0,MATCH(Planilha2!$AA128,Base!128:128,0)+1),"m²","")),2),TRIM(SUBSTITUTE(INDEX(Base!128:128,0,MATCH(Planilha2!$AA128,Base!128:128,0)+1),"m²",""))),0)</f>
        <v>13</v>
      </c>
      <c r="AC128" t="str" cm="1">
        <f t="array" ref="AC128">IFERROR(IF(LEN(INDEX(Base!128:128,0,MATCH(Planilha2!$AA128,Base!128:128,0)+2))&gt;2,LEFT(INDEX(Base!128:128,0,MATCH(Planilha2!$AA128,Base!128:128,0)+2),1),INDEX(Base!128:128,0,MATCH(Planilha2!$AA128,Base!128:128,0)+2)),0)</f>
        <v>3</v>
      </c>
      <c r="AD128" t="str" cm="1">
        <f t="array" ref="AD128">IFERROR(IF(LEN(INDEX(Base!128:128,0,MATCH(Planilha2!$AA128,Base!128:128,0)+2))&gt;2,LEFT(INDEX(Base!128:128,0,MATCH(Planilha2!$AA128,Base!128:128,0)+2),1),INDEX(Base!128:128,0,MATCH(Planilha2!$AA128,Base!128:128,0)+2)),0)</f>
        <v>3</v>
      </c>
      <c r="AE128" t="str" cm="1">
        <f t="array" ref="AE128">IFERROR(IF(LEN(INDEX(Base!128:128,0,MATCH(Planilha2!$AA128,Base!128:128,0)+2))&gt;2,LEFT(INDEX(Base!128:128,0,MATCH(Planilha2!$AA128,Base!128:128,0)+2),1),INDEX(Base!128:128,0,MATCH(Planilha2!$AA128,Base!128:128,0)+2)),0)</f>
        <v>3</v>
      </c>
      <c r="AF128" t="str">
        <f>AA128&amp;", "&amp;Configurações!$C$4&amp;", "&amp;Configurações!$C$5&amp;", Brazil"</f>
        <v>Rua Figueiredo Magalhães, Copacabana, Copacabana, RJ, Brazil</v>
      </c>
      <c r="AG128" t="str">
        <f>RIGHT(AA128,LEN(AA128)-FIND(",",AA128,1)-1)&amp;", "&amp;Configurações!$C$4&amp;", "&amp;Configurações!$C$5</f>
        <v>Copacabana, Copacabana, RJ</v>
      </c>
    </row>
    <row r="129" spans="2:33" x14ac:dyDescent="0.3">
      <c r="B129" t="str">
        <f>IF(OR(ISNUMBER(FIND(Configurações!$B$8,Base!B129)),ISNUMBER(FIND(Configurações!$B$9,Base!B129)),ISNUMBER(FIND(Configurações!$B$10,Base!B129)),ISNUMBER(FIND(Configurações!$B$11,Base!B129)))=TRUE,Base!B129,0)</f>
        <v>destaque</v>
      </c>
      <c r="C129" t="str">
        <f>SUBSTITUTE(SUBSTITUTE(IF(ISNUMBER(FIND("R$",Base!B129))=TRUE,Base!B129,IF(OR(ISNUMBER(FIND("condo",Base!C129)),ISNUMBER(FIND("IPTU",Base!C129)))=TRUE,Base!B129,Base!C129)),"R$",""),".","")</f>
        <v xml:space="preserve"> 700000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700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170</v>
      </c>
      <c r="F129" s="3" t="str" cm="1">
        <f t="array" ref="F129">INDEX(Base!129:129,MATCH(MAX(LEN(Base!129:129)),LEN(Base!129:129),0))</f>
        <v>O apartamento no bairro Copacabana tem 80 metros quadrados com 2 quartos e 2 banheirosEncontra-se na privacidade de um condomínio fechado.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>Rua República do Peru, Copacabana</v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3" t="str" cm="1">
        <f t="array" ref="AA129">LOOKUP(2,1/(F129:Z129&lt;&gt;""),F129:Z129)</f>
        <v>Rua República do Peru, Copacabana</v>
      </c>
      <c r="AB129" t="str" cm="1">
        <f t="array" ref="AB129">IFERROR(IF(LEN(TRIM(SUBSTITUTE(INDEX(Base!129:129,0,MATCH(Planilha2!$AA129,Base!129:129,0)+1),"m²",""))&gt;5),LEFT(TRIM(SUBSTITUTE(INDEX(Base!129:129,0,MATCH(Planilha2!$AA129,Base!129:129,0)+1),"m²","")),2),TRIM(SUBSTITUTE(INDEX(Base!129:129,0,MATCH(Planilha2!$AA129,Base!129:129,0)+1),"m²",""))),0)</f>
        <v>80</v>
      </c>
      <c r="AC129" t="str" cm="1">
        <f t="array" ref="AC129">IFERROR(IF(LEN(INDEX(Base!129:129,0,MATCH(Planilha2!$AA129,Base!129:129,0)+2))&gt;2,LEFT(INDEX(Base!129:129,0,MATCH(Planilha2!$AA129,Base!129:129,0)+2),1),INDEX(Base!129:129,0,MATCH(Planilha2!$AA129,Base!129:129,0)+2)),0)</f>
        <v>2</v>
      </c>
      <c r="AD129" t="str" cm="1">
        <f t="array" ref="AD129">IFERROR(IF(LEN(INDEX(Base!129:129,0,MATCH(Planilha2!$AA129,Base!129:129,0)+2))&gt;2,LEFT(INDEX(Base!129:129,0,MATCH(Planilha2!$AA129,Base!129:129,0)+2),1),INDEX(Base!129:129,0,MATCH(Planilha2!$AA129,Base!129:129,0)+2)),0)</f>
        <v>2</v>
      </c>
      <c r="AE129" t="str" cm="1">
        <f t="array" ref="AE129">IFERROR(IF(LEN(INDEX(Base!129:129,0,MATCH(Planilha2!$AA129,Base!129:129,0)+2))&gt;2,LEFT(INDEX(Base!129:129,0,MATCH(Planilha2!$AA129,Base!129:129,0)+2),1),INDEX(Base!129:129,0,MATCH(Planilha2!$AA129,Base!129:129,0)+2)),0)</f>
        <v>2</v>
      </c>
      <c r="AF129" t="str">
        <f>AA129&amp;", "&amp;Configurações!$C$4&amp;", "&amp;Configurações!$C$5&amp;", Brazil"</f>
        <v>Rua República do Peru, Copacabana, Copacabana, RJ, Brazil</v>
      </c>
      <c r="AG129" t="str">
        <f>RIGHT(AA129,LEN(AA129)-FIND(",",AA129,1)-1)&amp;", "&amp;Configurações!$C$4&amp;", "&amp;Configurações!$C$5</f>
        <v>Copacabana, Copacabana, RJ</v>
      </c>
    </row>
    <row r="130" spans="2:33" x14ac:dyDescent="0.3">
      <c r="B130">
        <f>IF(OR(ISNUMBER(FIND(Configurações!$B$8,Base!B130)),ISNUMBER(FIND(Configurações!$B$9,Base!B130)),ISNUMBER(FIND(Configurações!$B$10,Base!B130)),ISNUMBER(FIND(Configurações!$B$11,Base!B130)))=TRUE,Base!B130,0)</f>
        <v>0</v>
      </c>
      <c r="C130" t="str">
        <f>SUBSTITUTE(SUBSTITUTE(IF(ISNUMBER(FIND("R$",Base!B130))=TRUE,Base!B130,IF(OR(ISNUMBER(FIND("condo",Base!C130)),ISNUMBER(FIND("IPTU",Base!C130)))=TRUE,Base!B130,Base!C130)),"R$",""),".","")</f>
        <v xml:space="preserve"> 650000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626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2566</v>
      </c>
      <c r="F130" s="3" t="str" cm="1">
        <f t="array" ref="F130">INDEX(Base!130:130,MATCH(MAX(LEN(Base!130:130)),LEN(Base!130:130),0))</f>
        <v>Apartamento 2 quartos, sala ampla com varanda interna, banheiro social grande, cozinha ampla com possibilidade de copa, área de serviço, e dependências completas. Frente, sol da ta...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>Apartamento 2 quartos, sala ampla com varanda interna, banheiro social grande, cozinha ampla com possibilidade de copa, área de serviço, e dependências completas. Frente, sol da ta...</v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>Rua Barata Ribeiro, Copacabana</v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3" t="str" cm="1">
        <f t="array" ref="AA130">LOOKUP(2,1/(F130:Z130&lt;&gt;""),F130:Z130)</f>
        <v>Rua Barata Ribeiro, Copacabana</v>
      </c>
      <c r="AB130" t="str" cm="1">
        <f t="array" ref="AB130">IFERROR(IF(LEN(TRIM(SUBSTITUTE(INDEX(Base!130:130,0,MATCH(Planilha2!$AA130,Base!130:130,0)+1),"m²",""))&gt;5),LEFT(TRIM(SUBSTITUTE(INDEX(Base!130:130,0,MATCH(Planilha2!$AA130,Base!130:130,0)+1),"m²","")),2),TRIM(SUBSTITUTE(INDEX(Base!130:130,0,MATCH(Planilha2!$AA130,Base!130:130,0)+1),"m²",""))),0)</f>
        <v>90</v>
      </c>
      <c r="AC130" t="str" cm="1">
        <f t="array" ref="AC130">IFERROR(IF(LEN(INDEX(Base!130:130,0,MATCH(Planilha2!$AA130,Base!130:130,0)+2))&gt;2,LEFT(INDEX(Base!130:130,0,MATCH(Planilha2!$AA130,Base!130:130,0)+2),1),INDEX(Base!130:130,0,MATCH(Planilha2!$AA130,Base!130:130,0)+2)),0)</f>
        <v>2</v>
      </c>
      <c r="AD130" t="str" cm="1">
        <f t="array" ref="AD130">IFERROR(IF(LEN(INDEX(Base!130:130,0,MATCH(Planilha2!$AA130,Base!130:130,0)+2))&gt;2,LEFT(INDEX(Base!130:130,0,MATCH(Planilha2!$AA130,Base!130:130,0)+2),1),INDEX(Base!130:130,0,MATCH(Planilha2!$AA130,Base!130:130,0)+2)),0)</f>
        <v>2</v>
      </c>
      <c r="AE130" t="str" cm="1">
        <f t="array" ref="AE130">IFERROR(IF(LEN(INDEX(Base!130:130,0,MATCH(Planilha2!$AA130,Base!130:130,0)+2))&gt;2,LEFT(INDEX(Base!130:130,0,MATCH(Planilha2!$AA130,Base!130:130,0)+2),1),INDEX(Base!130:130,0,MATCH(Planilha2!$AA130,Base!130:130,0)+2)),0)</f>
        <v>2</v>
      </c>
      <c r="AF130" t="str">
        <f>AA130&amp;", "&amp;Configurações!$C$4&amp;", "&amp;Configurações!$C$5&amp;", Brazil"</f>
        <v>Rua Barata Ribeiro, Copacabana, Copacabana, RJ, Brazil</v>
      </c>
      <c r="AG130" t="str">
        <f>RIGHT(AA130,LEN(AA130)-FIND(",",AA130,1)-1)&amp;", "&amp;Configurações!$C$4&amp;", "&amp;Configurações!$C$5</f>
        <v>Copacabana, Copacabana, RJ</v>
      </c>
    </row>
    <row r="131" spans="2:33" x14ac:dyDescent="0.3">
      <c r="B131">
        <f>IF(OR(ISNUMBER(FIND(Configurações!$B$8,Base!B131)),ISNUMBER(FIND(Configurações!$B$9,Base!B131)),ISNUMBER(FIND(Configurações!$B$10,Base!B131)),ISNUMBER(FIND(Configurações!$B$11,Base!B131)))=TRUE,Base!B131,0)</f>
        <v>0</v>
      </c>
      <c r="C131" t="str">
        <f>SUBSTITUTE(SUBSTITUTE(IF(ISNUMBER(FIND("R$",Base!B131))=TRUE,Base!B131,IF(OR(ISNUMBER(FIND("condo",Base!C131)),ISNUMBER(FIND("IPTU",Base!C131)))=TRUE,Base!B131,Base!C131)),"R$",""),".","")</f>
        <v xml:space="preserve"> 550000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550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109</v>
      </c>
      <c r="F131" s="3" t="str" cm="1">
        <f t="array" ref="F131">INDEX(Base!131:131,MATCH(MAX(LEN(Base!131:131)),LEN(Base!131:131),0))</f>
        <v>Apartamento finamente reformado em prédio familiar e rua silenciosa de Copacabana. Próximo ao metrô. Vendendo todo mobiliado, com renda de locação. Porteira fechada.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>Apartamento finamente reformado em prédio familiar e rua silenciosa de Copacabana. Próximo ao metrô. Vendendo todo mobiliado, com renda de locação. Porteira fechada.</v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>Rua Souza Lima, Copacabana</v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3" t="str" cm="1">
        <f t="array" ref="AA131">LOOKUP(2,1/(F131:Z131&lt;&gt;""),F131:Z131)</f>
        <v>Rua Souza Lima, Copacabana</v>
      </c>
      <c r="AB131" t="str" cm="1">
        <f t="array" ref="AB131">IFERROR(IF(LEN(TRIM(SUBSTITUTE(INDEX(Base!131:131,0,MATCH(Planilha2!$AA131,Base!131:131,0)+1),"m²",""))&gt;5),LEFT(TRIM(SUBSTITUTE(INDEX(Base!131:131,0,MATCH(Planilha2!$AA131,Base!131:131,0)+1),"m²","")),2),TRIM(SUBSTITUTE(INDEX(Base!131:131,0,MATCH(Planilha2!$AA131,Base!131:131,0)+1),"m²",""))),0)</f>
        <v>40</v>
      </c>
      <c r="AC131" t="str" cm="1">
        <f t="array" ref="AC131">IFERROR(IF(LEN(INDEX(Base!131:131,0,MATCH(Planilha2!$AA131,Base!131:131,0)+2))&gt;2,LEFT(INDEX(Base!131:131,0,MATCH(Planilha2!$AA131,Base!131:131,0)+2),1),INDEX(Base!131:131,0,MATCH(Planilha2!$AA131,Base!131:131,0)+2)),0)</f>
        <v>1</v>
      </c>
      <c r="AD131" t="str" cm="1">
        <f t="array" ref="AD131">IFERROR(IF(LEN(INDEX(Base!131:131,0,MATCH(Planilha2!$AA131,Base!131:131,0)+2))&gt;2,LEFT(INDEX(Base!131:131,0,MATCH(Planilha2!$AA131,Base!131:131,0)+2),1),INDEX(Base!131:131,0,MATCH(Planilha2!$AA131,Base!131:131,0)+2)),0)</f>
        <v>1</v>
      </c>
      <c r="AE131" t="str" cm="1">
        <f t="array" ref="AE131">IFERROR(IF(LEN(INDEX(Base!131:131,0,MATCH(Planilha2!$AA131,Base!131:131,0)+2))&gt;2,LEFT(INDEX(Base!131:131,0,MATCH(Planilha2!$AA131,Base!131:131,0)+2),1),INDEX(Base!131:131,0,MATCH(Planilha2!$AA131,Base!131:131,0)+2)),0)</f>
        <v>1</v>
      </c>
      <c r="AF131" t="str">
        <f>AA131&amp;", "&amp;Configurações!$C$4&amp;", "&amp;Configurações!$C$5&amp;", Brazil"</f>
        <v>Rua Souza Lima, Copacabana, Copacabana, RJ, Brazil</v>
      </c>
      <c r="AG131" t="str">
        <f>RIGHT(AA131,LEN(AA131)-FIND(",",AA131,1)-1)&amp;", "&amp;Configurações!$C$4&amp;", "&amp;Configurações!$C$5</f>
        <v>Copacabana, Copacabana, RJ</v>
      </c>
    </row>
    <row r="132" spans="2:33" x14ac:dyDescent="0.3">
      <c r="B132" t="str">
        <f>IF(OR(ISNUMBER(FIND(Configurações!$B$8,Base!B132)),ISNUMBER(FIND(Configurações!$B$9,Base!B132)),ISNUMBER(FIND(Configurações!$B$10,Base!B132)),ISNUMBER(FIND(Configurações!$B$11,Base!B132)))=TRUE,Base!B132,0)</f>
        <v>destaque</v>
      </c>
      <c r="C132" t="str">
        <f>SUBSTITUTE(SUBSTITUTE(IF(ISNUMBER(FIND("R$",Base!B132))=TRUE,Base!B132,IF(OR(ISNUMBER(FIND("condo",Base!C132)),ISNUMBER(FIND("IPTU",Base!C132)))=TRUE,Base!B132,Base!C132)),"R$",""),".","")</f>
        <v xml:space="preserve"> 1700000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1500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4500</v>
      </c>
      <c r="F132" s="3" t="str" cm="1">
        <f t="array" ref="F132">INDEX(Base!132:132,MATCH(MAX(LEN(Base!132:132)),LEN(Base!132:132),0))</f>
        <v>Localizado próximo ao metrô, praia e vasto comércio. Apartamento claro, arejado, posição frente com vista livre, 160 m2, composto por sala para dois ambientes, lavabo, 4 quartos (1...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>Localizado próximo ao metrô, praia e vasto comércio. Apartamento claro, arejado, posição frente com vista livre, 160 m2, composto por sala para dois ambientes, lavabo, 4 quartos (1...</v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>Rua Tonelero, Copacabana</v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3" t="str" cm="1">
        <f t="array" ref="AA132">LOOKUP(2,1/(F132:Z132&lt;&gt;""),F132:Z132)</f>
        <v>Rua Tonelero, Copacabana</v>
      </c>
      <c r="AB132" t="str" cm="1">
        <f t="array" ref="AB132">IFERROR(IF(LEN(TRIM(SUBSTITUTE(INDEX(Base!132:132,0,MATCH(Planilha2!$AA132,Base!132:132,0)+1),"m²",""))&gt;5),LEFT(TRIM(SUBSTITUTE(INDEX(Base!132:132,0,MATCH(Planilha2!$AA132,Base!132:132,0)+1),"m²","")),2),TRIM(SUBSTITUTE(INDEX(Base!132:132,0,MATCH(Planilha2!$AA132,Base!132:132,0)+1),"m²",""))),0)</f>
        <v>16</v>
      </c>
      <c r="AC132" t="str" cm="1">
        <f t="array" ref="AC132">IFERROR(IF(LEN(INDEX(Base!132:132,0,MATCH(Planilha2!$AA132,Base!132:132,0)+2))&gt;2,LEFT(INDEX(Base!132:132,0,MATCH(Planilha2!$AA132,Base!132:132,0)+2),1),INDEX(Base!132:132,0,MATCH(Planilha2!$AA132,Base!132:132,0)+2)),0)</f>
        <v>4</v>
      </c>
      <c r="AD132" t="str" cm="1">
        <f t="array" ref="AD132">IFERROR(IF(LEN(INDEX(Base!132:132,0,MATCH(Planilha2!$AA132,Base!132:132,0)+2))&gt;2,LEFT(INDEX(Base!132:132,0,MATCH(Planilha2!$AA132,Base!132:132,0)+2),1),INDEX(Base!132:132,0,MATCH(Planilha2!$AA132,Base!132:132,0)+2)),0)</f>
        <v>4</v>
      </c>
      <c r="AE132" t="str" cm="1">
        <f t="array" ref="AE132">IFERROR(IF(LEN(INDEX(Base!132:132,0,MATCH(Planilha2!$AA132,Base!132:132,0)+2))&gt;2,LEFT(INDEX(Base!132:132,0,MATCH(Planilha2!$AA132,Base!132:132,0)+2),1),INDEX(Base!132:132,0,MATCH(Planilha2!$AA132,Base!132:132,0)+2)),0)</f>
        <v>4</v>
      </c>
      <c r="AF132" t="str">
        <f>AA132&amp;", "&amp;Configurações!$C$4&amp;", "&amp;Configurações!$C$5&amp;", Brazil"</f>
        <v>Rua Tonelero, Copacabana, Copacabana, RJ, Brazil</v>
      </c>
      <c r="AG132" t="str">
        <f>RIGHT(AA132,LEN(AA132)-FIND(",",AA132,1)-1)&amp;", "&amp;Configurações!$C$4&amp;", "&amp;Configurações!$C$5</f>
        <v>Copacabana, Copacabana, RJ</v>
      </c>
    </row>
    <row r="133" spans="2:33" x14ac:dyDescent="0.3">
      <c r="B133" t="str">
        <f>IF(OR(ISNUMBER(FIND(Configurações!$B$8,Base!B133)),ISNUMBER(FIND(Configurações!$B$9,Base!B133)),ISNUMBER(FIND(Configurações!$B$10,Base!B133)),ISNUMBER(FIND(Configurações!$B$11,Base!B133)))=TRUE,Base!B133,0)</f>
        <v>destaque</v>
      </c>
      <c r="C133" t="str">
        <f>SUBSTITUTE(SUBSTITUTE(IF(ISNUMBER(FIND("R$",Base!B133))=TRUE,Base!B133,IF(OR(ISNUMBER(FIND("condo",Base!C133)),ISNUMBER(FIND("IPTU",Base!C133)))=TRUE,Base!B133,Base!C133)),"R$",""),".","")</f>
        <v xml:space="preserve"> 2090000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1850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6000</v>
      </c>
      <c r="F133" s="3" t="str" cm="1">
        <f t="array" ref="F133">INDEX(Base!133:133,MATCH(MAX(LEN(Base!133:133)),LEN(Base!133:133),0))</f>
        <v>Excelente apartamento com hall de entrada, sala ampla, quatro quartos, sendo uma suíte, banheiro social, lavabo, cozinha grande, área de serviço, duas dependências e duas vagas de...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>Excelente apartamento com hall de entrada, sala ampla, quatro quartos, sendo uma suíte, banheiro social, lavabo, cozinha grande, área de serviço, duas dependências e duas vagas de...</v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>Rua Souza Lima, Copacabana</v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3" t="str" cm="1">
        <f t="array" ref="AA133">LOOKUP(2,1/(F133:Z133&lt;&gt;""),F133:Z133)</f>
        <v>Rua Souza Lima, Copacabana</v>
      </c>
      <c r="AB133" t="str" cm="1">
        <f t="array" ref="AB133">IFERROR(IF(LEN(TRIM(SUBSTITUTE(INDEX(Base!133:133,0,MATCH(Planilha2!$AA133,Base!133:133,0)+1),"m²",""))&gt;5),LEFT(TRIM(SUBSTITUTE(INDEX(Base!133:133,0,MATCH(Planilha2!$AA133,Base!133:133,0)+1),"m²","")),2),TRIM(SUBSTITUTE(INDEX(Base!133:133,0,MATCH(Planilha2!$AA133,Base!133:133,0)+1),"m²",""))),0)</f>
        <v>24</v>
      </c>
      <c r="AC133" t="str" cm="1">
        <f t="array" ref="AC133">IFERROR(IF(LEN(INDEX(Base!133:133,0,MATCH(Planilha2!$AA133,Base!133:133,0)+2))&gt;2,LEFT(INDEX(Base!133:133,0,MATCH(Planilha2!$AA133,Base!133:133,0)+2),1),INDEX(Base!133:133,0,MATCH(Planilha2!$AA133,Base!133:133,0)+2)),0)</f>
        <v>4</v>
      </c>
      <c r="AD133" t="str" cm="1">
        <f t="array" ref="AD133">IFERROR(IF(LEN(INDEX(Base!133:133,0,MATCH(Planilha2!$AA133,Base!133:133,0)+2))&gt;2,LEFT(INDEX(Base!133:133,0,MATCH(Planilha2!$AA133,Base!133:133,0)+2),1),INDEX(Base!133:133,0,MATCH(Planilha2!$AA133,Base!133:133,0)+2)),0)</f>
        <v>4</v>
      </c>
      <c r="AE133" t="str" cm="1">
        <f t="array" ref="AE133">IFERROR(IF(LEN(INDEX(Base!133:133,0,MATCH(Planilha2!$AA133,Base!133:133,0)+2))&gt;2,LEFT(INDEX(Base!133:133,0,MATCH(Planilha2!$AA133,Base!133:133,0)+2),1),INDEX(Base!133:133,0,MATCH(Planilha2!$AA133,Base!133:133,0)+2)),0)</f>
        <v>4</v>
      </c>
      <c r="AF133" t="str">
        <f>AA133&amp;", "&amp;Configurações!$C$4&amp;", "&amp;Configurações!$C$5&amp;", Brazil"</f>
        <v>Rua Souza Lima, Copacabana, Copacabana, RJ, Brazil</v>
      </c>
      <c r="AG133" t="str">
        <f>RIGHT(AA133,LEN(AA133)-FIND(",",AA133,1)-1)&amp;", "&amp;Configurações!$C$4&amp;", "&amp;Configurações!$C$5</f>
        <v>Copacabana, Copacabana, RJ</v>
      </c>
    </row>
    <row r="134" spans="2:33" x14ac:dyDescent="0.3">
      <c r="B134" t="str">
        <f>IF(OR(ISNUMBER(FIND(Configurações!$B$8,Base!B134)),ISNUMBER(FIND(Configurações!$B$9,Base!B134)),ISNUMBER(FIND(Configurações!$B$10,Base!B134)),ISNUMBER(FIND(Configurações!$B$11,Base!B134)))=TRUE,Base!B134,0)</f>
        <v>destaque</v>
      </c>
      <c r="C134" t="str">
        <f>SUBSTITUTE(SUBSTITUTE(IF(ISNUMBER(FIND("R$",Base!B134))=TRUE,Base!B134,IF(OR(ISNUMBER(FIND("condo",Base!C134)),ISNUMBER(FIND("IPTU",Base!C134)))=TRUE,Base!B134,Base!C134)),"R$",""),".","")</f>
        <v xml:space="preserve"> 480000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572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123</v>
      </c>
      <c r="F134" s="3" t="str" cm="1">
        <f t="array" ref="F134">INDEX(Base!134:134,MATCH(MAX(LEN(Base!134:134)),LEN(Base!134:134),0))</f>
        <v>JBV VENDE EXCELENTE APTO EM ÓTIMA LOCALIDADE, PRÓXIMO À ESTAÇÃO DE METRÔ E PRÓXIMO À PRAIA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>JBV VENDE EXCELENTE APTO EM ÓTIMA LOCALIDADE, PRÓXIMO À ESTAÇÃO DE METRÔ E PRÓXIMO À PRAIA</v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>Rua Figueiredo Magalhães, Copacabana</v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/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3" t="str" cm="1">
        <f t="array" ref="AA134">LOOKUP(2,1/(F134:Z134&lt;&gt;""),F134:Z134)</f>
        <v>Rua Figueiredo Magalhães, Copacabana</v>
      </c>
      <c r="AB134" t="str" cm="1">
        <f t="array" ref="AB134">IFERROR(IF(LEN(TRIM(SUBSTITUTE(INDEX(Base!134:134,0,MATCH(Planilha2!$AA134,Base!134:134,0)+1),"m²",""))&gt;5),LEFT(TRIM(SUBSTITUTE(INDEX(Base!134:134,0,MATCH(Planilha2!$AA134,Base!134:134,0)+1),"m²","")),2),TRIM(SUBSTITUTE(INDEX(Base!134:134,0,MATCH(Planilha2!$AA134,Base!134:134,0)+1),"m²",""))),0)</f>
        <v>60</v>
      </c>
      <c r="AC134" t="str" cm="1">
        <f t="array" ref="AC134">IFERROR(IF(LEN(INDEX(Base!134:134,0,MATCH(Planilha2!$AA134,Base!134:134,0)+2))&gt;2,LEFT(INDEX(Base!134:134,0,MATCH(Planilha2!$AA134,Base!134:134,0)+2),1),INDEX(Base!134:134,0,MATCH(Planilha2!$AA134,Base!134:134,0)+2)),0)</f>
        <v>1</v>
      </c>
      <c r="AD134" t="str" cm="1">
        <f t="array" ref="AD134">IFERROR(IF(LEN(INDEX(Base!134:134,0,MATCH(Planilha2!$AA134,Base!134:134,0)+2))&gt;2,LEFT(INDEX(Base!134:134,0,MATCH(Planilha2!$AA134,Base!134:134,0)+2),1),INDEX(Base!134:134,0,MATCH(Planilha2!$AA134,Base!134:134,0)+2)),0)</f>
        <v>1</v>
      </c>
      <c r="AE134" t="str" cm="1">
        <f t="array" ref="AE134">IFERROR(IF(LEN(INDEX(Base!134:134,0,MATCH(Planilha2!$AA134,Base!134:134,0)+2))&gt;2,LEFT(INDEX(Base!134:134,0,MATCH(Planilha2!$AA134,Base!134:134,0)+2),1),INDEX(Base!134:134,0,MATCH(Planilha2!$AA134,Base!134:134,0)+2)),0)</f>
        <v>1</v>
      </c>
      <c r="AF134" t="str">
        <f>AA134&amp;", "&amp;Configurações!$C$4&amp;", "&amp;Configurações!$C$5&amp;", Brazil"</f>
        <v>Rua Figueiredo Magalhães, Copacabana, Copacabana, RJ, Brazil</v>
      </c>
      <c r="AG134" t="str">
        <f>RIGHT(AA134,LEN(AA134)-FIND(",",AA134,1)-1)&amp;", "&amp;Configurações!$C$4&amp;", "&amp;Configurações!$C$5</f>
        <v>Copacabana, Copacabana, RJ</v>
      </c>
    </row>
    <row r="135" spans="2:33" x14ac:dyDescent="0.3">
      <c r="B135" t="str">
        <f>IF(OR(ISNUMBER(FIND(Configurações!$B$8,Base!B135)),ISNUMBER(FIND(Configurações!$B$9,Base!B135)),ISNUMBER(FIND(Configurações!$B$10,Base!B135)),ISNUMBER(FIND(Configurações!$B$11,Base!B135)))=TRUE,Base!B135,0)</f>
        <v>destaque</v>
      </c>
      <c r="C135" t="str">
        <f>SUBSTITUTE(SUBSTITUTE(IF(ISNUMBER(FIND("R$",Base!B135))=TRUE,Base!B135,IF(OR(ISNUMBER(FIND("condo",Base!C135)),ISNUMBER(FIND("IPTU",Base!C135)))=TRUE,Base!B135,Base!C135)),"R$",""),".","")</f>
        <v xml:space="preserve"> 320000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540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110</v>
      </c>
      <c r="F135" s="3" t="str" cm="1">
        <f t="array" ref="F135">INDEX(Base!135:135,MATCH(MAX(LEN(Base!135:135)),LEN(Base!135:135),0))</f>
        <v>Apartamento em Copacabana, posto 5, próximo as ruas Dias da Rocha, Constante Ramos, Barão de Ipanema, Cinco de Julho e Raimundo Corrêa, comércio, bancos, restaurantes, supermercado...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>Apartamento em Copacabana, posto 5, próximo as ruas Dias da Rocha, Constante Ramos, Barão de Ipanema, Cinco de Julho e Raimundo Corrêa, comércio, bancos, restaurantes, supermercado...</v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>Rua Barata Ribeiro, Copacabana</v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3" t="str" cm="1">
        <f t="array" ref="AA135">LOOKUP(2,1/(F135:Z135&lt;&gt;""),F135:Z135)</f>
        <v>Rua Barata Ribeiro, Copacabana</v>
      </c>
      <c r="AB135" t="str" cm="1">
        <f t="array" ref="AB135">IFERROR(IF(LEN(TRIM(SUBSTITUTE(INDEX(Base!135:135,0,MATCH(Planilha2!$AA135,Base!135:135,0)+1),"m²",""))&gt;5),LEFT(TRIM(SUBSTITUTE(INDEX(Base!135:135,0,MATCH(Planilha2!$AA135,Base!135:135,0)+1),"m²","")),2),TRIM(SUBSTITUTE(INDEX(Base!135:135,0,MATCH(Planilha2!$AA135,Base!135:135,0)+1),"m²",""))),0)</f>
        <v>38</v>
      </c>
      <c r="AC135" t="str" cm="1">
        <f t="array" ref="AC135">IFERROR(IF(LEN(INDEX(Base!135:135,0,MATCH(Planilha2!$AA135,Base!135:135,0)+2))&gt;2,LEFT(INDEX(Base!135:135,0,MATCH(Planilha2!$AA135,Base!135:135,0)+2),1),INDEX(Base!135:135,0,MATCH(Planilha2!$AA135,Base!135:135,0)+2)),0)</f>
        <v>1</v>
      </c>
      <c r="AD135" t="str" cm="1">
        <f t="array" ref="AD135">IFERROR(IF(LEN(INDEX(Base!135:135,0,MATCH(Planilha2!$AA135,Base!135:135,0)+2))&gt;2,LEFT(INDEX(Base!135:135,0,MATCH(Planilha2!$AA135,Base!135:135,0)+2),1),INDEX(Base!135:135,0,MATCH(Planilha2!$AA135,Base!135:135,0)+2)),0)</f>
        <v>1</v>
      </c>
      <c r="AE135" t="str" cm="1">
        <f t="array" ref="AE135">IFERROR(IF(LEN(INDEX(Base!135:135,0,MATCH(Planilha2!$AA135,Base!135:135,0)+2))&gt;2,LEFT(INDEX(Base!135:135,0,MATCH(Planilha2!$AA135,Base!135:135,0)+2),1),INDEX(Base!135:135,0,MATCH(Planilha2!$AA135,Base!135:135,0)+2)),0)</f>
        <v>1</v>
      </c>
      <c r="AF135" t="str">
        <f>AA135&amp;", "&amp;Configurações!$C$4&amp;", "&amp;Configurações!$C$5&amp;", Brazil"</f>
        <v>Rua Barata Ribeiro, Copacabana, Copacabana, RJ, Brazil</v>
      </c>
      <c r="AG135" t="str">
        <f>RIGHT(AA135,LEN(AA135)-FIND(",",AA135,1)-1)&amp;", "&amp;Configurações!$C$4&amp;", "&amp;Configurações!$C$5</f>
        <v>Copacabana, Copacabana, RJ</v>
      </c>
    </row>
    <row r="136" spans="2:33" x14ac:dyDescent="0.3">
      <c r="B136" t="str">
        <f>IF(OR(ISNUMBER(FIND(Configurações!$B$8,Base!B136)),ISNUMBER(FIND(Configurações!$B$9,Base!B136)),ISNUMBER(FIND(Configurações!$B$10,Base!B136)),ISNUMBER(FIND(Configurações!$B$11,Base!B136)))=TRUE,Base!B136,0)</f>
        <v>destaque</v>
      </c>
      <c r="C136" t="str">
        <f>SUBSTITUTE(SUBSTITUTE(IF(ISNUMBER(FIND("R$",Base!B136))=TRUE,Base!B136,IF(OR(ISNUMBER(FIND("condo",Base!C136)),ISNUMBER(FIND("IPTU",Base!C136)))=TRUE,Base!B136,Base!C136)),"R$",""),".","")</f>
        <v xml:space="preserve"> 960000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742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162</v>
      </c>
      <c r="F136" s="3" t="str" cm="1">
        <f t="array" ref="F136">INDEX(Base!136:136,MATCH(MAX(LEN(Base!136:136)),LEN(Base!136:136),0))</f>
        <v>Excelente apartamento, localizado no bairro Copacabana, silencioso, tem 74 metros quadrados com 2 quartos e 2 banheiros e dependência completa (com quarto e banheiro d...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>Excelente apartamento, localizado no bairro Copacabana, silencioso, tem 74 metros quadrados com 2 quartos e 2 banheiros e dependência completa (com quarto e banheiro d...</v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>Rua Professor Gastão Bahiana, Copacabana</v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3" t="str" cm="1">
        <f t="array" ref="AA136">LOOKUP(2,1/(F136:Z136&lt;&gt;""),F136:Z136)</f>
        <v>Rua Professor Gastão Bahiana, Copacabana</v>
      </c>
      <c r="AB136" t="str" cm="1">
        <f t="array" ref="AB136">IFERROR(IF(LEN(TRIM(SUBSTITUTE(INDEX(Base!136:136,0,MATCH(Planilha2!$AA136,Base!136:136,0)+1),"m²",""))&gt;5),LEFT(TRIM(SUBSTITUTE(INDEX(Base!136:136,0,MATCH(Planilha2!$AA136,Base!136:136,0)+1),"m²","")),2),TRIM(SUBSTITUTE(INDEX(Base!136:136,0,MATCH(Planilha2!$AA136,Base!136:136,0)+1),"m²",""))),0)</f>
        <v>74</v>
      </c>
      <c r="AC136" t="str" cm="1">
        <f t="array" ref="AC136">IFERROR(IF(LEN(INDEX(Base!136:136,0,MATCH(Planilha2!$AA136,Base!136:136,0)+2))&gt;2,LEFT(INDEX(Base!136:136,0,MATCH(Planilha2!$AA136,Base!136:136,0)+2),1),INDEX(Base!136:136,0,MATCH(Planilha2!$AA136,Base!136:136,0)+2)),0)</f>
        <v>2</v>
      </c>
      <c r="AD136" t="str" cm="1">
        <f t="array" ref="AD136">IFERROR(IF(LEN(INDEX(Base!136:136,0,MATCH(Planilha2!$AA136,Base!136:136,0)+2))&gt;2,LEFT(INDEX(Base!136:136,0,MATCH(Planilha2!$AA136,Base!136:136,0)+2),1),INDEX(Base!136:136,0,MATCH(Planilha2!$AA136,Base!136:136,0)+2)),0)</f>
        <v>2</v>
      </c>
      <c r="AE136" t="str" cm="1">
        <f t="array" ref="AE136">IFERROR(IF(LEN(INDEX(Base!136:136,0,MATCH(Planilha2!$AA136,Base!136:136,0)+2))&gt;2,LEFT(INDEX(Base!136:136,0,MATCH(Planilha2!$AA136,Base!136:136,0)+2),1),INDEX(Base!136:136,0,MATCH(Planilha2!$AA136,Base!136:136,0)+2)),0)</f>
        <v>2</v>
      </c>
      <c r="AF136" t="str">
        <f>AA136&amp;", "&amp;Configurações!$C$4&amp;", "&amp;Configurações!$C$5&amp;", Brazil"</f>
        <v>Rua Professor Gastão Bahiana, Copacabana, Copacabana, RJ, Brazil</v>
      </c>
      <c r="AG136" t="str">
        <f>RIGHT(AA136,LEN(AA136)-FIND(",",AA136,1)-1)&amp;", "&amp;Configurações!$C$4&amp;", "&amp;Configurações!$C$5</f>
        <v>Copacabana, Copacabana, RJ</v>
      </c>
    </row>
    <row r="137" spans="2:33" x14ac:dyDescent="0.3">
      <c r="B137">
        <f>IF(OR(ISNUMBER(FIND(Configurações!$B$8,Base!B137)),ISNUMBER(FIND(Configurações!$B$9,Base!B137)),ISNUMBER(FIND(Configurações!$B$10,Base!B137)),ISNUMBER(FIND(Configurações!$B$11,Base!B137)))=TRUE,Base!B137,0)</f>
        <v>0</v>
      </c>
      <c r="C137" t="str">
        <f>SUBSTITUTE(SUBSTITUTE(IF(ISNUMBER(FIND("R$",Base!B137))=TRUE,Base!B137,IF(OR(ISNUMBER(FIND("condo",Base!C137)),ISNUMBER(FIND("IPTU",Base!C137)))=TRUE,Base!B137,Base!C137)),"R$",""),".","")</f>
        <v xml:space="preserve"> 780000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0</v>
      </c>
      <c r="F137" s="3" t="str" cm="1">
        <f t="array" ref="F137">INDEX(Base!137:137,MATCH(MAX(LEN(Base!137:137)),LEN(Base!137:137),0))</f>
        <v>Apartamento de 94m² em Copacabana, oportunidade, ao lado do metrô, perto de tudo. Silencioso de frente para o verde, vazio, sala, original 3 quartos revertido para 2 quartos (1 suí...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>Apartamento de 94m² em Copacabana, oportunidade, ao lado do metrô, perto de tudo. Silencioso de frente para o verde, vazio, sala, original 3 quartos revertido para 2 quartos (1 suí...</v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>Rua Sá Ferreira, Copacabana</v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3" t="str" cm="1">
        <f t="array" ref="AA137">LOOKUP(2,1/(F137:Z137&lt;&gt;""),F137:Z137)</f>
        <v>Rua Sá Ferreira, Copacabana</v>
      </c>
      <c r="AB137" t="str" cm="1">
        <f t="array" ref="AB137">IFERROR(IF(LEN(TRIM(SUBSTITUTE(INDEX(Base!137:137,0,MATCH(Planilha2!$AA137,Base!137:137,0)+1),"m²",""))&gt;5),LEFT(TRIM(SUBSTITUTE(INDEX(Base!137:137,0,MATCH(Planilha2!$AA137,Base!137:137,0)+1),"m²","")),2),TRIM(SUBSTITUTE(INDEX(Base!137:137,0,MATCH(Planilha2!$AA137,Base!137:137,0)+1),"m²",""))),0)</f>
        <v>94</v>
      </c>
      <c r="AC137" t="str" cm="1">
        <f t="array" ref="AC137">IFERROR(IF(LEN(INDEX(Base!137:137,0,MATCH(Planilha2!$AA137,Base!137:137,0)+2))&gt;2,LEFT(INDEX(Base!137:137,0,MATCH(Planilha2!$AA137,Base!137:137,0)+2),1),INDEX(Base!137:137,0,MATCH(Planilha2!$AA137,Base!137:137,0)+2)),0)</f>
        <v>3</v>
      </c>
      <c r="AD137" t="str" cm="1">
        <f t="array" ref="AD137">IFERROR(IF(LEN(INDEX(Base!137:137,0,MATCH(Planilha2!$AA137,Base!137:137,0)+2))&gt;2,LEFT(INDEX(Base!137:137,0,MATCH(Planilha2!$AA137,Base!137:137,0)+2),1),INDEX(Base!137:137,0,MATCH(Planilha2!$AA137,Base!137:137,0)+2)),0)</f>
        <v>3</v>
      </c>
      <c r="AE137" t="str" cm="1">
        <f t="array" ref="AE137">IFERROR(IF(LEN(INDEX(Base!137:137,0,MATCH(Planilha2!$AA137,Base!137:137,0)+2))&gt;2,LEFT(INDEX(Base!137:137,0,MATCH(Planilha2!$AA137,Base!137:137,0)+2),1),INDEX(Base!137:137,0,MATCH(Planilha2!$AA137,Base!137:137,0)+2)),0)</f>
        <v>3</v>
      </c>
      <c r="AF137" t="str">
        <f>AA137&amp;", "&amp;Configurações!$C$4&amp;", "&amp;Configurações!$C$5&amp;", Brazil"</f>
        <v>Rua Sá Ferreira, Copacabana, Copacabana, RJ, Brazil</v>
      </c>
      <c r="AG137" t="str">
        <f>RIGHT(AA137,LEN(AA137)-FIND(",",AA137,1)-1)&amp;", "&amp;Configurações!$C$4&amp;", "&amp;Configurações!$C$5</f>
        <v>Copacabana, Copacabana, RJ</v>
      </c>
    </row>
    <row r="138" spans="2:33" x14ac:dyDescent="0.3">
      <c r="B138" t="str">
        <f>IF(OR(ISNUMBER(FIND(Configurações!$B$8,Base!B138)),ISNUMBER(FIND(Configurações!$B$9,Base!B138)),ISNUMBER(FIND(Configurações!$B$10,Base!B138)),ISNUMBER(FIND(Configurações!$B$11,Base!B138)))=TRUE,Base!B138,0)</f>
        <v>destaque</v>
      </c>
      <c r="C138" t="str">
        <f>SUBSTITUTE(SUBSTITUTE(IF(ISNUMBER(FIND("R$",Base!B138))=TRUE,Base!B138,IF(OR(ISNUMBER(FIND("condo",Base!C138)),ISNUMBER(FIND("IPTU",Base!C138)))=TRUE,Base!B138,Base!C138)),"R$",""),".","")</f>
        <v xml:space="preserve"> 1400000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1100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3392</v>
      </c>
      <c r="F138" s="3" t="str" cm="1">
        <f t="array" ref="F138">INDEX(Base!138:138,MATCH(MAX(LEN(Base!138:138)),LEN(Base!138:138),0))</f>
        <v>More num excelente condomínio com total infraestrutura, próximo a estação Metrô Arcoverde, restaurantes, farmácias com vista maravilhosa para o verde composto por 3 quartos um foi...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>More num excelente condomínio com total infraestrutura, próximo a estação Metrô Arcoverde, restaurantes, farmácias com vista maravilhosa para o verde composto por 3 quartos um foi...</v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>Rua Assis Brasil, Copacabana</v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3" t="str" cm="1">
        <f t="array" ref="AA138">LOOKUP(2,1/(F138:Z138&lt;&gt;""),F138:Z138)</f>
        <v>Rua Assis Brasil, Copacabana</v>
      </c>
      <c r="AB138" t="str" cm="1">
        <f t="array" ref="AB138">IFERROR(IF(LEN(TRIM(SUBSTITUTE(INDEX(Base!138:138,0,MATCH(Planilha2!$AA138,Base!138:138,0)+1),"m²",""))&gt;5),LEFT(TRIM(SUBSTITUTE(INDEX(Base!138:138,0,MATCH(Planilha2!$AA138,Base!138:138,0)+1),"m²","")),2),TRIM(SUBSTITUTE(INDEX(Base!138:138,0,MATCH(Planilha2!$AA138,Base!138:138,0)+1),"m²",""))),0)</f>
        <v>94</v>
      </c>
      <c r="AC138" t="str" cm="1">
        <f t="array" ref="AC138">IFERROR(IF(LEN(INDEX(Base!138:138,0,MATCH(Planilha2!$AA138,Base!138:138,0)+2))&gt;2,LEFT(INDEX(Base!138:138,0,MATCH(Planilha2!$AA138,Base!138:138,0)+2),1),INDEX(Base!138:138,0,MATCH(Planilha2!$AA138,Base!138:138,0)+2)),0)</f>
        <v>3</v>
      </c>
      <c r="AD138" t="str" cm="1">
        <f t="array" ref="AD138">IFERROR(IF(LEN(INDEX(Base!138:138,0,MATCH(Planilha2!$AA138,Base!138:138,0)+2))&gt;2,LEFT(INDEX(Base!138:138,0,MATCH(Planilha2!$AA138,Base!138:138,0)+2),1),INDEX(Base!138:138,0,MATCH(Planilha2!$AA138,Base!138:138,0)+2)),0)</f>
        <v>3</v>
      </c>
      <c r="AE138" t="str" cm="1">
        <f t="array" ref="AE138">IFERROR(IF(LEN(INDEX(Base!138:138,0,MATCH(Planilha2!$AA138,Base!138:138,0)+2))&gt;2,LEFT(INDEX(Base!138:138,0,MATCH(Planilha2!$AA138,Base!138:138,0)+2),1),INDEX(Base!138:138,0,MATCH(Planilha2!$AA138,Base!138:138,0)+2)),0)</f>
        <v>3</v>
      </c>
      <c r="AF138" t="str">
        <f>AA138&amp;", "&amp;Configurações!$C$4&amp;", "&amp;Configurações!$C$5&amp;", Brazil"</f>
        <v>Rua Assis Brasil, Copacabana, Copacabana, RJ, Brazil</v>
      </c>
      <c r="AG138" t="str">
        <f>RIGHT(AA138,LEN(AA138)-FIND(",",AA138,1)-1)&amp;", "&amp;Configurações!$C$4&amp;", "&amp;Configurações!$C$5</f>
        <v>Copacabana, Copacabana, RJ</v>
      </c>
    </row>
    <row r="139" spans="2:33" x14ac:dyDescent="0.3">
      <c r="B139" t="str">
        <f>IF(OR(ISNUMBER(FIND(Configurações!$B$8,Base!B139)),ISNUMBER(FIND(Configurações!$B$9,Base!B139)),ISNUMBER(FIND(Configurações!$B$10,Base!B139)),ISNUMBER(FIND(Configurações!$B$11,Base!B139)))=TRUE,Base!B139,0)</f>
        <v>destaque</v>
      </c>
      <c r="C139" t="str">
        <f>SUBSTITUTE(SUBSTITUTE(IF(ISNUMBER(FIND("R$",Base!B139))=TRUE,Base!B139,IF(OR(ISNUMBER(FIND("condo",Base!C139)),ISNUMBER(FIND("IPTU",Base!C139)))=TRUE,Base!B139,Base!C139)),"R$",""),".","")</f>
        <v xml:space="preserve"> 780000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942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75</v>
      </c>
      <c r="F139" s="3" t="str" cm="1">
        <f t="array" ref="F139">INDEX(Base!139:139,MATCH(MAX(LEN(Base!139:139)),LEN(Base!139:139),0))</f>
        <v>Localização privilegiada, excelente para moradia ou renda, a poucos metros do metrô e da Praia mais famosa do mundo.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>Localização privilegiada, excelente para moradia ou renda, a poucos metros do metrô e da Praia mais famosa do mundo.</v>
      </c>
      <c r="N139" t="str">
        <f>TRIM((IF(OR(ISNUMBER(FIND("Avenida",Base!F139)),ISNUMBER(FIND("Rua",Base!F139)),ISNUMBER(FIND("Estrada",Base!F139)),ISNUMBER(FIND(",",Base!F139)))=TRUE,Base!F139,"")))</f>
        <v>Silencioso, ótima sala, 3 quartos, sendo 2 sociais e um de s...</v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>Rua Leopoldo Miguez, Copacabana</v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3" t="str" cm="1">
        <f t="array" ref="AA139">LOOKUP(2,1/(F139:Z139&lt;&gt;""),F139:Z139)</f>
        <v>Rua Leopoldo Miguez, Copacabana</v>
      </c>
      <c r="AB139" t="str" cm="1">
        <f t="array" ref="AB139">IFERROR(IF(LEN(TRIM(SUBSTITUTE(INDEX(Base!139:139,0,MATCH(Planilha2!$AA139,Base!139:139,0)+1),"m²",""))&gt;5),LEFT(TRIM(SUBSTITUTE(INDEX(Base!139:139,0,MATCH(Planilha2!$AA139,Base!139:139,0)+1),"m²","")),2),TRIM(SUBSTITUTE(INDEX(Base!139:139,0,MATCH(Planilha2!$AA139,Base!139:139,0)+1),"m²",""))),0)</f>
        <v>75</v>
      </c>
      <c r="AC139" t="str" cm="1">
        <f t="array" ref="AC139">IFERROR(IF(LEN(INDEX(Base!139:139,0,MATCH(Planilha2!$AA139,Base!139:139,0)+2))&gt;2,LEFT(INDEX(Base!139:139,0,MATCH(Planilha2!$AA139,Base!139:139,0)+2),1),INDEX(Base!139:139,0,MATCH(Planilha2!$AA139,Base!139:139,0)+2)),0)</f>
        <v>3</v>
      </c>
      <c r="AD139" t="str" cm="1">
        <f t="array" ref="AD139">IFERROR(IF(LEN(INDEX(Base!139:139,0,MATCH(Planilha2!$AA139,Base!139:139,0)+2))&gt;2,LEFT(INDEX(Base!139:139,0,MATCH(Planilha2!$AA139,Base!139:139,0)+2),1),INDEX(Base!139:139,0,MATCH(Planilha2!$AA139,Base!139:139,0)+2)),0)</f>
        <v>3</v>
      </c>
      <c r="AE139" t="str" cm="1">
        <f t="array" ref="AE139">IFERROR(IF(LEN(INDEX(Base!139:139,0,MATCH(Planilha2!$AA139,Base!139:139,0)+2))&gt;2,LEFT(INDEX(Base!139:139,0,MATCH(Planilha2!$AA139,Base!139:139,0)+2),1),INDEX(Base!139:139,0,MATCH(Planilha2!$AA139,Base!139:139,0)+2)),0)</f>
        <v>3</v>
      </c>
      <c r="AF139" t="str">
        <f>AA139&amp;", "&amp;Configurações!$C$4&amp;", "&amp;Configurações!$C$5&amp;", Brazil"</f>
        <v>Rua Leopoldo Miguez, Copacabana, Copacabana, RJ, Brazil</v>
      </c>
      <c r="AG139" t="str">
        <f>RIGHT(AA139,LEN(AA139)-FIND(",",AA139,1)-1)&amp;", "&amp;Configurações!$C$4&amp;", "&amp;Configurações!$C$5</f>
        <v>Copacabana, Copacabana, RJ</v>
      </c>
    </row>
    <row r="140" spans="2:33" x14ac:dyDescent="0.3">
      <c r="B140" t="str">
        <f>IF(OR(ISNUMBER(FIND(Configurações!$B$8,Base!B140)),ISNUMBER(FIND(Configurações!$B$9,Base!B140)),ISNUMBER(FIND(Configurações!$B$10,Base!B140)),ISNUMBER(FIND(Configurações!$B$11,Base!B140)))=TRUE,Base!B140,0)</f>
        <v>destaque</v>
      </c>
      <c r="C140" t="str">
        <f>SUBSTITUTE(SUBSTITUTE(IF(ISNUMBER(FIND("R$",Base!B140))=TRUE,Base!B140,IF(OR(ISNUMBER(FIND("condo",Base!C140)),ISNUMBER(FIND("IPTU",Base!C140)))=TRUE,Base!B140,Base!C140)),"R$",""),".","")</f>
        <v xml:space="preserve"> 1150000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1400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416</v>
      </c>
      <c r="F140" s="3" t="str" cm="1">
        <f t="array" ref="F140">INDEX(Base!140:140,MATCH(MAX(LEN(Base!140:140)),LEN(Base!140:140),0))</f>
        <v>Nossa Sra. de Copacabana. Apartamento amplo com 123m2 composto de 3 quartos, sendo 02 suítes e com closet. Sala ampla, cozinha repleta de armários, lavabo e banheiro social. Ar con...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>Nossa Sra. de Copacabana. Apartamento amplo com 123m2 composto de 3 quartos, sendo 02 suítes e com closet. Sala ampla, cozinha repleta de armários, lavabo e banheiro social. Ar con...</v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>Avenida Nossa Senhora de Copacabana, Copacabana</v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3" t="str" cm="1">
        <f t="array" ref="AA140">LOOKUP(2,1/(F140:Z140&lt;&gt;""),F140:Z140)</f>
        <v>Avenida Nossa Senhora de Copacabana, Copacabana</v>
      </c>
      <c r="AB140" t="str" cm="1">
        <f t="array" ref="AB140">IFERROR(IF(LEN(TRIM(SUBSTITUTE(INDEX(Base!140:140,0,MATCH(Planilha2!$AA140,Base!140:140,0)+1),"m²",""))&gt;5),LEFT(TRIM(SUBSTITUTE(INDEX(Base!140:140,0,MATCH(Planilha2!$AA140,Base!140:140,0)+1),"m²","")),2),TRIM(SUBSTITUTE(INDEX(Base!140:140,0,MATCH(Planilha2!$AA140,Base!140:140,0)+1),"m²",""))),0)</f>
        <v>12</v>
      </c>
      <c r="AC140" t="str" cm="1">
        <f t="array" ref="AC140">IFERROR(IF(LEN(INDEX(Base!140:140,0,MATCH(Planilha2!$AA140,Base!140:140,0)+2))&gt;2,LEFT(INDEX(Base!140:140,0,MATCH(Planilha2!$AA140,Base!140:140,0)+2),1),INDEX(Base!140:140,0,MATCH(Planilha2!$AA140,Base!140:140,0)+2)),0)</f>
        <v>3</v>
      </c>
      <c r="AD140" t="str" cm="1">
        <f t="array" ref="AD140">IFERROR(IF(LEN(INDEX(Base!140:140,0,MATCH(Planilha2!$AA140,Base!140:140,0)+2))&gt;2,LEFT(INDEX(Base!140:140,0,MATCH(Planilha2!$AA140,Base!140:140,0)+2),1),INDEX(Base!140:140,0,MATCH(Planilha2!$AA140,Base!140:140,0)+2)),0)</f>
        <v>3</v>
      </c>
      <c r="AE140" t="str" cm="1">
        <f t="array" ref="AE140">IFERROR(IF(LEN(INDEX(Base!140:140,0,MATCH(Planilha2!$AA140,Base!140:140,0)+2))&gt;2,LEFT(INDEX(Base!140:140,0,MATCH(Planilha2!$AA140,Base!140:140,0)+2),1),INDEX(Base!140:140,0,MATCH(Planilha2!$AA140,Base!140:140,0)+2)),0)</f>
        <v>3</v>
      </c>
      <c r="AF140" t="str">
        <f>AA140&amp;", "&amp;Configurações!$C$4&amp;", "&amp;Configurações!$C$5&amp;", Brazil"</f>
        <v>Avenida Nossa Senhora de Copacabana, Copacabana, Copacabana, RJ, Brazil</v>
      </c>
      <c r="AG140" t="str">
        <f>RIGHT(AA140,LEN(AA140)-FIND(",",AA140,1)-1)&amp;", "&amp;Configurações!$C$4&amp;", "&amp;Configurações!$C$5</f>
        <v>Copacabana, Copacabana, RJ</v>
      </c>
    </row>
    <row r="141" spans="2:33" x14ac:dyDescent="0.3">
      <c r="B141" t="str">
        <f>IF(OR(ISNUMBER(FIND(Configurações!$B$8,Base!B141)),ISNUMBER(FIND(Configurações!$B$9,Base!B141)),ISNUMBER(FIND(Configurações!$B$10,Base!B141)),ISNUMBER(FIND(Configurações!$B$11,Base!B141)))=TRUE,Base!B141,0)</f>
        <v>destaque</v>
      </c>
      <c r="C141" t="str">
        <f>SUBSTITUTE(SUBSTITUTE(IF(ISNUMBER(FIND("R$",Base!B141))=TRUE,Base!B141,IF(OR(ISNUMBER(FIND("condo",Base!C141)),ISNUMBER(FIND("IPTU",Base!C141)))=TRUE,Base!B141,Base!C141)),"R$",""),".","")</f>
        <v xml:space="preserve"> 1390000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972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3338</v>
      </c>
      <c r="F141" s="3" t="str" cm="1">
        <f t="array" ref="F141">INDEX(Base!141:141,MATCH(MAX(LEN(Base!141:141)),LEN(Base!141:141),0))</f>
        <v>Rua Domingos Ferreira, Copacabana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>Rua Domingos Ferreira, Copacabana</v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3" t="str" cm="1">
        <f t="array" ref="AA141">LOOKUP(2,1/(F141:Z141&lt;&gt;""),F141:Z141)</f>
        <v>Rua Domingos Ferreira, Copacabana</v>
      </c>
      <c r="AB141" t="str" cm="1">
        <f t="array" ref="AB141">IFERROR(IF(LEN(TRIM(SUBSTITUTE(INDEX(Base!141:141,0,MATCH(Planilha2!$AA141,Base!141:141,0)+1),"m²",""))&gt;5),LEFT(TRIM(SUBSTITUTE(INDEX(Base!141:141,0,MATCH(Planilha2!$AA141,Base!141:141,0)+1),"m²","")),2),TRIM(SUBSTITUTE(INDEX(Base!141:141,0,MATCH(Planilha2!$AA141,Base!141:141,0)+1),"m²",""))),0)</f>
        <v>14</v>
      </c>
      <c r="AC141" t="str" cm="1">
        <f t="array" ref="AC141">IFERROR(IF(LEN(INDEX(Base!141:141,0,MATCH(Planilha2!$AA141,Base!141:141,0)+2))&gt;2,LEFT(INDEX(Base!141:141,0,MATCH(Planilha2!$AA141,Base!141:141,0)+2),1),INDEX(Base!141:141,0,MATCH(Planilha2!$AA141,Base!141:141,0)+2)),0)</f>
        <v>2</v>
      </c>
      <c r="AD141" t="str" cm="1">
        <f t="array" ref="AD141">IFERROR(IF(LEN(INDEX(Base!141:141,0,MATCH(Planilha2!$AA141,Base!141:141,0)+2))&gt;2,LEFT(INDEX(Base!141:141,0,MATCH(Planilha2!$AA141,Base!141:141,0)+2),1),INDEX(Base!141:141,0,MATCH(Planilha2!$AA141,Base!141:141,0)+2)),0)</f>
        <v>2</v>
      </c>
      <c r="AE141" t="str" cm="1">
        <f t="array" ref="AE141">IFERROR(IF(LEN(INDEX(Base!141:141,0,MATCH(Planilha2!$AA141,Base!141:141,0)+2))&gt;2,LEFT(INDEX(Base!141:141,0,MATCH(Planilha2!$AA141,Base!141:141,0)+2),1),INDEX(Base!141:141,0,MATCH(Planilha2!$AA141,Base!141:141,0)+2)),0)</f>
        <v>2</v>
      </c>
      <c r="AF141" t="str">
        <f>AA141&amp;", "&amp;Configurações!$C$4&amp;", "&amp;Configurações!$C$5&amp;", Brazil"</f>
        <v>Rua Domingos Ferreira, Copacabana, Copacabana, RJ, Brazil</v>
      </c>
      <c r="AG141" t="str">
        <f>RIGHT(AA141,LEN(AA141)-FIND(",",AA141,1)-1)&amp;", "&amp;Configurações!$C$4&amp;", "&amp;Configurações!$C$5</f>
        <v>Copacabana, Copacabana, RJ</v>
      </c>
    </row>
    <row r="142" spans="2:33" x14ac:dyDescent="0.3">
      <c r="B142">
        <f>IF(OR(ISNUMBER(FIND(Configurações!$B$8,Base!B142)),ISNUMBER(FIND(Configurações!$B$9,Base!B142)),ISNUMBER(FIND(Configurações!$B$10,Base!B142)),ISNUMBER(FIND(Configurações!$B$11,Base!B142)))=TRUE,Base!B142,0)</f>
        <v>0</v>
      </c>
      <c r="C142" t="str">
        <f>SUBSTITUTE(SUBSTITUTE(IF(ISNUMBER(FIND("R$",Base!B142))=TRUE,Base!B142,IF(OR(ISNUMBER(FIND("condo",Base!C142)),ISNUMBER(FIND("IPTU",Base!C142)))=TRUE,Base!B142,Base!C142)),"R$",""),".","")</f>
        <v xml:space="preserve"> 999000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2000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6000</v>
      </c>
      <c r="F142" s="3" t="str" cm="1">
        <f t="array" ref="F142">INDEX(Base!142:142,MATCH(MAX(LEN(Base!142:142)),LEN(Base!142:142),0))</f>
        <v>Espetacular oportunidade de Sala 03 quartos com vaga na escritura! Excelente localização! Quadríssima da praia. Prédio luxuoso. Frente. Piso frio. Salão em dois ambientes. Quartos...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>Rua República do Peru, Copacabana</v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3" t="str" cm="1">
        <f t="array" ref="AA142">LOOKUP(2,1/(F142:Z142&lt;&gt;""),F142:Z142)</f>
        <v>Rua República do Peru, Copacabana</v>
      </c>
      <c r="AB142" t="str" cm="1">
        <f t="array" ref="AB142">IFERROR(IF(LEN(TRIM(SUBSTITUTE(INDEX(Base!142:142,0,MATCH(Planilha2!$AA142,Base!142:142,0)+1),"m²",""))&gt;5),LEFT(TRIM(SUBSTITUTE(INDEX(Base!142:142,0,MATCH(Planilha2!$AA142,Base!142:142,0)+1),"m²","")),2),TRIM(SUBSTITUTE(INDEX(Base!142:142,0,MATCH(Planilha2!$AA142,Base!142:142,0)+1),"m²",""))),0)</f>
        <v>20</v>
      </c>
      <c r="AC142" t="str" cm="1">
        <f t="array" ref="AC142">IFERROR(IF(LEN(INDEX(Base!142:142,0,MATCH(Planilha2!$AA142,Base!142:142,0)+2))&gt;2,LEFT(INDEX(Base!142:142,0,MATCH(Planilha2!$AA142,Base!142:142,0)+2),1),INDEX(Base!142:142,0,MATCH(Planilha2!$AA142,Base!142:142,0)+2)),0)</f>
        <v>3</v>
      </c>
      <c r="AD142" t="str" cm="1">
        <f t="array" ref="AD142">IFERROR(IF(LEN(INDEX(Base!142:142,0,MATCH(Planilha2!$AA142,Base!142:142,0)+2))&gt;2,LEFT(INDEX(Base!142:142,0,MATCH(Planilha2!$AA142,Base!142:142,0)+2),1),INDEX(Base!142:142,0,MATCH(Planilha2!$AA142,Base!142:142,0)+2)),0)</f>
        <v>3</v>
      </c>
      <c r="AE142" t="str" cm="1">
        <f t="array" ref="AE142">IFERROR(IF(LEN(INDEX(Base!142:142,0,MATCH(Planilha2!$AA142,Base!142:142,0)+2))&gt;2,LEFT(INDEX(Base!142:142,0,MATCH(Planilha2!$AA142,Base!142:142,0)+2),1),INDEX(Base!142:142,0,MATCH(Planilha2!$AA142,Base!142:142,0)+2)),0)</f>
        <v>3</v>
      </c>
      <c r="AF142" t="str">
        <f>AA142&amp;", "&amp;Configurações!$C$4&amp;", "&amp;Configurações!$C$5&amp;", Brazil"</f>
        <v>Rua República do Peru, Copacabana, Copacabana, RJ, Brazil</v>
      </c>
      <c r="AG142" t="str">
        <f>RIGHT(AA142,LEN(AA142)-FIND(",",AA142,1)-1)&amp;", "&amp;Configurações!$C$4&amp;", "&amp;Configurações!$C$5</f>
        <v>Copacabana, Copacabana, RJ</v>
      </c>
    </row>
    <row r="143" spans="2:33" x14ac:dyDescent="0.3">
      <c r="B143" t="str">
        <f>IF(OR(ISNUMBER(FIND(Configurações!$B$8,Base!B143)),ISNUMBER(FIND(Configurações!$B$9,Base!B143)),ISNUMBER(FIND(Configurações!$B$10,Base!B143)),ISNUMBER(FIND(Configurações!$B$11,Base!B143)))=TRUE,Base!B143,0)</f>
        <v>destaque</v>
      </c>
      <c r="C143" t="str">
        <f>SUBSTITUTE(SUBSTITUTE(IF(ISNUMBER(FIND("R$",Base!B143))=TRUE,Base!B143,IF(OR(ISNUMBER(FIND("condo",Base!C143)),ISNUMBER(FIND("IPTU",Base!C143)))=TRUE,Base!B143,Base!C143)),"R$",""),".","")</f>
        <v xml:space="preserve"> 1000000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1430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300</v>
      </c>
      <c r="F143" s="3" t="str" cm="1">
        <f t="array" ref="F143">INDEX(Base!143:143,MATCH(MAX(LEN(Base!143:143)),LEN(Base!143:143),0))</f>
        <v>Rua excelente, super tranquila. Apartamento de 115m², 3 quartos (uma suíte), sala com banheiro social e cozinha com área de serviço e dependência.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>Rua excelente, super tranquila. Apartamento de 115m², 3 quartos (uma suíte), sala com banheiro social e cozinha com área de serviço e dependência.</v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>Rua Domingos Ferreira, Copacabana</v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3" t="str" cm="1">
        <f t="array" ref="AA143">LOOKUP(2,1/(F143:Z143&lt;&gt;""),F143:Z143)</f>
        <v>Rua Domingos Ferreira, Copacabana</v>
      </c>
      <c r="AB143" t="str" cm="1">
        <f t="array" ref="AB143">IFERROR(IF(LEN(TRIM(SUBSTITUTE(INDEX(Base!143:143,0,MATCH(Planilha2!$AA143,Base!143:143,0)+1),"m²",""))&gt;5),LEFT(TRIM(SUBSTITUTE(INDEX(Base!143:143,0,MATCH(Planilha2!$AA143,Base!143:143,0)+1),"m²","")),2),TRIM(SUBSTITUTE(INDEX(Base!143:143,0,MATCH(Planilha2!$AA143,Base!143:143,0)+1),"m²",""))),0)</f>
        <v>11</v>
      </c>
      <c r="AC143" t="str" cm="1">
        <f t="array" ref="AC143">IFERROR(IF(LEN(INDEX(Base!143:143,0,MATCH(Planilha2!$AA143,Base!143:143,0)+2))&gt;2,LEFT(INDEX(Base!143:143,0,MATCH(Planilha2!$AA143,Base!143:143,0)+2),1),INDEX(Base!143:143,0,MATCH(Planilha2!$AA143,Base!143:143,0)+2)),0)</f>
        <v>3</v>
      </c>
      <c r="AD143" t="str" cm="1">
        <f t="array" ref="AD143">IFERROR(IF(LEN(INDEX(Base!143:143,0,MATCH(Planilha2!$AA143,Base!143:143,0)+2))&gt;2,LEFT(INDEX(Base!143:143,0,MATCH(Planilha2!$AA143,Base!143:143,0)+2),1),INDEX(Base!143:143,0,MATCH(Planilha2!$AA143,Base!143:143,0)+2)),0)</f>
        <v>3</v>
      </c>
      <c r="AE143" t="str" cm="1">
        <f t="array" ref="AE143">IFERROR(IF(LEN(INDEX(Base!143:143,0,MATCH(Planilha2!$AA143,Base!143:143,0)+2))&gt;2,LEFT(INDEX(Base!143:143,0,MATCH(Planilha2!$AA143,Base!143:143,0)+2),1),INDEX(Base!143:143,0,MATCH(Planilha2!$AA143,Base!143:143,0)+2)),0)</f>
        <v>3</v>
      </c>
      <c r="AF143" t="str">
        <f>AA143&amp;", "&amp;Configurações!$C$4&amp;", "&amp;Configurações!$C$5&amp;", Brazil"</f>
        <v>Rua Domingos Ferreira, Copacabana, Copacabana, RJ, Brazil</v>
      </c>
      <c r="AG143" t="str">
        <f>RIGHT(AA143,LEN(AA143)-FIND(",",AA143,1)-1)&amp;", "&amp;Configurações!$C$4&amp;", "&amp;Configurações!$C$5</f>
        <v>Copacabana, Copacabana, RJ</v>
      </c>
    </row>
    <row r="144" spans="2:33" x14ac:dyDescent="0.3">
      <c r="B144">
        <f>IF(OR(ISNUMBER(FIND(Configurações!$B$8,Base!B144)),ISNUMBER(FIND(Configurações!$B$9,Base!B144)),ISNUMBER(FIND(Configurações!$B$10,Base!B144)),ISNUMBER(FIND(Configurações!$B$11,Base!B144)))=TRUE,Base!B144,0)</f>
        <v>0</v>
      </c>
      <c r="C144" t="str">
        <f>SUBSTITUTE(SUBSTITUTE(IF(ISNUMBER(FIND("R$",Base!B144))=TRUE,Base!B144,IF(OR(ISNUMBER(FIND("condo",Base!C144)),ISNUMBER(FIND("IPTU",Base!C144)))=TRUE,Base!B144,Base!C144)),"R$",""),".","")</f>
        <v xml:space="preserve"> 400000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580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570</v>
      </c>
      <c r="F144" s="3" t="str" cm="1">
        <f t="array" ref="F144">INDEX(Base!144:144,MATCH(MAX(LEN(Base!144:144)),LEN(Base!144:144),0))</f>
        <v>Excelente posto 5 juntinho metro praia 45 metros totalmente reformado apartamento sala 2 ambientes , quarto cozinha americana cabe tudo fogão, geladeira e banheiro, reformado com i...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>Excelente posto 5 juntinho metro praia 45 metros totalmente reformado apartamento sala 2 ambientes , quarto cozinha americana cabe tudo fogão, geladeira e banheiro, reformado com i...</v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>Avenida Nossa Senhora de Copacabana, Copacabana</v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3" t="str" cm="1">
        <f t="array" ref="AA144">LOOKUP(2,1/(F144:Z144&lt;&gt;""),F144:Z144)</f>
        <v>Avenida Nossa Senhora de Copacabana, Copacabana</v>
      </c>
      <c r="AB144" t="str" cm="1">
        <f t="array" ref="AB144">IFERROR(IF(LEN(TRIM(SUBSTITUTE(INDEX(Base!144:144,0,MATCH(Planilha2!$AA144,Base!144:144,0)+1),"m²",""))&gt;5),LEFT(TRIM(SUBSTITUTE(INDEX(Base!144:144,0,MATCH(Planilha2!$AA144,Base!144:144,0)+1),"m²","")),2),TRIM(SUBSTITUTE(INDEX(Base!144:144,0,MATCH(Planilha2!$AA144,Base!144:144,0)+1),"m²",""))),0)</f>
        <v>45</v>
      </c>
      <c r="AC144" t="str" cm="1">
        <f t="array" ref="AC144">IFERROR(IF(LEN(INDEX(Base!144:144,0,MATCH(Planilha2!$AA144,Base!144:144,0)+2))&gt;2,LEFT(INDEX(Base!144:144,0,MATCH(Planilha2!$AA144,Base!144:144,0)+2),1),INDEX(Base!144:144,0,MATCH(Planilha2!$AA144,Base!144:144,0)+2)),0)</f>
        <v>1</v>
      </c>
      <c r="AD144" t="str" cm="1">
        <f t="array" ref="AD144">IFERROR(IF(LEN(INDEX(Base!144:144,0,MATCH(Planilha2!$AA144,Base!144:144,0)+2))&gt;2,LEFT(INDEX(Base!144:144,0,MATCH(Planilha2!$AA144,Base!144:144,0)+2),1),INDEX(Base!144:144,0,MATCH(Planilha2!$AA144,Base!144:144,0)+2)),0)</f>
        <v>1</v>
      </c>
      <c r="AE144" t="str" cm="1">
        <f t="array" ref="AE144">IFERROR(IF(LEN(INDEX(Base!144:144,0,MATCH(Planilha2!$AA144,Base!144:144,0)+2))&gt;2,LEFT(INDEX(Base!144:144,0,MATCH(Planilha2!$AA144,Base!144:144,0)+2),1),INDEX(Base!144:144,0,MATCH(Planilha2!$AA144,Base!144:144,0)+2)),0)</f>
        <v>1</v>
      </c>
      <c r="AF144" t="str">
        <f>AA144&amp;", "&amp;Configurações!$C$4&amp;", "&amp;Configurações!$C$5&amp;", Brazil"</f>
        <v>Avenida Nossa Senhora de Copacabana, Copacabana, Copacabana, RJ, Brazil</v>
      </c>
      <c r="AG144" t="str">
        <f>RIGHT(AA144,LEN(AA144)-FIND(",",AA144,1)-1)&amp;", "&amp;Configurações!$C$4&amp;", "&amp;Configurações!$C$5</f>
        <v>Copacabana, Copacabana, RJ</v>
      </c>
    </row>
    <row r="145" spans="2:33" x14ac:dyDescent="0.3">
      <c r="B145">
        <f>IF(OR(ISNUMBER(FIND(Configurações!$B$8,Base!B145)),ISNUMBER(FIND(Configurações!$B$9,Base!B145)),ISNUMBER(FIND(Configurações!$B$10,Base!B145)),ISNUMBER(FIND(Configurações!$B$11,Base!B145)))=TRUE,Base!B145,0)</f>
        <v>0</v>
      </c>
      <c r="C145" t="str">
        <f>SUBSTITUTE(SUBSTITUTE(IF(ISNUMBER(FIND("R$",Base!B145))=TRUE,Base!B145,IF(OR(ISNUMBER(FIND("condo",Base!C145)),ISNUMBER(FIND("IPTU",Base!C145)))=TRUE,Base!B145,Base!C145)),"R$",""),".","")</f>
        <v xml:space="preserve"> 1250000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1100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296</v>
      </c>
      <c r="F145" s="3" t="str" cm="1">
        <f t="array" ref="F145">INDEX(Base!145:145,MATCH(MAX(LEN(Base!145:145)),LEN(Base!145:145),0))</f>
        <v>ÓTIMO APARTAMENTO DE 115M² FRENTE COM VISTA LIVRE PARA PÃO DE AÇÚCAR E MONTANHAS. ANDAR ALTO! COMPOSTO POR SALA, 03 QUARTOS (SENDO 1 SUÍTE), BANHEIRO SOCIAL, COZINHA PLANEJADA, ÁRE...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>ÓTIMO APARTAMENTO DE 115M² FRENTE COM VISTA LIVRE PARA PÃO DE AÇÚCAR E MONTANHAS. ANDAR ALTO! COMPOSTO POR SALA, 03 QUARTOS (SENDO 1 SUÍTE), BANHEIRO SOCIAL, COZINHA PLANEJADA, ÁRE...</v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>Rua Dias da Rocha, Copacabana</v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3" t="str" cm="1">
        <f t="array" ref="AA145">LOOKUP(2,1/(F145:Z145&lt;&gt;""),F145:Z145)</f>
        <v>Rua Dias da Rocha, Copacabana</v>
      </c>
      <c r="AB145" t="str" cm="1">
        <f t="array" ref="AB145">IFERROR(IF(LEN(TRIM(SUBSTITUTE(INDEX(Base!145:145,0,MATCH(Planilha2!$AA145,Base!145:145,0)+1),"m²",""))&gt;5),LEFT(TRIM(SUBSTITUTE(INDEX(Base!145:145,0,MATCH(Planilha2!$AA145,Base!145:145,0)+1),"m²","")),2),TRIM(SUBSTITUTE(INDEX(Base!145:145,0,MATCH(Planilha2!$AA145,Base!145:145,0)+1),"m²",""))),0)</f>
        <v>11</v>
      </c>
      <c r="AC145" t="str" cm="1">
        <f t="array" ref="AC145">IFERROR(IF(LEN(INDEX(Base!145:145,0,MATCH(Planilha2!$AA145,Base!145:145,0)+2))&gt;2,LEFT(INDEX(Base!145:145,0,MATCH(Planilha2!$AA145,Base!145:145,0)+2),1),INDEX(Base!145:145,0,MATCH(Planilha2!$AA145,Base!145:145,0)+2)),0)</f>
        <v>3</v>
      </c>
      <c r="AD145" t="str" cm="1">
        <f t="array" ref="AD145">IFERROR(IF(LEN(INDEX(Base!145:145,0,MATCH(Planilha2!$AA145,Base!145:145,0)+2))&gt;2,LEFT(INDEX(Base!145:145,0,MATCH(Planilha2!$AA145,Base!145:145,0)+2),1),INDEX(Base!145:145,0,MATCH(Planilha2!$AA145,Base!145:145,0)+2)),0)</f>
        <v>3</v>
      </c>
      <c r="AE145" t="str" cm="1">
        <f t="array" ref="AE145">IFERROR(IF(LEN(INDEX(Base!145:145,0,MATCH(Planilha2!$AA145,Base!145:145,0)+2))&gt;2,LEFT(INDEX(Base!145:145,0,MATCH(Planilha2!$AA145,Base!145:145,0)+2),1),INDEX(Base!145:145,0,MATCH(Planilha2!$AA145,Base!145:145,0)+2)),0)</f>
        <v>3</v>
      </c>
      <c r="AF145" t="str">
        <f>AA145&amp;", "&amp;Configurações!$C$4&amp;", "&amp;Configurações!$C$5&amp;", Brazil"</f>
        <v>Rua Dias da Rocha, Copacabana, Copacabana, RJ, Brazil</v>
      </c>
      <c r="AG145" t="str">
        <f>RIGHT(AA145,LEN(AA145)-FIND(",",AA145,1)-1)&amp;", "&amp;Configurações!$C$4&amp;", "&amp;Configurações!$C$5</f>
        <v>Copacabana, Copacabana, RJ</v>
      </c>
    </row>
    <row r="146" spans="2:33" x14ac:dyDescent="0.3">
      <c r="B146">
        <f>IF(OR(ISNUMBER(FIND(Configurações!$B$8,Base!B146)),ISNUMBER(FIND(Configurações!$B$9,Base!B146)),ISNUMBER(FIND(Configurações!$B$10,Base!B146)),ISNUMBER(FIND(Configurações!$B$11,Base!B146)))=TRUE,Base!B146,0)</f>
        <v>0</v>
      </c>
      <c r="C146" t="str">
        <f>SUBSTITUTE(SUBSTITUTE(IF(ISNUMBER(FIND("R$",Base!B146))=TRUE,Base!B146,IF(OR(ISNUMBER(FIND("condo",Base!C146)),ISNUMBER(FIND("IPTU",Base!C146)))=TRUE,Base!B146,Base!C146)),"R$",""),".","")</f>
        <v>Sob consulta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0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0</v>
      </c>
      <c r="F146" s="3" t="str" cm="1">
        <f t="array" ref="F146">INDEX(Base!146:146,MATCH(MAX(LEN(Base!146:146)),LEN(Base!146:146),0))</f>
        <v>Venha conhecer os diferenciais incríveis desse empreendimento.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>Rua São Clemente, Botafogo</v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3" t="str" cm="1">
        <f t="array" ref="AA146">LOOKUP(2,1/(F146:Z146&lt;&gt;""),F146:Z146)</f>
        <v>Rua São Clemente, Botafogo</v>
      </c>
      <c r="AB146" t="str" cm="1">
        <f t="array" ref="AB146">IFERROR(IF(LEN(TRIM(SUBSTITUTE(INDEX(Base!146:146,0,MATCH(Planilha2!$AA146,Base!146:146,0)+1),"m²",""))&gt;5),LEFT(TRIM(SUBSTITUTE(INDEX(Base!146:146,0,MATCH(Planilha2!$AA146,Base!146:146,0)+1),"m²","")),2),TRIM(SUBSTITUTE(INDEX(Base!146:146,0,MATCH(Planilha2!$AA146,Base!146:146,0)+1),"m²",""))),0)</f>
        <v>24</v>
      </c>
      <c r="AC146" t="str" cm="1">
        <f t="array" ref="AC146">IFERROR(IF(LEN(INDEX(Base!146:146,0,MATCH(Planilha2!$AA146,Base!146:146,0)+2))&gt;2,LEFT(INDEX(Base!146:146,0,MATCH(Planilha2!$AA146,Base!146:146,0)+2),1),INDEX(Base!146:146,0,MATCH(Planilha2!$AA146,Base!146:146,0)+2)),0)</f>
        <v>2</v>
      </c>
      <c r="AD146" t="str" cm="1">
        <f t="array" ref="AD146">IFERROR(IF(LEN(INDEX(Base!146:146,0,MATCH(Planilha2!$AA146,Base!146:146,0)+2))&gt;2,LEFT(INDEX(Base!146:146,0,MATCH(Planilha2!$AA146,Base!146:146,0)+2),1),INDEX(Base!146:146,0,MATCH(Planilha2!$AA146,Base!146:146,0)+2)),0)</f>
        <v>2</v>
      </c>
      <c r="AE146" t="str" cm="1">
        <f t="array" ref="AE146">IFERROR(IF(LEN(INDEX(Base!146:146,0,MATCH(Planilha2!$AA146,Base!146:146,0)+2))&gt;2,LEFT(INDEX(Base!146:146,0,MATCH(Planilha2!$AA146,Base!146:146,0)+2),1),INDEX(Base!146:146,0,MATCH(Planilha2!$AA146,Base!146:146,0)+2)),0)</f>
        <v>2</v>
      </c>
      <c r="AF146" t="str">
        <f>AA146&amp;", "&amp;Configurações!$C$4&amp;", "&amp;Configurações!$C$5&amp;", Brazil"</f>
        <v>Rua São Clemente, Botafogo, Copacabana, RJ, Brazil</v>
      </c>
      <c r="AG146" t="str">
        <f>RIGHT(AA146,LEN(AA146)-FIND(",",AA146,1)-1)&amp;", "&amp;Configurações!$C$4&amp;", "&amp;Configurações!$C$5</f>
        <v>Botafogo, Copacabana, RJ</v>
      </c>
    </row>
    <row r="147" spans="2:33" x14ac:dyDescent="0.3">
      <c r="B147" t="str">
        <f>IF(OR(ISNUMBER(FIND(Configurações!$B$8,Base!B147)),ISNUMBER(FIND(Configurações!$B$9,Base!B147)),ISNUMBER(FIND(Configurações!$B$10,Base!B147)),ISNUMBER(FIND(Configurações!$B$11,Base!B147)))=TRUE,Base!B147,0)</f>
        <v>na planta</v>
      </c>
      <c r="C147" t="str">
        <f>SUBSTITUTE(SUBSTITUTE(IF(ISNUMBER(FIND("R$",Base!B147))=TRUE,Base!B147,IF(OR(ISNUMBER(FIND("condo",Base!C147)),ISNUMBER(FIND("IPTU",Base!C147)))=TRUE,Base!B147,Base!C147)),"R$",""),".","")</f>
        <v xml:space="preserve"> 1665000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0</v>
      </c>
      <c r="F147" s="3" t="str" cm="1">
        <f t="array" ref="F147">INDEX(Base!147:147,MATCH(MAX(LEN(Base!147:147)),LEN(Base!147:147),0))</f>
        <v>No coração de Botafogo, o VOLP40 representa a transição do entorno cheio de vida para a tranquilidade de um lar cheio de exclusividade.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>No coração de Botafogo, o VOLP40 representa a transição do entorno cheio de vida para a tranquilidade de um lar cheio de exclusividade.</v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>Rua Voluntários da Pátria, Botafogo</v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3" t="str" cm="1">
        <f t="array" ref="AA147">LOOKUP(2,1/(F147:Z147&lt;&gt;""),F147:Z147)</f>
        <v>Rua Voluntários da Pátria, Botafogo</v>
      </c>
      <c r="AB147" t="str" cm="1">
        <f t="array" ref="AB147">IFERROR(IF(LEN(TRIM(SUBSTITUTE(INDEX(Base!147:147,0,MATCH(Planilha2!$AA147,Base!147:147,0)+1),"m²",""))&gt;5),LEFT(TRIM(SUBSTITUTE(INDEX(Base!147:147,0,MATCH(Planilha2!$AA147,Base!147:147,0)+1),"m²","")),2),TRIM(SUBSTITUTE(INDEX(Base!147:147,0,MATCH(Planilha2!$AA147,Base!147:147,0)+1),"m²",""))),0)</f>
        <v>11</v>
      </c>
      <c r="AC147" t="str" cm="1">
        <f t="array" ref="AC147">IFERROR(IF(LEN(INDEX(Base!147:147,0,MATCH(Planilha2!$AA147,Base!147:147,0)+2))&gt;2,LEFT(INDEX(Base!147:147,0,MATCH(Planilha2!$AA147,Base!147:147,0)+2),1),INDEX(Base!147:147,0,MATCH(Planilha2!$AA147,Base!147:147,0)+2)),0)</f>
        <v>3</v>
      </c>
      <c r="AD147" t="str" cm="1">
        <f t="array" ref="AD147">IFERROR(IF(LEN(INDEX(Base!147:147,0,MATCH(Planilha2!$AA147,Base!147:147,0)+2))&gt;2,LEFT(INDEX(Base!147:147,0,MATCH(Planilha2!$AA147,Base!147:147,0)+2),1),INDEX(Base!147:147,0,MATCH(Planilha2!$AA147,Base!147:147,0)+2)),0)</f>
        <v>3</v>
      </c>
      <c r="AE147" t="str" cm="1">
        <f t="array" ref="AE147">IFERROR(IF(LEN(INDEX(Base!147:147,0,MATCH(Planilha2!$AA147,Base!147:147,0)+2))&gt;2,LEFT(INDEX(Base!147:147,0,MATCH(Planilha2!$AA147,Base!147:147,0)+2),1),INDEX(Base!147:147,0,MATCH(Planilha2!$AA147,Base!147:147,0)+2)),0)</f>
        <v>3</v>
      </c>
      <c r="AF147" t="str">
        <f>AA147&amp;", "&amp;Configurações!$C$4&amp;", "&amp;Configurações!$C$5&amp;", Brazil"</f>
        <v>Rua Voluntários da Pátria, Botafogo, Copacabana, RJ, Brazil</v>
      </c>
      <c r="AG147" t="str">
        <f>RIGHT(AA147,LEN(AA147)-FIND(",",AA147,1)-1)&amp;", "&amp;Configurações!$C$4&amp;", "&amp;Configurações!$C$5</f>
        <v>Botafogo, Copacabana, RJ</v>
      </c>
    </row>
    <row r="148" spans="2:33" x14ac:dyDescent="0.3">
      <c r="B148">
        <f>IF(OR(ISNUMBER(FIND(Configurações!$B$8,Base!B148)),ISNUMBER(FIND(Configurações!$B$9,Base!B148)),ISNUMBER(FIND(Configurações!$B$10,Base!B148)),ISNUMBER(FIND(Configurações!$B$11,Base!B148)))=TRUE,Base!B148,0)</f>
        <v>0</v>
      </c>
      <c r="C148" t="str">
        <f>SUBSTITUTE(SUBSTITUTE(IF(ISNUMBER(FIND("R$",Base!B148))=TRUE,Base!B148,IF(OR(ISNUMBER(FIND("condo",Base!C148)),ISNUMBER(FIND("IPTU",Base!C148)))=TRUE,Base!B148,Base!C148)),"R$",""),".","")</f>
        <v xml:space="preserve"> 6000000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0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0</v>
      </c>
      <c r="F148" s="3" t="str" cm="1">
        <f t="array" ref="F148">INDEX(Base!148:148,MATCH(MAX(LEN(Base!148:148)),LEN(Base!148:148),0))</f>
        <v>- FRONTAL LAGOA RODRIGO DE FREITAS, DE 200 À 460M², LOCKER NA GARAGEM, UNIDADES COM PISCINA E CHURRASQUEIRA.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>- FRONTAL LAGOA RODRIGO DE FREITAS, DE 200 À 460M², LOCKER NA GARAGEM, UNIDADES COM PISCINA E CHURRASQUEIRA.</v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>Avenida Borges de Medeiros, Lagoa</v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3" t="str" cm="1">
        <f t="array" ref="AA148">LOOKUP(2,1/(F148:Z148&lt;&gt;""),F148:Z148)</f>
        <v>Avenida Borges de Medeiros, Lagoa</v>
      </c>
      <c r="AB148" t="str" cm="1">
        <f t="array" ref="AB148">IFERROR(IF(LEN(TRIM(SUBSTITUTE(INDEX(Base!148:148,0,MATCH(Planilha2!$AA148,Base!148:148,0)+1),"m²",""))&gt;5),LEFT(TRIM(SUBSTITUTE(INDEX(Base!148:148,0,MATCH(Planilha2!$AA148,Base!148:148,0)+1),"m²","")),2),TRIM(SUBSTITUTE(INDEX(Base!148:148,0,MATCH(Planilha2!$AA148,Base!148:148,0)+1),"m²",""))),0)</f>
        <v>20</v>
      </c>
      <c r="AC148" t="str" cm="1">
        <f t="array" ref="AC148">IFERROR(IF(LEN(INDEX(Base!148:148,0,MATCH(Planilha2!$AA148,Base!148:148,0)+2))&gt;2,LEFT(INDEX(Base!148:148,0,MATCH(Planilha2!$AA148,Base!148:148,0)+2),1),INDEX(Base!148:148,0,MATCH(Planilha2!$AA148,Base!148:148,0)+2)),0)</f>
        <v>3</v>
      </c>
      <c r="AD148" t="str" cm="1">
        <f t="array" ref="AD148">IFERROR(IF(LEN(INDEX(Base!148:148,0,MATCH(Planilha2!$AA148,Base!148:148,0)+2))&gt;2,LEFT(INDEX(Base!148:148,0,MATCH(Planilha2!$AA148,Base!148:148,0)+2),1),INDEX(Base!148:148,0,MATCH(Planilha2!$AA148,Base!148:148,0)+2)),0)</f>
        <v>3</v>
      </c>
      <c r="AE148" t="str" cm="1">
        <f t="array" ref="AE148">IFERROR(IF(LEN(INDEX(Base!148:148,0,MATCH(Planilha2!$AA148,Base!148:148,0)+2))&gt;2,LEFT(INDEX(Base!148:148,0,MATCH(Planilha2!$AA148,Base!148:148,0)+2),1),INDEX(Base!148:148,0,MATCH(Planilha2!$AA148,Base!148:148,0)+2)),0)</f>
        <v>3</v>
      </c>
      <c r="AF148" t="str">
        <f>AA148&amp;", "&amp;Configurações!$C$4&amp;", "&amp;Configurações!$C$5&amp;", Brazil"</f>
        <v>Avenida Borges de Medeiros, Lagoa, Copacabana, RJ, Brazil</v>
      </c>
      <c r="AG148" t="str">
        <f>RIGHT(AA148,LEN(AA148)-FIND(",",AA148,1)-1)&amp;", "&amp;Configurações!$C$4&amp;", "&amp;Configurações!$C$5</f>
        <v>Lagoa, Copacabana, RJ</v>
      </c>
    </row>
    <row r="149" spans="2:33" x14ac:dyDescent="0.3">
      <c r="B149" t="str">
        <f>IF(OR(ISNUMBER(FIND(Configurações!$B$8,Base!B149)),ISNUMBER(FIND(Configurações!$B$9,Base!B149)),ISNUMBER(FIND(Configurações!$B$10,Base!B149)),ISNUMBER(FIND(Configurações!$B$11,Base!B149)))=TRUE,Base!B149,0)</f>
        <v>super destaque</v>
      </c>
      <c r="C149" t="str">
        <f>SUBSTITUTE(SUBSTITUTE(IF(ISNUMBER(FIND("R$",Base!B149))=TRUE,Base!B149,IF(OR(ISNUMBER(FIND("condo",Base!C149)),ISNUMBER(FIND("IPTU",Base!C149)))=TRUE,Base!B149,Base!C149)),"R$",""),".","")</f>
        <v xml:space="preserve"> 750000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488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2000</v>
      </c>
      <c r="F149" s="3" t="str" cm="1">
        <f t="array" ref="F149">INDEX(Base!149:149,MATCH(MAX(LEN(Base!149:149)),LEN(Base!149:149),0))</f>
        <v>Cobertura à venda na Rua Francisco Sá, Copacabana - Rio de Janeiro, RJ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>Cobertura à venda na Rua Francisco Sá, Copacabana - Rio de Janeiro, RJ</v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>Rua Sá Ferreira, Copacabana</v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3" t="str" cm="1">
        <f t="array" ref="AA149">LOOKUP(2,1/(F149:Z149&lt;&gt;""),F149:Z149)</f>
        <v>Rua Sá Ferreira, Copacabana</v>
      </c>
      <c r="AB149" t="str" cm="1">
        <f t="array" ref="AB149">IFERROR(IF(LEN(TRIM(SUBSTITUTE(INDEX(Base!149:149,0,MATCH(Planilha2!$AA149,Base!149:149,0)+1),"m²",""))&gt;5),LEFT(TRIM(SUBSTITUTE(INDEX(Base!149:149,0,MATCH(Planilha2!$AA149,Base!149:149,0)+1),"m²","")),2),TRIM(SUBSTITUTE(INDEX(Base!149:149,0,MATCH(Planilha2!$AA149,Base!149:149,0)+1),"m²",""))),0)</f>
        <v>40</v>
      </c>
      <c r="AC149" t="str" cm="1">
        <f t="array" ref="AC149">IFERROR(IF(LEN(INDEX(Base!149:149,0,MATCH(Planilha2!$AA149,Base!149:149,0)+2))&gt;2,LEFT(INDEX(Base!149:149,0,MATCH(Planilha2!$AA149,Base!149:149,0)+2),1),INDEX(Base!149:149,0,MATCH(Planilha2!$AA149,Base!149:149,0)+2)),0)</f>
        <v>1</v>
      </c>
      <c r="AD149" t="str" cm="1">
        <f t="array" ref="AD149">IFERROR(IF(LEN(INDEX(Base!149:149,0,MATCH(Planilha2!$AA149,Base!149:149,0)+2))&gt;2,LEFT(INDEX(Base!149:149,0,MATCH(Planilha2!$AA149,Base!149:149,0)+2),1),INDEX(Base!149:149,0,MATCH(Planilha2!$AA149,Base!149:149,0)+2)),0)</f>
        <v>1</v>
      </c>
      <c r="AE149" t="str" cm="1">
        <f t="array" ref="AE149">IFERROR(IF(LEN(INDEX(Base!149:149,0,MATCH(Planilha2!$AA149,Base!149:149,0)+2))&gt;2,LEFT(INDEX(Base!149:149,0,MATCH(Planilha2!$AA149,Base!149:149,0)+2),1),INDEX(Base!149:149,0,MATCH(Planilha2!$AA149,Base!149:149,0)+2)),0)</f>
        <v>1</v>
      </c>
      <c r="AF149" t="str">
        <f>AA149&amp;", "&amp;Configurações!$C$4&amp;", "&amp;Configurações!$C$5&amp;", Brazil"</f>
        <v>Rua Sá Ferreira, Copacabana, Copacabana, RJ, Brazil</v>
      </c>
      <c r="AG149" t="str">
        <f>RIGHT(AA149,LEN(AA149)-FIND(",",AA149,1)-1)&amp;", "&amp;Configurações!$C$4&amp;", "&amp;Configurações!$C$5</f>
        <v>Copacabana, Copacabana, RJ</v>
      </c>
    </row>
    <row r="150" spans="2:33" x14ac:dyDescent="0.3">
      <c r="B150" t="str">
        <f>IF(OR(ISNUMBER(FIND(Configurações!$B$8,Base!B150)),ISNUMBER(FIND(Configurações!$B$9,Base!B150)),ISNUMBER(FIND(Configurações!$B$10,Base!B150)),ISNUMBER(FIND(Configurações!$B$11,Base!B150)))=TRUE,Base!B150,0)</f>
        <v>super destaque</v>
      </c>
      <c r="C150" t="str">
        <f>SUBSTITUTE(SUBSTITUTE(IF(ISNUMBER(FIND("R$",Base!B150))=TRUE,Base!B150,IF(OR(ISNUMBER(FIND("condo",Base!C150)),ISNUMBER(FIND("IPTU",Base!C150)))=TRUE,Base!B150,Base!C150)),"R$",""),".","")</f>
        <v xml:space="preserve"> 399000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900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250</v>
      </c>
      <c r="F150" s="3" t="str" cm="1">
        <f t="array" ref="F150">INDEX(Base!150:150,MATCH(MAX(LEN(Base!150:150)),LEN(Base!150:150),0))</f>
        <v>Privilégio Imóveis vende: Excelente imóvel, original sala e quarto com lavanderia, bem aconchegante, composto com sala, excelente dormitório, cozinha estilo americana com bancada d...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>Privilégio Imóveis vende: Excelente imóvel, original sala e quarto com lavanderia, bem aconchegante, composto com sala, excelente dormitório, cozinha estilo americana com bancada d...</v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>Copacabana, Rio de Janeiro</v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3" t="str" cm="1">
        <f t="array" ref="AA150">LOOKUP(2,1/(F150:Z150&lt;&gt;""),F150:Z150)</f>
        <v>Copacabana, Rio de Janeiro</v>
      </c>
      <c r="AB150" t="str" cm="1">
        <f t="array" ref="AB150">IFERROR(IF(LEN(TRIM(SUBSTITUTE(INDEX(Base!150:150,0,MATCH(Planilha2!$AA150,Base!150:150,0)+1),"m²",""))&gt;5),LEFT(TRIM(SUBSTITUTE(INDEX(Base!150:150,0,MATCH(Planilha2!$AA150,Base!150:150,0)+1),"m²","")),2),TRIM(SUBSTITUTE(INDEX(Base!150:150,0,MATCH(Planilha2!$AA150,Base!150:150,0)+1),"m²",""))),0)</f>
        <v>45</v>
      </c>
      <c r="AC150" t="str" cm="1">
        <f t="array" ref="AC150">IFERROR(IF(LEN(INDEX(Base!150:150,0,MATCH(Planilha2!$AA150,Base!150:150,0)+2))&gt;2,LEFT(INDEX(Base!150:150,0,MATCH(Planilha2!$AA150,Base!150:150,0)+2),1),INDEX(Base!150:150,0,MATCH(Planilha2!$AA150,Base!150:150,0)+2)),0)</f>
        <v>1</v>
      </c>
      <c r="AD150" t="str" cm="1">
        <f t="array" ref="AD150">IFERROR(IF(LEN(INDEX(Base!150:150,0,MATCH(Planilha2!$AA150,Base!150:150,0)+2))&gt;2,LEFT(INDEX(Base!150:150,0,MATCH(Planilha2!$AA150,Base!150:150,0)+2),1),INDEX(Base!150:150,0,MATCH(Planilha2!$AA150,Base!150:150,0)+2)),0)</f>
        <v>1</v>
      </c>
      <c r="AE150" t="str" cm="1">
        <f t="array" ref="AE150">IFERROR(IF(LEN(INDEX(Base!150:150,0,MATCH(Planilha2!$AA150,Base!150:150,0)+2))&gt;2,LEFT(INDEX(Base!150:150,0,MATCH(Planilha2!$AA150,Base!150:150,0)+2),1),INDEX(Base!150:150,0,MATCH(Planilha2!$AA150,Base!150:150,0)+2)),0)</f>
        <v>1</v>
      </c>
      <c r="AF150" t="str">
        <f>AA150&amp;", "&amp;Configurações!$C$4&amp;", "&amp;Configurações!$C$5&amp;", Brazil"</f>
        <v>Copacabana, Rio de Janeiro, Copacabana, RJ, Brazil</v>
      </c>
      <c r="AG150" t="str">
        <f>RIGHT(AA150,LEN(AA150)-FIND(",",AA150,1)-1)&amp;", "&amp;Configurações!$C$4&amp;", "&amp;Configurações!$C$5</f>
        <v>Rio de Janeiro, Copacabana, RJ</v>
      </c>
    </row>
    <row r="151" spans="2:33" x14ac:dyDescent="0.3">
      <c r="B151" t="str">
        <f>IF(OR(ISNUMBER(FIND(Configurações!$B$8,Base!B151)),ISNUMBER(FIND(Configurações!$B$9,Base!B151)),ISNUMBER(FIND(Configurações!$B$10,Base!B151)),ISNUMBER(FIND(Configurações!$B$11,Base!B151)))=TRUE,Base!B151,0)</f>
        <v>super destaque</v>
      </c>
      <c r="C151" t="str">
        <f>SUBSTITUTE(SUBSTITUTE(IF(ISNUMBER(FIND("R$",Base!B151))=TRUE,Base!B151,IF(OR(ISNUMBER(FIND("condo",Base!C151)),ISNUMBER(FIND("IPTU",Base!C151)))=TRUE,Base!B151,Base!C151)),"R$",""),".","")</f>
        <v xml:space="preserve"> 890000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620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220</v>
      </c>
      <c r="F151" s="3" t="str" cm="1">
        <f t="array" ref="F151">INDEX(Base!151:151,MATCH(MAX(LEN(Base!151:151)),LEN(Base!151:151),0))</f>
        <v>Cód: COAP30574. Copacabana, Posto 04. Excelente localização, proximo a estação de metro, da praia e farto comercio. Otimo apartamento, reformado. 1 piso: sala, lavabo e cozinha ame...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>Cód: COAP30574. Copacabana, Posto 04. Excelente localização, proximo a estação de metro, da praia e farto comercio. Otimo apartamento, reformado. 1 piso: sala, lavabo e cozinha ame...</v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>Avenida Nossa Senhora de Copacabana, Copacabana</v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3" t="str" cm="1">
        <f t="array" ref="AA151">LOOKUP(2,1/(F151:Z151&lt;&gt;""),F151:Z151)</f>
        <v>Avenida Nossa Senhora de Copacabana, Copacabana</v>
      </c>
      <c r="AB151" t="str" cm="1">
        <f t="array" ref="AB151">IFERROR(IF(LEN(TRIM(SUBSTITUTE(INDEX(Base!151:151,0,MATCH(Planilha2!$AA151,Base!151:151,0)+1),"m²",""))&gt;5),LEFT(TRIM(SUBSTITUTE(INDEX(Base!151:151,0,MATCH(Planilha2!$AA151,Base!151:151,0)+1),"m²","")),2),TRIM(SUBSTITUTE(INDEX(Base!151:151,0,MATCH(Planilha2!$AA151,Base!151:151,0)+1),"m²",""))),0)</f>
        <v>10</v>
      </c>
      <c r="AC151" t="str" cm="1">
        <f t="array" ref="AC151">IFERROR(IF(LEN(INDEX(Base!151:151,0,MATCH(Planilha2!$AA151,Base!151:151,0)+2))&gt;2,LEFT(INDEX(Base!151:151,0,MATCH(Planilha2!$AA151,Base!151:151,0)+2),1),INDEX(Base!151:151,0,MATCH(Planilha2!$AA151,Base!151:151,0)+2)),0)</f>
        <v>3</v>
      </c>
      <c r="AD151" t="str" cm="1">
        <f t="array" ref="AD151">IFERROR(IF(LEN(INDEX(Base!151:151,0,MATCH(Planilha2!$AA151,Base!151:151,0)+2))&gt;2,LEFT(INDEX(Base!151:151,0,MATCH(Planilha2!$AA151,Base!151:151,0)+2),1),INDEX(Base!151:151,0,MATCH(Planilha2!$AA151,Base!151:151,0)+2)),0)</f>
        <v>3</v>
      </c>
      <c r="AE151" t="str" cm="1">
        <f t="array" ref="AE151">IFERROR(IF(LEN(INDEX(Base!151:151,0,MATCH(Planilha2!$AA151,Base!151:151,0)+2))&gt;2,LEFT(INDEX(Base!151:151,0,MATCH(Planilha2!$AA151,Base!151:151,0)+2),1),INDEX(Base!151:151,0,MATCH(Planilha2!$AA151,Base!151:151,0)+2)),0)</f>
        <v>3</v>
      </c>
      <c r="AF151" t="str">
        <f>AA151&amp;", "&amp;Configurações!$C$4&amp;", "&amp;Configurações!$C$5&amp;", Brazil"</f>
        <v>Avenida Nossa Senhora de Copacabana, Copacabana, Copacabana, RJ, Brazil</v>
      </c>
      <c r="AG151" t="str">
        <f>RIGHT(AA151,LEN(AA151)-FIND(",",AA151,1)-1)&amp;", "&amp;Configurações!$C$4&amp;", "&amp;Configurações!$C$5</f>
        <v>Copacabana, Copacabana, RJ</v>
      </c>
    </row>
    <row r="152" spans="2:33" x14ac:dyDescent="0.3">
      <c r="B152">
        <f>IF(OR(ISNUMBER(FIND(Configurações!$B$8,Base!B152)),ISNUMBER(FIND(Configurações!$B$9,Base!B152)),ISNUMBER(FIND(Configurações!$B$10,Base!B152)),ISNUMBER(FIND(Configurações!$B$11,Base!B152)))=TRUE,Base!B152,0)</f>
        <v>0</v>
      </c>
      <c r="C152" t="str">
        <f>SUBSTITUTE(SUBSTITUTE(IF(ISNUMBER(FIND("R$",Base!B152))=TRUE,Base!B152,IF(OR(ISNUMBER(FIND("condo",Base!C152)),ISNUMBER(FIND("IPTU",Base!C152)))=TRUE,Base!B152,Base!C152)),"R$",""),".","")</f>
        <v xml:space="preserve"> 999000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2000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6000</v>
      </c>
      <c r="F152" s="3" t="str" cm="1">
        <f t="array" ref="F152">INDEX(Base!152:152,MATCH(MAX(LEN(Base!152:152)),LEN(Base!152:152),0))</f>
        <v>Espetacular oportunidade de Sala 03 quartos com vaga na escritura! Excelente localização! Quadríssima da praia. Prédio luxuoso. Frente. Piso frio. Salão em dois ambientes. Quartos...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>Rua República do Peru, Copacabana</v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3" t="str" cm="1">
        <f t="array" ref="AA152">LOOKUP(2,1/(F152:Z152&lt;&gt;""),F152:Z152)</f>
        <v>Rua República do Peru, Copacabana</v>
      </c>
      <c r="AB152" t="str" cm="1">
        <f t="array" ref="AB152">IFERROR(IF(LEN(TRIM(SUBSTITUTE(INDEX(Base!152:152,0,MATCH(Planilha2!$AA152,Base!152:152,0)+1),"m²",""))&gt;5),LEFT(TRIM(SUBSTITUTE(INDEX(Base!152:152,0,MATCH(Planilha2!$AA152,Base!152:152,0)+1),"m²","")),2),TRIM(SUBSTITUTE(INDEX(Base!152:152,0,MATCH(Planilha2!$AA152,Base!152:152,0)+1),"m²",""))),0)</f>
        <v>20</v>
      </c>
      <c r="AC152" t="str" cm="1">
        <f t="array" ref="AC152">IFERROR(IF(LEN(INDEX(Base!152:152,0,MATCH(Planilha2!$AA152,Base!152:152,0)+2))&gt;2,LEFT(INDEX(Base!152:152,0,MATCH(Planilha2!$AA152,Base!152:152,0)+2),1),INDEX(Base!152:152,0,MATCH(Planilha2!$AA152,Base!152:152,0)+2)),0)</f>
        <v>3</v>
      </c>
      <c r="AD152" t="str" cm="1">
        <f t="array" ref="AD152">IFERROR(IF(LEN(INDEX(Base!152:152,0,MATCH(Planilha2!$AA152,Base!152:152,0)+2))&gt;2,LEFT(INDEX(Base!152:152,0,MATCH(Planilha2!$AA152,Base!152:152,0)+2),1),INDEX(Base!152:152,0,MATCH(Planilha2!$AA152,Base!152:152,0)+2)),0)</f>
        <v>3</v>
      </c>
      <c r="AE152" t="str" cm="1">
        <f t="array" ref="AE152">IFERROR(IF(LEN(INDEX(Base!152:152,0,MATCH(Planilha2!$AA152,Base!152:152,0)+2))&gt;2,LEFT(INDEX(Base!152:152,0,MATCH(Planilha2!$AA152,Base!152:152,0)+2),1),INDEX(Base!152:152,0,MATCH(Planilha2!$AA152,Base!152:152,0)+2)),0)</f>
        <v>3</v>
      </c>
      <c r="AF152" t="str">
        <f>AA152&amp;", "&amp;Configurações!$C$4&amp;", "&amp;Configurações!$C$5&amp;", Brazil"</f>
        <v>Rua República do Peru, Copacabana, Copacabana, RJ, Brazil</v>
      </c>
      <c r="AG152" t="str">
        <f>RIGHT(AA152,LEN(AA152)-FIND(",",AA152,1)-1)&amp;", "&amp;Configurações!$C$4&amp;", "&amp;Configurações!$C$5</f>
        <v>Copacabana, Copacabana, RJ</v>
      </c>
    </row>
    <row r="153" spans="2:33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 xml:space="preserve"> 400000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580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570</v>
      </c>
      <c r="F153" s="3" t="str" cm="1">
        <f t="array" ref="F153">INDEX(Base!153:153,MATCH(MAX(LEN(Base!153:153)),LEN(Base!153:153),0))</f>
        <v>Excelente posto 5 juntinho metro praia 45 metros totalmente reformado apartamento sala 2 ambientes , quarto cozinha americana cabe tudo fogão, geladeira e banheiro, reformado com i...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>Excelente posto 5 juntinho metro praia 45 metros totalmente reformado apartamento sala 2 ambientes , quarto cozinha americana cabe tudo fogão, geladeira e banheiro, reformado com i...</v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>Avenida Nossa Senhora de Copacabana, Copacabana</v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3" t="str" cm="1">
        <f t="array" ref="AA153">LOOKUP(2,1/(F153:Z153&lt;&gt;""),F153:Z153)</f>
        <v>Avenida Nossa Senhora de Copacabana, Copacabana</v>
      </c>
      <c r="AB153" t="str" cm="1">
        <f t="array" ref="AB153">IFERROR(IF(LEN(TRIM(SUBSTITUTE(INDEX(Base!153:153,0,MATCH(Planilha2!$AA153,Base!153:153,0)+1),"m²",""))&gt;5),LEFT(TRIM(SUBSTITUTE(INDEX(Base!153:153,0,MATCH(Planilha2!$AA153,Base!153:153,0)+1),"m²","")),2),TRIM(SUBSTITUTE(INDEX(Base!153:153,0,MATCH(Planilha2!$AA153,Base!153:153,0)+1),"m²",""))),0)</f>
        <v>45</v>
      </c>
      <c r="AC153" t="str" cm="1">
        <f t="array" ref="AC153">IFERROR(IF(LEN(INDEX(Base!153:153,0,MATCH(Planilha2!$AA153,Base!153:153,0)+2))&gt;2,LEFT(INDEX(Base!153:153,0,MATCH(Planilha2!$AA153,Base!153:153,0)+2),1),INDEX(Base!153:153,0,MATCH(Planilha2!$AA153,Base!153:153,0)+2)),0)</f>
        <v>1</v>
      </c>
      <c r="AD153" t="str" cm="1">
        <f t="array" ref="AD153">IFERROR(IF(LEN(INDEX(Base!153:153,0,MATCH(Planilha2!$AA153,Base!153:153,0)+2))&gt;2,LEFT(INDEX(Base!153:153,0,MATCH(Planilha2!$AA153,Base!153:153,0)+2),1),INDEX(Base!153:153,0,MATCH(Planilha2!$AA153,Base!153:153,0)+2)),0)</f>
        <v>1</v>
      </c>
      <c r="AE153" t="str" cm="1">
        <f t="array" ref="AE153">IFERROR(IF(LEN(INDEX(Base!153:153,0,MATCH(Planilha2!$AA153,Base!153:153,0)+2))&gt;2,LEFT(INDEX(Base!153:153,0,MATCH(Planilha2!$AA153,Base!153:153,0)+2),1),INDEX(Base!153:153,0,MATCH(Planilha2!$AA153,Base!153:153,0)+2)),0)</f>
        <v>1</v>
      </c>
      <c r="AF153" t="str">
        <f>AA153&amp;", "&amp;Configurações!$C$4&amp;", "&amp;Configurações!$C$5&amp;", Brazil"</f>
        <v>Avenida Nossa Senhora de Copacabana, Copacabana, Copacabana, RJ, Brazil</v>
      </c>
      <c r="AG153" t="str">
        <f>RIGHT(AA153,LEN(AA153)-FIND(",",AA153,1)-1)&amp;", "&amp;Configurações!$C$4&amp;", "&amp;Configurações!$C$5</f>
        <v>Copacabana, Copacabana, RJ</v>
      </c>
    </row>
    <row r="154" spans="2:33" x14ac:dyDescent="0.3">
      <c r="B154">
        <f>IF(OR(ISNUMBER(FIND(Configurações!$B$8,Base!B154)),ISNUMBER(FIND(Configurações!$B$9,Base!B154)),ISNUMBER(FIND(Configurações!$B$10,Base!B154)),ISNUMBER(FIND(Configurações!$B$11,Base!B154)))=TRUE,Base!B154,0)</f>
        <v>0</v>
      </c>
      <c r="C154" t="str">
        <f>SUBSTITUTE(SUBSTITUTE(IF(ISNUMBER(FIND("R$",Base!B154))=TRUE,Base!B154,IF(OR(ISNUMBER(FIND("condo",Base!C154)),ISNUMBER(FIND("IPTU",Base!C154)))=TRUE,Base!B154,Base!C154)),"R$",""),".","")</f>
        <v xml:space="preserve"> 1250000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1100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296</v>
      </c>
      <c r="F154" s="3" t="str" cm="1">
        <f t="array" ref="F154">INDEX(Base!154:154,MATCH(MAX(LEN(Base!154:154)),LEN(Base!154:154),0))</f>
        <v>ÓTIMO APARTAMENTO DE 115M² FRENTE COM VISTA LIVRE PARA PÃO DE AÇÚCAR E MONTANHAS. ANDAR ALTO! COMPOSTO POR SALA, 03 QUARTOS (SENDO 1 SUÍTE), BANHEIRO SOCIAL, COZINHA PLANEJADA, ÁRE...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>ÓTIMO APARTAMENTO DE 115M² FRENTE COM VISTA LIVRE PARA PÃO DE AÇÚCAR E MONTANHAS. ANDAR ALTO! COMPOSTO POR SALA, 03 QUARTOS (SENDO 1 SUÍTE), BANHEIRO SOCIAL, COZINHA PLANEJADA, ÁRE...</v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>Rua Dias da Rocha, Copacabana</v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3" t="str" cm="1">
        <f t="array" ref="AA154">LOOKUP(2,1/(F154:Z154&lt;&gt;""),F154:Z154)</f>
        <v>Rua Dias da Rocha, Copacabana</v>
      </c>
      <c r="AB154" t="str" cm="1">
        <f t="array" ref="AB154">IFERROR(IF(LEN(TRIM(SUBSTITUTE(INDEX(Base!154:154,0,MATCH(Planilha2!$AA154,Base!154:154,0)+1),"m²",""))&gt;5),LEFT(TRIM(SUBSTITUTE(INDEX(Base!154:154,0,MATCH(Planilha2!$AA154,Base!154:154,0)+1),"m²","")),2),TRIM(SUBSTITUTE(INDEX(Base!154:154,0,MATCH(Planilha2!$AA154,Base!154:154,0)+1),"m²",""))),0)</f>
        <v>11</v>
      </c>
      <c r="AC154" t="str" cm="1">
        <f t="array" ref="AC154">IFERROR(IF(LEN(INDEX(Base!154:154,0,MATCH(Planilha2!$AA154,Base!154:154,0)+2))&gt;2,LEFT(INDEX(Base!154:154,0,MATCH(Planilha2!$AA154,Base!154:154,0)+2),1),INDEX(Base!154:154,0,MATCH(Planilha2!$AA154,Base!154:154,0)+2)),0)</f>
        <v>3</v>
      </c>
      <c r="AD154" t="str" cm="1">
        <f t="array" ref="AD154">IFERROR(IF(LEN(INDEX(Base!154:154,0,MATCH(Planilha2!$AA154,Base!154:154,0)+2))&gt;2,LEFT(INDEX(Base!154:154,0,MATCH(Planilha2!$AA154,Base!154:154,0)+2),1),INDEX(Base!154:154,0,MATCH(Planilha2!$AA154,Base!154:154,0)+2)),0)</f>
        <v>3</v>
      </c>
      <c r="AE154" t="str" cm="1">
        <f t="array" ref="AE154">IFERROR(IF(LEN(INDEX(Base!154:154,0,MATCH(Planilha2!$AA154,Base!154:154,0)+2))&gt;2,LEFT(INDEX(Base!154:154,0,MATCH(Planilha2!$AA154,Base!154:154,0)+2),1),INDEX(Base!154:154,0,MATCH(Planilha2!$AA154,Base!154:154,0)+2)),0)</f>
        <v>3</v>
      </c>
      <c r="AF154" t="str">
        <f>AA154&amp;", "&amp;Configurações!$C$4&amp;", "&amp;Configurações!$C$5&amp;", Brazil"</f>
        <v>Rua Dias da Rocha, Copacabana, Copacabana, RJ, Brazil</v>
      </c>
      <c r="AG154" t="str">
        <f>RIGHT(AA154,LEN(AA154)-FIND(",",AA154,1)-1)&amp;", "&amp;Configurações!$C$4&amp;", "&amp;Configurações!$C$5</f>
        <v>Copacabana, Copacabana, RJ</v>
      </c>
    </row>
    <row r="155" spans="2:33" x14ac:dyDescent="0.3">
      <c r="B155">
        <f>IF(OR(ISNUMBER(FIND(Configurações!$B$8,Base!B155)),ISNUMBER(FIND(Configurações!$B$9,Base!B155)),ISNUMBER(FIND(Configurações!$B$10,Base!B155)),ISNUMBER(FIND(Configurações!$B$11,Base!B155)))=TRUE,Base!B155,0)</f>
        <v>0</v>
      </c>
      <c r="C155" t="str">
        <f>SUBSTITUTE(SUBSTITUTE(IF(ISNUMBER(FIND("R$",Base!B155))=TRUE,Base!B155,IF(OR(ISNUMBER(FIND("condo",Base!C155)),ISNUMBER(FIND("IPTU",Base!C155)))=TRUE,Base!B155,Base!C155)),"R$",""),".","")</f>
        <v xml:space="preserve"> 450000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0</v>
      </c>
      <c r="F155" s="3" t="str" cm="1">
        <f t="array" ref="F155">INDEX(Base!155:155,MATCH(MAX(LEN(Base!155:155)),LEN(Base!155:155),0))</f>
        <v>Sala Comercial, em prédio de ótima localização, reformada ,elevadores, arejada com copa e banheiro.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>Sala Comercial, em prédio de ótima localização, reformada ,elevadores, arejada com copa e banheiro.</v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>Avenida Nossa Senhora de Copacabana, Copacabana</v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3" t="str" cm="1">
        <f t="array" ref="AA155">LOOKUP(2,1/(F155:Z155&lt;&gt;""),F155:Z155)</f>
        <v>Avenida Nossa Senhora de Copacabana, Copacabana</v>
      </c>
      <c r="AB155" t="str" cm="1">
        <f t="array" ref="AB155">IFERROR(IF(LEN(TRIM(SUBSTITUTE(INDEX(Base!155:155,0,MATCH(Planilha2!$AA155,Base!155:155,0)+1),"m²",""))&gt;5),LEFT(TRIM(SUBSTITUTE(INDEX(Base!155:155,0,MATCH(Planilha2!$AA155,Base!155:155,0)+1),"m²","")),2),TRIM(SUBSTITUTE(INDEX(Base!155:155,0,MATCH(Planilha2!$AA155,Base!155:155,0)+1),"m²",""))),0)</f>
        <v>43</v>
      </c>
      <c r="AC155" t="str" cm="1">
        <f t="array" ref="AC155">IFERROR(IF(LEN(INDEX(Base!155:155,0,MATCH(Planilha2!$AA155,Base!155:155,0)+2))&gt;2,LEFT(INDEX(Base!155:155,0,MATCH(Planilha2!$AA155,Base!155:155,0)+2),1),INDEX(Base!155:155,0,MATCH(Planilha2!$AA155,Base!155:155,0)+2)),0)</f>
        <v>1</v>
      </c>
      <c r="AD155" t="str" cm="1">
        <f t="array" ref="AD155">IFERROR(IF(LEN(INDEX(Base!155:155,0,MATCH(Planilha2!$AA155,Base!155:155,0)+2))&gt;2,LEFT(INDEX(Base!155:155,0,MATCH(Planilha2!$AA155,Base!155:155,0)+2),1),INDEX(Base!155:155,0,MATCH(Planilha2!$AA155,Base!155:155,0)+2)),0)</f>
        <v>1</v>
      </c>
      <c r="AE155" t="str" cm="1">
        <f t="array" ref="AE155">IFERROR(IF(LEN(INDEX(Base!155:155,0,MATCH(Planilha2!$AA155,Base!155:155,0)+2))&gt;2,LEFT(INDEX(Base!155:155,0,MATCH(Planilha2!$AA155,Base!155:155,0)+2),1),INDEX(Base!155:155,0,MATCH(Planilha2!$AA155,Base!155:155,0)+2)),0)</f>
        <v>1</v>
      </c>
      <c r="AF155" t="str">
        <f>AA155&amp;", "&amp;Configurações!$C$4&amp;", "&amp;Configurações!$C$5&amp;", Brazil"</f>
        <v>Avenida Nossa Senhora de Copacabana, Copacabana, Copacabana, RJ, Brazil</v>
      </c>
      <c r="AG155" t="str">
        <f>RIGHT(AA155,LEN(AA155)-FIND(",",AA155,1)-1)&amp;", "&amp;Configurações!$C$4&amp;", "&amp;Configurações!$C$5</f>
        <v>Copacabana, Copacabana, RJ</v>
      </c>
    </row>
    <row r="156" spans="2:33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 xml:space="preserve"> 1250000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1230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466</v>
      </c>
      <c r="F156" s="3" t="str" cm="1">
        <f t="array" ref="F156">INDEX(Base!156:156,MATCH(MAX(LEN(Base!156:156)),LEN(Base!156:156),0))</f>
        <v>Apartamento em prédio clássico e nobre recuado todo gradeado em alumínio anodizado com portaria 24 horas,portaria ajardinada muito boa apresentação., para quem quer uma planta boa....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>Apartamento em prédio clássico e nobre recuado todo gradeado em alumínio anodizado com portaria 24 horas,portaria ajardinada muito boa apresentação., para quem quer uma planta boa....</v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>Rua Bolivar, Copacabana</v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3" t="str" cm="1">
        <f t="array" ref="AA156">LOOKUP(2,1/(F156:Z156&lt;&gt;""),F156:Z156)</f>
        <v>Rua Bolivar, Copacabana</v>
      </c>
      <c r="AB156" t="str" cm="1">
        <f t="array" ref="AB156">IFERROR(IF(LEN(TRIM(SUBSTITUTE(INDEX(Base!156:156,0,MATCH(Planilha2!$AA156,Base!156:156,0)+1),"m²",""))&gt;5),LEFT(TRIM(SUBSTITUTE(INDEX(Base!156:156,0,MATCH(Planilha2!$AA156,Base!156:156,0)+1),"m²","")),2),TRIM(SUBSTITUTE(INDEX(Base!156:156,0,MATCH(Planilha2!$AA156,Base!156:156,0)+1),"m²",""))),0)</f>
        <v>14</v>
      </c>
      <c r="AC156" t="str" cm="1">
        <f t="array" ref="AC156">IFERROR(IF(LEN(INDEX(Base!156:156,0,MATCH(Planilha2!$AA156,Base!156:156,0)+2))&gt;2,LEFT(INDEX(Base!156:156,0,MATCH(Planilha2!$AA156,Base!156:156,0)+2),1),INDEX(Base!156:156,0,MATCH(Planilha2!$AA156,Base!156:156,0)+2)),0)</f>
        <v>3</v>
      </c>
      <c r="AD156" t="str" cm="1">
        <f t="array" ref="AD156">IFERROR(IF(LEN(INDEX(Base!156:156,0,MATCH(Planilha2!$AA156,Base!156:156,0)+2))&gt;2,LEFT(INDEX(Base!156:156,0,MATCH(Planilha2!$AA156,Base!156:156,0)+2),1),INDEX(Base!156:156,0,MATCH(Planilha2!$AA156,Base!156:156,0)+2)),0)</f>
        <v>3</v>
      </c>
      <c r="AE156" t="str" cm="1">
        <f t="array" ref="AE156">IFERROR(IF(LEN(INDEX(Base!156:156,0,MATCH(Planilha2!$AA156,Base!156:156,0)+2))&gt;2,LEFT(INDEX(Base!156:156,0,MATCH(Planilha2!$AA156,Base!156:156,0)+2),1),INDEX(Base!156:156,0,MATCH(Planilha2!$AA156,Base!156:156,0)+2)),0)</f>
        <v>3</v>
      </c>
      <c r="AF156" t="str">
        <f>AA156&amp;", "&amp;Configurações!$C$4&amp;", "&amp;Configurações!$C$5&amp;", Brazil"</f>
        <v>Rua Bolivar, Copacabana, Copacabana, RJ, Brazil</v>
      </c>
      <c r="AG156" t="str">
        <f>RIGHT(AA156,LEN(AA156)-FIND(",",AA156,1)-1)&amp;", "&amp;Configurações!$C$4&amp;", "&amp;Configurações!$C$5</f>
        <v>Copacabana, Copacabana, RJ</v>
      </c>
    </row>
    <row r="157" spans="2:33" x14ac:dyDescent="0.3">
      <c r="B157">
        <f>IF(OR(ISNUMBER(FIND(Configurações!$B$8,Base!B157)),ISNUMBER(FIND(Configurações!$B$9,Base!B157)),ISNUMBER(FIND(Configurações!$B$10,Base!B157)),ISNUMBER(FIND(Configurações!$B$11,Base!B157)))=TRUE,Base!B157,0)</f>
        <v>0</v>
      </c>
      <c r="C157" t="str">
        <f>SUBSTITUTE(SUBSTITUTE(IF(ISNUMBER(FIND("R$",Base!B157))=TRUE,Base!B157,IF(OR(ISNUMBER(FIND("condo",Base!C157)),ISNUMBER(FIND("IPTU",Base!C157)))=TRUE,Base!B157,Base!C157)),"R$",""),".","")</f>
        <v xml:space="preserve"> 429000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500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999</v>
      </c>
      <c r="F157" s="3" t="str" cm="1">
        <f t="array" ref="F157">INDEX(Base!157:157,MATCH(MAX(LEN(Base!157:157)),LEN(Base!157:157),0))</f>
        <v>Vai lhe possibilitar todo o conforto do ar condicionado nos dias mais quentes.Fica em um con...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>Avenida Nossa Senhora de Copacabana, Copacabana</v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3" t="str" cm="1">
        <f t="array" ref="AA157">LOOKUP(2,1/(F157:Z157&lt;&gt;""),F157:Z157)</f>
        <v>Avenida Nossa Senhora de Copacabana, Copacabana</v>
      </c>
      <c r="AB157" t="str" cm="1">
        <f t="array" ref="AB157">IFERROR(IF(LEN(TRIM(SUBSTITUTE(INDEX(Base!157:157,0,MATCH(Planilha2!$AA157,Base!157:157,0)+1),"m²",""))&gt;5),LEFT(TRIM(SUBSTITUTE(INDEX(Base!157:157,0,MATCH(Planilha2!$AA157,Base!157:157,0)+1),"m²","")),2),TRIM(SUBSTITUTE(INDEX(Base!157:157,0,MATCH(Planilha2!$AA157,Base!157:157,0)+1),"m²",""))),0)</f>
        <v>45</v>
      </c>
      <c r="AC157" t="str" cm="1">
        <f t="array" ref="AC157">IFERROR(IF(LEN(INDEX(Base!157:157,0,MATCH(Planilha2!$AA157,Base!157:157,0)+2))&gt;2,LEFT(INDEX(Base!157:157,0,MATCH(Planilha2!$AA157,Base!157:157,0)+2),1),INDEX(Base!157:157,0,MATCH(Planilha2!$AA157,Base!157:157,0)+2)),0)</f>
        <v>1</v>
      </c>
      <c r="AD157" t="str" cm="1">
        <f t="array" ref="AD157">IFERROR(IF(LEN(INDEX(Base!157:157,0,MATCH(Planilha2!$AA157,Base!157:157,0)+2))&gt;2,LEFT(INDEX(Base!157:157,0,MATCH(Planilha2!$AA157,Base!157:157,0)+2),1),INDEX(Base!157:157,0,MATCH(Planilha2!$AA157,Base!157:157,0)+2)),0)</f>
        <v>1</v>
      </c>
      <c r="AE157" t="str" cm="1">
        <f t="array" ref="AE157">IFERROR(IF(LEN(INDEX(Base!157:157,0,MATCH(Planilha2!$AA157,Base!157:157,0)+2))&gt;2,LEFT(INDEX(Base!157:157,0,MATCH(Planilha2!$AA157,Base!157:157,0)+2),1),INDEX(Base!157:157,0,MATCH(Planilha2!$AA157,Base!157:157,0)+2)),0)</f>
        <v>1</v>
      </c>
      <c r="AF157" t="str">
        <f>AA157&amp;", "&amp;Configurações!$C$4&amp;", "&amp;Configurações!$C$5&amp;", Brazil"</f>
        <v>Avenida Nossa Senhora de Copacabana, Copacabana, Copacabana, RJ, Brazil</v>
      </c>
      <c r="AG157" t="str">
        <f>RIGHT(AA157,LEN(AA157)-FIND(",",AA157,1)-1)&amp;", "&amp;Configurações!$C$4&amp;", "&amp;Configurações!$C$5</f>
        <v>Copacabana, Copacabana, RJ</v>
      </c>
    </row>
    <row r="158" spans="2:33" x14ac:dyDescent="0.3">
      <c r="B158" t="str">
        <f>IF(OR(ISNUMBER(FIND(Configurações!$B$8,Base!B158)),ISNUMBER(FIND(Configurações!$B$9,Base!B158)),ISNUMBER(FIND(Configurações!$B$10,Base!B158)),ISNUMBER(FIND(Configurações!$B$11,Base!B158)))=TRUE,Base!B158,0)</f>
        <v>destaque</v>
      </c>
      <c r="C158" t="str">
        <f>SUBSTITUTE(SUBSTITUTE(IF(ISNUMBER(FIND("R$",Base!B158))=TRUE,Base!B158,IF(OR(ISNUMBER(FIND("condo",Base!C158)),ISNUMBER(FIND("IPTU",Base!C158)))=TRUE,Base!B158,Base!C158)),"R$",""),".","")</f>
        <v xml:space="preserve"> 890000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1110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290</v>
      </c>
      <c r="F158" s="3" t="str" cm="1">
        <f t="array" ref="F158">INDEX(Base!158:158,MATCH(MAX(LEN(Base!158:158)),LEN(Base!158:158),0))</f>
        <v>A POUCOS PASSOS DO METRÔ! EXCLUSIVIDADE. Fundos, silencioso, indevassado, pé direito alto. Um quarto com armário. Banheiro amplo. Área de serviço com armário, dependências completa...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>A POUCOS PASSOS DO METRÔ! EXCLUSIVIDADE. Fundos, silencioso, indevassado, pé direito alto. Um quarto com armário. Banheiro amplo. Área de serviço com armário, dependências completa...</v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>Rua Xavier da Silveira, Copacabana</v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3" t="str" cm="1">
        <f t="array" ref="AA158">LOOKUP(2,1/(F158:Z158&lt;&gt;""),F158:Z158)</f>
        <v>Rua Xavier da Silveira, Copacabana</v>
      </c>
      <c r="AB158" t="str" cm="1">
        <f t="array" ref="AB158">IFERROR(IF(LEN(TRIM(SUBSTITUTE(INDEX(Base!158:158,0,MATCH(Planilha2!$AA158,Base!158:158,0)+1),"m²",""))&gt;5),LEFT(TRIM(SUBSTITUTE(INDEX(Base!158:158,0,MATCH(Planilha2!$AA158,Base!158:158,0)+1),"m²","")),2),TRIM(SUBSTITUTE(INDEX(Base!158:158,0,MATCH(Planilha2!$AA158,Base!158:158,0)+1),"m²",""))),0)</f>
        <v>91</v>
      </c>
      <c r="AC158" t="str" cm="1">
        <f t="array" ref="AC158">IFERROR(IF(LEN(INDEX(Base!158:158,0,MATCH(Planilha2!$AA158,Base!158:158,0)+2))&gt;2,LEFT(INDEX(Base!158:158,0,MATCH(Planilha2!$AA158,Base!158:158,0)+2),1),INDEX(Base!158:158,0,MATCH(Planilha2!$AA158,Base!158:158,0)+2)),0)</f>
        <v>2</v>
      </c>
      <c r="AD158" t="str" cm="1">
        <f t="array" ref="AD158">IFERROR(IF(LEN(INDEX(Base!158:158,0,MATCH(Planilha2!$AA158,Base!158:158,0)+2))&gt;2,LEFT(INDEX(Base!158:158,0,MATCH(Planilha2!$AA158,Base!158:158,0)+2),1),INDEX(Base!158:158,0,MATCH(Planilha2!$AA158,Base!158:158,0)+2)),0)</f>
        <v>2</v>
      </c>
      <c r="AE158" t="str" cm="1">
        <f t="array" ref="AE158">IFERROR(IF(LEN(INDEX(Base!158:158,0,MATCH(Planilha2!$AA158,Base!158:158,0)+2))&gt;2,LEFT(INDEX(Base!158:158,0,MATCH(Planilha2!$AA158,Base!158:158,0)+2),1),INDEX(Base!158:158,0,MATCH(Planilha2!$AA158,Base!158:158,0)+2)),0)</f>
        <v>2</v>
      </c>
      <c r="AF158" t="str">
        <f>AA158&amp;", "&amp;Configurações!$C$4&amp;", "&amp;Configurações!$C$5&amp;", Brazil"</f>
        <v>Rua Xavier da Silveira, Copacabana, Copacabana, RJ, Brazil</v>
      </c>
      <c r="AG158" t="str">
        <f>RIGHT(AA158,LEN(AA158)-FIND(",",AA158,1)-1)&amp;", "&amp;Configurações!$C$4&amp;", "&amp;Configurações!$C$5</f>
        <v>Copacabana, Copacabana, RJ</v>
      </c>
    </row>
    <row r="159" spans="2:33" x14ac:dyDescent="0.3">
      <c r="B159" t="str">
        <f>IF(OR(ISNUMBER(FIND(Configurações!$B$8,Base!B159)),ISNUMBER(FIND(Configurações!$B$9,Base!B159)),ISNUMBER(FIND(Configurações!$B$10,Base!B159)),ISNUMBER(FIND(Configurações!$B$11,Base!B159)))=TRUE,Base!B159,0)</f>
        <v>destaque</v>
      </c>
      <c r="C159" t="str">
        <f>SUBSTITUTE(SUBSTITUTE(IF(ISNUMBER(FIND("R$",Base!B159))=TRUE,Base!B159,IF(OR(ISNUMBER(FIND("condo",Base!C159)),ISNUMBER(FIND("IPTU",Base!C159)))=TRUE,Base!B159,Base!C159)),"R$",""),".","")</f>
        <v xml:space="preserve"> 1098000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0</v>
      </c>
      <c r="F159" s="3" t="str" cm="1">
        <f t="array" ref="F159">INDEX(Base!159:159,MATCH(MAX(LEN(Base!159:159)),LEN(Base!159:159),0))</f>
        <v>Apartamento com uma boa planta em excelente localização, claro e arejado, próximo ao metrô.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>Apartamento com uma boa planta em excelente localização, claro e arejado, próximo ao metrô.</v>
      </c>
      <c r="N159" t="str">
        <f>TRIM((IF(OR(ISNUMBER(FIND("Avenida",Base!F159)),ISNUMBER(FIND("Rua",Base!F159)),ISNUMBER(FIND("Estrada",Base!F159)),ISNUMBER(FIND(",",Base!F159)))=TRUE,Base!F159,"")))</f>
        <v>Composto por: Sala boa em 2 ambientes, 3 quartos com armários um com uma pequena var...</v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>Rua Xavier da Silveira, Copacabana</v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3" t="str" cm="1">
        <f t="array" ref="AA159">LOOKUP(2,1/(F159:Z159&lt;&gt;""),F159:Z159)</f>
        <v>Rua Xavier da Silveira, Copacabana</v>
      </c>
      <c r="AB159" t="str" cm="1">
        <f t="array" ref="AB159">IFERROR(IF(LEN(TRIM(SUBSTITUTE(INDEX(Base!159:159,0,MATCH(Planilha2!$AA159,Base!159:159,0)+1),"m²",""))&gt;5),LEFT(TRIM(SUBSTITUTE(INDEX(Base!159:159,0,MATCH(Planilha2!$AA159,Base!159:159,0)+1),"m²","")),2),TRIM(SUBSTITUTE(INDEX(Base!159:159,0,MATCH(Planilha2!$AA159,Base!159:159,0)+1),"m²",""))),0)</f>
        <v>11</v>
      </c>
      <c r="AC159" t="str" cm="1">
        <f t="array" ref="AC159">IFERROR(IF(LEN(INDEX(Base!159:159,0,MATCH(Planilha2!$AA159,Base!159:159,0)+2))&gt;2,LEFT(INDEX(Base!159:159,0,MATCH(Planilha2!$AA159,Base!159:159,0)+2),1),INDEX(Base!159:159,0,MATCH(Planilha2!$AA159,Base!159:159,0)+2)),0)</f>
        <v>3</v>
      </c>
      <c r="AD159" t="str" cm="1">
        <f t="array" ref="AD159">IFERROR(IF(LEN(INDEX(Base!159:159,0,MATCH(Planilha2!$AA159,Base!159:159,0)+2))&gt;2,LEFT(INDEX(Base!159:159,0,MATCH(Planilha2!$AA159,Base!159:159,0)+2),1),INDEX(Base!159:159,0,MATCH(Planilha2!$AA159,Base!159:159,0)+2)),0)</f>
        <v>3</v>
      </c>
      <c r="AE159" t="str" cm="1">
        <f t="array" ref="AE159">IFERROR(IF(LEN(INDEX(Base!159:159,0,MATCH(Planilha2!$AA159,Base!159:159,0)+2))&gt;2,LEFT(INDEX(Base!159:159,0,MATCH(Planilha2!$AA159,Base!159:159,0)+2),1),INDEX(Base!159:159,0,MATCH(Planilha2!$AA159,Base!159:159,0)+2)),0)</f>
        <v>3</v>
      </c>
      <c r="AF159" t="str">
        <f>AA159&amp;", "&amp;Configurações!$C$4&amp;", "&amp;Configurações!$C$5&amp;", Brazil"</f>
        <v>Rua Xavier da Silveira, Copacabana, Copacabana, RJ, Brazil</v>
      </c>
      <c r="AG159" t="str">
        <f>RIGHT(AA159,LEN(AA159)-FIND(",",AA159,1)-1)&amp;", "&amp;Configurações!$C$4&amp;", "&amp;Configurações!$C$5</f>
        <v>Copacabana, Copacabana, RJ</v>
      </c>
    </row>
    <row r="160" spans="2:33" x14ac:dyDescent="0.3">
      <c r="B160">
        <f>IF(OR(ISNUMBER(FIND(Configurações!$B$8,Base!B160)),ISNUMBER(FIND(Configurações!$B$9,Base!B160)),ISNUMBER(FIND(Configurações!$B$10,Base!B160)),ISNUMBER(FIND(Configurações!$B$11,Base!B160)))=TRUE,Base!B160,0)</f>
        <v>0</v>
      </c>
      <c r="C160" t="str">
        <f>SUBSTITUTE(SUBSTITUTE(IF(ISNUMBER(FIND("R$",Base!B160))=TRUE,Base!B160,IF(OR(ISNUMBER(FIND("condo",Base!C160)),ISNUMBER(FIND("IPTU",Base!C160)))=TRUE,Base!B160,Base!C160)),"R$",""),".","")</f>
        <v xml:space="preserve"> 2100000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1580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744</v>
      </c>
      <c r="F160" s="3" t="str" cm="1">
        <f t="array" ref="F160">INDEX(Base!160:160,MATCH(MAX(LEN(Base!160:160)),LEN(Base!160:160),0))</f>
        <v>DIAMANTE A SUA ESPERA !! Excelente apartamento na Avenida Atlântica no Posto 4 (melhor localização de Copa) Um por andar ! 1 vaga de Garagem. Vista Espetacular e CINEMATOGRÁFICA!!!...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>DIAMANTE A SUA ESPERA !! Excelente apartamento na Avenida Atlântica no Posto 4 (melhor localização de Copa) Um por andar ! 1 vaga de Garagem. Vista Espetacular e CINEMATOGRÁFICA!!!...</v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>Avenida Atlântica, Copacabana</v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3" t="str" cm="1">
        <f t="array" ref="AA160">LOOKUP(2,1/(F160:Z160&lt;&gt;""),F160:Z160)</f>
        <v>Avenida Atlântica, Copacabana</v>
      </c>
      <c r="AB160" t="str" cm="1">
        <f t="array" ref="AB160">IFERROR(IF(LEN(TRIM(SUBSTITUTE(INDEX(Base!160:160,0,MATCH(Planilha2!$AA160,Base!160:160,0)+1),"m²",""))&gt;5),LEFT(TRIM(SUBSTITUTE(INDEX(Base!160:160,0,MATCH(Planilha2!$AA160,Base!160:160,0)+1),"m²","")),2),TRIM(SUBSTITUTE(INDEX(Base!160:160,0,MATCH(Planilha2!$AA160,Base!160:160,0)+1),"m²",""))),0)</f>
        <v>15</v>
      </c>
      <c r="AC160" t="str" cm="1">
        <f t="array" ref="AC160">IFERROR(IF(LEN(INDEX(Base!160:160,0,MATCH(Planilha2!$AA160,Base!160:160,0)+2))&gt;2,LEFT(INDEX(Base!160:160,0,MATCH(Planilha2!$AA160,Base!160:160,0)+2),1),INDEX(Base!160:160,0,MATCH(Planilha2!$AA160,Base!160:160,0)+2)),0)</f>
        <v>3</v>
      </c>
      <c r="AD160" t="str" cm="1">
        <f t="array" ref="AD160">IFERROR(IF(LEN(INDEX(Base!160:160,0,MATCH(Planilha2!$AA160,Base!160:160,0)+2))&gt;2,LEFT(INDEX(Base!160:160,0,MATCH(Planilha2!$AA160,Base!160:160,0)+2),1),INDEX(Base!160:160,0,MATCH(Planilha2!$AA160,Base!160:160,0)+2)),0)</f>
        <v>3</v>
      </c>
      <c r="AE160" t="str" cm="1">
        <f t="array" ref="AE160">IFERROR(IF(LEN(INDEX(Base!160:160,0,MATCH(Planilha2!$AA160,Base!160:160,0)+2))&gt;2,LEFT(INDEX(Base!160:160,0,MATCH(Planilha2!$AA160,Base!160:160,0)+2),1),INDEX(Base!160:160,0,MATCH(Planilha2!$AA160,Base!160:160,0)+2)),0)</f>
        <v>3</v>
      </c>
      <c r="AF160" t="str">
        <f>AA160&amp;", "&amp;Configurações!$C$4&amp;", "&amp;Configurações!$C$5&amp;", Brazil"</f>
        <v>Avenida Atlântica, Copacabana, Copacabana, RJ, Brazil</v>
      </c>
      <c r="AG160" t="str">
        <f>RIGHT(AA160,LEN(AA160)-FIND(",",AA160,1)-1)&amp;", "&amp;Configurações!$C$4&amp;", "&amp;Configurações!$C$5</f>
        <v>Copacabana, Copacabana, RJ</v>
      </c>
    </row>
    <row r="161" spans="2:33" x14ac:dyDescent="0.3">
      <c r="B161">
        <f>IF(OR(ISNUMBER(FIND(Configurações!$B$8,Base!B161)),ISNUMBER(FIND(Configurações!$B$9,Base!B161)),ISNUMBER(FIND(Configurações!$B$10,Base!B161)),ISNUMBER(FIND(Configurações!$B$11,Base!B161)))=TRUE,Base!B161,0)</f>
        <v>0</v>
      </c>
      <c r="C161" t="str">
        <f>SUBSTITUTE(SUBSTITUTE(IF(ISNUMBER(FIND("R$",Base!B161))=TRUE,Base!B161,IF(OR(ISNUMBER(FIND("condo",Base!C161)),ISNUMBER(FIND("IPTU",Base!C161)))=TRUE,Base!B161,Base!C161)),"R$",""),".","")</f>
        <v xml:space="preserve"> 990000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1182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3043</v>
      </c>
      <c r="F161" s="3" t="str" cm="1">
        <f t="array" ref="F161">INDEX(Base!161:161,MATCH(MAX(LEN(Base!161:161)),LEN(Base!161:161),0))</f>
        <v>Maravilhoso apartamento com 93m2 na Rua Prof. Gastao Bahiana, próximo à Rua Barata Ribeiro, a 10 minutos de caminhada da pra...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>Maravilhoso apartamento com 93m2 na Rua Prof. Gastao Bahiana, próximo à Rua Barata Ribeiro, a 10 minutos de caminhada da pra...</v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>Rua Professor Gastão Bahiana, Copacabana</v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3" t="str" cm="1">
        <f t="array" ref="AA161">LOOKUP(2,1/(F161:Z161&lt;&gt;""),F161:Z161)</f>
        <v>Rua Professor Gastão Bahiana, Copacabana</v>
      </c>
      <c r="AB161" t="str" cm="1">
        <f t="array" ref="AB161">IFERROR(IF(LEN(TRIM(SUBSTITUTE(INDEX(Base!161:161,0,MATCH(Planilha2!$AA161,Base!161:161,0)+1),"m²",""))&gt;5),LEFT(TRIM(SUBSTITUTE(INDEX(Base!161:161,0,MATCH(Planilha2!$AA161,Base!161:161,0)+1),"m²","")),2),TRIM(SUBSTITUTE(INDEX(Base!161:161,0,MATCH(Planilha2!$AA161,Base!161:161,0)+1),"m²",""))),0)</f>
        <v>93</v>
      </c>
      <c r="AC161" t="str" cm="1">
        <f t="array" ref="AC161">IFERROR(IF(LEN(INDEX(Base!161:161,0,MATCH(Planilha2!$AA161,Base!161:161,0)+2))&gt;2,LEFT(INDEX(Base!161:161,0,MATCH(Planilha2!$AA161,Base!161:161,0)+2),1),INDEX(Base!161:161,0,MATCH(Planilha2!$AA161,Base!161:161,0)+2)),0)</f>
        <v>3</v>
      </c>
      <c r="AD161" t="str" cm="1">
        <f t="array" ref="AD161">IFERROR(IF(LEN(INDEX(Base!161:161,0,MATCH(Planilha2!$AA161,Base!161:161,0)+2))&gt;2,LEFT(INDEX(Base!161:161,0,MATCH(Planilha2!$AA161,Base!161:161,0)+2),1),INDEX(Base!161:161,0,MATCH(Planilha2!$AA161,Base!161:161,0)+2)),0)</f>
        <v>3</v>
      </c>
      <c r="AE161" t="str" cm="1">
        <f t="array" ref="AE161">IFERROR(IF(LEN(INDEX(Base!161:161,0,MATCH(Planilha2!$AA161,Base!161:161,0)+2))&gt;2,LEFT(INDEX(Base!161:161,0,MATCH(Planilha2!$AA161,Base!161:161,0)+2),1),INDEX(Base!161:161,0,MATCH(Planilha2!$AA161,Base!161:161,0)+2)),0)</f>
        <v>3</v>
      </c>
      <c r="AF161" t="str">
        <f>AA161&amp;", "&amp;Configurações!$C$4&amp;", "&amp;Configurações!$C$5&amp;", Brazil"</f>
        <v>Rua Professor Gastão Bahiana, Copacabana, Copacabana, RJ, Brazil</v>
      </c>
      <c r="AG161" t="str">
        <f>RIGHT(AA161,LEN(AA161)-FIND(",",AA161,1)-1)&amp;", "&amp;Configurações!$C$4&amp;", "&amp;Configurações!$C$5</f>
        <v>Copacabana, Copacabana, RJ</v>
      </c>
    </row>
    <row r="162" spans="2:33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 xml:space="preserve"> 500000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5500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125</v>
      </c>
      <c r="F162" s="3" t="str" cm="1">
        <f t="array" ref="F162">INDEX(Base!162:162,MATCH(MAX(LEN(Base!162:162)),LEN(Base!162:162),0))</f>
        <v>Prédio localizado no posto 5,próximo tudo, bancos comércio metrô praia. Copacabana 500 mil...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/>
      </c>
      <c r="L162" t="str">
        <f>TRIM((IF(OR(ISNUMBER(FIND("Avenida",Base!D162)),ISNUMBER(FIND("Rua",Base!D162)),ISNUMBER(FIND("Estrada",Base!D162)),ISNUMBER(FIND(",",Base!D162)))=TRUE,Base!D162,"")))</f>
        <v/>
      </c>
      <c r="M162" t="str">
        <f>TRIM((IF(OR(ISNUMBER(FIND("Avenida",Base!E162)),ISNUMBER(FIND("Rua",Base!E162)),ISNUMBER(FIND("Estrada",Base!E162)),ISNUMBER(FIND(",",Base!E162)))=TRUE,Base!E162,"")))</f>
        <v>Prédio localizado no posto 5,próximo tudo, bancos comércio metrô praia. Copacabana 500 mil...</v>
      </c>
      <c r="N162" t="str">
        <f>TRIM((IF(OR(ISNUMBER(FIND("Avenida",Base!F162)),ISNUMBER(FIND("Rua",Base!F162)),ISNUMBER(FIND("Estrada",Base!F162)),ISNUMBER(FIND(",",Base!F162)))=TRUE,Base!F162,"")))</f>
        <v/>
      </c>
      <c r="O162" t="str">
        <f>TRIM((IF(OR(ISNUMBER(FIND("Avenida",Base!G162)),ISNUMBER(FIND("Rua",Base!G162)),ISNUMBER(FIND("Estrada",Base!G162)),ISNUMBER(FIND(",",Base!G162)))=TRUE,Base!G162,"")))</f>
        <v>Rua Djalma Ulrich, Copacabana</v>
      </c>
      <c r="P162" t="str">
        <f>TRIM((IF(OR(ISNUMBER(FIND("Avenida",Base!H162)),ISNUMBER(FIND("Rua",Base!H162)),ISNUMBER(FIND("Estrada",Base!H162)),ISNUMBER(FIND(",",Base!H162)))=TRUE,Base!H162,"")))</f>
        <v/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/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3" t="str" cm="1">
        <f t="array" ref="AA162">LOOKUP(2,1/(F162:Z162&lt;&gt;""),F162:Z162)</f>
        <v>Rua Djalma Ulrich, Copacabana</v>
      </c>
      <c r="AB162" t="str" cm="1">
        <f t="array" ref="AB162">IFERROR(IF(LEN(TRIM(SUBSTITUTE(INDEX(Base!162:162,0,MATCH(Planilha2!$AA162,Base!162:162,0)+1),"m²",""))&gt;5),LEFT(TRIM(SUBSTITUTE(INDEX(Base!162:162,0,MATCH(Planilha2!$AA162,Base!162:162,0)+1),"m²","")),2),TRIM(SUBSTITUTE(INDEX(Base!162:162,0,MATCH(Planilha2!$AA162,Base!162:162,0)+1),"m²",""))),0)</f>
        <v>40</v>
      </c>
      <c r="AC162" t="str" cm="1">
        <f t="array" ref="AC162">IFERROR(IF(LEN(INDEX(Base!162:162,0,MATCH(Planilha2!$AA162,Base!162:162,0)+2))&gt;2,LEFT(INDEX(Base!162:162,0,MATCH(Planilha2!$AA162,Base!162:162,0)+2),1),INDEX(Base!162:162,0,MATCH(Planilha2!$AA162,Base!162:162,0)+2)),0)</f>
        <v>1</v>
      </c>
      <c r="AD162" t="str" cm="1">
        <f t="array" ref="AD162">IFERROR(IF(LEN(INDEX(Base!162:162,0,MATCH(Planilha2!$AA162,Base!162:162,0)+2))&gt;2,LEFT(INDEX(Base!162:162,0,MATCH(Planilha2!$AA162,Base!162:162,0)+2),1),INDEX(Base!162:162,0,MATCH(Planilha2!$AA162,Base!162:162,0)+2)),0)</f>
        <v>1</v>
      </c>
      <c r="AE162" t="str" cm="1">
        <f t="array" ref="AE162">IFERROR(IF(LEN(INDEX(Base!162:162,0,MATCH(Planilha2!$AA162,Base!162:162,0)+2))&gt;2,LEFT(INDEX(Base!162:162,0,MATCH(Planilha2!$AA162,Base!162:162,0)+2),1),INDEX(Base!162:162,0,MATCH(Planilha2!$AA162,Base!162:162,0)+2)),0)</f>
        <v>1</v>
      </c>
      <c r="AF162" t="str">
        <f>AA162&amp;", "&amp;Configurações!$C$4&amp;", "&amp;Configurações!$C$5&amp;", Brazil"</f>
        <v>Rua Djalma Ulrich, Copacabana, Copacabana, RJ, Brazil</v>
      </c>
      <c r="AG162" t="str">
        <f>RIGHT(AA162,LEN(AA162)-FIND(",",AA162,1)-1)&amp;", "&amp;Configurações!$C$4&amp;", "&amp;Configurações!$C$5</f>
        <v>Copacabana, Copacabana, RJ</v>
      </c>
    </row>
    <row r="163" spans="2:33" x14ac:dyDescent="0.3">
      <c r="B163" t="str">
        <f>IF(OR(ISNUMBER(FIND(Configurações!$B$8,Base!B163)),ISNUMBER(FIND(Configurações!$B$9,Base!B163)),ISNUMBER(FIND(Configurações!$B$10,Base!B163)),ISNUMBER(FIND(Configurações!$B$11,Base!B163)))=TRUE,Base!B163,0)</f>
        <v>destaque</v>
      </c>
      <c r="C163" t="str">
        <f>SUBSTITUTE(SUBSTITUTE(IF(ISNUMBER(FIND("R$",Base!B163))=TRUE,Base!B163,IF(OR(ISNUMBER(FIND("condo",Base!C163)),ISNUMBER(FIND("IPTU",Base!C163)))=TRUE,Base!B163,Base!C163)),"R$",""),".","")</f>
        <v xml:space="preserve"> 850000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900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250</v>
      </c>
      <c r="F163" s="3" t="str" cm="1">
        <f t="array" ref="F163">INDEX(Base!163:163,MATCH(MAX(LEN(Base!163:163)),LEN(Base!163:163),0))</f>
        <v>Super bem localizado, próximo a praia de Copacabana e a Lagoa, estação do metrô Cantagalo na porta de casa.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/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>Super bem localizado, próximo a praia de Copacabana e a Lagoa, estação do metrô Cantagalo na porta de casa.</v>
      </c>
      <c r="O163" t="str">
        <f>TRIM((IF(OR(ISNUMBER(FIND("Avenida",Base!G163)),ISNUMBER(FIND("Rua",Base!G163)),ISNUMBER(FIND("Estrada",Base!G163)),ISNUMBER(FIND(",",Base!G163)))=TRUE,Base!G163,"")))</f>
        <v>Apartamento andar alto, fundos, claro e...</v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>Rua Miguel Lemos, Copacabana</v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/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3" t="str" cm="1">
        <f t="array" ref="AA163">LOOKUP(2,1/(F163:Z163&lt;&gt;""),F163:Z163)</f>
        <v>Rua Miguel Lemos, Copacabana</v>
      </c>
      <c r="AB163" t="str" cm="1">
        <f t="array" ref="AB163">IFERROR(IF(LEN(TRIM(SUBSTITUTE(INDEX(Base!163:163,0,MATCH(Planilha2!$AA163,Base!163:163,0)+1),"m²",""))&gt;5),LEFT(TRIM(SUBSTITUTE(INDEX(Base!163:163,0,MATCH(Planilha2!$AA163,Base!163:163,0)+1),"m²","")),2),TRIM(SUBSTITUTE(INDEX(Base!163:163,0,MATCH(Planilha2!$AA163,Base!163:163,0)+1),"m²",""))),0)</f>
        <v>85</v>
      </c>
      <c r="AC163" t="str" cm="1">
        <f t="array" ref="AC163">IFERROR(IF(LEN(INDEX(Base!163:163,0,MATCH(Planilha2!$AA163,Base!163:163,0)+2))&gt;2,LEFT(INDEX(Base!163:163,0,MATCH(Planilha2!$AA163,Base!163:163,0)+2),1),INDEX(Base!163:163,0,MATCH(Planilha2!$AA163,Base!163:163,0)+2)),0)</f>
        <v>3</v>
      </c>
      <c r="AD163" t="str" cm="1">
        <f t="array" ref="AD163">IFERROR(IF(LEN(INDEX(Base!163:163,0,MATCH(Planilha2!$AA163,Base!163:163,0)+2))&gt;2,LEFT(INDEX(Base!163:163,0,MATCH(Planilha2!$AA163,Base!163:163,0)+2),1),INDEX(Base!163:163,0,MATCH(Planilha2!$AA163,Base!163:163,0)+2)),0)</f>
        <v>3</v>
      </c>
      <c r="AE163" t="str" cm="1">
        <f t="array" ref="AE163">IFERROR(IF(LEN(INDEX(Base!163:163,0,MATCH(Planilha2!$AA163,Base!163:163,0)+2))&gt;2,LEFT(INDEX(Base!163:163,0,MATCH(Planilha2!$AA163,Base!163:163,0)+2),1),INDEX(Base!163:163,0,MATCH(Planilha2!$AA163,Base!163:163,0)+2)),0)</f>
        <v>3</v>
      </c>
      <c r="AF163" t="str">
        <f>AA163&amp;", "&amp;Configurações!$C$4&amp;", "&amp;Configurações!$C$5&amp;", Brazil"</f>
        <v>Rua Miguel Lemos, Copacabana, Copacabana, RJ, Brazil</v>
      </c>
      <c r="AG163" t="str">
        <f>RIGHT(AA163,LEN(AA163)-FIND(",",AA163,1)-1)&amp;", "&amp;Configurações!$C$4&amp;", "&amp;Configurações!$C$5</f>
        <v>Copacabana, Copacabana, RJ</v>
      </c>
    </row>
    <row r="164" spans="2:33" x14ac:dyDescent="0.3">
      <c r="B164" t="str">
        <f>IF(OR(ISNUMBER(FIND(Configurações!$B$8,Base!B164)),ISNUMBER(FIND(Configurações!$B$9,Base!B164)),ISNUMBER(FIND(Configurações!$B$10,Base!B164)),ISNUMBER(FIND(Configurações!$B$11,Base!B164)))=TRUE,Base!B164,0)</f>
        <v>destaque</v>
      </c>
      <c r="C164" t="str">
        <f>SUBSTITUTE(SUBSTITUTE(IF(ISNUMBER(FIND("R$",Base!B164))=TRUE,Base!B164,IF(OR(ISNUMBER(FIND("condo",Base!C164)),ISNUMBER(FIND("IPTU",Base!C164)))=TRUE,Base!B164,Base!C164)),"R$",""),".","")</f>
        <v xml:space="preserve"> 420000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320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280</v>
      </c>
      <c r="F164" s="3" t="str" cm="1">
        <f t="array" ref="F164">INDEX(Base!164:164,MATCH(MAX(LEN(Base!164:164)),LEN(Base!164:164),0))</f>
        <v>Vendo apartamento de quarto e sala verdadeiro, localizado no bairro Copacabana, possui 40 metros quadrados com sala, 1 quarto (suite) cozinha e banheiro. Edifício residencial, com...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/>
      </c>
      <c r="L164" t="str">
        <f>TRIM((IF(OR(ISNUMBER(FIND("Avenida",Base!D164)),ISNUMBER(FIND("Rua",Base!D164)),ISNUMBER(FIND("Estrada",Base!D164)),ISNUMBER(FIND(",",Base!D164)))=TRUE,Base!D164,"")))</f>
        <v/>
      </c>
      <c r="M164" t="str">
        <f>TRIM((IF(OR(ISNUMBER(FIND("Avenida",Base!E164)),ISNUMBER(FIND("Rua",Base!E164)),ISNUMBER(FIND("Estrada",Base!E164)),ISNUMBER(FIND(",",Base!E164)))=TRUE,Base!E164,"")))</f>
        <v>Vendo apartamento de quarto e sala verdadeiro, localizado no bairro Copacabana, possui 40 metros quadrados com sala, 1 quarto (suite) cozinha e banheiro. Edifício residencial, com...</v>
      </c>
      <c r="N164" t="str">
        <f>TRIM((IF(OR(ISNUMBER(FIND("Avenida",Base!F164)),ISNUMBER(FIND("Rua",Base!F164)),ISNUMBER(FIND("Estrada",Base!F164)),ISNUMBER(FIND(",",Base!F164)))=TRUE,Base!F164,"")))</f>
        <v/>
      </c>
      <c r="O164" t="str">
        <f>TRIM((IF(OR(ISNUMBER(FIND("Avenida",Base!G164)),ISNUMBER(FIND("Rua",Base!G164)),ISNUMBER(FIND("Estrada",Base!G164)),ISNUMBER(FIND(",",Base!G164)))=TRUE,Base!G164,"")))</f>
        <v>Avenida Prado Júnior, Copacabana</v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/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/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3" t="str" cm="1">
        <f t="array" ref="AA164">LOOKUP(2,1/(F164:Z164&lt;&gt;""),F164:Z164)</f>
        <v>Avenida Prado Júnior, Copacabana</v>
      </c>
      <c r="AB164" t="str" cm="1">
        <f t="array" ref="AB164">IFERROR(IF(LEN(TRIM(SUBSTITUTE(INDEX(Base!164:164,0,MATCH(Planilha2!$AA164,Base!164:164,0)+1),"m²",""))&gt;5),LEFT(TRIM(SUBSTITUTE(INDEX(Base!164:164,0,MATCH(Planilha2!$AA164,Base!164:164,0)+1),"m²","")),2),TRIM(SUBSTITUTE(INDEX(Base!164:164,0,MATCH(Planilha2!$AA164,Base!164:164,0)+1),"m²",""))),0)</f>
        <v>40</v>
      </c>
      <c r="AC164" t="str" cm="1">
        <f t="array" ref="AC164">IFERROR(IF(LEN(INDEX(Base!164:164,0,MATCH(Planilha2!$AA164,Base!164:164,0)+2))&gt;2,LEFT(INDEX(Base!164:164,0,MATCH(Planilha2!$AA164,Base!164:164,0)+2),1),INDEX(Base!164:164,0,MATCH(Planilha2!$AA164,Base!164:164,0)+2)),0)</f>
        <v>1</v>
      </c>
      <c r="AD164" t="str" cm="1">
        <f t="array" ref="AD164">IFERROR(IF(LEN(INDEX(Base!164:164,0,MATCH(Planilha2!$AA164,Base!164:164,0)+2))&gt;2,LEFT(INDEX(Base!164:164,0,MATCH(Planilha2!$AA164,Base!164:164,0)+2),1),INDEX(Base!164:164,0,MATCH(Planilha2!$AA164,Base!164:164,0)+2)),0)</f>
        <v>1</v>
      </c>
      <c r="AE164" t="str" cm="1">
        <f t="array" ref="AE164">IFERROR(IF(LEN(INDEX(Base!164:164,0,MATCH(Planilha2!$AA164,Base!164:164,0)+2))&gt;2,LEFT(INDEX(Base!164:164,0,MATCH(Planilha2!$AA164,Base!164:164,0)+2),1),INDEX(Base!164:164,0,MATCH(Planilha2!$AA164,Base!164:164,0)+2)),0)</f>
        <v>1</v>
      </c>
      <c r="AF164" t="str">
        <f>AA164&amp;", "&amp;Configurações!$C$4&amp;", "&amp;Configurações!$C$5&amp;", Brazil"</f>
        <v>Avenida Prado Júnior, Copacabana, Copacabana, RJ, Brazil</v>
      </c>
      <c r="AG164" t="str">
        <f>RIGHT(AA164,LEN(AA164)-FIND(",",AA164,1)-1)&amp;", "&amp;Configurações!$C$4&amp;", "&amp;Configurações!$C$5</f>
        <v>Copacabana, Copacabana, RJ</v>
      </c>
    </row>
    <row r="165" spans="2:33" x14ac:dyDescent="0.3">
      <c r="B165">
        <f>IF(OR(ISNUMBER(FIND(Configurações!$B$8,Base!B165)),ISNUMBER(FIND(Configurações!$B$9,Base!B165)),ISNUMBER(FIND(Configurações!$B$10,Base!B165)),ISNUMBER(FIND(Configurações!$B$11,Base!B165)))=TRUE,Base!B165,0)</f>
        <v>0</v>
      </c>
      <c r="C165" t="str">
        <f>SUBSTITUTE(SUBSTITUTE(IF(ISNUMBER(FIND("R$",Base!B165))=TRUE,Base!B165,IF(OR(ISNUMBER(FIND("condo",Base!C165)),ISNUMBER(FIND("IPTU",Base!C165)))=TRUE,Base!B165,Base!C165)),"R$",""),".","")</f>
        <v xml:space="preserve"> 780000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900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6041</v>
      </c>
      <c r="F165" s="3" t="str" cm="1">
        <f t="array" ref="F165">INDEX(Base!165:165,MATCH(MAX(LEN(Base!165:165)),LEN(Base!165:165),0))</f>
        <v>Ótima localização em uma das melhores rua de Copacabana, reformado e indevassado. Apartamento térreo mas elevado e recuado em relação ao nível da rua. Sala dois quartos, sendo um s...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>Ótima localização em uma das melhores rua de Copacabana, reformado e indevassado. Apartamento térreo mas elevado e recuado em relação ao nível da rua. Sala dois quartos, sendo um s...</v>
      </c>
      <c r="M165" t="str">
        <f>TRIM((IF(OR(ISNUMBER(FIND("Avenida",Base!E165)),ISNUMBER(FIND("Rua",Base!E165)),ISNUMBER(FIND("Estrada",Base!E165)),ISNUMBER(FIND(",",Base!E165)))=TRUE,Base!E165,"")))</f>
        <v/>
      </c>
      <c r="N165" t="str">
        <f>TRIM((IF(OR(ISNUMBER(FIND("Avenida",Base!F165)),ISNUMBER(FIND("Rua",Base!F165)),ISNUMBER(FIND("Estrada",Base!F165)),ISNUMBER(FIND(",",Base!F165)))=TRUE,Base!F165,"")))</f>
        <v>Rua Constante Ramos, Copacabana</v>
      </c>
      <c r="O165" t="str">
        <f>TRIM((IF(OR(ISNUMBER(FIND("Avenida",Base!G165)),ISNUMBER(FIND("Rua",Base!G165)),ISNUMBER(FIND("Estrada",Base!G165)),ISNUMBER(FIND(",",Base!G165)))=TRUE,Base!G165,"")))</f>
        <v/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/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/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3" t="str" cm="1">
        <f t="array" ref="AA165">LOOKUP(2,1/(F165:Z165&lt;&gt;""),F165:Z165)</f>
        <v>Rua Constante Ramos, Copacabana</v>
      </c>
      <c r="AB165" t="str" cm="1">
        <f t="array" ref="AB165">IFERROR(IF(LEN(TRIM(SUBSTITUTE(INDEX(Base!165:165,0,MATCH(Planilha2!$AA165,Base!165:165,0)+1),"m²",""))&gt;5),LEFT(TRIM(SUBSTITUTE(INDEX(Base!165:165,0,MATCH(Planilha2!$AA165,Base!165:165,0)+1),"m²","")),2),TRIM(SUBSTITUTE(INDEX(Base!165:165,0,MATCH(Planilha2!$AA165,Base!165:165,0)+1),"m²",""))),0)</f>
        <v>75</v>
      </c>
      <c r="AC165" t="str" cm="1">
        <f t="array" ref="AC165">IFERROR(IF(LEN(INDEX(Base!165:165,0,MATCH(Planilha2!$AA165,Base!165:165,0)+2))&gt;2,LEFT(INDEX(Base!165:165,0,MATCH(Planilha2!$AA165,Base!165:165,0)+2),1),INDEX(Base!165:165,0,MATCH(Planilha2!$AA165,Base!165:165,0)+2)),0)</f>
        <v>2</v>
      </c>
      <c r="AD165" t="str" cm="1">
        <f t="array" ref="AD165">IFERROR(IF(LEN(INDEX(Base!165:165,0,MATCH(Planilha2!$AA165,Base!165:165,0)+2))&gt;2,LEFT(INDEX(Base!165:165,0,MATCH(Planilha2!$AA165,Base!165:165,0)+2),1),INDEX(Base!165:165,0,MATCH(Planilha2!$AA165,Base!165:165,0)+2)),0)</f>
        <v>2</v>
      </c>
      <c r="AE165" t="str" cm="1">
        <f t="array" ref="AE165">IFERROR(IF(LEN(INDEX(Base!165:165,0,MATCH(Planilha2!$AA165,Base!165:165,0)+2))&gt;2,LEFT(INDEX(Base!165:165,0,MATCH(Planilha2!$AA165,Base!165:165,0)+2),1),INDEX(Base!165:165,0,MATCH(Planilha2!$AA165,Base!165:165,0)+2)),0)</f>
        <v>2</v>
      </c>
      <c r="AF165" t="str">
        <f>AA165&amp;", "&amp;Configurações!$C$4&amp;", "&amp;Configurações!$C$5&amp;", Brazil"</f>
        <v>Rua Constante Ramos, Copacabana, Copacabana, RJ, Brazil</v>
      </c>
      <c r="AG165" t="str">
        <f>RIGHT(AA165,LEN(AA165)-FIND(",",AA165,1)-1)&amp;", "&amp;Configurações!$C$4&amp;", "&amp;Configurações!$C$5</f>
        <v>Copacabana, Copacabana, RJ</v>
      </c>
    </row>
    <row r="166" spans="2:33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 xml:space="preserve"> 730000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680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1540</v>
      </c>
      <c r="F166" s="3" t="str" cm="1">
        <f t="array" ref="F166">INDEX(Base!166:166,MATCH(MAX(LEN(Base!166:166)),LEN(Base!166:166),0))</f>
        <v>Vende-se excelente apartamento em Copacabana. O apartamento possui 2 quartos sendo 1 suite e 2 banheiros. Totalmente reformado parte elétrica e hidráulica. Fundos, silencioso, cozi...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/>
      </c>
      <c r="L166" t="str">
        <f>TRIM((IF(OR(ISNUMBER(FIND("Avenida",Base!D166)),ISNUMBER(FIND("Rua",Base!D166)),ISNUMBER(FIND("Estrada",Base!D166)),ISNUMBER(FIND(",",Base!D166)))=TRUE,Base!D166,"")))</f>
        <v>Vende-se excelente apartamento em Copacabana. O apartamento possui 2 quartos sendo 1 suite e 2 banheiros. Totalmente reformado parte elétrica e hidráulica. Fundos, silencioso, cozi...</v>
      </c>
      <c r="M166" t="str">
        <f>TRIM((IF(OR(ISNUMBER(FIND("Avenida",Base!E166)),ISNUMBER(FIND("Rua",Base!E166)),ISNUMBER(FIND("Estrada",Base!E166)),ISNUMBER(FIND(",",Base!E166)))=TRUE,Base!E166,"")))</f>
        <v/>
      </c>
      <c r="N166" t="str">
        <f>TRIM((IF(OR(ISNUMBER(FIND("Avenida",Base!F166)),ISNUMBER(FIND("Rua",Base!F166)),ISNUMBER(FIND("Estrada",Base!F166)),ISNUMBER(FIND(",",Base!F166)))=TRUE,Base!F166,"")))</f>
        <v>Copacabana, Rio de Janeiro</v>
      </c>
      <c r="O166" t="str">
        <f>TRIM((IF(OR(ISNUMBER(FIND("Avenida",Base!G166)),ISNUMBER(FIND("Rua",Base!G166)),ISNUMBER(FIND("Estrada",Base!G166)),ISNUMBER(FIND(",",Base!G166)))=TRUE,Base!G166,"")))</f>
        <v/>
      </c>
      <c r="P166" t="str">
        <f>TRIM((IF(OR(ISNUMBER(FIND("Avenida",Base!H166)),ISNUMBER(FIND("Rua",Base!H166)),ISNUMBER(FIND("Estrada",Base!H166)),ISNUMBER(FIND(",",Base!H166)))=TRUE,Base!H166,"")))</f>
        <v/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3" t="str" cm="1">
        <f t="array" ref="AA166">LOOKUP(2,1/(F166:Z166&lt;&gt;""),F166:Z166)</f>
        <v>Copacabana, Rio de Janeiro</v>
      </c>
      <c r="AB166" t="str" cm="1">
        <f t="array" ref="AB166">IFERROR(IF(LEN(TRIM(SUBSTITUTE(INDEX(Base!166:166,0,MATCH(Planilha2!$AA166,Base!166:166,0)+1),"m²",""))&gt;5),LEFT(TRIM(SUBSTITUTE(INDEX(Base!166:166,0,MATCH(Planilha2!$AA166,Base!166:166,0)+1),"m²","")),2),TRIM(SUBSTITUTE(INDEX(Base!166:166,0,MATCH(Planilha2!$AA166,Base!166:166,0)+1),"m²",""))),0)</f>
        <v>70</v>
      </c>
      <c r="AC166" t="str" cm="1">
        <f t="array" ref="AC166">IFERROR(IF(LEN(INDEX(Base!166:166,0,MATCH(Planilha2!$AA166,Base!166:166,0)+2))&gt;2,LEFT(INDEX(Base!166:166,0,MATCH(Planilha2!$AA166,Base!166:166,0)+2),1),INDEX(Base!166:166,0,MATCH(Planilha2!$AA166,Base!166:166,0)+2)),0)</f>
        <v>2</v>
      </c>
      <c r="AD166" t="str" cm="1">
        <f t="array" ref="AD166">IFERROR(IF(LEN(INDEX(Base!166:166,0,MATCH(Planilha2!$AA166,Base!166:166,0)+2))&gt;2,LEFT(INDEX(Base!166:166,0,MATCH(Planilha2!$AA166,Base!166:166,0)+2),1),INDEX(Base!166:166,0,MATCH(Planilha2!$AA166,Base!166:166,0)+2)),0)</f>
        <v>2</v>
      </c>
      <c r="AE166" t="str" cm="1">
        <f t="array" ref="AE166">IFERROR(IF(LEN(INDEX(Base!166:166,0,MATCH(Planilha2!$AA166,Base!166:166,0)+2))&gt;2,LEFT(INDEX(Base!166:166,0,MATCH(Planilha2!$AA166,Base!166:166,0)+2),1),INDEX(Base!166:166,0,MATCH(Planilha2!$AA166,Base!166:166,0)+2)),0)</f>
        <v>2</v>
      </c>
      <c r="AF166" t="str">
        <f>AA166&amp;", "&amp;Configurações!$C$4&amp;", "&amp;Configurações!$C$5&amp;", Brazil"</f>
        <v>Copacabana, Rio de Janeiro, Copacabana, RJ, Brazil</v>
      </c>
      <c r="AG166" t="str">
        <f>RIGHT(AA166,LEN(AA166)-FIND(",",AA166,1)-1)&amp;", "&amp;Configurações!$C$4&amp;", "&amp;Configurações!$C$5</f>
        <v>Rio de Janeiro, Copacabana, RJ</v>
      </c>
    </row>
    <row r="167" spans="2:33" x14ac:dyDescent="0.3">
      <c r="B167">
        <f>IF(OR(ISNUMBER(FIND(Configurações!$B$8,Base!B167)),ISNUMBER(FIND(Configurações!$B$9,Base!B167)),ISNUMBER(FIND(Configurações!$B$10,Base!B167)),ISNUMBER(FIND(Configurações!$B$11,Base!B167)))=TRUE,Base!B167,0)</f>
        <v>0</v>
      </c>
      <c r="C167" t="str">
        <f>SUBSTITUTE(SUBSTITUTE(IF(ISNUMBER(FIND("R$",Base!B167))=TRUE,Base!B167,IF(OR(ISNUMBER(FIND("condo",Base!C167)),ISNUMBER(FIND("IPTU",Base!C167)))=TRUE,Base!B167,Base!C167)),"R$",""),".","")</f>
        <v xml:space="preserve"> 1100000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1150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300</v>
      </c>
      <c r="F167" s="3" t="str" cm="1">
        <f t="array" ref="F167">INDEX(Base!167:167,MATCH(MAX(LEN(Base!167:167)),LEN(Base!167:167),0))</f>
        <v>L3 Imobiliária vende apartamento na Rua Constante Ramos - Copacabana.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/>
      </c>
      <c r="N167" t="str">
        <f>TRIM((IF(OR(ISNUMBER(FIND("Avenida",Base!F167)),ISNUMBER(FIND("Rua",Base!F167)),ISNUMBER(FIND("Estrada",Base!F167)),ISNUMBER(FIND(",",Base!F167)))=TRUE,Base!F167,"")))</f>
        <v>L3 Imobiliária vende apartamento na Rua Constante Ramos - Copacabana.</v>
      </c>
      <c r="O167" t="str">
        <f>TRIM((IF(OR(ISNUMBER(FIND("Avenida",Base!G167)),ISNUMBER(FIND("Rua",Base!G167)),ISNUMBER(FIND("Estrada",Base!G167)),ISNUMBER(FIND(",",Base!G167)))=TRUE,Base!G167,"")))</f>
        <v/>
      </c>
      <c r="P167" t="str">
        <f>TRIM((IF(OR(ISNUMBER(FIND("Avenida",Base!H167)),ISNUMBER(FIND("Rua",Base!H167)),ISNUMBER(FIND("Estrada",Base!H167)),ISNUMBER(FIND(",",Base!H167)))=TRUE,Base!H167,"")))</f>
        <v/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/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>Rua Constante Ramos, Copacabana</v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3" t="str" cm="1">
        <f t="array" ref="AA167">LOOKUP(2,1/(F167:Z167&lt;&gt;""),F167:Z167)</f>
        <v>Rua Constante Ramos, Copacabana</v>
      </c>
      <c r="AB167" t="str" cm="1">
        <f t="array" ref="AB167">IFERROR(IF(LEN(TRIM(SUBSTITUTE(INDEX(Base!167:167,0,MATCH(Planilha2!$AA167,Base!167:167,0)+1),"m²",""))&gt;5),LEFT(TRIM(SUBSTITUTE(INDEX(Base!167:167,0,MATCH(Planilha2!$AA167,Base!167:167,0)+1),"m²","")),2),TRIM(SUBSTITUTE(INDEX(Base!167:167,0,MATCH(Planilha2!$AA167,Base!167:167,0)+1),"m²",""))),0)</f>
        <v>98</v>
      </c>
      <c r="AC167" t="str" cm="1">
        <f t="array" ref="AC167">IFERROR(IF(LEN(INDEX(Base!167:167,0,MATCH(Planilha2!$AA167,Base!167:167,0)+2))&gt;2,LEFT(INDEX(Base!167:167,0,MATCH(Planilha2!$AA167,Base!167:167,0)+2),1),INDEX(Base!167:167,0,MATCH(Planilha2!$AA167,Base!167:167,0)+2)),0)</f>
        <v>3</v>
      </c>
      <c r="AD167" t="str" cm="1">
        <f t="array" ref="AD167">IFERROR(IF(LEN(INDEX(Base!167:167,0,MATCH(Planilha2!$AA167,Base!167:167,0)+2))&gt;2,LEFT(INDEX(Base!167:167,0,MATCH(Planilha2!$AA167,Base!167:167,0)+2),1),INDEX(Base!167:167,0,MATCH(Planilha2!$AA167,Base!167:167,0)+2)),0)</f>
        <v>3</v>
      </c>
      <c r="AE167" t="str" cm="1">
        <f t="array" ref="AE167">IFERROR(IF(LEN(INDEX(Base!167:167,0,MATCH(Planilha2!$AA167,Base!167:167,0)+2))&gt;2,LEFT(INDEX(Base!167:167,0,MATCH(Planilha2!$AA167,Base!167:167,0)+2),1),INDEX(Base!167:167,0,MATCH(Planilha2!$AA167,Base!167:167,0)+2)),0)</f>
        <v>3</v>
      </c>
      <c r="AF167" t="str">
        <f>AA167&amp;", "&amp;Configurações!$C$4&amp;", "&amp;Configurações!$C$5&amp;", Brazil"</f>
        <v>Rua Constante Ramos, Copacabana, Copacabana, RJ, Brazil</v>
      </c>
      <c r="AG167" t="str">
        <f>RIGHT(AA167,LEN(AA167)-FIND(",",AA167,1)-1)&amp;", "&amp;Configurações!$C$4&amp;", "&amp;Configurações!$C$5</f>
        <v>Copacabana, Copacabana, RJ</v>
      </c>
    </row>
    <row r="168" spans="2:33" x14ac:dyDescent="0.3">
      <c r="B168" t="str">
        <f>IF(OR(ISNUMBER(FIND(Configurações!$B$8,Base!B168)),ISNUMBER(FIND(Configurações!$B$9,Base!B168)),ISNUMBER(FIND(Configurações!$B$10,Base!B168)),ISNUMBER(FIND(Configurações!$B$11,Base!B168)))=TRUE,Base!B168,0)</f>
        <v>destaque</v>
      </c>
      <c r="C168" t="str">
        <f>SUBSTITUTE(SUBSTITUTE(IF(ISNUMBER(FIND("R$",Base!B168))=TRUE,Base!B168,IF(OR(ISNUMBER(FIND("condo",Base!C168)),ISNUMBER(FIND("IPTU",Base!C168)))=TRUE,Base!B168,Base!C168)),"R$",""),".","")</f>
        <v xml:space="preserve"> 1110000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860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2605</v>
      </c>
      <c r="F168" s="3" t="str" cm="1">
        <f t="array" ref="F168">INDEX(Base!168:168,MATCH(MAX(LEN(Base!168:168)),LEN(Base!168:168),0))</f>
        <v>Apto frontal em rua transversal, no coração de Copacabana, perto do Mêtro e da praia. Apenas 2 por andar. Garagem escriturada. Excelente planta, sol da manhã. Muito claro e arejado...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/>
      </c>
      <c r="M168" t="str">
        <f>TRIM((IF(OR(ISNUMBER(FIND("Avenida",Base!E168)),ISNUMBER(FIND("Rua",Base!E168)),ISNUMBER(FIND("Estrada",Base!E168)),ISNUMBER(FIND(",",Base!E168)))=TRUE,Base!E168,"")))</f>
        <v>Apto frontal em rua transversal, no coração de Copacabana, perto do Mêtro e da praia. Apenas 2 por andar. Garagem escriturada. Excelente planta, sol da manhã. Muito claro e arejado...</v>
      </c>
      <c r="N168" t="str">
        <f>TRIM((IF(OR(ISNUMBER(FIND("Avenida",Base!F168)),ISNUMBER(FIND("Rua",Base!F168)),ISNUMBER(FIND("Estrada",Base!F168)),ISNUMBER(FIND(",",Base!F168)))=TRUE,Base!F168,"")))</f>
        <v/>
      </c>
      <c r="O168" t="str">
        <f>TRIM((IF(OR(ISNUMBER(FIND("Avenida",Base!G168)),ISNUMBER(FIND("Rua",Base!G168)),ISNUMBER(FIND("Estrada",Base!G168)),ISNUMBER(FIND(",",Base!G168)))=TRUE,Base!G168,"")))</f>
        <v>Rua Raimundo Correia, Copacabana</v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3" t="str" cm="1">
        <f t="array" ref="AA168">LOOKUP(2,1/(F168:Z168&lt;&gt;""),F168:Z168)</f>
        <v>Rua Raimundo Correia, Copacabana</v>
      </c>
      <c r="AB168" t="str" cm="1">
        <f t="array" ref="AB168">IFERROR(IF(LEN(TRIM(SUBSTITUTE(INDEX(Base!168:168,0,MATCH(Planilha2!$AA168,Base!168:168,0)+1),"m²",""))&gt;5),LEFT(TRIM(SUBSTITUTE(INDEX(Base!168:168,0,MATCH(Planilha2!$AA168,Base!168:168,0)+1),"m²","")),2),TRIM(SUBSTITUTE(INDEX(Base!168:168,0,MATCH(Planilha2!$AA168,Base!168:168,0)+1),"m²",""))),0)</f>
        <v>95</v>
      </c>
      <c r="AC168" t="str" cm="1">
        <f t="array" ref="AC168">IFERROR(IF(LEN(INDEX(Base!168:168,0,MATCH(Planilha2!$AA168,Base!168:168,0)+2))&gt;2,LEFT(INDEX(Base!168:168,0,MATCH(Planilha2!$AA168,Base!168:168,0)+2),1),INDEX(Base!168:168,0,MATCH(Planilha2!$AA168,Base!168:168,0)+2)),0)</f>
        <v>3</v>
      </c>
      <c r="AD168" t="str" cm="1">
        <f t="array" ref="AD168">IFERROR(IF(LEN(INDEX(Base!168:168,0,MATCH(Planilha2!$AA168,Base!168:168,0)+2))&gt;2,LEFT(INDEX(Base!168:168,0,MATCH(Planilha2!$AA168,Base!168:168,0)+2),1),INDEX(Base!168:168,0,MATCH(Planilha2!$AA168,Base!168:168,0)+2)),0)</f>
        <v>3</v>
      </c>
      <c r="AE168" t="str" cm="1">
        <f t="array" ref="AE168">IFERROR(IF(LEN(INDEX(Base!168:168,0,MATCH(Planilha2!$AA168,Base!168:168,0)+2))&gt;2,LEFT(INDEX(Base!168:168,0,MATCH(Planilha2!$AA168,Base!168:168,0)+2),1),INDEX(Base!168:168,0,MATCH(Planilha2!$AA168,Base!168:168,0)+2)),0)</f>
        <v>3</v>
      </c>
      <c r="AF168" t="str">
        <f>AA168&amp;", "&amp;Configurações!$C$4&amp;", "&amp;Configurações!$C$5&amp;", Brazil"</f>
        <v>Rua Raimundo Correia, Copacabana, Copacabana, RJ, Brazil</v>
      </c>
      <c r="AG168" t="str">
        <f>RIGHT(AA168,LEN(AA168)-FIND(",",AA168,1)-1)&amp;", "&amp;Configurações!$C$4&amp;", "&amp;Configurações!$C$5</f>
        <v>Copacabana, Copacabana, RJ</v>
      </c>
    </row>
    <row r="169" spans="2:33" x14ac:dyDescent="0.3">
      <c r="B169" t="str">
        <f>IF(OR(ISNUMBER(FIND(Configurações!$B$8,Base!B169)),ISNUMBER(FIND(Configurações!$B$9,Base!B169)),ISNUMBER(FIND(Configurações!$B$10,Base!B169)),ISNUMBER(FIND(Configurações!$B$11,Base!B169)))=TRUE,Base!B169,0)</f>
        <v>destaque</v>
      </c>
      <c r="C169" t="str">
        <f>SUBSTITUTE(SUBSTITUTE(IF(ISNUMBER(FIND("R$",Base!B169))=TRUE,Base!B169,IF(OR(ISNUMBER(FIND("condo",Base!C169)),ISNUMBER(FIND("IPTU",Base!C169)))=TRUE,Base!B169,Base!C169)),"R$",""),".","")</f>
        <v xml:space="preserve"> 850000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1384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278</v>
      </c>
      <c r="F169" s="3" t="str" cm="1">
        <f t="array" ref="F169">INDEX(Base!169:169,MATCH(MAX(LEN(Base!169:169)),LEN(Base!169:169),0))</f>
        <v>APARTAMENTO COM 100 m . ORIGINAL 3 QUARTOS, ATUALMENTE COM 2 QUARTOS CONTENDO ARMÁRIOS. SALA AMPLIADA PELA REVERSÃO DO QUARTO. BANHEIRO SOCIAL COM HIDRO. COZINHA COM ARMÁRIOS. DEPE...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/>
      </c>
      <c r="L169" t="str">
        <f>TRIM((IF(OR(ISNUMBER(FIND("Avenida",Base!D169)),ISNUMBER(FIND("Rua",Base!D169)),ISNUMBER(FIND("Estrada",Base!D169)),ISNUMBER(FIND(",",Base!D169)))=TRUE,Base!D169,"")))</f>
        <v/>
      </c>
      <c r="M169" t="str">
        <f>TRIM((IF(OR(ISNUMBER(FIND("Avenida",Base!E169)),ISNUMBER(FIND("Rua",Base!E169)),ISNUMBER(FIND("Estrada",Base!E169)),ISNUMBER(FIND(",",Base!E169)))=TRUE,Base!E169,"")))</f>
        <v>APARTAMENTO COM 100 m . ORIGINAL 3 QUARTOS, ATUALMENTE COM 2 QUARTOS CONTENDO ARMÁRIOS. SALA AMPLIADA PELA REVERSÃO DO QUARTO. BANHEIRO SOCIAL COM HIDRO. COZINHA COM ARMÁRIOS. DEPE...</v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>Rua Ministro Viveiros de Castro, Copacabana</v>
      </c>
      <c r="P169" t="str">
        <f>TRIM((IF(OR(ISNUMBER(FIND("Avenida",Base!H169)),ISNUMBER(FIND("Rua",Base!H169)),ISNUMBER(FIND("Estrada",Base!H169)),ISNUMBER(FIND(",",Base!H169)))=TRUE,Base!H169,"")))</f>
        <v/>
      </c>
      <c r="Q169" t="str">
        <f>TRIM((IF(OR(ISNUMBER(FIND("Avenida",Base!I169)),ISNUMBER(FIND("Rua",Base!I169)),ISNUMBER(FIND("Estrada",Base!I169)),ISNUMBER(FIND(",",Base!I169)))=TRUE,Base!I169,"")))</f>
        <v/>
      </c>
      <c r="R169" t="str">
        <f>TRIM((IF(OR(ISNUMBER(FIND("Avenida",Base!J169)),ISNUMBER(FIND("Rua",Base!J169)),ISNUMBER(FIND("Estrada",Base!J169)),ISNUMBER(FIND(",",Base!J169)))=TRUE,Base!J169,"")))</f>
        <v/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3" t="str" cm="1">
        <f t="array" ref="AA169">LOOKUP(2,1/(F169:Z169&lt;&gt;""),F169:Z169)</f>
        <v>Rua Ministro Viveiros de Castro, Copacabana</v>
      </c>
      <c r="AB169" t="str" cm="1">
        <f t="array" ref="AB169">IFERROR(IF(LEN(TRIM(SUBSTITUTE(INDEX(Base!169:169,0,MATCH(Planilha2!$AA169,Base!169:169,0)+1),"m²",""))&gt;5),LEFT(TRIM(SUBSTITUTE(INDEX(Base!169:169,0,MATCH(Planilha2!$AA169,Base!169:169,0)+1),"m²","")),2),TRIM(SUBSTITUTE(INDEX(Base!169:169,0,MATCH(Planilha2!$AA169,Base!169:169,0)+1),"m²",""))),0)</f>
        <v>10</v>
      </c>
      <c r="AC169" t="str" cm="1">
        <f t="array" ref="AC169">IFERROR(IF(LEN(INDEX(Base!169:169,0,MATCH(Planilha2!$AA169,Base!169:169,0)+2))&gt;2,LEFT(INDEX(Base!169:169,0,MATCH(Planilha2!$AA169,Base!169:169,0)+2),1),INDEX(Base!169:169,0,MATCH(Planilha2!$AA169,Base!169:169,0)+2)),0)</f>
        <v>3</v>
      </c>
      <c r="AD169" t="str" cm="1">
        <f t="array" ref="AD169">IFERROR(IF(LEN(INDEX(Base!169:169,0,MATCH(Planilha2!$AA169,Base!169:169,0)+2))&gt;2,LEFT(INDEX(Base!169:169,0,MATCH(Planilha2!$AA169,Base!169:169,0)+2),1),INDEX(Base!169:169,0,MATCH(Planilha2!$AA169,Base!169:169,0)+2)),0)</f>
        <v>3</v>
      </c>
      <c r="AE169" t="str" cm="1">
        <f t="array" ref="AE169">IFERROR(IF(LEN(INDEX(Base!169:169,0,MATCH(Planilha2!$AA169,Base!169:169,0)+2))&gt;2,LEFT(INDEX(Base!169:169,0,MATCH(Planilha2!$AA169,Base!169:169,0)+2),1),INDEX(Base!169:169,0,MATCH(Planilha2!$AA169,Base!169:169,0)+2)),0)</f>
        <v>3</v>
      </c>
      <c r="AF169" t="str">
        <f>AA169&amp;", "&amp;Configurações!$C$4&amp;", "&amp;Configurações!$C$5&amp;", Brazil"</f>
        <v>Rua Ministro Viveiros de Castro, Copacabana, Copacabana, RJ, Brazil</v>
      </c>
      <c r="AG169" t="str">
        <f>RIGHT(AA169,LEN(AA169)-FIND(",",AA169,1)-1)&amp;", "&amp;Configurações!$C$4&amp;", "&amp;Configurações!$C$5</f>
        <v>Copacabana, Copacabana, RJ</v>
      </c>
    </row>
    <row r="170" spans="2:33" x14ac:dyDescent="0.3">
      <c r="B170" t="str">
        <f>IF(OR(ISNUMBER(FIND(Configurações!$B$8,Base!B170)),ISNUMBER(FIND(Configurações!$B$9,Base!B170)),ISNUMBER(FIND(Configurações!$B$10,Base!B170)),ISNUMBER(FIND(Configurações!$B$11,Base!B170)))=TRUE,Base!B170,0)</f>
        <v>na planta</v>
      </c>
      <c r="C170" t="str">
        <f>SUBSTITUTE(SUBSTITUTE(IF(ISNUMBER(FIND("R$",Base!B170))=TRUE,Base!B170,IF(OR(ISNUMBER(FIND("condo",Base!C170)),ISNUMBER(FIND("IPTU",Base!C170)))=TRUE,Base!B170,Base!C170)),"R$",""),".","")</f>
        <v xml:space="preserve"> 2542000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0</v>
      </c>
      <c r="F170" s="3" t="str" cm="1">
        <f t="array" ref="F170">INDEX(Base!170:170,MATCH(MAX(LEN(Base!170:170)),LEN(Base!170:170),0))</f>
        <v>O lançamento Two Suítes Ipanema tem localização privilegiada a uma quadra da praia e traz um si...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/>
      </c>
      <c r="M170" t="str">
        <f>TRIM((IF(OR(ISNUMBER(FIND("Avenida",Base!E170)),ISNUMBER(FIND("Rua",Base!E170)),ISNUMBER(FIND("Estrada",Base!E170)),ISNUMBER(FIND(",",Base!E170)))=TRUE,Base!E170,"")))</f>
        <v/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>Rua Prudente de Morais, Ipanema</v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/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3" t="str" cm="1">
        <f t="array" ref="AA170">LOOKUP(2,1/(F170:Z170&lt;&gt;""),F170:Z170)</f>
        <v>Rua Prudente de Morais, Ipanema</v>
      </c>
      <c r="AB170" t="str" cm="1">
        <f t="array" ref="AB170">IFERROR(IF(LEN(TRIM(SUBSTITUTE(INDEX(Base!170:170,0,MATCH(Planilha2!$AA170,Base!170:170,0)+1),"m²",""))&gt;5),LEFT(TRIM(SUBSTITUTE(INDEX(Base!170:170,0,MATCH(Planilha2!$AA170,Base!170:170,0)+1),"m²","")),2),TRIM(SUBSTITUTE(INDEX(Base!170:170,0,MATCH(Planilha2!$AA170,Base!170:170,0)+1),"m²",""))),0)</f>
        <v>89</v>
      </c>
      <c r="AC170" t="str" cm="1">
        <f t="array" ref="AC170">IFERROR(IF(LEN(INDEX(Base!170:170,0,MATCH(Planilha2!$AA170,Base!170:170,0)+2))&gt;2,LEFT(INDEX(Base!170:170,0,MATCH(Planilha2!$AA170,Base!170:170,0)+2),1),INDEX(Base!170:170,0,MATCH(Planilha2!$AA170,Base!170:170,0)+2)),0)</f>
        <v>2</v>
      </c>
      <c r="AD170" t="str" cm="1">
        <f t="array" ref="AD170">IFERROR(IF(LEN(INDEX(Base!170:170,0,MATCH(Planilha2!$AA170,Base!170:170,0)+2))&gt;2,LEFT(INDEX(Base!170:170,0,MATCH(Planilha2!$AA170,Base!170:170,0)+2),1),INDEX(Base!170:170,0,MATCH(Planilha2!$AA170,Base!170:170,0)+2)),0)</f>
        <v>2</v>
      </c>
      <c r="AE170" t="str" cm="1">
        <f t="array" ref="AE170">IFERROR(IF(LEN(INDEX(Base!170:170,0,MATCH(Planilha2!$AA170,Base!170:170,0)+2))&gt;2,LEFT(INDEX(Base!170:170,0,MATCH(Planilha2!$AA170,Base!170:170,0)+2),1),INDEX(Base!170:170,0,MATCH(Planilha2!$AA170,Base!170:170,0)+2)),0)</f>
        <v>2</v>
      </c>
      <c r="AF170" t="str">
        <f>AA170&amp;", "&amp;Configurações!$C$4&amp;", "&amp;Configurações!$C$5&amp;", Brazil"</f>
        <v>Rua Prudente de Morais, Ipanema, Copacabana, RJ, Brazil</v>
      </c>
      <c r="AG170" t="str">
        <f>RIGHT(AA170,LEN(AA170)-FIND(",",AA170,1)-1)&amp;", "&amp;Configurações!$C$4&amp;", "&amp;Configurações!$C$5</f>
        <v>Ipanema, Copacabana, RJ</v>
      </c>
    </row>
    <row r="171" spans="2:33" x14ac:dyDescent="0.3">
      <c r="B171">
        <f>IF(OR(ISNUMBER(FIND(Configurações!$B$8,Base!B171)),ISNUMBER(FIND(Configurações!$B$9,Base!B171)),ISNUMBER(FIND(Configurações!$B$10,Base!B171)),ISNUMBER(FIND(Configurações!$B$11,Base!B171)))=TRUE,Base!B171,0)</f>
        <v>0</v>
      </c>
      <c r="C171" t="str">
        <f>SUBSTITUTE(SUBSTITUTE(IF(ISNUMBER(FIND("R$",Base!B171))=TRUE,Base!B171,IF(OR(ISNUMBER(FIND("condo",Base!C171)),ISNUMBER(FIND("IPTU",Base!C171)))=TRUE,Base!B171,Base!C171)),"R$",""),".","")</f>
        <v>Sob consulta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0</v>
      </c>
      <c r="F171" s="3" t="str" cm="1">
        <f t="array" ref="F171">INDEX(Base!171:171,MATCH(MAX(LEN(Base!171:171)),LEN(Base!171:171),0))</f>
        <v>Venha conhecer os diferenciais incríveis desse empreendimento. Fale com nossa equipe de corretores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/>
      </c>
      <c r="M171" t="str">
        <f>TRIM((IF(OR(ISNUMBER(FIND("Avenida",Base!E171)),ISNUMBER(FIND("Rua",Base!E171)),ISNUMBER(FIND("Estrada",Base!E171)),ISNUMBER(FIND(",",Base!E171)))=TRUE,Base!E171,"")))</f>
        <v/>
      </c>
      <c r="N171" t="str">
        <f>TRIM((IF(OR(ISNUMBER(FIND("Avenida",Base!F171)),ISNUMBER(FIND("Rua",Base!F171)),ISNUMBER(FIND("Estrada",Base!F171)),ISNUMBER(FIND(",",Base!F171)))=TRUE,Base!F171,"")))</f>
        <v>Rua Prudente de Morais, Ipanema</v>
      </c>
      <c r="O171" t="str">
        <f>TRIM((IF(OR(ISNUMBER(FIND("Avenida",Base!G171)),ISNUMBER(FIND("Rua",Base!G171)),ISNUMBER(FIND("Estrada",Base!G171)),ISNUMBER(FIND(",",Base!G171)))=TRUE,Base!G171,"")))</f>
        <v/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/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3" t="str" cm="1">
        <f t="array" ref="AA171">LOOKUP(2,1/(F171:Z171&lt;&gt;""),F171:Z171)</f>
        <v>Rua Prudente de Morais, Ipanema</v>
      </c>
      <c r="AB171" t="str" cm="1">
        <f t="array" ref="AB171">IFERROR(IF(LEN(TRIM(SUBSTITUTE(INDEX(Base!171:171,0,MATCH(Planilha2!$AA171,Base!171:171,0)+1),"m²",""))&gt;5),LEFT(TRIM(SUBSTITUTE(INDEX(Base!171:171,0,MATCH(Planilha2!$AA171,Base!171:171,0)+1),"m²","")),2),TRIM(SUBSTITUTE(INDEX(Base!171:171,0,MATCH(Planilha2!$AA171,Base!171:171,0)+1),"m²",""))),0)</f>
        <v>17</v>
      </c>
      <c r="AC171" t="str" cm="1">
        <f t="array" ref="AC171">IFERROR(IF(LEN(INDEX(Base!171:171,0,MATCH(Planilha2!$AA171,Base!171:171,0)+2))&gt;2,LEFT(INDEX(Base!171:171,0,MATCH(Planilha2!$AA171,Base!171:171,0)+2),1),INDEX(Base!171:171,0,MATCH(Planilha2!$AA171,Base!171:171,0)+2)),0)</f>
        <v>1</v>
      </c>
      <c r="AD171" t="str" cm="1">
        <f t="array" ref="AD171">IFERROR(IF(LEN(INDEX(Base!171:171,0,MATCH(Planilha2!$AA171,Base!171:171,0)+2))&gt;2,LEFT(INDEX(Base!171:171,0,MATCH(Planilha2!$AA171,Base!171:171,0)+2),1),INDEX(Base!171:171,0,MATCH(Planilha2!$AA171,Base!171:171,0)+2)),0)</f>
        <v>1</v>
      </c>
      <c r="AE171" t="str" cm="1">
        <f t="array" ref="AE171">IFERROR(IF(LEN(INDEX(Base!171:171,0,MATCH(Planilha2!$AA171,Base!171:171,0)+2))&gt;2,LEFT(INDEX(Base!171:171,0,MATCH(Planilha2!$AA171,Base!171:171,0)+2),1),INDEX(Base!171:171,0,MATCH(Planilha2!$AA171,Base!171:171,0)+2)),0)</f>
        <v>1</v>
      </c>
      <c r="AF171" t="str">
        <f>AA171&amp;", "&amp;Configurações!$C$4&amp;", "&amp;Configurações!$C$5&amp;", Brazil"</f>
        <v>Rua Prudente de Morais, Ipanema, Copacabana, RJ, Brazil</v>
      </c>
      <c r="AG171" t="str">
        <f>RIGHT(AA171,LEN(AA171)-FIND(",",AA171,1)-1)&amp;", "&amp;Configurações!$C$4&amp;", "&amp;Configurações!$C$5</f>
        <v>Ipanema, Copacabana, RJ</v>
      </c>
    </row>
    <row r="172" spans="2:33" x14ac:dyDescent="0.3">
      <c r="B172" t="str">
        <f>IF(OR(ISNUMBER(FIND(Configurações!$B$8,Base!B172)),ISNUMBER(FIND(Configurações!$B$9,Base!B172)),ISNUMBER(FIND(Configurações!$B$10,Base!B172)),ISNUMBER(FIND(Configurações!$B$11,Base!B172)))=TRUE,Base!B172,0)</f>
        <v>na planta</v>
      </c>
      <c r="C172" t="str">
        <f>SUBSTITUTE(SUBSTITUTE(IF(ISNUMBER(FIND("R$",Base!B172))=TRUE,Base!B172,IF(OR(ISNUMBER(FIND("condo",Base!C172)),ISNUMBER(FIND("IPTU",Base!C172)))=TRUE,Base!B172,Base!C172)),"R$",""),".","")</f>
        <v xml:space="preserve"> 1340000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0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0</v>
      </c>
      <c r="F172" s="3" t="str" cm="1">
        <f t="array" ref="F172">INDEX(Base!172:172,MATCH(MAX(LEN(Base!172:172)),LEN(Base!172:172),0))</f>
        <v>Já pensou em começar o dia com uma pedalada na Lagoa, assistir o pôr do sol na Pedra do Arpoador e mergulhar na praia cantada por Tom Jobim e Vinícius de Moraes? Localizado em Ipan...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/>
      </c>
      <c r="L172" t="str">
        <f>TRIM((IF(OR(ISNUMBER(FIND("Avenida",Base!D172)),ISNUMBER(FIND("Rua",Base!D172)),ISNUMBER(FIND("Estrada",Base!D172)),ISNUMBER(FIND(",",Base!D172)))=TRUE,Base!D172,"")))</f>
        <v>Já pensou em começar o dia com uma pedalada na Lagoa, assistir o pôr do sol na Pedra do Arpoador e mergulhar na praia cantada por Tom Jobim e Vinícius de Moraes? Localizado em Ipan...</v>
      </c>
      <c r="M172" t="str">
        <f>TRIM((IF(OR(ISNUMBER(FIND("Avenida",Base!E172)),ISNUMBER(FIND("Rua",Base!E172)),ISNUMBER(FIND("Estrada",Base!E172)),ISNUMBER(FIND(",",Base!E172)))=TRUE,Base!E172,"")))</f>
        <v/>
      </c>
      <c r="N172" t="str">
        <f>TRIM((IF(OR(ISNUMBER(FIND("Avenida",Base!F172)),ISNUMBER(FIND("Rua",Base!F172)),ISNUMBER(FIND("Estrada",Base!F172)),ISNUMBER(FIND(",",Base!F172)))=TRUE,Base!F172,"")))</f>
        <v>Rua Farme de Amoedo, Ipanema</v>
      </c>
      <c r="O172" t="str">
        <f>TRIM((IF(OR(ISNUMBER(FIND("Avenida",Base!G172)),ISNUMBER(FIND("Rua",Base!G172)),ISNUMBER(FIND("Estrada",Base!G172)),ISNUMBER(FIND(",",Base!G172)))=TRUE,Base!G172,"")))</f>
        <v/>
      </c>
      <c r="P172" t="str">
        <f>TRIM((IF(OR(ISNUMBER(FIND("Avenida",Base!H172)),ISNUMBER(FIND("Rua",Base!H172)),ISNUMBER(FIND("Estrada",Base!H172)),ISNUMBER(FIND(",",Base!H172)))=TRUE,Base!H172,"")))</f>
        <v/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/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3" t="str" cm="1">
        <f t="array" ref="AA172">LOOKUP(2,1/(F172:Z172&lt;&gt;""),F172:Z172)</f>
        <v>Rua Farme de Amoedo, Ipanema</v>
      </c>
      <c r="AB172" t="str" cm="1">
        <f t="array" ref="AB172">IFERROR(IF(LEN(TRIM(SUBSTITUTE(INDEX(Base!172:172,0,MATCH(Planilha2!$AA172,Base!172:172,0)+1),"m²",""))&gt;5),LEFT(TRIM(SUBSTITUTE(INDEX(Base!172:172,0,MATCH(Planilha2!$AA172,Base!172:172,0)+1),"m²","")),2),TRIM(SUBSTITUTE(INDEX(Base!172:172,0,MATCH(Planilha2!$AA172,Base!172:172,0)+1),"m²",""))),0)</f>
        <v>45</v>
      </c>
      <c r="AC172" t="str" cm="1">
        <f t="array" ref="AC172">IFERROR(IF(LEN(INDEX(Base!172:172,0,MATCH(Planilha2!$AA172,Base!172:172,0)+2))&gt;2,LEFT(INDEX(Base!172:172,0,MATCH(Planilha2!$AA172,Base!172:172,0)+2),1),INDEX(Base!172:172,0,MATCH(Planilha2!$AA172,Base!172:172,0)+2)),0)</f>
        <v>1</v>
      </c>
      <c r="AD172" t="str" cm="1">
        <f t="array" ref="AD172">IFERROR(IF(LEN(INDEX(Base!172:172,0,MATCH(Planilha2!$AA172,Base!172:172,0)+2))&gt;2,LEFT(INDEX(Base!172:172,0,MATCH(Planilha2!$AA172,Base!172:172,0)+2),1),INDEX(Base!172:172,0,MATCH(Planilha2!$AA172,Base!172:172,0)+2)),0)</f>
        <v>1</v>
      </c>
      <c r="AE172" t="str" cm="1">
        <f t="array" ref="AE172">IFERROR(IF(LEN(INDEX(Base!172:172,0,MATCH(Planilha2!$AA172,Base!172:172,0)+2))&gt;2,LEFT(INDEX(Base!172:172,0,MATCH(Planilha2!$AA172,Base!172:172,0)+2),1),INDEX(Base!172:172,0,MATCH(Planilha2!$AA172,Base!172:172,0)+2)),0)</f>
        <v>1</v>
      </c>
      <c r="AF172" t="str">
        <f>AA172&amp;", "&amp;Configurações!$C$4&amp;", "&amp;Configurações!$C$5&amp;", Brazil"</f>
        <v>Rua Farme de Amoedo, Ipanema, Copacabana, RJ, Brazil</v>
      </c>
      <c r="AG172" t="str">
        <f>RIGHT(AA172,LEN(AA172)-FIND(",",AA172,1)-1)&amp;", "&amp;Configurações!$C$4&amp;", "&amp;Configurações!$C$5</f>
        <v>Ipanema, Copacabana, RJ</v>
      </c>
    </row>
    <row r="173" spans="2:33" x14ac:dyDescent="0.3">
      <c r="B173" t="str">
        <f>IF(OR(ISNUMBER(FIND(Configurações!$B$8,Base!B173)),ISNUMBER(FIND(Configurações!$B$9,Base!B173)),ISNUMBER(FIND(Configurações!$B$10,Base!B173)),ISNUMBER(FIND(Configurações!$B$11,Base!B173)))=TRUE,Base!B173,0)</f>
        <v>super destaque</v>
      </c>
      <c r="C173" t="str">
        <f>SUBSTITUTE(SUBSTITUTE(IF(ISNUMBER(FIND("R$",Base!B173))=TRUE,Base!B173,IF(OR(ISNUMBER(FIND("condo",Base!C173)),ISNUMBER(FIND("IPTU",Base!C173)))=TRUE,Base!B173,Base!C173)),"R$",""),".","")</f>
        <v xml:space="preserve"> 465000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540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1800</v>
      </c>
      <c r="F173" s="3" t="str" cm="1">
        <f t="array" ref="F173">INDEX(Base!173:173,MATCH(MAX(LEN(Base!173:173)),LEN(Base!173:173),0))</f>
        <v>Apartamento à venda na Avenida Nossa Senhora de Copacabana, Copacabana - Rio de Janeiro, RJ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/>
      </c>
      <c r="M173" t="str">
        <f>TRIM((IF(OR(ISNUMBER(FIND("Avenida",Base!E173)),ISNUMBER(FIND("Rua",Base!E173)),ISNUMBER(FIND("Estrada",Base!E173)),ISNUMBER(FIND(",",Base!E173)))=TRUE,Base!E173,"")))</f>
        <v>Apartamento à venda na Avenida Nossa Senhora de Copacabana, Copacabana - Rio de Janeiro, RJ</v>
      </c>
      <c r="N173" t="str">
        <f>TRIM((IF(OR(ISNUMBER(FIND("Avenida",Base!F173)),ISNUMBER(FIND("Rua",Base!F173)),ISNUMBER(FIND("Estrada",Base!F173)),ISNUMBER(FIND(",",Base!F173)))=TRUE,Base!F173,"")))</f>
        <v/>
      </c>
      <c r="O173" t="str">
        <f>TRIM((IF(OR(ISNUMBER(FIND("Avenida",Base!G173)),ISNUMBER(FIND("Rua",Base!G173)),ISNUMBER(FIND("Estrada",Base!G173)),ISNUMBER(FIND(",",Base!G173)))=TRUE,Base!G173,"")))</f>
        <v/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/>
      </c>
      <c r="R173" t="str">
        <f>TRIM((IF(OR(ISNUMBER(FIND("Avenida",Base!J173)),ISNUMBER(FIND("Rua",Base!J173)),ISNUMBER(FIND("Estrada",Base!J173)),ISNUMBER(FIND(",",Base!J173)))=TRUE,Base!J173,"")))</f>
        <v/>
      </c>
      <c r="S173" t="str">
        <f>TRIM((IF(OR(ISNUMBER(FIND("Avenida",Base!K173)),ISNUMBER(FIND("Rua",Base!K173)),ISNUMBER(FIND("Estrada",Base!K173)),ISNUMBER(FIND(",",Base!K173)))=TRUE,Base!K173,"")))</f>
        <v>Avenida Nossa Senhora de Copacabana, Copacabana</v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3" t="str" cm="1">
        <f t="array" ref="AA173">LOOKUP(2,1/(F173:Z173&lt;&gt;""),F173:Z173)</f>
        <v>Avenida Nossa Senhora de Copacabana, Copacabana</v>
      </c>
      <c r="AB173" t="str" cm="1">
        <f t="array" ref="AB173">IFERROR(IF(LEN(TRIM(SUBSTITUTE(INDEX(Base!173:173,0,MATCH(Planilha2!$AA173,Base!173:173,0)+1),"m²",""))&gt;5),LEFT(TRIM(SUBSTITUTE(INDEX(Base!173:173,0,MATCH(Planilha2!$AA173,Base!173:173,0)+1),"m²","")),2),TRIM(SUBSTITUTE(INDEX(Base!173:173,0,MATCH(Planilha2!$AA173,Base!173:173,0)+1),"m²",""))),0)</f>
        <v>32</v>
      </c>
      <c r="AC173" t="str" cm="1">
        <f t="array" ref="AC173">IFERROR(IF(LEN(INDEX(Base!173:173,0,MATCH(Planilha2!$AA173,Base!173:173,0)+2))&gt;2,LEFT(INDEX(Base!173:173,0,MATCH(Planilha2!$AA173,Base!173:173,0)+2),1),INDEX(Base!173:173,0,MATCH(Planilha2!$AA173,Base!173:173,0)+2)),0)</f>
        <v>1</v>
      </c>
      <c r="AD173" t="str" cm="1">
        <f t="array" ref="AD173">IFERROR(IF(LEN(INDEX(Base!173:173,0,MATCH(Planilha2!$AA173,Base!173:173,0)+2))&gt;2,LEFT(INDEX(Base!173:173,0,MATCH(Planilha2!$AA173,Base!173:173,0)+2),1),INDEX(Base!173:173,0,MATCH(Planilha2!$AA173,Base!173:173,0)+2)),0)</f>
        <v>1</v>
      </c>
      <c r="AE173" t="str" cm="1">
        <f t="array" ref="AE173">IFERROR(IF(LEN(INDEX(Base!173:173,0,MATCH(Planilha2!$AA173,Base!173:173,0)+2))&gt;2,LEFT(INDEX(Base!173:173,0,MATCH(Planilha2!$AA173,Base!173:173,0)+2),1),INDEX(Base!173:173,0,MATCH(Planilha2!$AA173,Base!173:173,0)+2)),0)</f>
        <v>1</v>
      </c>
      <c r="AF173" t="str">
        <f>AA173&amp;", "&amp;Configurações!$C$4&amp;", "&amp;Configurações!$C$5&amp;", Brazil"</f>
        <v>Avenida Nossa Senhora de Copacabana, Copacabana, Copacabana, RJ, Brazil</v>
      </c>
      <c r="AG173" t="str">
        <f>RIGHT(AA173,LEN(AA173)-FIND(",",AA173,1)-1)&amp;", "&amp;Configurações!$C$4&amp;", "&amp;Configurações!$C$5</f>
        <v>Copacabana, Copacabana, RJ</v>
      </c>
    </row>
    <row r="174" spans="2:33" x14ac:dyDescent="0.3">
      <c r="B174" t="str">
        <f>IF(OR(ISNUMBER(FIND(Configurações!$B$8,Base!B174)),ISNUMBER(FIND(Configurações!$B$9,Base!B174)),ISNUMBER(FIND(Configurações!$B$10,Base!B174)),ISNUMBER(FIND(Configurações!$B$11,Base!B174)))=TRUE,Base!B174,0)</f>
        <v>super destaque</v>
      </c>
      <c r="C174" t="str">
        <f>SUBSTITUTE(SUBSTITUTE(IF(ISNUMBER(FIND("R$",Base!B174))=TRUE,Base!B174,IF(OR(ISNUMBER(FIND("condo",Base!C174)),ISNUMBER(FIND("IPTU",Base!C174)))=TRUE,Base!B174,Base!C174)),"R$",""),".","")</f>
        <v xml:space="preserve"> 1600000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1400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3000</v>
      </c>
      <c r="F174" s="3" t="str" cm="1">
        <f t="array" ref="F174">INDEX(Base!174:174,MATCH(MAX(LEN(Base!174:174)),LEN(Base!174:174),0))</f>
        <v>Apartamento à venda na Rua Bolívar, Copacabana - Rio de Janeiro, RJ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/>
      </c>
      <c r="M174" t="str">
        <f>TRIM((IF(OR(ISNUMBER(FIND("Avenida",Base!E174)),ISNUMBER(FIND("Rua",Base!E174)),ISNUMBER(FIND("Estrada",Base!E174)),ISNUMBER(FIND(",",Base!E174)))=TRUE,Base!E174,"")))</f>
        <v>Apartamento à venda na Rua Bolívar, Copacabana - Rio de Janeiro, RJ</v>
      </c>
      <c r="N174" t="str">
        <f>TRIM((IF(OR(ISNUMBER(FIND("Avenida",Base!F174)),ISNUMBER(FIND("Rua",Base!F174)),ISNUMBER(FIND("Estrada",Base!F174)),ISNUMBER(FIND(",",Base!F174)))=TRUE,Base!F174,"")))</f>
        <v/>
      </c>
      <c r="O174" t="str">
        <f>TRIM((IF(OR(ISNUMBER(FIND("Avenida",Base!G174)),ISNUMBER(FIND("Rua",Base!G174)),ISNUMBER(FIND("Estrada",Base!G174)),ISNUMBER(FIND(",",Base!G174)))=TRUE,Base!G174,"")))</f>
        <v/>
      </c>
      <c r="P174" t="str">
        <f>TRIM((IF(OR(ISNUMBER(FIND("Avenida",Base!H174)),ISNUMBER(FIND("Rua",Base!H174)),ISNUMBER(FIND("Estrada",Base!H174)),ISNUMBER(FIND(",",Base!H174)))=TRUE,Base!H174,"")))</f>
        <v/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>Rua Bolivar, Copacabana</v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3" t="str" cm="1">
        <f t="array" ref="AA174">LOOKUP(2,1/(F174:Z174&lt;&gt;""),F174:Z174)</f>
        <v>Rua Bolivar, Copacabana</v>
      </c>
      <c r="AB174" t="str" cm="1">
        <f t="array" ref="AB174">IFERROR(IF(LEN(TRIM(SUBSTITUTE(INDEX(Base!174:174,0,MATCH(Planilha2!$AA174,Base!174:174,0)+1),"m²",""))&gt;5),LEFT(TRIM(SUBSTITUTE(INDEX(Base!174:174,0,MATCH(Planilha2!$AA174,Base!174:174,0)+1),"m²","")),2),TRIM(SUBSTITUTE(INDEX(Base!174:174,0,MATCH(Planilha2!$AA174,Base!174:174,0)+1),"m²",""))),0)</f>
        <v>15</v>
      </c>
      <c r="AC174" t="str" cm="1">
        <f t="array" ref="AC174">IFERROR(IF(LEN(INDEX(Base!174:174,0,MATCH(Planilha2!$AA174,Base!174:174,0)+2))&gt;2,LEFT(INDEX(Base!174:174,0,MATCH(Planilha2!$AA174,Base!174:174,0)+2),1),INDEX(Base!174:174,0,MATCH(Planilha2!$AA174,Base!174:174,0)+2)),0)</f>
        <v>3</v>
      </c>
      <c r="AD174" t="str" cm="1">
        <f t="array" ref="AD174">IFERROR(IF(LEN(INDEX(Base!174:174,0,MATCH(Planilha2!$AA174,Base!174:174,0)+2))&gt;2,LEFT(INDEX(Base!174:174,0,MATCH(Planilha2!$AA174,Base!174:174,0)+2),1),INDEX(Base!174:174,0,MATCH(Planilha2!$AA174,Base!174:174,0)+2)),0)</f>
        <v>3</v>
      </c>
      <c r="AE174" t="str" cm="1">
        <f t="array" ref="AE174">IFERROR(IF(LEN(INDEX(Base!174:174,0,MATCH(Planilha2!$AA174,Base!174:174,0)+2))&gt;2,LEFT(INDEX(Base!174:174,0,MATCH(Planilha2!$AA174,Base!174:174,0)+2),1),INDEX(Base!174:174,0,MATCH(Planilha2!$AA174,Base!174:174,0)+2)),0)</f>
        <v>3</v>
      </c>
      <c r="AF174" t="str">
        <f>AA174&amp;", "&amp;Configurações!$C$4&amp;", "&amp;Configurações!$C$5&amp;", Brazil"</f>
        <v>Rua Bolivar, Copacabana, Copacabana, RJ, Brazil</v>
      </c>
      <c r="AG174" t="str">
        <f>RIGHT(AA174,LEN(AA174)-FIND(",",AA174,1)-1)&amp;", "&amp;Configurações!$C$4&amp;", "&amp;Configurações!$C$5</f>
        <v>Copacabana, Copacabana, RJ</v>
      </c>
    </row>
    <row r="175" spans="2:33" x14ac:dyDescent="0.3">
      <c r="B175" t="str">
        <f>IF(OR(ISNUMBER(FIND(Configurações!$B$8,Base!B175)),ISNUMBER(FIND(Configurações!$B$9,Base!B175)),ISNUMBER(FIND(Configurações!$B$10,Base!B175)),ISNUMBER(FIND(Configurações!$B$11,Base!B175)))=TRUE,Base!B175,0)</f>
        <v>super destaque</v>
      </c>
      <c r="C175" t="str">
        <f>SUBSTITUTE(SUBSTITUTE(IF(ISNUMBER(FIND("R$",Base!B175))=TRUE,Base!B175,IF(OR(ISNUMBER(FIND("condo",Base!C175)),ISNUMBER(FIND("IPTU",Base!C175)))=TRUE,Base!B175,Base!C175)),"R$",""),".","")</f>
        <v xml:space="preserve"> 1100000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2300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5900</v>
      </c>
      <c r="F175" s="3" t="str" cm="1">
        <f t="array" ref="F175">INDEX(Base!175:175,MATCH(MAX(LEN(Base!175:175)),LEN(Base!175:175),0))</f>
        <v>Apartamento à venda na Avenida Nossa Senhora de Copacabana, Copacabana - Rio de Janeiro, RJ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/>
      </c>
      <c r="M175" t="str">
        <f>TRIM((IF(OR(ISNUMBER(FIND("Avenida",Base!E175)),ISNUMBER(FIND("Rua",Base!E175)),ISNUMBER(FIND("Estrada",Base!E175)),ISNUMBER(FIND(",",Base!E175)))=TRUE,Base!E175,"")))</f>
        <v>Apartamento à venda na Avenida Nossa Senhora de Copacabana, Copacabana - Rio de Janeiro, RJ</v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/>
      </c>
      <c r="P175" t="str">
        <f>TRIM((IF(OR(ISNUMBER(FIND("Avenida",Base!H175)),ISNUMBER(FIND("Rua",Base!H175)),ISNUMBER(FIND("Estrada",Base!H175)),ISNUMBER(FIND(",",Base!H175)))=TRUE,Base!H175,"")))</f>
        <v/>
      </c>
      <c r="Q175" t="str">
        <f>TRIM((IF(OR(ISNUMBER(FIND("Avenida",Base!I175)),ISNUMBER(FIND("Rua",Base!I175)),ISNUMBER(FIND("Estrada",Base!I175)),ISNUMBER(FIND(",",Base!I175)))=TRUE,Base!I175,"")))</f>
        <v/>
      </c>
      <c r="R175" t="str">
        <f>TRIM((IF(OR(ISNUMBER(FIND("Avenida",Base!J175)),ISNUMBER(FIND("Rua",Base!J175)),ISNUMBER(FIND("Estrada",Base!J175)),ISNUMBER(FIND(",",Base!J175)))=TRUE,Base!J175,"")))</f>
        <v/>
      </c>
      <c r="S175" t="str">
        <f>TRIM((IF(OR(ISNUMBER(FIND("Avenida",Base!K175)),ISNUMBER(FIND("Rua",Base!K175)),ISNUMBER(FIND("Estrada",Base!K175)),ISNUMBER(FIND(",",Base!K175)))=TRUE,Base!K175,"")))</f>
        <v>Avenida Nossa Senhora de Copacabana, Copacabana</v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3" t="str" cm="1">
        <f t="array" ref="AA175">LOOKUP(2,1/(F175:Z175&lt;&gt;""),F175:Z175)</f>
        <v>Avenida Nossa Senhora de Copacabana, Copacabana</v>
      </c>
      <c r="AB175" t="str" cm="1">
        <f t="array" ref="AB175">IFERROR(IF(LEN(TRIM(SUBSTITUTE(INDEX(Base!175:175,0,MATCH(Planilha2!$AA175,Base!175:175,0)+1),"m²",""))&gt;5),LEFT(TRIM(SUBSTITUTE(INDEX(Base!175:175,0,MATCH(Planilha2!$AA175,Base!175:175,0)+1),"m²","")),2),TRIM(SUBSTITUTE(INDEX(Base!175:175,0,MATCH(Planilha2!$AA175,Base!175:175,0)+1),"m²",""))),0)</f>
        <v>23</v>
      </c>
      <c r="AC175" t="str" cm="1">
        <f t="array" ref="AC175">IFERROR(IF(LEN(INDEX(Base!175:175,0,MATCH(Planilha2!$AA175,Base!175:175,0)+2))&gt;2,LEFT(INDEX(Base!175:175,0,MATCH(Planilha2!$AA175,Base!175:175,0)+2),1),INDEX(Base!175:175,0,MATCH(Planilha2!$AA175,Base!175:175,0)+2)),0)</f>
        <v>4</v>
      </c>
      <c r="AD175" t="str" cm="1">
        <f t="array" ref="AD175">IFERROR(IF(LEN(INDEX(Base!175:175,0,MATCH(Planilha2!$AA175,Base!175:175,0)+2))&gt;2,LEFT(INDEX(Base!175:175,0,MATCH(Planilha2!$AA175,Base!175:175,0)+2),1),INDEX(Base!175:175,0,MATCH(Planilha2!$AA175,Base!175:175,0)+2)),0)</f>
        <v>4</v>
      </c>
      <c r="AE175" t="str" cm="1">
        <f t="array" ref="AE175">IFERROR(IF(LEN(INDEX(Base!175:175,0,MATCH(Planilha2!$AA175,Base!175:175,0)+2))&gt;2,LEFT(INDEX(Base!175:175,0,MATCH(Planilha2!$AA175,Base!175:175,0)+2),1),INDEX(Base!175:175,0,MATCH(Planilha2!$AA175,Base!175:175,0)+2)),0)</f>
        <v>4</v>
      </c>
      <c r="AF175" t="str">
        <f>AA175&amp;", "&amp;Configurações!$C$4&amp;", "&amp;Configurações!$C$5&amp;", Brazil"</f>
        <v>Avenida Nossa Senhora de Copacabana, Copacabana, Copacabana, RJ, Brazil</v>
      </c>
      <c r="AG175" t="str">
        <f>RIGHT(AA175,LEN(AA175)-FIND(",",AA175,1)-1)&amp;", "&amp;Configurações!$C$4&amp;", "&amp;Configurações!$C$5</f>
        <v>Copacabana, Copacabana, RJ</v>
      </c>
    </row>
    <row r="176" spans="2:33" x14ac:dyDescent="0.3">
      <c r="B176" t="str">
        <f>IF(OR(ISNUMBER(FIND(Configurações!$B$8,Base!B176)),ISNUMBER(FIND(Configurações!$B$9,Base!B176)),ISNUMBER(FIND(Configurações!$B$10,Base!B176)),ISNUMBER(FIND(Configurações!$B$11,Base!B176)))=TRUE,Base!B176,0)</f>
        <v>destaque</v>
      </c>
      <c r="C176" t="str">
        <f>SUBSTITUTE(SUBSTITUTE(IF(ISNUMBER(FIND("R$",Base!B176))=TRUE,Base!B176,IF(OR(ISNUMBER(FIND("condo",Base!C176)),ISNUMBER(FIND("IPTU",Base!C176)))=TRUE,Base!B176,Base!C176)),"R$",""),".","")</f>
        <v xml:space="preserve"> 1800000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0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0</v>
      </c>
      <c r="F176" s="3" t="str" cm="1">
        <f t="array" ref="F176">INDEX(Base!176:176,MATCH(MAX(LEN(Base!176:176)),LEN(Base!176:176),0))</f>
        <v>Prédio tradicional alto padrão seminovo frente sol manhã quadra praia portaria 24 horas play salão de festas ,apto com hall varanda elevador privativo salão 3 ambientes ,dando aces...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/>
      </c>
      <c r="M176" t="str">
        <f>TRIM((IF(OR(ISNUMBER(FIND("Avenida",Base!E176)),ISNUMBER(FIND("Rua",Base!E176)),ISNUMBER(FIND("Estrada",Base!E176)),ISNUMBER(FIND(",",Base!E176)))=TRUE,Base!E176,"")))</f>
        <v>Prédio tradicional alto padrão seminovo frente sol manhã quadra praia portaria 24 horas play salão de festas ,apto com hall varanda elevador privativo salão 3 ambientes ,dando aces...</v>
      </c>
      <c r="N176" t="str">
        <f>TRIM((IF(OR(ISNUMBER(FIND("Avenida",Base!F176)),ISNUMBER(FIND("Rua",Base!F176)),ISNUMBER(FIND("Estrada",Base!F176)),ISNUMBER(FIND(",",Base!F176)))=TRUE,Base!F176,"")))</f>
        <v/>
      </c>
      <c r="O176" t="str">
        <f>TRIM((IF(OR(ISNUMBER(FIND("Avenida",Base!G176)),ISNUMBER(FIND("Rua",Base!G176)),ISNUMBER(FIND("Estrada",Base!G176)),ISNUMBER(FIND(",",Base!G176)))=TRUE,Base!G176,"")))</f>
        <v>Rua Domingos Ferreira, Copacabana</v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/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/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3" t="str" cm="1">
        <f t="array" ref="AA176">LOOKUP(2,1/(F176:Z176&lt;&gt;""),F176:Z176)</f>
        <v>Rua Domingos Ferreira, Copacabana</v>
      </c>
      <c r="AB176" t="str" cm="1">
        <f t="array" ref="AB176">IFERROR(IF(LEN(TRIM(SUBSTITUTE(INDEX(Base!176:176,0,MATCH(Planilha2!$AA176,Base!176:176,0)+1),"m²",""))&gt;5),LEFT(TRIM(SUBSTITUTE(INDEX(Base!176:176,0,MATCH(Planilha2!$AA176,Base!176:176,0)+1),"m²","")),2),TRIM(SUBSTITUTE(INDEX(Base!176:176,0,MATCH(Planilha2!$AA176,Base!176:176,0)+1),"m²",""))),0)</f>
        <v>13</v>
      </c>
      <c r="AC176" t="str" cm="1">
        <f t="array" ref="AC176">IFERROR(IF(LEN(INDEX(Base!176:176,0,MATCH(Planilha2!$AA176,Base!176:176,0)+2))&gt;2,LEFT(INDEX(Base!176:176,0,MATCH(Planilha2!$AA176,Base!176:176,0)+2),1),INDEX(Base!176:176,0,MATCH(Planilha2!$AA176,Base!176:176,0)+2)),0)</f>
        <v>3</v>
      </c>
      <c r="AD176" t="str" cm="1">
        <f t="array" ref="AD176">IFERROR(IF(LEN(INDEX(Base!176:176,0,MATCH(Planilha2!$AA176,Base!176:176,0)+2))&gt;2,LEFT(INDEX(Base!176:176,0,MATCH(Planilha2!$AA176,Base!176:176,0)+2),1),INDEX(Base!176:176,0,MATCH(Planilha2!$AA176,Base!176:176,0)+2)),0)</f>
        <v>3</v>
      </c>
      <c r="AE176" t="str" cm="1">
        <f t="array" ref="AE176">IFERROR(IF(LEN(INDEX(Base!176:176,0,MATCH(Planilha2!$AA176,Base!176:176,0)+2))&gt;2,LEFT(INDEX(Base!176:176,0,MATCH(Planilha2!$AA176,Base!176:176,0)+2),1),INDEX(Base!176:176,0,MATCH(Planilha2!$AA176,Base!176:176,0)+2)),0)</f>
        <v>3</v>
      </c>
      <c r="AF176" t="str">
        <f>AA176&amp;", "&amp;Configurações!$C$4&amp;", "&amp;Configurações!$C$5&amp;", Brazil"</f>
        <v>Rua Domingos Ferreira, Copacabana, Copacabana, RJ, Brazil</v>
      </c>
      <c r="AG176" t="str">
        <f>RIGHT(AA176,LEN(AA176)-FIND(",",AA176,1)-1)&amp;", "&amp;Configurações!$C$4&amp;", "&amp;Configurações!$C$5</f>
        <v>Copacabana, Copacabana, RJ</v>
      </c>
    </row>
    <row r="177" spans="2:33" x14ac:dyDescent="0.3">
      <c r="B177" t="str">
        <f>IF(OR(ISNUMBER(FIND(Configurações!$B$8,Base!B177)),ISNUMBER(FIND(Configurações!$B$9,Base!B177)),ISNUMBER(FIND(Configurações!$B$10,Base!B177)),ISNUMBER(FIND(Configurações!$B$11,Base!B177)))=TRUE,Base!B177,0)</f>
        <v>destaque</v>
      </c>
      <c r="C177" t="str">
        <f>SUBSTITUTE(SUBSTITUTE(IF(ISNUMBER(FIND("R$",Base!B177))=TRUE,Base!B177,IF(OR(ISNUMBER(FIND("condo",Base!C177)),ISNUMBER(FIND("IPTU",Base!C177)))=TRUE,Base!B177,Base!C177)),"R$",""),".","")</f>
        <v xml:space="preserve"> 635000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0</v>
      </c>
      <c r="F177" s="3" t="str" cm="1">
        <f t="array" ref="F177">INDEX(Base!177:177,MATCH(MAX(LEN(Base!177:177)),LEN(Base!177:177),0))</f>
        <v>: Prédio tradicional posto 5 quadrissima praia, vasto comércio transporte portaria 24hs apto frente vista mar sala 02 ambientes,02qtos com armários, 01 bh social com blindex, cozin...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/>
      </c>
      <c r="M177" t="str">
        <f>TRIM((IF(OR(ISNUMBER(FIND("Avenida",Base!E177)),ISNUMBER(FIND("Rua",Base!E177)),ISNUMBER(FIND("Estrada",Base!E177)),ISNUMBER(FIND(",",Base!E177)))=TRUE,Base!E177,"")))</f>
        <v>: Prédio tradicional posto 5 quadrissima praia, vasto comércio transporte portaria 24hs apto frente vista mar sala 02 ambientes,02qtos com armários, 01 bh social com blindex, cozin...</v>
      </c>
      <c r="N177" t="str">
        <f>TRIM((IF(OR(ISNUMBER(FIND("Avenida",Base!F177)),ISNUMBER(FIND("Rua",Base!F177)),ISNUMBER(FIND("Estrada",Base!F177)),ISNUMBER(FIND(",",Base!F177)))=TRUE,Base!F177,"")))</f>
        <v/>
      </c>
      <c r="O177" t="str">
        <f>TRIM((IF(OR(ISNUMBER(FIND("Avenida",Base!G177)),ISNUMBER(FIND("Rua",Base!G177)),ISNUMBER(FIND("Estrada",Base!G177)),ISNUMBER(FIND(",",Base!G177)))=TRUE,Base!G177,"")))</f>
        <v>Rua Djalma Ulrich, Copacabana</v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/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/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3" t="str" cm="1">
        <f t="array" ref="AA177">LOOKUP(2,1/(F177:Z177&lt;&gt;""),F177:Z177)</f>
        <v>Rua Djalma Ulrich, Copacabana</v>
      </c>
      <c r="AB177" t="str" cm="1">
        <f t="array" ref="AB177">IFERROR(IF(LEN(TRIM(SUBSTITUTE(INDEX(Base!177:177,0,MATCH(Planilha2!$AA177,Base!177:177,0)+1),"m²",""))&gt;5),LEFT(TRIM(SUBSTITUTE(INDEX(Base!177:177,0,MATCH(Planilha2!$AA177,Base!177:177,0)+1),"m²","")),2),TRIM(SUBSTITUTE(INDEX(Base!177:177,0,MATCH(Planilha2!$AA177,Base!177:177,0)+1),"m²",""))),0)</f>
        <v>70</v>
      </c>
      <c r="AC177" t="str" cm="1">
        <f t="array" ref="AC177">IFERROR(IF(LEN(INDEX(Base!177:177,0,MATCH(Planilha2!$AA177,Base!177:177,0)+2))&gt;2,LEFT(INDEX(Base!177:177,0,MATCH(Planilha2!$AA177,Base!177:177,0)+2),1),INDEX(Base!177:177,0,MATCH(Planilha2!$AA177,Base!177:177,0)+2)),0)</f>
        <v>2</v>
      </c>
      <c r="AD177" t="str" cm="1">
        <f t="array" ref="AD177">IFERROR(IF(LEN(INDEX(Base!177:177,0,MATCH(Planilha2!$AA177,Base!177:177,0)+2))&gt;2,LEFT(INDEX(Base!177:177,0,MATCH(Planilha2!$AA177,Base!177:177,0)+2),1),INDEX(Base!177:177,0,MATCH(Planilha2!$AA177,Base!177:177,0)+2)),0)</f>
        <v>2</v>
      </c>
      <c r="AE177" t="str" cm="1">
        <f t="array" ref="AE177">IFERROR(IF(LEN(INDEX(Base!177:177,0,MATCH(Planilha2!$AA177,Base!177:177,0)+2))&gt;2,LEFT(INDEX(Base!177:177,0,MATCH(Planilha2!$AA177,Base!177:177,0)+2),1),INDEX(Base!177:177,0,MATCH(Planilha2!$AA177,Base!177:177,0)+2)),0)</f>
        <v>2</v>
      </c>
      <c r="AF177" t="str">
        <f>AA177&amp;", "&amp;Configurações!$C$4&amp;", "&amp;Configurações!$C$5&amp;", Brazil"</f>
        <v>Rua Djalma Ulrich, Copacabana, Copacabana, RJ, Brazil</v>
      </c>
      <c r="AG177" t="str">
        <f>RIGHT(AA177,LEN(AA177)-FIND(",",AA177,1)-1)&amp;", "&amp;Configurações!$C$4&amp;", "&amp;Configurações!$C$5</f>
        <v>Copacabana, Copacabana, RJ</v>
      </c>
    </row>
    <row r="178" spans="2:33" x14ac:dyDescent="0.3">
      <c r="B178" t="str">
        <f>IF(OR(ISNUMBER(FIND(Configurações!$B$8,Base!B178)),ISNUMBER(FIND(Configurações!$B$9,Base!B178)),ISNUMBER(FIND(Configurações!$B$10,Base!B178)),ISNUMBER(FIND(Configurações!$B$11,Base!B178)))=TRUE,Base!B178,0)</f>
        <v>destaque</v>
      </c>
      <c r="C178" t="str">
        <f>SUBSTITUTE(SUBSTITUTE(IF(ISNUMBER(FIND("R$",Base!B178))=TRUE,Base!B178,IF(OR(ISNUMBER(FIND("condo",Base!C178)),ISNUMBER(FIND("IPTU",Base!C178)))=TRUE,Base!B178,Base!C178)),"R$",""),".","")</f>
        <v xml:space="preserve"> 790000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790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230</v>
      </c>
      <c r="F178" s="3" t="str" cm="1">
        <f t="array" ref="F178">INDEX(Base!178:178,MATCH(MAX(LEN(Base!178:178)),LEN(Base!178:178),0))</f>
        <v>FUNDOS, SILENCIOSO E AREJADO! PRÉ-DISPOSIÇÃO PARA AR SPLIT! 2 SALAS, ÓTIMA GALERIA DE CIRCULAÇÃO, 3...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/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/>
      </c>
      <c r="N178" t="str">
        <f>TRIM((IF(OR(ISNUMBER(FIND("Avenida",Base!F178)),ISNUMBER(FIND("Rua",Base!F178)),ISNUMBER(FIND("Estrada",Base!F178)),ISNUMBER(FIND(",",Base!F178)))=TRUE,Base!F178,"")))</f>
        <v/>
      </c>
      <c r="O178" t="str">
        <f>TRIM((IF(OR(ISNUMBER(FIND("Avenida",Base!G178)),ISNUMBER(FIND("Rua",Base!G178)),ISNUMBER(FIND("Estrada",Base!G178)),ISNUMBER(FIND(",",Base!G178)))=TRUE,Base!G178,"")))</f>
        <v>FUNDOS, SILENCIOSO E AREJADO! PRÉ-DISPOSIÇÃO PARA AR SPLIT! 2 SALAS, ÓTIMA GALERIA DE CIRCULAÇÃO, 3...</v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>Rua Duvivier, Copacabana</v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3" t="str" cm="1">
        <f t="array" ref="AA178">LOOKUP(2,1/(F178:Z178&lt;&gt;""),F178:Z178)</f>
        <v>Rua Duvivier, Copacabana</v>
      </c>
      <c r="AB178" t="str" cm="1">
        <f t="array" ref="AB178">IFERROR(IF(LEN(TRIM(SUBSTITUTE(INDEX(Base!178:178,0,MATCH(Planilha2!$AA178,Base!178:178,0)+1),"m²",""))&gt;5),LEFT(TRIM(SUBSTITUTE(INDEX(Base!178:178,0,MATCH(Planilha2!$AA178,Base!178:178,0)+1),"m²","")),2),TRIM(SUBSTITUTE(INDEX(Base!178:178,0,MATCH(Planilha2!$AA178,Base!178:178,0)+1),"m²",""))),0)</f>
        <v>10</v>
      </c>
      <c r="AC178" t="str" cm="1">
        <f t="array" ref="AC178">IFERROR(IF(LEN(INDEX(Base!178:178,0,MATCH(Planilha2!$AA178,Base!178:178,0)+2))&gt;2,LEFT(INDEX(Base!178:178,0,MATCH(Planilha2!$AA178,Base!178:178,0)+2),1),INDEX(Base!178:178,0,MATCH(Planilha2!$AA178,Base!178:178,0)+2)),0)</f>
        <v>3</v>
      </c>
      <c r="AD178" t="str" cm="1">
        <f t="array" ref="AD178">IFERROR(IF(LEN(INDEX(Base!178:178,0,MATCH(Planilha2!$AA178,Base!178:178,0)+2))&gt;2,LEFT(INDEX(Base!178:178,0,MATCH(Planilha2!$AA178,Base!178:178,0)+2),1),INDEX(Base!178:178,0,MATCH(Planilha2!$AA178,Base!178:178,0)+2)),0)</f>
        <v>3</v>
      </c>
      <c r="AE178" t="str" cm="1">
        <f t="array" ref="AE178">IFERROR(IF(LEN(INDEX(Base!178:178,0,MATCH(Planilha2!$AA178,Base!178:178,0)+2))&gt;2,LEFT(INDEX(Base!178:178,0,MATCH(Planilha2!$AA178,Base!178:178,0)+2),1),INDEX(Base!178:178,0,MATCH(Planilha2!$AA178,Base!178:178,0)+2)),0)</f>
        <v>3</v>
      </c>
      <c r="AF178" t="str">
        <f>AA178&amp;", "&amp;Configurações!$C$4&amp;", "&amp;Configurações!$C$5&amp;", Brazil"</f>
        <v>Rua Duvivier, Copacabana, Copacabana, RJ, Brazil</v>
      </c>
      <c r="AG178" t="str">
        <f>RIGHT(AA178,LEN(AA178)-FIND(",",AA178,1)-1)&amp;", "&amp;Configurações!$C$4&amp;", "&amp;Configurações!$C$5</f>
        <v>Copacabana, Copacabana, RJ</v>
      </c>
    </row>
    <row r="179" spans="2:33" x14ac:dyDescent="0.3">
      <c r="B179">
        <f>IF(OR(ISNUMBER(FIND(Configurações!$B$8,Base!B179)),ISNUMBER(FIND(Configurações!$B$9,Base!B179)),ISNUMBER(FIND(Configurações!$B$10,Base!B179)),ISNUMBER(FIND(Configurações!$B$11,Base!B179)))=TRUE,Base!B179,0)</f>
        <v>0</v>
      </c>
      <c r="C179" t="str">
        <f>SUBSTITUTE(SUBSTITUTE(IF(ISNUMBER(FIND("R$",Base!B179))=TRUE,Base!B179,IF(OR(ISNUMBER(FIND("condo",Base!C179)),ISNUMBER(FIND("IPTU",Base!C179)))=TRUE,Base!B179,Base!C179)),"R$",""),".","")</f>
        <v xml:space="preserve"> 1210000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1095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262</v>
      </c>
      <c r="F179" s="3" t="str" cm="1">
        <f t="array" ref="F179">INDEX(Base!179:179,MATCH(MAX(LEN(Base!179:179)),LEN(Base!179:179),0))</f>
        <v>condomínio R$ 1.095 IPTU R$ 262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/>
      </c>
      <c r="M179" t="str">
        <f>TRIM((IF(OR(ISNUMBER(FIND("Avenida",Base!E179)),ISNUMBER(FIND("Rua",Base!E179)),ISNUMBER(FIND("Estrada",Base!E179)),ISNUMBER(FIND(",",Base!E179)))=TRUE,Base!E179,"")))</f>
        <v>Rua Cinco de Julho, Copacabana</v>
      </c>
      <c r="N179" t="str">
        <f>TRIM((IF(OR(ISNUMBER(FIND("Avenida",Base!F179)),ISNUMBER(FIND("Rua",Base!F179)),ISNUMBER(FIND("Estrada",Base!F179)),ISNUMBER(FIND(",",Base!F179)))=TRUE,Base!F179,"")))</f>
        <v/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/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/>
      </c>
      <c r="S179" t="str">
        <f>TRIM((IF(OR(ISNUMBER(FIND("Avenida",Base!K179)),ISNUMBER(FIND("Rua",Base!K179)),ISNUMBER(FIND("Estrada",Base!K179)),ISNUMBER(FIND(",",Base!K179)))=TRUE,Base!K179,"")))</f>
        <v/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3" t="str" cm="1">
        <f t="array" ref="AA179">LOOKUP(2,1/(F179:Z179&lt;&gt;""),F179:Z179)</f>
        <v>Rua Cinco de Julho, Copacabana</v>
      </c>
      <c r="AB179" t="str" cm="1">
        <f t="array" ref="AB179">IFERROR(IF(LEN(TRIM(SUBSTITUTE(INDEX(Base!179:179,0,MATCH(Planilha2!$AA179,Base!179:179,0)+1),"m²",""))&gt;5),LEFT(TRIM(SUBSTITUTE(INDEX(Base!179:179,0,MATCH(Planilha2!$AA179,Base!179:179,0)+1),"m²","")),2),TRIM(SUBSTITUTE(INDEX(Base!179:179,0,MATCH(Planilha2!$AA179,Base!179:179,0)+1),"m²",""))),0)</f>
        <v>95</v>
      </c>
      <c r="AC179" t="str" cm="1">
        <f t="array" ref="AC179">IFERROR(IF(LEN(INDEX(Base!179:179,0,MATCH(Planilha2!$AA179,Base!179:179,0)+2))&gt;2,LEFT(INDEX(Base!179:179,0,MATCH(Planilha2!$AA179,Base!179:179,0)+2),1),INDEX(Base!179:179,0,MATCH(Planilha2!$AA179,Base!179:179,0)+2)),0)</f>
        <v>3</v>
      </c>
      <c r="AD179" t="str" cm="1">
        <f t="array" ref="AD179">IFERROR(IF(LEN(INDEX(Base!179:179,0,MATCH(Planilha2!$AA179,Base!179:179,0)+2))&gt;2,LEFT(INDEX(Base!179:179,0,MATCH(Planilha2!$AA179,Base!179:179,0)+2),1),INDEX(Base!179:179,0,MATCH(Planilha2!$AA179,Base!179:179,0)+2)),0)</f>
        <v>3</v>
      </c>
      <c r="AE179" t="str" cm="1">
        <f t="array" ref="AE179">IFERROR(IF(LEN(INDEX(Base!179:179,0,MATCH(Planilha2!$AA179,Base!179:179,0)+2))&gt;2,LEFT(INDEX(Base!179:179,0,MATCH(Planilha2!$AA179,Base!179:179,0)+2),1),INDEX(Base!179:179,0,MATCH(Planilha2!$AA179,Base!179:179,0)+2)),0)</f>
        <v>3</v>
      </c>
      <c r="AF179" t="str">
        <f>AA179&amp;", "&amp;Configurações!$C$4&amp;", "&amp;Configurações!$C$5&amp;", Brazil"</f>
        <v>Rua Cinco de Julho, Copacabana, Copacabana, RJ, Brazil</v>
      </c>
      <c r="AG179" t="str">
        <f>RIGHT(AA179,LEN(AA179)-FIND(",",AA179,1)-1)&amp;", "&amp;Configurações!$C$4&amp;", "&amp;Configurações!$C$5</f>
        <v>Copacabana, Copacabana, RJ</v>
      </c>
    </row>
    <row r="180" spans="2:33" x14ac:dyDescent="0.3">
      <c r="B180">
        <f>IF(OR(ISNUMBER(FIND(Configurações!$B$8,Base!B180)),ISNUMBER(FIND(Configurações!$B$9,Base!B180)),ISNUMBER(FIND(Configurações!$B$10,Base!B180)),ISNUMBER(FIND(Configurações!$B$11,Base!B180)))=TRUE,Base!B180,0)</f>
        <v>0</v>
      </c>
      <c r="C180" t="str">
        <f>SUBSTITUTE(SUBSTITUTE(IF(ISNUMBER(FIND("R$",Base!B180))=TRUE,Base!B180,IF(OR(ISNUMBER(FIND("condo",Base!C180)),ISNUMBER(FIND("IPTU",Base!C180)))=TRUE,Base!B180,Base!C180)),"R$",""),".","")</f>
        <v xml:space="preserve"> 600000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0</v>
      </c>
      <c r="F180" s="3" t="str" cm="1">
        <f t="array" ref="F180">INDEX(Base!180:180,MATCH(MAX(LEN(Base!180:180)),LEN(Base!180:180),0))</f>
        <v>COD BA22585 - APARTAMENTO COM 1 QUARTO Á VENDA EM COPACABANA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/>
      </c>
      <c r="M180" t="str">
        <f>TRIM((IF(OR(ISNUMBER(FIND("Avenida",Base!E180)),ISNUMBER(FIND("Rua",Base!E180)),ISNUMBER(FIND("Estrada",Base!E180)),ISNUMBER(FIND(",",Base!E180)))=TRUE,Base!E180,"")))</f>
        <v/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/>
      </c>
      <c r="P180" t="str">
        <f>TRIM((IF(OR(ISNUMBER(FIND("Avenida",Base!H180)),ISNUMBER(FIND("Rua",Base!H180)),ISNUMBER(FIND("Estrada",Base!H180)),ISNUMBER(FIND(",",Base!H180)))=TRUE,Base!H180,"")))</f>
        <v>Avenida Atlântica, Copacabana</v>
      </c>
      <c r="Q180" t="str">
        <f>TRIM((IF(OR(ISNUMBER(FIND("Avenida",Base!I180)),ISNUMBER(FIND("Rua",Base!I180)),ISNUMBER(FIND("Estrada",Base!I180)),ISNUMBER(FIND(",",Base!I180)))=TRUE,Base!I180,"")))</f>
        <v/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/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3" t="str" cm="1">
        <f t="array" ref="AA180">LOOKUP(2,1/(F180:Z180&lt;&gt;""),F180:Z180)</f>
        <v>Avenida Atlântica, Copacabana</v>
      </c>
      <c r="AB180" t="str" cm="1">
        <f t="array" ref="AB180">IFERROR(IF(LEN(TRIM(SUBSTITUTE(INDEX(Base!180:180,0,MATCH(Planilha2!$AA180,Base!180:180,0)+1),"m²",""))&gt;5),LEFT(TRIM(SUBSTITUTE(INDEX(Base!180:180,0,MATCH(Planilha2!$AA180,Base!180:180,0)+1),"m²","")),2),TRIM(SUBSTITUTE(INDEX(Base!180:180,0,MATCH(Planilha2!$AA180,Base!180:180,0)+1),"m²",""))),0)</f>
        <v>59</v>
      </c>
      <c r="AC180" t="str" cm="1">
        <f t="array" ref="AC180">IFERROR(IF(LEN(INDEX(Base!180:180,0,MATCH(Planilha2!$AA180,Base!180:180,0)+2))&gt;2,LEFT(INDEX(Base!180:180,0,MATCH(Planilha2!$AA180,Base!180:180,0)+2),1),INDEX(Base!180:180,0,MATCH(Planilha2!$AA180,Base!180:180,0)+2)),0)</f>
        <v>1</v>
      </c>
      <c r="AD180" t="str" cm="1">
        <f t="array" ref="AD180">IFERROR(IF(LEN(INDEX(Base!180:180,0,MATCH(Planilha2!$AA180,Base!180:180,0)+2))&gt;2,LEFT(INDEX(Base!180:180,0,MATCH(Planilha2!$AA180,Base!180:180,0)+2),1),INDEX(Base!180:180,0,MATCH(Planilha2!$AA180,Base!180:180,0)+2)),0)</f>
        <v>1</v>
      </c>
      <c r="AE180" t="str" cm="1">
        <f t="array" ref="AE180">IFERROR(IF(LEN(INDEX(Base!180:180,0,MATCH(Planilha2!$AA180,Base!180:180,0)+2))&gt;2,LEFT(INDEX(Base!180:180,0,MATCH(Planilha2!$AA180,Base!180:180,0)+2),1),INDEX(Base!180:180,0,MATCH(Planilha2!$AA180,Base!180:180,0)+2)),0)</f>
        <v>1</v>
      </c>
      <c r="AF180" t="str">
        <f>AA180&amp;", "&amp;Configurações!$C$4&amp;", "&amp;Configurações!$C$5&amp;", Brazil"</f>
        <v>Avenida Atlântica, Copacabana, Copacabana, RJ, Brazil</v>
      </c>
      <c r="AG180" t="str">
        <f>RIGHT(AA180,LEN(AA180)-FIND(",",AA180,1)-1)&amp;", "&amp;Configurações!$C$4&amp;", "&amp;Configurações!$C$5</f>
        <v>Copacabana, Copacabana, RJ</v>
      </c>
    </row>
    <row r="181" spans="2:33" x14ac:dyDescent="0.3">
      <c r="B181">
        <f>IF(OR(ISNUMBER(FIND(Configurações!$B$8,Base!B181)),ISNUMBER(FIND(Configurações!$B$9,Base!B181)),ISNUMBER(FIND(Configurações!$B$10,Base!B181)),ISNUMBER(FIND(Configurações!$B$11,Base!B181)))=TRUE,Base!B181,0)</f>
        <v>0</v>
      </c>
      <c r="C181" t="str">
        <f>SUBSTITUTE(SUBSTITUTE(IF(ISNUMBER(FIND("R$",Base!B181))=TRUE,Base!B181,IF(OR(ISNUMBER(FIND("condo",Base!C181)),ISNUMBER(FIND("IPTU",Base!C181)))=TRUE,Base!B181,Base!C181)),"R$",""),".","")</f>
        <v xml:space="preserve"> 690000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720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1352</v>
      </c>
      <c r="F181" s="3" t="str" cm="1">
        <f t="array" ref="F181">INDEX(Base!181:181,MATCH(MAX(LEN(Base!181:181)),LEN(Base!181:181),0))</f>
        <v>Oportunidade com duas vagas de garagem!! Santa Clara, próximo da Henrique Oswald. Prédio com boa estrutura, portaria excelente funcionando 24horas, play. Apartamento em andar alto,...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/>
      </c>
      <c r="L181" t="str">
        <f>TRIM((IF(OR(ISNUMBER(FIND("Avenida",Base!D181)),ISNUMBER(FIND("Rua",Base!D181)),ISNUMBER(FIND("Estrada",Base!D181)),ISNUMBER(FIND(",",Base!D181)))=TRUE,Base!D181,"")))</f>
        <v>Oportunidade com duas vagas de garagem!! Santa Clara, próximo da Henrique Oswald. Prédio com boa estrutura, portaria excelente funcionando 24horas, play. Apartamento em andar alto,...</v>
      </c>
      <c r="M181" t="str">
        <f>TRIM((IF(OR(ISNUMBER(FIND("Avenida",Base!E181)),ISNUMBER(FIND("Rua",Base!E181)),ISNUMBER(FIND("Estrada",Base!E181)),ISNUMBER(FIND(",",Base!E181)))=TRUE,Base!E181,"")))</f>
        <v/>
      </c>
      <c r="N181" t="str">
        <f>TRIM((IF(OR(ISNUMBER(FIND("Avenida",Base!F181)),ISNUMBER(FIND("Rua",Base!F181)),ISNUMBER(FIND("Estrada",Base!F181)),ISNUMBER(FIND(",",Base!F181)))=TRUE,Base!F181,"")))</f>
        <v>Copacabana, Rio de Janeiro</v>
      </c>
      <c r="O181" t="str">
        <f>TRIM((IF(OR(ISNUMBER(FIND("Avenida",Base!G181)),ISNUMBER(FIND("Rua",Base!G181)),ISNUMBER(FIND("Estrada",Base!G181)),ISNUMBER(FIND(",",Base!G181)))=TRUE,Base!G181,"")))</f>
        <v/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/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/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3" t="str" cm="1">
        <f t="array" ref="AA181">LOOKUP(2,1/(F181:Z181&lt;&gt;""),F181:Z181)</f>
        <v>Copacabana, Rio de Janeiro</v>
      </c>
      <c r="AB181" t="str" cm="1">
        <f t="array" ref="AB181">IFERROR(IF(LEN(TRIM(SUBSTITUTE(INDEX(Base!181:181,0,MATCH(Planilha2!$AA181,Base!181:181,0)+1),"m²",""))&gt;5),LEFT(TRIM(SUBSTITUTE(INDEX(Base!181:181,0,MATCH(Planilha2!$AA181,Base!181:181,0)+1),"m²","")),2),TRIM(SUBSTITUTE(INDEX(Base!181:181,0,MATCH(Planilha2!$AA181,Base!181:181,0)+1),"m²",""))),0)</f>
        <v>73</v>
      </c>
      <c r="AC181" t="str" cm="1">
        <f t="array" ref="AC181">IFERROR(IF(LEN(INDEX(Base!181:181,0,MATCH(Planilha2!$AA181,Base!181:181,0)+2))&gt;2,LEFT(INDEX(Base!181:181,0,MATCH(Planilha2!$AA181,Base!181:181,0)+2),1),INDEX(Base!181:181,0,MATCH(Planilha2!$AA181,Base!181:181,0)+2)),0)</f>
        <v>2</v>
      </c>
      <c r="AD181" t="str" cm="1">
        <f t="array" ref="AD181">IFERROR(IF(LEN(INDEX(Base!181:181,0,MATCH(Planilha2!$AA181,Base!181:181,0)+2))&gt;2,LEFT(INDEX(Base!181:181,0,MATCH(Planilha2!$AA181,Base!181:181,0)+2),1),INDEX(Base!181:181,0,MATCH(Planilha2!$AA181,Base!181:181,0)+2)),0)</f>
        <v>2</v>
      </c>
      <c r="AE181" t="str" cm="1">
        <f t="array" ref="AE181">IFERROR(IF(LEN(INDEX(Base!181:181,0,MATCH(Planilha2!$AA181,Base!181:181,0)+2))&gt;2,LEFT(INDEX(Base!181:181,0,MATCH(Planilha2!$AA181,Base!181:181,0)+2),1),INDEX(Base!181:181,0,MATCH(Planilha2!$AA181,Base!181:181,0)+2)),0)</f>
        <v>2</v>
      </c>
      <c r="AF181" t="str">
        <f>AA181&amp;", "&amp;Configurações!$C$4&amp;", "&amp;Configurações!$C$5&amp;", Brazil"</f>
        <v>Copacabana, Rio de Janeiro, Copacabana, RJ, Brazil</v>
      </c>
      <c r="AG181" t="str">
        <f>RIGHT(AA181,LEN(AA181)-FIND(",",AA181,1)-1)&amp;", "&amp;Configurações!$C$4&amp;", "&amp;Configurações!$C$5</f>
        <v>Rio de Janeiro, Copacabana, RJ</v>
      </c>
    </row>
    <row r="182" spans="2:33" x14ac:dyDescent="0.3">
      <c r="B182">
        <f>IF(OR(ISNUMBER(FIND(Configurações!$B$8,Base!B182)),ISNUMBER(FIND(Configurações!$B$9,Base!B182)),ISNUMBER(FIND(Configurações!$B$10,Base!B182)),ISNUMBER(FIND(Configurações!$B$11,Base!B182)))=TRUE,Base!B182,0)</f>
        <v>0</v>
      </c>
      <c r="C182" t="str">
        <f>SUBSTITUTE(SUBSTITUTE(IF(ISNUMBER(FIND("R$",Base!B182))=TRUE,Base!B182,IF(OR(ISNUMBER(FIND("condo",Base!C182)),ISNUMBER(FIND("IPTU",Base!C182)))=TRUE,Base!B182,Base!C182)),"R$",""),".","")</f>
        <v xml:space="preserve"> 990000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1181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3043</v>
      </c>
      <c r="F182" s="3" t="str" cm="1">
        <f t="array" ref="F182">INDEX(Base!182:182,MATCH(MAX(LEN(Base!182:182)),LEN(Base!182:182),0))</f>
        <v>Excelente apartamento de sol da manhã, bem ventilado, silencioso. Três quartos, sendo uma suíte, com armário embutidos. Sala com dois ambientes. Cozinha planejada. Banheiros com bl...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>Excelente apartamento de sol da manhã, bem ventilado, silencioso. Três quartos, sendo uma suíte, com armário embutidos. Sala com dois ambientes. Cozinha planejada. Banheiros com bl...</v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>Rua Professor Gastão Bahiana, Copacabana</v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/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/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3" t="str" cm="1">
        <f t="array" ref="AA182">LOOKUP(2,1/(F182:Z182&lt;&gt;""),F182:Z182)</f>
        <v>Rua Professor Gastão Bahiana, Copacabana</v>
      </c>
      <c r="AB182" t="str" cm="1">
        <f t="array" ref="AB182">IFERROR(IF(LEN(TRIM(SUBSTITUTE(INDEX(Base!182:182,0,MATCH(Planilha2!$AA182,Base!182:182,0)+1),"m²",""))&gt;5),LEFT(TRIM(SUBSTITUTE(INDEX(Base!182:182,0,MATCH(Planilha2!$AA182,Base!182:182,0)+1),"m²","")),2),TRIM(SUBSTITUTE(INDEX(Base!182:182,0,MATCH(Planilha2!$AA182,Base!182:182,0)+1),"m²",""))),0)</f>
        <v>93</v>
      </c>
      <c r="AC182" t="str" cm="1">
        <f t="array" ref="AC182">IFERROR(IF(LEN(INDEX(Base!182:182,0,MATCH(Planilha2!$AA182,Base!182:182,0)+2))&gt;2,LEFT(INDEX(Base!182:182,0,MATCH(Planilha2!$AA182,Base!182:182,0)+2),1),INDEX(Base!182:182,0,MATCH(Planilha2!$AA182,Base!182:182,0)+2)),0)</f>
        <v>3</v>
      </c>
      <c r="AD182" t="str" cm="1">
        <f t="array" ref="AD182">IFERROR(IF(LEN(INDEX(Base!182:182,0,MATCH(Planilha2!$AA182,Base!182:182,0)+2))&gt;2,LEFT(INDEX(Base!182:182,0,MATCH(Planilha2!$AA182,Base!182:182,0)+2),1),INDEX(Base!182:182,0,MATCH(Planilha2!$AA182,Base!182:182,0)+2)),0)</f>
        <v>3</v>
      </c>
      <c r="AE182" t="str" cm="1">
        <f t="array" ref="AE182">IFERROR(IF(LEN(INDEX(Base!182:182,0,MATCH(Planilha2!$AA182,Base!182:182,0)+2))&gt;2,LEFT(INDEX(Base!182:182,0,MATCH(Planilha2!$AA182,Base!182:182,0)+2),1),INDEX(Base!182:182,0,MATCH(Planilha2!$AA182,Base!182:182,0)+2)),0)</f>
        <v>3</v>
      </c>
      <c r="AF182" t="str">
        <f>AA182&amp;", "&amp;Configurações!$C$4&amp;", "&amp;Configurações!$C$5&amp;", Brazil"</f>
        <v>Rua Professor Gastão Bahiana, Copacabana, Copacabana, RJ, Brazil</v>
      </c>
      <c r="AG182" t="str">
        <f>RIGHT(AA182,LEN(AA182)-FIND(",",AA182,1)-1)&amp;", "&amp;Configurações!$C$4&amp;", "&amp;Configurações!$C$5</f>
        <v>Copacabana, Copacabana, RJ</v>
      </c>
    </row>
    <row r="183" spans="2:33" x14ac:dyDescent="0.3">
      <c r="B183">
        <f>IF(OR(ISNUMBER(FIND(Configurações!$B$8,Base!B183)),ISNUMBER(FIND(Configurações!$B$9,Base!B183)),ISNUMBER(FIND(Configurações!$B$10,Base!B183)),ISNUMBER(FIND(Configurações!$B$11,Base!B183)))=TRUE,Base!B183,0)</f>
        <v>0</v>
      </c>
      <c r="C183" t="str">
        <f>SUBSTITUTE(SUBSTITUTE(IF(ISNUMBER(FIND("R$",Base!B183))=TRUE,Base!B183,IF(OR(ISNUMBER(FIND("condo",Base!C183)),ISNUMBER(FIND("IPTU",Base!C183)))=TRUE,Base!B183,Base!C183)),"R$",""),".","")</f>
        <v xml:space="preserve"> 760000</v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800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79</v>
      </c>
      <c r="F183" s="3" t="str" cm="1">
        <f t="array" ref="F183">INDEX(Base!183:183,MATCH(MAX(LEN(Base!183:183)),LEN(Base!183:183),0))</f>
        <v>MARAVILHOSO SALA TRÊS QUARTOS COM VAGA NA ESCRITURA! apartamento composto de sala ampla arejada, clara e com vista livre, três quartos espaçosos com vista livre sendo um dos quarto...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/>
      </c>
      <c r="L183" t="str">
        <f>TRIM((IF(OR(ISNUMBER(FIND("Avenida",Base!D183)),ISNUMBER(FIND("Rua",Base!D183)),ISNUMBER(FIND("Estrada",Base!D183)),ISNUMBER(FIND(",",Base!D183)))=TRUE,Base!D183,"")))</f>
        <v>MARAVILHOSO SALA TRÊS QUARTOS COM VAGA NA ESCRITURA! apartamento composto de sala ampla arejada, clara e com vista livre, três quartos espaçosos com vista livre sendo um dos quarto...</v>
      </c>
      <c r="M183" t="str">
        <f>TRIM((IF(OR(ISNUMBER(FIND("Avenida",Base!E183)),ISNUMBER(FIND("Rua",Base!E183)),ISNUMBER(FIND("Estrada",Base!E183)),ISNUMBER(FIND(",",Base!E183)))=TRUE,Base!E183,"")))</f>
        <v/>
      </c>
      <c r="N183" t="str">
        <f>TRIM((IF(OR(ISNUMBER(FIND("Avenida",Base!F183)),ISNUMBER(FIND("Rua",Base!F183)),ISNUMBER(FIND("Estrada",Base!F183)),ISNUMBER(FIND(",",Base!F183)))=TRUE,Base!F183,"")))</f>
        <v>Rua Joseph Bloch, Copacabana</v>
      </c>
      <c r="O183" t="str">
        <f>TRIM((IF(OR(ISNUMBER(FIND("Avenida",Base!G183)),ISNUMBER(FIND("Rua",Base!G183)),ISNUMBER(FIND("Estrada",Base!G183)),ISNUMBER(FIND(",",Base!G183)))=TRUE,Base!G183,"")))</f>
        <v/>
      </c>
      <c r="P183" t="str">
        <f>TRIM((IF(OR(ISNUMBER(FIND("Avenida",Base!H183)),ISNUMBER(FIND("Rua",Base!H183)),ISNUMBER(FIND("Estrada",Base!H183)),ISNUMBER(FIND(",",Base!H183)))=TRUE,Base!H183,"")))</f>
        <v/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3" t="str" cm="1">
        <f t="array" ref="AA183">LOOKUP(2,1/(F183:Z183&lt;&gt;""),F183:Z183)</f>
        <v>Rua Joseph Bloch, Copacabana</v>
      </c>
      <c r="AB183" t="str" cm="1">
        <f t="array" ref="AB183">IFERROR(IF(LEN(TRIM(SUBSTITUTE(INDEX(Base!183:183,0,MATCH(Planilha2!$AA183,Base!183:183,0)+1),"m²",""))&gt;5),LEFT(TRIM(SUBSTITUTE(INDEX(Base!183:183,0,MATCH(Planilha2!$AA183,Base!183:183,0)+1),"m²","")),2),TRIM(SUBSTITUTE(INDEX(Base!183:183,0,MATCH(Planilha2!$AA183,Base!183:183,0)+1),"m²",""))),0)</f>
        <v>10</v>
      </c>
      <c r="AC183" t="str" cm="1">
        <f t="array" ref="AC183">IFERROR(IF(LEN(INDEX(Base!183:183,0,MATCH(Planilha2!$AA183,Base!183:183,0)+2))&gt;2,LEFT(INDEX(Base!183:183,0,MATCH(Planilha2!$AA183,Base!183:183,0)+2),1),INDEX(Base!183:183,0,MATCH(Planilha2!$AA183,Base!183:183,0)+2)),0)</f>
        <v>3</v>
      </c>
      <c r="AD183" t="str" cm="1">
        <f t="array" ref="AD183">IFERROR(IF(LEN(INDEX(Base!183:183,0,MATCH(Planilha2!$AA183,Base!183:183,0)+2))&gt;2,LEFT(INDEX(Base!183:183,0,MATCH(Planilha2!$AA183,Base!183:183,0)+2),1),INDEX(Base!183:183,0,MATCH(Planilha2!$AA183,Base!183:183,0)+2)),0)</f>
        <v>3</v>
      </c>
      <c r="AE183" t="str" cm="1">
        <f t="array" ref="AE183">IFERROR(IF(LEN(INDEX(Base!183:183,0,MATCH(Planilha2!$AA183,Base!183:183,0)+2))&gt;2,LEFT(INDEX(Base!183:183,0,MATCH(Planilha2!$AA183,Base!183:183,0)+2),1),INDEX(Base!183:183,0,MATCH(Planilha2!$AA183,Base!183:183,0)+2)),0)</f>
        <v>3</v>
      </c>
      <c r="AF183" t="str">
        <f>AA183&amp;", "&amp;Configurações!$C$4&amp;", "&amp;Configurações!$C$5&amp;", Brazil"</f>
        <v>Rua Joseph Bloch, Copacabana, Copacabana, RJ, Brazil</v>
      </c>
      <c r="AG183" t="str">
        <f>RIGHT(AA183,LEN(AA183)-FIND(",",AA183,1)-1)&amp;", "&amp;Configurações!$C$4&amp;", "&amp;Configurações!$C$5</f>
        <v>Copacabana, Copacabana, RJ</v>
      </c>
    </row>
    <row r="184" spans="2:33" x14ac:dyDescent="0.3">
      <c r="B184">
        <f>IF(OR(ISNUMBER(FIND(Configurações!$B$8,Base!B184)),ISNUMBER(FIND(Configurações!$B$9,Base!B184)),ISNUMBER(FIND(Configurações!$B$10,Base!B184)),ISNUMBER(FIND(Configurações!$B$11,Base!B184)))=TRUE,Base!B184,0)</f>
        <v>0</v>
      </c>
      <c r="C184" t="str">
        <f>SUBSTITUTE(SUBSTITUTE(IF(ISNUMBER(FIND("R$",Base!B184))=TRUE,Base!B184,IF(OR(ISNUMBER(FIND("condo",Base!C184)),ISNUMBER(FIND("IPTU",Base!C184)))=TRUE,Base!B184,Base!C184)),"R$",""),".","")</f>
        <v xml:space="preserve"> 400000</v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4300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90</v>
      </c>
      <c r="F184" s="3" t="str" cm="1">
        <f t="array" ref="F184">INDEX(Base!184:184,MATCH(MAX(LEN(Base!184:184)),LEN(Base!184:184),0))</f>
        <v>C.R.S Imóveis DESDE 2006 em Copacabana - ÁREA DE SERVIÇO, 8 apartamentos por andar frente vista lateral MAR porteira fechada, necessita, pronto p/alugar ou morar, 12 andar - SOL DA...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>C.R.S Imóveis DESDE 2006 em Copacabana - ÁREA DE SERVIÇO, 8 apartamentos por andar frente vista lateral MAR porteira fechada, necessita, pronto p/alugar ou morar, 12 andar - SOL DA...</v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>Rua Belfort Roxo, Copacabana</v>
      </c>
      <c r="O184" t="str">
        <f>TRIM((IF(OR(ISNUMBER(FIND("Avenida",Base!G184)),ISNUMBER(FIND("Rua",Base!G184)),ISNUMBER(FIND("Estrada",Base!G184)),ISNUMBER(FIND(",",Base!G184)))=TRUE,Base!G184,"")))</f>
        <v/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/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/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3" t="str" cm="1">
        <f t="array" ref="AA184">LOOKUP(2,1/(F184:Z184&lt;&gt;""),F184:Z184)</f>
        <v>Rua Belfort Roxo, Copacabana</v>
      </c>
      <c r="AB184" t="str" cm="1">
        <f t="array" ref="AB184">IFERROR(IF(LEN(TRIM(SUBSTITUTE(INDEX(Base!184:184,0,MATCH(Planilha2!$AA184,Base!184:184,0)+1),"m²",""))&gt;5),LEFT(TRIM(SUBSTITUTE(INDEX(Base!184:184,0,MATCH(Planilha2!$AA184,Base!184:184,0)+1),"m²","")),2),TRIM(SUBSTITUTE(INDEX(Base!184:184,0,MATCH(Planilha2!$AA184,Base!184:184,0)+1),"m²",""))),0)</f>
        <v>40</v>
      </c>
      <c r="AC184" t="str" cm="1">
        <f t="array" ref="AC184">IFERROR(IF(LEN(INDEX(Base!184:184,0,MATCH(Planilha2!$AA184,Base!184:184,0)+2))&gt;2,LEFT(INDEX(Base!184:184,0,MATCH(Planilha2!$AA184,Base!184:184,0)+2),1),INDEX(Base!184:184,0,MATCH(Planilha2!$AA184,Base!184:184,0)+2)),0)</f>
        <v>1</v>
      </c>
      <c r="AD184" t="str" cm="1">
        <f t="array" ref="AD184">IFERROR(IF(LEN(INDEX(Base!184:184,0,MATCH(Planilha2!$AA184,Base!184:184,0)+2))&gt;2,LEFT(INDEX(Base!184:184,0,MATCH(Planilha2!$AA184,Base!184:184,0)+2),1),INDEX(Base!184:184,0,MATCH(Planilha2!$AA184,Base!184:184,0)+2)),0)</f>
        <v>1</v>
      </c>
      <c r="AE184" t="str" cm="1">
        <f t="array" ref="AE184">IFERROR(IF(LEN(INDEX(Base!184:184,0,MATCH(Planilha2!$AA184,Base!184:184,0)+2))&gt;2,LEFT(INDEX(Base!184:184,0,MATCH(Planilha2!$AA184,Base!184:184,0)+2),1),INDEX(Base!184:184,0,MATCH(Planilha2!$AA184,Base!184:184,0)+2)),0)</f>
        <v>1</v>
      </c>
      <c r="AF184" t="str">
        <f>AA184&amp;", "&amp;Configurações!$C$4&amp;", "&amp;Configurações!$C$5&amp;", Brazil"</f>
        <v>Rua Belfort Roxo, Copacabana, Copacabana, RJ, Brazil</v>
      </c>
      <c r="AG184" t="str">
        <f>RIGHT(AA184,LEN(AA184)-FIND(",",AA184,1)-1)&amp;", "&amp;Configurações!$C$4&amp;", "&amp;Configurações!$C$5</f>
        <v>Copacabana, Copacabana, RJ</v>
      </c>
    </row>
    <row r="185" spans="2:33" x14ac:dyDescent="0.3">
      <c r="B185">
        <f>IF(OR(ISNUMBER(FIND(Configurações!$B$8,Base!B185)),ISNUMBER(FIND(Configurações!$B$9,Base!B185)),ISNUMBER(FIND(Configurações!$B$10,Base!B185)),ISNUMBER(FIND(Configurações!$B$11,Base!B185)))=TRUE,Base!B185,0)</f>
        <v>0</v>
      </c>
      <c r="C185" t="str">
        <f>SUBSTITUTE(SUBSTITUTE(IF(ISNUMBER(FIND("R$",Base!B185))=TRUE,Base!B185,IF(OR(ISNUMBER(FIND("condo",Base!C185)),ISNUMBER(FIND("IPTU",Base!C185)))=TRUE,Base!B185,Base!C185)),"R$",""),".","")</f>
        <v xml:space="preserve"> 1250000</v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1293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2969</v>
      </c>
      <c r="F185" s="3" t="str" cm="1">
        <f t="array" ref="F185">INDEX(Base!185:185,MATCH(MAX(LEN(Base!185:185)),LEN(Base!185:185),0))</f>
        <v>Posto 4. Salão, 03 quartos, andar alto, frente vista livre para pão de açúcar e montanhas, 01 suíte, banheiro social amplo, armários embutidos, cozinha planejada, azulejos até o te...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>Posto 4. Salão, 03 quartos, andar alto, frente vista livre para pão de açúcar e montanhas, 01 suíte, banheiro social amplo, armários embutidos, cozinha planejada, azulejos até o te...</v>
      </c>
      <c r="M185" t="str">
        <f>TRIM((IF(OR(ISNUMBER(FIND("Avenida",Base!E185)),ISNUMBER(FIND("Rua",Base!E185)),ISNUMBER(FIND("Estrada",Base!E185)),ISNUMBER(FIND(",",Base!E185)))=TRUE,Base!E185,"")))</f>
        <v/>
      </c>
      <c r="N185" t="str">
        <f>TRIM((IF(OR(ISNUMBER(FIND("Avenida",Base!F185)),ISNUMBER(FIND("Rua",Base!F185)),ISNUMBER(FIND("Estrada",Base!F185)),ISNUMBER(FIND(",",Base!F185)))=TRUE,Base!F185,"")))</f>
        <v>Copacabana, Rio de Janeiro</v>
      </c>
      <c r="O185" t="str">
        <f>TRIM((IF(OR(ISNUMBER(FIND("Avenida",Base!G185)),ISNUMBER(FIND("Rua",Base!G185)),ISNUMBER(FIND("Estrada",Base!G185)),ISNUMBER(FIND(",",Base!G185)))=TRUE,Base!G185,"")))</f>
        <v/>
      </c>
      <c r="P185" t="str">
        <f>TRIM((IF(OR(ISNUMBER(FIND("Avenida",Base!H185)),ISNUMBER(FIND("Rua",Base!H185)),ISNUMBER(FIND("Estrada",Base!H185)),ISNUMBER(FIND(",",Base!H185)))=TRUE,Base!H185,"")))</f>
        <v/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/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3" t="str" cm="1">
        <f t="array" ref="AA185">LOOKUP(2,1/(F185:Z185&lt;&gt;""),F185:Z185)</f>
        <v>Copacabana, Rio de Janeiro</v>
      </c>
      <c r="AB185" t="str" cm="1">
        <f t="array" ref="AB185">IFERROR(IF(LEN(TRIM(SUBSTITUTE(INDEX(Base!185:185,0,MATCH(Planilha2!$AA185,Base!185:185,0)+1),"m²",""))&gt;5),LEFT(TRIM(SUBSTITUTE(INDEX(Base!185:185,0,MATCH(Planilha2!$AA185,Base!185:185,0)+1),"m²","")),2),TRIM(SUBSTITUTE(INDEX(Base!185:185,0,MATCH(Planilha2!$AA185,Base!185:185,0)+1),"m²",""))),0)</f>
        <v>10</v>
      </c>
      <c r="AC185" t="str" cm="1">
        <f t="array" ref="AC185">IFERROR(IF(LEN(INDEX(Base!185:185,0,MATCH(Planilha2!$AA185,Base!185:185,0)+2))&gt;2,LEFT(INDEX(Base!185:185,0,MATCH(Planilha2!$AA185,Base!185:185,0)+2),1),INDEX(Base!185:185,0,MATCH(Planilha2!$AA185,Base!185:185,0)+2)),0)</f>
        <v>3</v>
      </c>
      <c r="AD185" t="str" cm="1">
        <f t="array" ref="AD185">IFERROR(IF(LEN(INDEX(Base!185:185,0,MATCH(Planilha2!$AA185,Base!185:185,0)+2))&gt;2,LEFT(INDEX(Base!185:185,0,MATCH(Planilha2!$AA185,Base!185:185,0)+2),1),INDEX(Base!185:185,0,MATCH(Planilha2!$AA185,Base!185:185,0)+2)),0)</f>
        <v>3</v>
      </c>
      <c r="AE185" t="str" cm="1">
        <f t="array" ref="AE185">IFERROR(IF(LEN(INDEX(Base!185:185,0,MATCH(Planilha2!$AA185,Base!185:185,0)+2))&gt;2,LEFT(INDEX(Base!185:185,0,MATCH(Planilha2!$AA185,Base!185:185,0)+2),1),INDEX(Base!185:185,0,MATCH(Planilha2!$AA185,Base!185:185,0)+2)),0)</f>
        <v>3</v>
      </c>
      <c r="AF185" t="str">
        <f>AA185&amp;", "&amp;Configurações!$C$4&amp;", "&amp;Configurações!$C$5&amp;", Brazil"</f>
        <v>Copacabana, Rio de Janeiro, Copacabana, RJ, Brazil</v>
      </c>
      <c r="AG185" t="str">
        <f>RIGHT(AA185,LEN(AA185)-FIND(",",AA185,1)-1)&amp;", "&amp;Configurações!$C$4&amp;", "&amp;Configurações!$C$5</f>
        <v>Rio de Janeiro, Copacabana, RJ</v>
      </c>
    </row>
    <row r="186" spans="2:33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 xml:space="preserve"> 1550000</v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1186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4069</v>
      </c>
      <c r="F186" s="3" t="str" cm="1">
        <f t="array" ref="F186">INDEX(Base!186:186,MATCH(MAX(LEN(Base!186:186)),LEN(Base!186:186),0))</f>
        <v>Ótimo apartamento em Copacabana com155 m², salão amplo em ambientes, 03 quartos (1 suíte) todos com armário embutido, andar alto, frente, banheiro social amplo, cozinha bem grande...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/>
      </c>
      <c r="L186" t="str">
        <f>TRIM((IF(OR(ISNUMBER(FIND("Avenida",Base!D186)),ISNUMBER(FIND("Rua",Base!D186)),ISNUMBER(FIND("Estrada",Base!D186)),ISNUMBER(FIND(",",Base!D186)))=TRUE,Base!D186,"")))</f>
        <v>Ótimo apartamento em Copacabana com155 m², salão amplo em ambientes, 03 quartos (1 suíte) todos com armário embutido, andar alto, frente, banheiro social amplo, cozinha bem grande...</v>
      </c>
      <c r="M186" t="str">
        <f>TRIM((IF(OR(ISNUMBER(FIND("Avenida",Base!E186)),ISNUMBER(FIND("Rua",Base!E186)),ISNUMBER(FIND("Estrada",Base!E186)),ISNUMBER(FIND(",",Base!E186)))=TRUE,Base!E186,"")))</f>
        <v/>
      </c>
      <c r="N186" t="str">
        <f>TRIM((IF(OR(ISNUMBER(FIND("Avenida",Base!F186)),ISNUMBER(FIND("Rua",Base!F186)),ISNUMBER(FIND("Estrada",Base!F186)),ISNUMBER(FIND(",",Base!F186)))=TRUE,Base!F186,"")))</f>
        <v>Rua Domingos Ferreira, Copacabana</v>
      </c>
      <c r="O186" t="str">
        <f>TRIM((IF(OR(ISNUMBER(FIND("Avenida",Base!G186)),ISNUMBER(FIND("Rua",Base!G186)),ISNUMBER(FIND("Estrada",Base!G186)),ISNUMBER(FIND(",",Base!G186)))=TRUE,Base!G186,"")))</f>
        <v/>
      </c>
      <c r="P186" t="str">
        <f>TRIM((IF(OR(ISNUMBER(FIND("Avenida",Base!H186)),ISNUMBER(FIND("Rua",Base!H186)),ISNUMBER(FIND("Estrada",Base!H186)),ISNUMBER(FIND(",",Base!H186)))=TRUE,Base!H186,"")))</f>
        <v/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3" t="str" cm="1">
        <f t="array" ref="AA186">LOOKUP(2,1/(F186:Z186&lt;&gt;""),F186:Z186)</f>
        <v>Rua Domingos Ferreira, Copacabana</v>
      </c>
      <c r="AB186" t="str" cm="1">
        <f t="array" ref="AB186">IFERROR(IF(LEN(TRIM(SUBSTITUTE(INDEX(Base!186:186,0,MATCH(Planilha2!$AA186,Base!186:186,0)+1),"m²",""))&gt;5),LEFT(TRIM(SUBSTITUTE(INDEX(Base!186:186,0,MATCH(Planilha2!$AA186,Base!186:186,0)+1),"m²","")),2),TRIM(SUBSTITUTE(INDEX(Base!186:186,0,MATCH(Planilha2!$AA186,Base!186:186,0)+1),"m²",""))),0)</f>
        <v>15</v>
      </c>
      <c r="AC186" t="str" cm="1">
        <f t="array" ref="AC186">IFERROR(IF(LEN(INDEX(Base!186:186,0,MATCH(Planilha2!$AA186,Base!186:186,0)+2))&gt;2,LEFT(INDEX(Base!186:186,0,MATCH(Planilha2!$AA186,Base!186:186,0)+2),1),INDEX(Base!186:186,0,MATCH(Planilha2!$AA186,Base!186:186,0)+2)),0)</f>
        <v>3</v>
      </c>
      <c r="AD186" t="str" cm="1">
        <f t="array" ref="AD186">IFERROR(IF(LEN(INDEX(Base!186:186,0,MATCH(Planilha2!$AA186,Base!186:186,0)+2))&gt;2,LEFT(INDEX(Base!186:186,0,MATCH(Planilha2!$AA186,Base!186:186,0)+2),1),INDEX(Base!186:186,0,MATCH(Planilha2!$AA186,Base!186:186,0)+2)),0)</f>
        <v>3</v>
      </c>
      <c r="AE186" t="str" cm="1">
        <f t="array" ref="AE186">IFERROR(IF(LEN(INDEX(Base!186:186,0,MATCH(Planilha2!$AA186,Base!186:186,0)+2))&gt;2,LEFT(INDEX(Base!186:186,0,MATCH(Planilha2!$AA186,Base!186:186,0)+2),1),INDEX(Base!186:186,0,MATCH(Planilha2!$AA186,Base!186:186,0)+2)),0)</f>
        <v>3</v>
      </c>
      <c r="AF186" t="str">
        <f>AA186&amp;", "&amp;Configurações!$C$4&amp;", "&amp;Configurações!$C$5&amp;", Brazil"</f>
        <v>Rua Domingos Ferreira, Copacabana, Copacabana, RJ, Brazil</v>
      </c>
      <c r="AG186" t="str">
        <f>RIGHT(AA186,LEN(AA186)-FIND(",",AA186,1)-1)&amp;", "&amp;Configurações!$C$4&amp;", "&amp;Configurações!$C$5</f>
        <v>Copacabana, Copacabana, RJ</v>
      </c>
    </row>
    <row r="187" spans="2:33" x14ac:dyDescent="0.3">
      <c r="B187" t="str">
        <f>IF(OR(ISNUMBER(FIND(Configurações!$B$8,Base!B187)),ISNUMBER(FIND(Configurações!$B$9,Base!B187)),ISNUMBER(FIND(Configurações!$B$10,Base!B187)),ISNUMBER(FIND(Configurações!$B$11,Base!B187)))=TRUE,Base!B187,0)</f>
        <v>destaque</v>
      </c>
      <c r="C187" t="str">
        <f>SUBSTITUTE(SUBSTITUTE(IF(ISNUMBER(FIND("R$",Base!B187))=TRUE,Base!B187,IF(OR(ISNUMBER(FIND("condo",Base!C187)),ISNUMBER(FIND("IPTU",Base!C187)))=TRUE,Base!B187,Base!C187)),"R$",""),".","")</f>
        <v xml:space="preserve"> 1350000</v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1100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300</v>
      </c>
      <c r="F187" s="3" t="str" cm="1">
        <f t="array" ref="F187">INDEX(Base!187:187,MATCH(MAX(LEN(Base!187:187)),LEN(Base!187:187),0))</f>
        <v>TODO REFORMADO! AR SPLIT! PÉ-DIREITO ALTO! PEÇAS AMPLAS E MUITO AREJADO!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/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/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/>
      </c>
      <c r="S187" t="str">
        <f>TRIM((IF(OR(ISNUMBER(FIND("Avenida",Base!K187)),ISNUMBER(FIND("Rua",Base!K187)),ISNUMBER(FIND("Estrada",Base!K187)),ISNUMBER(FIND(",",Base!K187)))=TRUE,Base!K187,"")))</f>
        <v>Rua Santa Clara, Copacabana</v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3" t="str" cm="1">
        <f t="array" ref="AA187">LOOKUP(2,1/(F187:Z187&lt;&gt;""),F187:Z187)</f>
        <v>Rua Santa Clara, Copacabana</v>
      </c>
      <c r="AB187" t="str" cm="1">
        <f t="array" ref="AB187">IFERROR(IF(LEN(TRIM(SUBSTITUTE(INDEX(Base!187:187,0,MATCH(Planilha2!$AA187,Base!187:187,0)+1),"m²",""))&gt;5),LEFT(TRIM(SUBSTITUTE(INDEX(Base!187:187,0,MATCH(Planilha2!$AA187,Base!187:187,0)+1),"m²","")),2),TRIM(SUBSTITUTE(INDEX(Base!187:187,0,MATCH(Planilha2!$AA187,Base!187:187,0)+1),"m²",""))),0)</f>
        <v>14</v>
      </c>
      <c r="AC187" t="str" cm="1">
        <f t="array" ref="AC187">IFERROR(IF(LEN(INDEX(Base!187:187,0,MATCH(Planilha2!$AA187,Base!187:187,0)+2))&gt;2,LEFT(INDEX(Base!187:187,0,MATCH(Planilha2!$AA187,Base!187:187,0)+2),1),INDEX(Base!187:187,0,MATCH(Planilha2!$AA187,Base!187:187,0)+2)),0)</f>
        <v>3</v>
      </c>
      <c r="AD187" t="str" cm="1">
        <f t="array" ref="AD187">IFERROR(IF(LEN(INDEX(Base!187:187,0,MATCH(Planilha2!$AA187,Base!187:187,0)+2))&gt;2,LEFT(INDEX(Base!187:187,0,MATCH(Planilha2!$AA187,Base!187:187,0)+2),1),INDEX(Base!187:187,0,MATCH(Planilha2!$AA187,Base!187:187,0)+2)),0)</f>
        <v>3</v>
      </c>
      <c r="AE187" t="str" cm="1">
        <f t="array" ref="AE187">IFERROR(IF(LEN(INDEX(Base!187:187,0,MATCH(Planilha2!$AA187,Base!187:187,0)+2))&gt;2,LEFT(INDEX(Base!187:187,0,MATCH(Planilha2!$AA187,Base!187:187,0)+2),1),INDEX(Base!187:187,0,MATCH(Planilha2!$AA187,Base!187:187,0)+2)),0)</f>
        <v>3</v>
      </c>
      <c r="AF187" t="str">
        <f>AA187&amp;", "&amp;Configurações!$C$4&amp;", "&amp;Configurações!$C$5&amp;", Brazil"</f>
        <v>Rua Santa Clara, Copacabana, Copacabana, RJ, Brazil</v>
      </c>
      <c r="AG187" t="str">
        <f>RIGHT(AA187,LEN(AA187)-FIND(",",AA187,1)-1)&amp;", "&amp;Configurações!$C$4&amp;", "&amp;Configurações!$C$5</f>
        <v>Copacabana, Copacabana, RJ</v>
      </c>
    </row>
    <row r="188" spans="2:33" x14ac:dyDescent="0.3">
      <c r="B188" t="str">
        <f>IF(OR(ISNUMBER(FIND(Configurações!$B$8,Base!B188)),ISNUMBER(FIND(Configurações!$B$9,Base!B188)),ISNUMBER(FIND(Configurações!$B$10,Base!B188)),ISNUMBER(FIND(Configurações!$B$11,Base!B188)))=TRUE,Base!B188,0)</f>
        <v>destaque</v>
      </c>
      <c r="C188" t="str">
        <f>SUBSTITUTE(SUBSTITUTE(IF(ISNUMBER(FIND("R$",Base!B188))=TRUE,Base!B188,IF(OR(ISNUMBER(FIND("condo",Base!C188)),ISNUMBER(FIND("IPTU",Base!C188)))=TRUE,Base!B188,Base!C188)),"R$",""),".","")</f>
        <v xml:space="preserve"> 2680000</v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0</v>
      </c>
      <c r="F188" s="3" t="str" cm="1">
        <f t="array" ref="F188">INDEX(Base!188:188,MATCH(MAX(LEN(Base!188:188)),LEN(Base!188:188),0))</f>
        <v>Prédio tradicional vistão para o mar com varanda ,portaria 24 horas ,circuito interno de tv.Apto com hall de entrada salão 3 ambientes dando acesso a varanda ,03 quartos transforma...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/>
      </c>
      <c r="M188" t="str">
        <f>TRIM((IF(OR(ISNUMBER(FIND("Avenida",Base!E188)),ISNUMBER(FIND("Rua",Base!E188)),ISNUMBER(FIND("Estrada",Base!E188)),ISNUMBER(FIND(",",Base!E188)))=TRUE,Base!E188,"")))</f>
        <v>Prédio tradicional vistão para o mar com varanda ,portaria 24 horas ,circuito interno de tv.Apto com hall de entrada salão 3 ambientes dando acesso a varanda ,03 quartos transforma...</v>
      </c>
      <c r="N188" t="str">
        <f>TRIM((IF(OR(ISNUMBER(FIND("Avenida",Base!F188)),ISNUMBER(FIND("Rua",Base!F188)),ISNUMBER(FIND("Estrada",Base!F188)),ISNUMBER(FIND(",",Base!F188)))=TRUE,Base!F188,"")))</f>
        <v/>
      </c>
      <c r="O188" t="str">
        <f>TRIM((IF(OR(ISNUMBER(FIND("Avenida",Base!G188)),ISNUMBER(FIND("Rua",Base!G188)),ISNUMBER(FIND("Estrada",Base!G188)),ISNUMBER(FIND(",",Base!G188)))=TRUE,Base!G188,"")))</f>
        <v>Avenida Atlântica, Copacabana</v>
      </c>
      <c r="P188" t="str">
        <f>TRIM((IF(OR(ISNUMBER(FIND("Avenida",Base!H188)),ISNUMBER(FIND("Rua",Base!H188)),ISNUMBER(FIND("Estrada",Base!H188)),ISNUMBER(FIND(",",Base!H188)))=TRUE,Base!H188,"")))</f>
        <v/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/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3" t="str" cm="1">
        <f t="array" ref="AA188">LOOKUP(2,1/(F188:Z188&lt;&gt;""),F188:Z188)</f>
        <v>Avenida Atlântica, Copacabana</v>
      </c>
      <c r="AB188" t="str" cm="1">
        <f t="array" ref="AB188">IFERROR(IF(LEN(TRIM(SUBSTITUTE(INDEX(Base!188:188,0,MATCH(Planilha2!$AA188,Base!188:188,0)+1),"m²",""))&gt;5),LEFT(TRIM(SUBSTITUTE(INDEX(Base!188:188,0,MATCH(Planilha2!$AA188,Base!188:188,0)+1),"m²","")),2),TRIM(SUBSTITUTE(INDEX(Base!188:188,0,MATCH(Planilha2!$AA188,Base!188:188,0)+1),"m²",""))),0)</f>
        <v>16</v>
      </c>
      <c r="AC188" t="str" cm="1">
        <f t="array" ref="AC188">IFERROR(IF(LEN(INDEX(Base!188:188,0,MATCH(Planilha2!$AA188,Base!188:188,0)+2))&gt;2,LEFT(INDEX(Base!188:188,0,MATCH(Planilha2!$AA188,Base!188:188,0)+2),1),INDEX(Base!188:188,0,MATCH(Planilha2!$AA188,Base!188:188,0)+2)),0)</f>
        <v>3</v>
      </c>
      <c r="AD188" t="str" cm="1">
        <f t="array" ref="AD188">IFERROR(IF(LEN(INDEX(Base!188:188,0,MATCH(Planilha2!$AA188,Base!188:188,0)+2))&gt;2,LEFT(INDEX(Base!188:188,0,MATCH(Planilha2!$AA188,Base!188:188,0)+2),1),INDEX(Base!188:188,0,MATCH(Planilha2!$AA188,Base!188:188,0)+2)),0)</f>
        <v>3</v>
      </c>
      <c r="AE188" t="str" cm="1">
        <f t="array" ref="AE188">IFERROR(IF(LEN(INDEX(Base!188:188,0,MATCH(Planilha2!$AA188,Base!188:188,0)+2))&gt;2,LEFT(INDEX(Base!188:188,0,MATCH(Planilha2!$AA188,Base!188:188,0)+2),1),INDEX(Base!188:188,0,MATCH(Planilha2!$AA188,Base!188:188,0)+2)),0)</f>
        <v>3</v>
      </c>
      <c r="AF188" t="str">
        <f>AA188&amp;", "&amp;Configurações!$C$4&amp;", "&amp;Configurações!$C$5&amp;", Brazil"</f>
        <v>Avenida Atlântica, Copacabana, Copacabana, RJ, Brazil</v>
      </c>
      <c r="AG188" t="str">
        <f>RIGHT(AA188,LEN(AA188)-FIND(",",AA188,1)-1)&amp;", "&amp;Configurações!$C$4&amp;", "&amp;Configurações!$C$5</f>
        <v>Copacabana, Copacabana, RJ</v>
      </c>
    </row>
    <row r="189" spans="2:33" x14ac:dyDescent="0.3">
      <c r="B189" t="str">
        <f>IF(OR(ISNUMBER(FIND(Configurações!$B$8,Base!B189)),ISNUMBER(FIND(Configurações!$B$9,Base!B189)),ISNUMBER(FIND(Configurações!$B$10,Base!B189)),ISNUMBER(FIND(Configurações!$B$11,Base!B189)))=TRUE,Base!B189,0)</f>
        <v>destaque</v>
      </c>
      <c r="C189" t="str">
        <f>SUBSTITUTE(SUBSTITUTE(IF(ISNUMBER(FIND("R$",Base!B189))=TRUE,Base!B189,IF(OR(ISNUMBER(FIND("condo",Base!C189)),ISNUMBER(FIND("IPTU",Base!C189)))=TRUE,Base!B189,Base!C189)),"R$",""),".","")</f>
        <v xml:space="preserve"> 1190000</v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0</v>
      </c>
      <c r="F189" s="3" t="str" cm="1">
        <f t="array" ref="F189">INDEX(Base!189:189,MATCH(MAX(LEN(Base!189:189)),LEN(Base!189:189),0))</f>
        <v>Prédio tradicional próximo a Santa Clara ,coladinho na praia e todo o comércio ,frente com Hall de entrada sala 2 ambientes com janelas anti-ruido ,03 quartos com bons armários sen...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/>
      </c>
      <c r="M189" t="str">
        <f>TRIM((IF(OR(ISNUMBER(FIND("Avenida",Base!E189)),ISNUMBER(FIND("Rua",Base!E189)),ISNUMBER(FIND("Estrada",Base!E189)),ISNUMBER(FIND(",",Base!E189)))=TRUE,Base!E189,"")))</f>
        <v>Prédio tradicional próximo a Santa Clara ,coladinho na praia e todo o comércio ,frente com Hall de entrada sala 2 ambientes com janelas anti-ruido ,03 quartos com bons armários sen...</v>
      </c>
      <c r="N189" t="str">
        <f>TRIM((IF(OR(ISNUMBER(FIND("Avenida",Base!F189)),ISNUMBER(FIND("Rua",Base!F189)),ISNUMBER(FIND("Estrada",Base!F189)),ISNUMBER(FIND(",",Base!F189)))=TRUE,Base!F189,"")))</f>
        <v/>
      </c>
      <c r="O189" t="str">
        <f>TRIM((IF(OR(ISNUMBER(FIND("Avenida",Base!G189)),ISNUMBER(FIND("Rua",Base!G189)),ISNUMBER(FIND("Estrada",Base!G189)),ISNUMBER(FIND(",",Base!G189)))=TRUE,Base!G189,"")))</f>
        <v>Avenida Nossa Senhora de Copacabana, Copacabana</v>
      </c>
      <c r="P189" t="str">
        <f>TRIM((IF(OR(ISNUMBER(FIND("Avenida",Base!H189)),ISNUMBER(FIND("Rua",Base!H189)),ISNUMBER(FIND("Estrada",Base!H189)),ISNUMBER(FIND(",",Base!H189)))=TRUE,Base!H189,"")))</f>
        <v/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3" t="str" cm="1">
        <f t="array" ref="AA189">LOOKUP(2,1/(F189:Z189&lt;&gt;""),F189:Z189)</f>
        <v>Avenida Nossa Senhora de Copacabana, Copacabana</v>
      </c>
      <c r="AB189" t="str" cm="1">
        <f t="array" ref="AB189">IFERROR(IF(LEN(TRIM(SUBSTITUTE(INDEX(Base!189:189,0,MATCH(Planilha2!$AA189,Base!189:189,0)+1),"m²",""))&gt;5),LEFT(TRIM(SUBSTITUTE(INDEX(Base!189:189,0,MATCH(Planilha2!$AA189,Base!189:189,0)+1),"m²","")),2),TRIM(SUBSTITUTE(INDEX(Base!189:189,0,MATCH(Planilha2!$AA189,Base!189:189,0)+1),"m²",""))),0)</f>
        <v>11</v>
      </c>
      <c r="AC189" t="str" cm="1">
        <f t="array" ref="AC189">IFERROR(IF(LEN(INDEX(Base!189:189,0,MATCH(Planilha2!$AA189,Base!189:189,0)+2))&gt;2,LEFT(INDEX(Base!189:189,0,MATCH(Planilha2!$AA189,Base!189:189,0)+2),1),INDEX(Base!189:189,0,MATCH(Planilha2!$AA189,Base!189:189,0)+2)),0)</f>
        <v>3</v>
      </c>
      <c r="AD189" t="str" cm="1">
        <f t="array" ref="AD189">IFERROR(IF(LEN(INDEX(Base!189:189,0,MATCH(Planilha2!$AA189,Base!189:189,0)+2))&gt;2,LEFT(INDEX(Base!189:189,0,MATCH(Planilha2!$AA189,Base!189:189,0)+2),1),INDEX(Base!189:189,0,MATCH(Planilha2!$AA189,Base!189:189,0)+2)),0)</f>
        <v>3</v>
      </c>
      <c r="AE189" t="str" cm="1">
        <f t="array" ref="AE189">IFERROR(IF(LEN(INDEX(Base!189:189,0,MATCH(Planilha2!$AA189,Base!189:189,0)+2))&gt;2,LEFT(INDEX(Base!189:189,0,MATCH(Planilha2!$AA189,Base!189:189,0)+2),1),INDEX(Base!189:189,0,MATCH(Planilha2!$AA189,Base!189:189,0)+2)),0)</f>
        <v>3</v>
      </c>
      <c r="AF189" t="str">
        <f>AA189&amp;", "&amp;Configurações!$C$4&amp;", "&amp;Configurações!$C$5&amp;", Brazil"</f>
        <v>Avenida Nossa Senhora de Copacabana, Copacabana, Copacabana, RJ, Brazil</v>
      </c>
      <c r="AG189" t="str">
        <f>RIGHT(AA189,LEN(AA189)-FIND(",",AA189,1)-1)&amp;", "&amp;Configurações!$C$4&amp;", "&amp;Configurações!$C$5</f>
        <v>Copacabana, Copacabana, RJ</v>
      </c>
    </row>
    <row r="190" spans="2:33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 xml:space="preserve"> 1700000</v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1720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4582</v>
      </c>
      <c r="F190" s="3" t="str" cm="1">
        <f t="array" ref="F190">INDEX(Base!190:190,MATCH(MAX(LEN(Base!190:190)),LEN(Base!190:190),0))</f>
        <v>Linda cobertura duplex totalmente reformada e automatizada. São 270m² divididos por primeiro piso varandão, salão com sala de jantar integrada, dois quartos com closet, banheiro so...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/>
      </c>
      <c r="L190" t="str">
        <f>TRIM((IF(OR(ISNUMBER(FIND("Avenida",Base!D190)),ISNUMBER(FIND("Rua",Base!D190)),ISNUMBER(FIND("Estrada",Base!D190)),ISNUMBER(FIND(",",Base!D190)))=TRUE,Base!D190,"")))</f>
        <v>Linda cobertura duplex totalmente reformada e automatizada. São 270m² divididos por primeiro piso varandão, salão com sala de jantar integrada, dois quartos com closet, banheiro so...</v>
      </c>
      <c r="M190" t="str">
        <f>TRIM((IF(OR(ISNUMBER(FIND("Avenida",Base!E190)),ISNUMBER(FIND("Rua",Base!E190)),ISNUMBER(FIND("Estrada",Base!E190)),ISNUMBER(FIND(",",Base!E190)))=TRUE,Base!E190,"")))</f>
        <v/>
      </c>
      <c r="N190" t="str">
        <f>TRIM((IF(OR(ISNUMBER(FIND("Avenida",Base!F190)),ISNUMBER(FIND("Rua",Base!F190)),ISNUMBER(FIND("Estrada",Base!F190)),ISNUMBER(FIND(",",Base!F190)))=TRUE,Base!F190,"")))</f>
        <v>Copacabana, Rio de Janeiro</v>
      </c>
      <c r="O190" t="str">
        <f>TRIM((IF(OR(ISNUMBER(FIND("Avenida",Base!G190)),ISNUMBER(FIND("Rua",Base!G190)),ISNUMBER(FIND("Estrada",Base!G190)),ISNUMBER(FIND(",",Base!G190)))=TRUE,Base!G190,"")))</f>
        <v/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3" t="str" cm="1">
        <f t="array" ref="AA190">LOOKUP(2,1/(F190:Z190&lt;&gt;""),F190:Z190)</f>
        <v>Copacabana, Rio de Janeiro</v>
      </c>
      <c r="AB190" t="str" cm="1">
        <f t="array" ref="AB190">IFERROR(IF(LEN(TRIM(SUBSTITUTE(INDEX(Base!190:190,0,MATCH(Planilha2!$AA190,Base!190:190,0)+1),"m²",""))&gt;5),LEFT(TRIM(SUBSTITUTE(INDEX(Base!190:190,0,MATCH(Planilha2!$AA190,Base!190:190,0)+1),"m²","")),2),TRIM(SUBSTITUTE(INDEX(Base!190:190,0,MATCH(Planilha2!$AA190,Base!190:190,0)+1),"m²",""))),0)</f>
        <v>27</v>
      </c>
      <c r="AC190" t="str" cm="1">
        <f t="array" ref="AC190">IFERROR(IF(LEN(INDEX(Base!190:190,0,MATCH(Planilha2!$AA190,Base!190:190,0)+2))&gt;2,LEFT(INDEX(Base!190:190,0,MATCH(Planilha2!$AA190,Base!190:190,0)+2),1),INDEX(Base!190:190,0,MATCH(Planilha2!$AA190,Base!190:190,0)+2)),0)</f>
        <v>3</v>
      </c>
      <c r="AD190" t="str" cm="1">
        <f t="array" ref="AD190">IFERROR(IF(LEN(INDEX(Base!190:190,0,MATCH(Planilha2!$AA190,Base!190:190,0)+2))&gt;2,LEFT(INDEX(Base!190:190,0,MATCH(Planilha2!$AA190,Base!190:190,0)+2),1),INDEX(Base!190:190,0,MATCH(Planilha2!$AA190,Base!190:190,0)+2)),0)</f>
        <v>3</v>
      </c>
      <c r="AE190" t="str" cm="1">
        <f t="array" ref="AE190">IFERROR(IF(LEN(INDEX(Base!190:190,0,MATCH(Planilha2!$AA190,Base!190:190,0)+2))&gt;2,LEFT(INDEX(Base!190:190,0,MATCH(Planilha2!$AA190,Base!190:190,0)+2),1),INDEX(Base!190:190,0,MATCH(Planilha2!$AA190,Base!190:190,0)+2)),0)</f>
        <v>3</v>
      </c>
      <c r="AF190" t="str">
        <f>AA190&amp;", "&amp;Configurações!$C$4&amp;", "&amp;Configurações!$C$5&amp;", Brazil"</f>
        <v>Copacabana, Rio de Janeiro, Copacabana, RJ, Brazil</v>
      </c>
      <c r="AG190" t="str">
        <f>RIGHT(AA190,LEN(AA190)-FIND(",",AA190,1)-1)&amp;", "&amp;Configurações!$C$4&amp;", "&amp;Configurações!$C$5</f>
        <v>Rio de Janeiro, Copacabana, RJ</v>
      </c>
    </row>
    <row r="191" spans="2:33" x14ac:dyDescent="0.3">
      <c r="B191" t="str">
        <f>IF(OR(ISNUMBER(FIND(Configurações!$B$8,Base!B191)),ISNUMBER(FIND(Configurações!$B$9,Base!B191)),ISNUMBER(FIND(Configurações!$B$10,Base!B191)),ISNUMBER(FIND(Configurações!$B$11,Base!B191)))=TRUE,Base!B191,0)</f>
        <v>destaque</v>
      </c>
      <c r="C191" t="str">
        <f>SUBSTITUTE(SUBSTITUTE(IF(ISNUMBER(FIND("R$",Base!B191))=TRUE,Base!B191,IF(OR(ISNUMBER(FIND("condo",Base!C191)),ISNUMBER(FIND("IPTU",Base!C191)))=TRUE,Base!B191,Base!C191)),"R$",""),".","")</f>
        <v xml:space="preserve"> 690000</v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716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101</v>
      </c>
      <c r="F191" s="3" t="str" cm="1">
        <f t="array" ref="F191">INDEX(Base!191:191,MATCH(MAX(LEN(Base!191:191)),LEN(Base!191:191),0))</f>
        <v>Cód: CPAP20399. OPORTUNIDADE ÚNICA! 2 quartos mobiliado, pronto para morar! Venda porteira fechada opcional. Sala recém-reformada, dois quartos, sendo um armário planejado, dois ba...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/>
      </c>
      <c r="L191" t="str">
        <f>TRIM((IF(OR(ISNUMBER(FIND("Avenida",Base!D191)),ISNUMBER(FIND("Rua",Base!D191)),ISNUMBER(FIND("Estrada",Base!D191)),ISNUMBER(FIND(",",Base!D191)))=TRUE,Base!D191,"")))</f>
        <v/>
      </c>
      <c r="M191" t="str">
        <f>TRIM((IF(OR(ISNUMBER(FIND("Avenida",Base!E191)),ISNUMBER(FIND("Rua",Base!E191)),ISNUMBER(FIND("Estrada",Base!E191)),ISNUMBER(FIND(",",Base!E191)))=TRUE,Base!E191,"")))</f>
        <v>Cód: CPAP20399. OPORTUNIDADE ÚNICA! 2 quartos mobiliado, pronto para morar! Venda porteira fechada opcional. Sala recém-reformada, dois quartos, sendo um armário planejado, dois ba...</v>
      </c>
      <c r="N191" t="str">
        <f>TRIM((IF(OR(ISNUMBER(FIND("Avenida",Base!F191)),ISNUMBER(FIND("Rua",Base!F191)),ISNUMBER(FIND("Estrada",Base!F191)),ISNUMBER(FIND(",",Base!F191)))=TRUE,Base!F191,"")))</f>
        <v/>
      </c>
      <c r="O191" t="str">
        <f>TRIM((IF(OR(ISNUMBER(FIND("Avenida",Base!G191)),ISNUMBER(FIND("Rua",Base!G191)),ISNUMBER(FIND("Estrada",Base!G191)),ISNUMBER(FIND(",",Base!G191)))=TRUE,Base!G191,"")))</f>
        <v>Rua Sá Ferreira, Copacabana</v>
      </c>
      <c r="P191" t="str">
        <f>TRIM((IF(OR(ISNUMBER(FIND("Avenida",Base!H191)),ISNUMBER(FIND("Rua",Base!H191)),ISNUMBER(FIND("Estrada",Base!H191)),ISNUMBER(FIND(",",Base!H191)))=TRUE,Base!H191,"")))</f>
        <v/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/>
      </c>
      <c r="S191" t="str">
        <f>TRIM((IF(OR(ISNUMBER(FIND("Avenida",Base!K191)),ISNUMBER(FIND("Rua",Base!K191)),ISNUMBER(FIND("Estrada",Base!K191)),ISNUMBER(FIND(",",Base!K191)))=TRUE,Base!K191,"")))</f>
        <v/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/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3" t="str" cm="1">
        <f t="array" ref="AA191">LOOKUP(2,1/(F191:Z191&lt;&gt;""),F191:Z191)</f>
        <v>Rua Sá Ferreira, Copacabana</v>
      </c>
      <c r="AB191" t="str" cm="1">
        <f t="array" ref="AB191">IFERROR(IF(LEN(TRIM(SUBSTITUTE(INDEX(Base!191:191,0,MATCH(Planilha2!$AA191,Base!191:191,0)+1),"m²",""))&gt;5),LEFT(TRIM(SUBSTITUTE(INDEX(Base!191:191,0,MATCH(Planilha2!$AA191,Base!191:191,0)+1),"m²","")),2),TRIM(SUBSTITUTE(INDEX(Base!191:191,0,MATCH(Planilha2!$AA191,Base!191:191,0)+1),"m²",""))),0)</f>
        <v>71</v>
      </c>
      <c r="AC191" t="str" cm="1">
        <f t="array" ref="AC191">IFERROR(IF(LEN(INDEX(Base!191:191,0,MATCH(Planilha2!$AA191,Base!191:191,0)+2))&gt;2,LEFT(INDEX(Base!191:191,0,MATCH(Planilha2!$AA191,Base!191:191,0)+2),1),INDEX(Base!191:191,0,MATCH(Planilha2!$AA191,Base!191:191,0)+2)),0)</f>
        <v>2</v>
      </c>
      <c r="AD191" t="str" cm="1">
        <f t="array" ref="AD191">IFERROR(IF(LEN(INDEX(Base!191:191,0,MATCH(Planilha2!$AA191,Base!191:191,0)+2))&gt;2,LEFT(INDEX(Base!191:191,0,MATCH(Planilha2!$AA191,Base!191:191,0)+2),1),INDEX(Base!191:191,0,MATCH(Planilha2!$AA191,Base!191:191,0)+2)),0)</f>
        <v>2</v>
      </c>
      <c r="AE191" t="str" cm="1">
        <f t="array" ref="AE191">IFERROR(IF(LEN(INDEX(Base!191:191,0,MATCH(Planilha2!$AA191,Base!191:191,0)+2))&gt;2,LEFT(INDEX(Base!191:191,0,MATCH(Planilha2!$AA191,Base!191:191,0)+2),1),INDEX(Base!191:191,0,MATCH(Planilha2!$AA191,Base!191:191,0)+2)),0)</f>
        <v>2</v>
      </c>
      <c r="AF191" t="str">
        <f>AA191&amp;", "&amp;Configurações!$C$4&amp;", "&amp;Configurações!$C$5&amp;", Brazil"</f>
        <v>Rua Sá Ferreira, Copacabana, Copacabana, RJ, Brazil</v>
      </c>
      <c r="AG191" t="str">
        <f>RIGHT(AA191,LEN(AA191)-FIND(",",AA191,1)-1)&amp;", "&amp;Configurações!$C$4&amp;", "&amp;Configurações!$C$5</f>
        <v>Copacabana, Copacabana, RJ</v>
      </c>
    </row>
    <row r="192" spans="2:33" x14ac:dyDescent="0.3">
      <c r="B192" t="str">
        <f>IF(OR(ISNUMBER(FIND(Configurações!$B$8,Base!B192)),ISNUMBER(FIND(Configurações!$B$9,Base!B192)),ISNUMBER(FIND(Configurações!$B$10,Base!B192)),ISNUMBER(FIND(Configurações!$B$11,Base!B192)))=TRUE,Base!B192,0)</f>
        <v>destaque</v>
      </c>
      <c r="C192" t="str">
        <f>SUBSTITUTE(SUBSTITUTE(IF(ISNUMBER(FIND("R$",Base!B192))=TRUE,Base!B192,IF(OR(ISNUMBER(FIND("condo",Base!C192)),ISNUMBER(FIND("IPTU",Base!C192)))=TRUE,Base!B192,Base!C192)),"R$",""),".","")</f>
        <v xml:space="preserve"> 1280000</v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1500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350</v>
      </c>
      <c r="F192" s="3" t="str" cm="1">
        <f t="array" ref="F192">INDEX(Base!192:192,MATCH(MAX(LEN(Base!192:192)),LEN(Base!192:192),0))</f>
        <v>Ponto nobre Avenida Atlântica ,ponto nobre fundos claro silencioso ,salão amplo 3 quartos suite banheiro social ,ampla cozinha área de serviço dependências completas 01 vaga de gar...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/>
      </c>
      <c r="L192" t="str">
        <f>TRIM((IF(OR(ISNUMBER(FIND("Avenida",Base!D192)),ISNUMBER(FIND("Rua",Base!D192)),ISNUMBER(FIND("Estrada",Base!D192)),ISNUMBER(FIND(",",Base!D192)))=TRUE,Base!D192,"")))</f>
        <v/>
      </c>
      <c r="M192" t="str">
        <f>TRIM((IF(OR(ISNUMBER(FIND("Avenida",Base!E192)),ISNUMBER(FIND("Rua",Base!E192)),ISNUMBER(FIND("Estrada",Base!E192)),ISNUMBER(FIND(",",Base!E192)))=TRUE,Base!E192,"")))</f>
        <v>Ponto nobre Avenida Atlântica ,ponto nobre fundos claro silencioso ,salão amplo 3 quartos suite banheiro social ,ampla cozinha área de serviço dependências completas 01 vaga de gar...</v>
      </c>
      <c r="N192" t="str">
        <f>TRIM((IF(OR(ISNUMBER(FIND("Avenida",Base!F192)),ISNUMBER(FIND("Rua",Base!F192)),ISNUMBER(FIND("Estrada",Base!F192)),ISNUMBER(FIND(",",Base!F192)))=TRUE,Base!F192,"")))</f>
        <v/>
      </c>
      <c r="O192" t="str">
        <f>TRIM((IF(OR(ISNUMBER(FIND("Avenida",Base!G192)),ISNUMBER(FIND("Rua",Base!G192)),ISNUMBER(FIND("Estrada",Base!G192)),ISNUMBER(FIND(",",Base!G192)))=TRUE,Base!G192,"")))</f>
        <v>Avenida Atlântica, Copacabana</v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3" t="str" cm="1">
        <f t="array" ref="AA192">LOOKUP(2,1/(F192:Z192&lt;&gt;""),F192:Z192)</f>
        <v>Avenida Atlântica, Copacabana</v>
      </c>
      <c r="AB192" t="str" cm="1">
        <f t="array" ref="AB192">IFERROR(IF(LEN(TRIM(SUBSTITUTE(INDEX(Base!192:192,0,MATCH(Planilha2!$AA192,Base!192:192,0)+1),"m²",""))&gt;5),LEFT(TRIM(SUBSTITUTE(INDEX(Base!192:192,0,MATCH(Planilha2!$AA192,Base!192:192,0)+1),"m²","")),2),TRIM(SUBSTITUTE(INDEX(Base!192:192,0,MATCH(Planilha2!$AA192,Base!192:192,0)+1),"m²",""))),0)</f>
        <v>13</v>
      </c>
      <c r="AC192" t="str" cm="1">
        <f t="array" ref="AC192">IFERROR(IF(LEN(INDEX(Base!192:192,0,MATCH(Planilha2!$AA192,Base!192:192,0)+2))&gt;2,LEFT(INDEX(Base!192:192,0,MATCH(Planilha2!$AA192,Base!192:192,0)+2),1),INDEX(Base!192:192,0,MATCH(Planilha2!$AA192,Base!192:192,0)+2)),0)</f>
        <v>3</v>
      </c>
      <c r="AD192" t="str" cm="1">
        <f t="array" ref="AD192">IFERROR(IF(LEN(INDEX(Base!192:192,0,MATCH(Planilha2!$AA192,Base!192:192,0)+2))&gt;2,LEFT(INDEX(Base!192:192,0,MATCH(Planilha2!$AA192,Base!192:192,0)+2),1),INDEX(Base!192:192,0,MATCH(Planilha2!$AA192,Base!192:192,0)+2)),0)</f>
        <v>3</v>
      </c>
      <c r="AE192" t="str" cm="1">
        <f t="array" ref="AE192">IFERROR(IF(LEN(INDEX(Base!192:192,0,MATCH(Planilha2!$AA192,Base!192:192,0)+2))&gt;2,LEFT(INDEX(Base!192:192,0,MATCH(Planilha2!$AA192,Base!192:192,0)+2),1),INDEX(Base!192:192,0,MATCH(Planilha2!$AA192,Base!192:192,0)+2)),0)</f>
        <v>3</v>
      </c>
      <c r="AF192" t="str">
        <f>AA192&amp;", "&amp;Configurações!$C$4&amp;", "&amp;Configurações!$C$5&amp;", Brazil"</f>
        <v>Avenida Atlântica, Copacabana, Copacabana, RJ, Brazil</v>
      </c>
      <c r="AG192" t="str">
        <f>RIGHT(AA192,LEN(AA192)-FIND(",",AA192,1)-1)&amp;", "&amp;Configurações!$C$4&amp;", "&amp;Configurações!$C$5</f>
        <v>Copacabana, Copacabana, RJ</v>
      </c>
    </row>
    <row r="193" spans="2:33" x14ac:dyDescent="0.3">
      <c r="B193" t="str">
        <f>IF(OR(ISNUMBER(FIND(Configurações!$B$8,Base!B193)),ISNUMBER(FIND(Configurações!$B$9,Base!B193)),ISNUMBER(FIND(Configurações!$B$10,Base!B193)),ISNUMBER(FIND(Configurações!$B$11,Base!B193)))=TRUE,Base!B193,0)</f>
        <v>destaque</v>
      </c>
      <c r="C193" t="str">
        <f>SUBSTITUTE(SUBSTITUTE(IF(ISNUMBER(FIND("R$",Base!B193))=TRUE,Base!B193,IF(OR(ISNUMBER(FIND("condo",Base!C193)),ISNUMBER(FIND("IPTU",Base!C193)))=TRUE,Base!B193,Base!C193)),"R$",""),".","")</f>
        <v xml:space="preserve"> 519000</v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390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1</v>
      </c>
      <c r="F193" s="3" t="str" cm="1">
        <f t="array" ref="F193">INDEX(Base!193:193,MATCH(MAX(LEN(Base!193:193)),LEN(Base!193:193),0))</f>
        <v>Cozinha com bancada em granito, cooktop, microondas, armários embutidos, frigobar, mes...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/>
      </c>
      <c r="M193" t="str">
        <f>TRIM((IF(OR(ISNUMBER(FIND("Avenida",Base!E193)),ISNUMBER(FIND("Rua",Base!E193)),ISNUMBER(FIND("Estrada",Base!E193)),ISNUMBER(FIND(",",Base!E193)))=TRUE,Base!E193,"")))</f>
        <v/>
      </c>
      <c r="N193" t="str">
        <f>TRIM((IF(OR(ISNUMBER(FIND("Avenida",Base!F193)),ISNUMBER(FIND("Rua",Base!F193)),ISNUMBER(FIND("Estrada",Base!F193)),ISNUMBER(FIND(",",Base!F193)))=TRUE,Base!F193,"")))</f>
        <v>Vista livre, andar alto, sol da manhã.</v>
      </c>
      <c r="O193" t="str">
        <f>TRIM((IF(OR(ISNUMBER(FIND("Avenida",Base!G193)),ISNUMBER(FIND("Rua",Base!G193)),ISNUMBER(FIND("Estrada",Base!G193)),ISNUMBER(FIND(",",Base!G193)))=TRUE,Base!G193,"")))</f>
        <v/>
      </c>
      <c r="P193" t="str">
        <f>TRIM((IF(OR(ISNUMBER(FIND("Avenida",Base!H193)),ISNUMBER(FIND("Rua",Base!H193)),ISNUMBER(FIND("Estrada",Base!H193)),ISNUMBER(FIND(",",Base!H193)))=TRUE,Base!H193,"")))</f>
        <v>Cozinha com bancada em granito, cooktop, microondas, armários embutidos, frigobar, mes...</v>
      </c>
      <c r="Q193" t="str">
        <f>TRIM((IF(OR(ISNUMBER(FIND("Avenida",Base!I193)),ISNUMBER(FIND("Rua",Base!I193)),ISNUMBER(FIND("Estrada",Base!I193)),ISNUMBER(FIND(",",Base!I193)))=TRUE,Base!I193,"")))</f>
        <v/>
      </c>
      <c r="R193" t="str">
        <f>TRIM((IF(OR(ISNUMBER(FIND("Avenida",Base!J193)),ISNUMBER(FIND("Rua",Base!J193)),ISNUMBER(FIND("Estrada",Base!J193)),ISNUMBER(FIND(",",Base!J193)))=TRUE,Base!J193,"")))</f>
        <v>Avenida Nossa Senhora de Copacabana, Copacabana</v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3" t="str" cm="1">
        <f t="array" ref="AA193">LOOKUP(2,1/(F193:Z193&lt;&gt;""),F193:Z193)</f>
        <v>Avenida Nossa Senhora de Copacabana, Copacabana</v>
      </c>
      <c r="AB193" t="str" cm="1">
        <f t="array" ref="AB193">IFERROR(IF(LEN(TRIM(SUBSTITUTE(INDEX(Base!193:193,0,MATCH(Planilha2!$AA193,Base!193:193,0)+1),"m²",""))&gt;5),LEFT(TRIM(SUBSTITUTE(INDEX(Base!193:193,0,MATCH(Planilha2!$AA193,Base!193:193,0)+1),"m²","")),2),TRIM(SUBSTITUTE(INDEX(Base!193:193,0,MATCH(Planilha2!$AA193,Base!193:193,0)+1),"m²",""))),0)</f>
        <v>50</v>
      </c>
      <c r="AC193" t="str" cm="1">
        <f t="array" ref="AC193">IFERROR(IF(LEN(INDEX(Base!193:193,0,MATCH(Planilha2!$AA193,Base!193:193,0)+2))&gt;2,LEFT(INDEX(Base!193:193,0,MATCH(Planilha2!$AA193,Base!193:193,0)+2),1),INDEX(Base!193:193,0,MATCH(Planilha2!$AA193,Base!193:193,0)+2)),0)</f>
        <v>1</v>
      </c>
      <c r="AD193" t="str" cm="1">
        <f t="array" ref="AD193">IFERROR(IF(LEN(INDEX(Base!193:193,0,MATCH(Planilha2!$AA193,Base!193:193,0)+2))&gt;2,LEFT(INDEX(Base!193:193,0,MATCH(Planilha2!$AA193,Base!193:193,0)+2),1),INDEX(Base!193:193,0,MATCH(Planilha2!$AA193,Base!193:193,0)+2)),0)</f>
        <v>1</v>
      </c>
      <c r="AE193" t="str" cm="1">
        <f t="array" ref="AE193">IFERROR(IF(LEN(INDEX(Base!193:193,0,MATCH(Planilha2!$AA193,Base!193:193,0)+2))&gt;2,LEFT(INDEX(Base!193:193,0,MATCH(Planilha2!$AA193,Base!193:193,0)+2),1),INDEX(Base!193:193,0,MATCH(Planilha2!$AA193,Base!193:193,0)+2)),0)</f>
        <v>1</v>
      </c>
      <c r="AF193" t="str">
        <f>AA193&amp;", "&amp;Configurações!$C$4&amp;", "&amp;Configurações!$C$5&amp;", Brazil"</f>
        <v>Avenida Nossa Senhora de Copacabana, Copacabana, Copacabana, RJ, Brazil</v>
      </c>
      <c r="AG193" t="str">
        <f>RIGHT(AA193,LEN(AA193)-FIND(",",AA193,1)-1)&amp;", "&amp;Configurações!$C$4&amp;", "&amp;Configurações!$C$5</f>
        <v>Copacabana, Copacabana, RJ</v>
      </c>
    </row>
    <row r="194" spans="2:33" x14ac:dyDescent="0.3">
      <c r="B194" t="str">
        <f>IF(OR(ISNUMBER(FIND(Configurações!$B$8,Base!B194)),ISNUMBER(FIND(Configurações!$B$9,Base!B194)),ISNUMBER(FIND(Configurações!$B$10,Base!B194)),ISNUMBER(FIND(Configurações!$B$11,Base!B194)))=TRUE,Base!B194,0)</f>
        <v>na planta</v>
      </c>
      <c r="C194" t="str">
        <f>SUBSTITUTE(SUBSTITUTE(IF(ISNUMBER(FIND("R$",Base!B194))=TRUE,Base!B194,IF(OR(ISNUMBER(FIND("condo",Base!C194)),ISNUMBER(FIND("IPTU",Base!C194)))=TRUE,Base!B194,Base!C194)),"R$",""),".","")</f>
        <v xml:space="preserve"> 2220000</v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0</v>
      </c>
      <c r="F194" s="3" t="str" cm="1">
        <f t="array" ref="F194">INDEX(Base!194:194,MATCH(MAX(LEN(Base!194:194)),LEN(Base!194:194),0))</f>
        <v>Empreendimento com apartamentos de vista ampla, área de lazer localizada no rooftop e 32 apartamentos de 3, 4 e 5 quartos, sendo 4 por andar.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>Viva a poesia, todos os dias!</v>
      </c>
      <c r="M194" t="str">
        <f>TRIM((IF(OR(ISNUMBER(FIND("Avenida",Base!E194)),ISNUMBER(FIND("Rua",Base!E194)),ISNUMBER(FIND("Estrada",Base!E194)),ISNUMBER(FIND(",",Base!E194)))=TRUE,Base!E194,"")))</f>
        <v>Empreendimento com apartamentos de vista ampla, área de lazer localizada no rooftop e 32 apartamentos de 3, 4 e 5 quartos, sendo 4 por andar.</v>
      </c>
      <c r="N194" t="str">
        <f>TRIM((IF(OR(ISNUMBER(FIND("Avenida",Base!F194)),ISNUMBER(FIND("Rua",Base!F194)),ISNUMBER(FIND("Estrada",Base!F194)),ISNUMBER(FIND(",",Base!F194)))=TRUE,Base!F194,"")))</f>
        <v/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>Rua Prudente de Morais, Ipanema</v>
      </c>
      <c r="Q194" t="str">
        <f>TRIM((IF(OR(ISNUMBER(FIND("Avenida",Base!I194)),ISNUMBER(FIND("Rua",Base!I194)),ISNUMBER(FIND("Estrada",Base!I194)),ISNUMBER(FIND(",",Base!I194)))=TRUE,Base!I194,"")))</f>
        <v/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3" t="str" cm="1">
        <f t="array" ref="AA194">LOOKUP(2,1/(F194:Z194&lt;&gt;""),F194:Z194)</f>
        <v>Rua Prudente de Morais, Ipanema</v>
      </c>
      <c r="AB194" t="str" cm="1">
        <f t="array" ref="AB194">IFERROR(IF(LEN(TRIM(SUBSTITUTE(INDEX(Base!194:194,0,MATCH(Planilha2!$AA194,Base!194:194,0)+1),"m²",""))&gt;5),LEFT(TRIM(SUBSTITUTE(INDEX(Base!194:194,0,MATCH(Planilha2!$AA194,Base!194:194,0)+1),"m²","")),2),TRIM(SUBSTITUTE(INDEX(Base!194:194,0,MATCH(Planilha2!$AA194,Base!194:194,0)+1),"m²",""))),0)</f>
        <v>12</v>
      </c>
      <c r="AC194" t="str" cm="1">
        <f t="array" ref="AC194">IFERROR(IF(LEN(INDEX(Base!194:194,0,MATCH(Planilha2!$AA194,Base!194:194,0)+2))&gt;2,LEFT(INDEX(Base!194:194,0,MATCH(Planilha2!$AA194,Base!194:194,0)+2),1),INDEX(Base!194:194,0,MATCH(Planilha2!$AA194,Base!194:194,0)+2)),0)</f>
        <v>3</v>
      </c>
      <c r="AD194" t="str" cm="1">
        <f t="array" ref="AD194">IFERROR(IF(LEN(INDEX(Base!194:194,0,MATCH(Planilha2!$AA194,Base!194:194,0)+2))&gt;2,LEFT(INDEX(Base!194:194,0,MATCH(Planilha2!$AA194,Base!194:194,0)+2),1),INDEX(Base!194:194,0,MATCH(Planilha2!$AA194,Base!194:194,0)+2)),0)</f>
        <v>3</v>
      </c>
      <c r="AE194" t="str" cm="1">
        <f t="array" ref="AE194">IFERROR(IF(LEN(INDEX(Base!194:194,0,MATCH(Planilha2!$AA194,Base!194:194,0)+2))&gt;2,LEFT(INDEX(Base!194:194,0,MATCH(Planilha2!$AA194,Base!194:194,0)+2),1),INDEX(Base!194:194,0,MATCH(Planilha2!$AA194,Base!194:194,0)+2)),0)</f>
        <v>3</v>
      </c>
      <c r="AF194" t="str">
        <f>AA194&amp;", "&amp;Configurações!$C$4&amp;", "&amp;Configurações!$C$5&amp;", Brazil"</f>
        <v>Rua Prudente de Morais, Ipanema, Copacabana, RJ, Brazil</v>
      </c>
      <c r="AG194" t="str">
        <f>RIGHT(AA194,LEN(AA194)-FIND(",",AA194,1)-1)&amp;", "&amp;Configurações!$C$4&amp;", "&amp;Configurações!$C$5</f>
        <v>Ipanema, Copacabana, RJ</v>
      </c>
    </row>
    <row r="195" spans="2:33" x14ac:dyDescent="0.3">
      <c r="B195">
        <f>IF(OR(ISNUMBER(FIND(Configurações!$B$8,Base!B195)),ISNUMBER(FIND(Configurações!$B$9,Base!B195)),ISNUMBER(FIND(Configurações!$B$10,Base!B195)),ISNUMBER(FIND(Configurações!$B$11,Base!B195)))=TRUE,Base!B195,0)</f>
        <v>0</v>
      </c>
      <c r="C195" t="str">
        <f>SUBSTITUTE(SUBSTITUTE(IF(ISNUMBER(FIND("R$",Base!B195))=TRUE,Base!B195,IF(OR(ISNUMBER(FIND("condo",Base!C195)),ISNUMBER(FIND("IPTU",Base!C195)))=TRUE,Base!B195,Base!C195)),"R$",""),".","")</f>
        <v>Sob consulta</v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0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0</v>
      </c>
      <c r="F195" s="3" t="str" cm="1">
        <f t="array" ref="F195">INDEX(Base!195:195,MATCH(MAX(LEN(Base!195:195)),LEN(Base!195:195),0))</f>
        <v>Estar ao lado de tudo de que você gosta não tem preço. Os jardins que dão nome ao bairro, as paisagens do Horto e a inspiração do parque Lage, fazem da região, um ponto apaixonante...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>Estar ao lado de tudo de que você gosta não tem preço. Os jardins que dão nome ao bairro, as paisagens do Horto e a inspiração do parque Lage, fazem da região, um ponto apaixonante...</v>
      </c>
      <c r="M195" t="str">
        <f>TRIM((IF(OR(ISNUMBER(FIND("Avenida",Base!E195)),ISNUMBER(FIND("Rua",Base!E195)),ISNUMBER(FIND("Estrada",Base!E195)),ISNUMBER(FIND(",",Base!E195)))=TRUE,Base!E195,"")))</f>
        <v/>
      </c>
      <c r="N195" t="str">
        <f>TRIM((IF(OR(ISNUMBER(FIND("Avenida",Base!F195)),ISNUMBER(FIND("Rua",Base!F195)),ISNUMBER(FIND("Estrada",Base!F195)),ISNUMBER(FIND(",",Base!F195)))=TRUE,Base!F195,"")))</f>
        <v>Rua Maria Angélica, Lagoa</v>
      </c>
      <c r="O195" t="str">
        <f>TRIM((IF(OR(ISNUMBER(FIND("Avenida",Base!G195)),ISNUMBER(FIND("Rua",Base!G195)),ISNUMBER(FIND("Estrada",Base!G195)),ISNUMBER(FIND(",",Base!G195)))=TRUE,Base!G195,"")))</f>
        <v/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3" t="str" cm="1">
        <f t="array" ref="AA195">LOOKUP(2,1/(F195:Z195&lt;&gt;""),F195:Z195)</f>
        <v>Rua Maria Angélica, Lagoa</v>
      </c>
      <c r="AB195" t="str" cm="1">
        <f t="array" ref="AB195">IFERROR(IF(LEN(TRIM(SUBSTITUTE(INDEX(Base!195:195,0,MATCH(Planilha2!$AA195,Base!195:195,0)+1),"m²",""))&gt;5),LEFT(TRIM(SUBSTITUTE(INDEX(Base!195:195,0,MATCH(Planilha2!$AA195,Base!195:195,0)+1),"m²","")),2),TRIM(SUBSTITUTE(INDEX(Base!195:195,0,MATCH(Planilha2!$AA195,Base!195:195,0)+1),"m²",""))),0)</f>
        <v>25</v>
      </c>
      <c r="AC195" t="str" cm="1">
        <f t="array" ref="AC195">IFERROR(IF(LEN(INDEX(Base!195:195,0,MATCH(Planilha2!$AA195,Base!195:195,0)+2))&gt;2,LEFT(INDEX(Base!195:195,0,MATCH(Planilha2!$AA195,Base!195:195,0)+2),1),INDEX(Base!195:195,0,MATCH(Planilha2!$AA195,Base!195:195,0)+2)),0)</f>
        <v>3</v>
      </c>
      <c r="AD195" t="str" cm="1">
        <f t="array" ref="AD195">IFERROR(IF(LEN(INDEX(Base!195:195,0,MATCH(Planilha2!$AA195,Base!195:195,0)+2))&gt;2,LEFT(INDEX(Base!195:195,0,MATCH(Planilha2!$AA195,Base!195:195,0)+2),1),INDEX(Base!195:195,0,MATCH(Planilha2!$AA195,Base!195:195,0)+2)),0)</f>
        <v>3</v>
      </c>
      <c r="AE195" t="str" cm="1">
        <f t="array" ref="AE195">IFERROR(IF(LEN(INDEX(Base!195:195,0,MATCH(Planilha2!$AA195,Base!195:195,0)+2))&gt;2,LEFT(INDEX(Base!195:195,0,MATCH(Planilha2!$AA195,Base!195:195,0)+2),1),INDEX(Base!195:195,0,MATCH(Planilha2!$AA195,Base!195:195,0)+2)),0)</f>
        <v>3</v>
      </c>
      <c r="AF195" t="str">
        <f>AA195&amp;", "&amp;Configurações!$C$4&amp;", "&amp;Configurações!$C$5&amp;", Brazil"</f>
        <v>Rua Maria Angélica, Lagoa, Copacabana, RJ, Brazil</v>
      </c>
      <c r="AG195" t="str">
        <f>RIGHT(AA195,LEN(AA195)-FIND(",",AA195,1)-1)&amp;", "&amp;Configurações!$C$4&amp;", "&amp;Configurações!$C$5</f>
        <v>Lagoa, Copacabana, RJ</v>
      </c>
    </row>
    <row r="196" spans="2:33" x14ac:dyDescent="0.3">
      <c r="B196" t="str">
        <f>IF(OR(ISNUMBER(FIND(Configurações!$B$8,Base!B196)),ISNUMBER(FIND(Configurações!$B$9,Base!B196)),ISNUMBER(FIND(Configurações!$B$10,Base!B196)),ISNUMBER(FIND(Configurações!$B$11,Base!B196)))=TRUE,Base!B196,0)</f>
        <v>na planta</v>
      </c>
      <c r="C196" t="str">
        <f>SUBSTITUTE(SUBSTITUTE(IF(ISNUMBER(FIND("R$",Base!B196))=TRUE,Base!B196,IF(OR(ISNUMBER(FIND("condo",Base!C196)),ISNUMBER(FIND("IPTU",Base!C196)))=TRUE,Base!B196,Base!C196)),"R$",""),".","")</f>
        <v xml:space="preserve"> 530967</v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0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0</v>
      </c>
      <c r="F196" s="3" t="str" cm="1">
        <f t="array" ref="F196">INDEX(Base!196:196,MATCH(MAX(LEN(Base!196:196)),LEN(Base!196:196),0))</f>
        <v>O Lançamento Verdê no Jardim Botânico, Zona Sul do Rio de Janeiro, é o mais recente lançamento da construtora Mozak em uma das regiões mais valorizadas da cidade. O lançamento será...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>O Lançamento Verdê no Jardim Botânico, Zona Sul do Rio de Janeiro, é o mais recente lançamento da construtora Mozak em uma das regiões mais valorizadas da cidade. O lançamento será...</v>
      </c>
      <c r="M196" t="str">
        <f>TRIM((IF(OR(ISNUMBER(FIND("Avenida",Base!E196)),ISNUMBER(FIND("Rua",Base!E196)),ISNUMBER(FIND("Estrada",Base!E196)),ISNUMBER(FIND(",",Base!E196)))=TRUE,Base!E196,"")))</f>
        <v/>
      </c>
      <c r="N196" t="str">
        <f>TRIM((IF(OR(ISNUMBER(FIND("Avenida",Base!F196)),ISNUMBER(FIND("Rua",Base!F196)),ISNUMBER(FIND("Estrada",Base!F196)),ISNUMBER(FIND(",",Base!F196)))=TRUE,Base!F196,"")))</f>
        <v>Rua Jardim Botânico, Jardim Botânico</v>
      </c>
      <c r="O196" t="str">
        <f>TRIM((IF(OR(ISNUMBER(FIND("Avenida",Base!G196)),ISNUMBER(FIND("Rua",Base!G196)),ISNUMBER(FIND("Estrada",Base!G196)),ISNUMBER(FIND(",",Base!G196)))=TRUE,Base!G196,"")))</f>
        <v/>
      </c>
      <c r="P196" t="str">
        <f>TRIM((IF(OR(ISNUMBER(FIND("Avenida",Base!H196)),ISNUMBER(FIND("Rua",Base!H196)),ISNUMBER(FIND("Estrada",Base!H196)),ISNUMBER(FIND(",",Base!H196)))=TRUE,Base!H196,"")))</f>
        <v/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3" t="str" cm="1">
        <f t="array" ref="AA196">LOOKUP(2,1/(F196:Z196&lt;&gt;""),F196:Z196)</f>
        <v>Rua Jardim Botânico, Jardim Botânico</v>
      </c>
      <c r="AB196" t="str" cm="1">
        <f t="array" ref="AB196">IFERROR(IF(LEN(TRIM(SUBSTITUTE(INDEX(Base!196:196,0,MATCH(Planilha2!$AA196,Base!196:196,0)+1),"m²",""))&gt;5),LEFT(TRIM(SUBSTITUTE(INDEX(Base!196:196,0,MATCH(Planilha2!$AA196,Base!196:196,0)+1),"m²","")),2),TRIM(SUBSTITUTE(INDEX(Base!196:196,0,MATCH(Planilha2!$AA196,Base!196:196,0)+1),"m²",""))),0)</f>
        <v>34</v>
      </c>
      <c r="AC196" t="str" cm="1">
        <f t="array" ref="AC196">IFERROR(IF(LEN(INDEX(Base!196:196,0,MATCH(Planilha2!$AA196,Base!196:196,0)+2))&gt;2,LEFT(INDEX(Base!196:196,0,MATCH(Planilha2!$AA196,Base!196:196,0)+2),1),INDEX(Base!196:196,0,MATCH(Planilha2!$AA196,Base!196:196,0)+2)),0)</f>
        <v>1</v>
      </c>
      <c r="AD196" t="str" cm="1">
        <f t="array" ref="AD196">IFERROR(IF(LEN(INDEX(Base!196:196,0,MATCH(Planilha2!$AA196,Base!196:196,0)+2))&gt;2,LEFT(INDEX(Base!196:196,0,MATCH(Planilha2!$AA196,Base!196:196,0)+2),1),INDEX(Base!196:196,0,MATCH(Planilha2!$AA196,Base!196:196,0)+2)),0)</f>
        <v>1</v>
      </c>
      <c r="AE196" t="str" cm="1">
        <f t="array" ref="AE196">IFERROR(IF(LEN(INDEX(Base!196:196,0,MATCH(Planilha2!$AA196,Base!196:196,0)+2))&gt;2,LEFT(INDEX(Base!196:196,0,MATCH(Planilha2!$AA196,Base!196:196,0)+2),1),INDEX(Base!196:196,0,MATCH(Planilha2!$AA196,Base!196:196,0)+2)),0)</f>
        <v>1</v>
      </c>
      <c r="AF196" t="str">
        <f>AA196&amp;", "&amp;Configurações!$C$4&amp;", "&amp;Configurações!$C$5&amp;", Brazil"</f>
        <v>Rua Jardim Botânico, Jardim Botânico, Copacabana, RJ, Brazil</v>
      </c>
      <c r="AG196" t="str">
        <f>RIGHT(AA196,LEN(AA196)-FIND(",",AA196,1)-1)&amp;", "&amp;Configurações!$C$4&amp;", "&amp;Configurações!$C$5</f>
        <v>Jardim Botânico, Copacabana, RJ</v>
      </c>
    </row>
    <row r="197" spans="2:33" x14ac:dyDescent="0.3">
      <c r="B197" t="str">
        <f>IF(OR(ISNUMBER(FIND(Configurações!$B$8,Base!B197)),ISNUMBER(FIND(Configurações!$B$9,Base!B197)),ISNUMBER(FIND(Configurações!$B$10,Base!B197)),ISNUMBER(FIND(Configurações!$B$11,Base!B197)))=TRUE,Base!B197,0)</f>
        <v>super destaque</v>
      </c>
      <c r="C197" t="str">
        <f>SUBSTITUTE(SUBSTITUTE(IF(ISNUMBER(FIND("R$",Base!B197))=TRUE,Base!B197,IF(OR(ISNUMBER(FIND("condo",Base!C197)),ISNUMBER(FIND("IPTU",Base!C197)))=TRUE,Base!B197,Base!C197)),"R$",""),".","")</f>
        <v xml:space="preserve"> 4100000</v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2070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9400</v>
      </c>
      <c r="F197" s="3" t="str" cm="1">
        <f t="array" ref="F197">INDEX(Base!197:197,MATCH(MAX(LEN(Base!197:197)),LEN(Base!197:197),0))</f>
        <v>Cód: KKAP30017. Maravilhoso apartamento na Av. Atlântica com vista indevassável para o mar, entre as ruas Xavier da Silveira e Bolívar, com toda estrutura no entorno (mercados, res...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>Cód: KKAP30017. Maravilhoso apartamento na Av. Atlântica com vista indevassável para o mar, entre as ruas Xavier da Silveira e Bolívar, com toda estrutura no entorno (mercados, res...</v>
      </c>
      <c r="N197" t="str">
        <f>TRIM((IF(OR(ISNUMBER(FIND("Avenida",Base!F197)),ISNUMBER(FIND("Rua",Base!F197)),ISNUMBER(FIND("Estrada",Base!F197)),ISNUMBER(FIND(",",Base!F197)))=TRUE,Base!F197,"")))</f>
        <v/>
      </c>
      <c r="O197" t="str">
        <f>TRIM((IF(OR(ISNUMBER(FIND("Avenida",Base!G197)),ISNUMBER(FIND("Rua",Base!G197)),ISNUMBER(FIND("Estrada",Base!G197)),ISNUMBER(FIND(",",Base!G197)))=TRUE,Base!G197,"")))</f>
        <v>Copacabana, Rio de Janeiro</v>
      </c>
      <c r="P197" t="str">
        <f>TRIM((IF(OR(ISNUMBER(FIND("Avenida",Base!H197)),ISNUMBER(FIND("Rua",Base!H197)),ISNUMBER(FIND("Estrada",Base!H197)),ISNUMBER(FIND(",",Base!H197)))=TRUE,Base!H197,"")))</f>
        <v/>
      </c>
      <c r="Q197" t="str">
        <f>TRIM((IF(OR(ISNUMBER(FIND("Avenida",Base!I197)),ISNUMBER(FIND("Rua",Base!I197)),ISNUMBER(FIND("Estrada",Base!I197)),ISNUMBER(FIND(",",Base!I197)))=TRUE,Base!I197,"")))</f>
        <v/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/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3" t="str" cm="1">
        <f t="array" ref="AA197">LOOKUP(2,1/(F197:Z197&lt;&gt;""),F197:Z197)</f>
        <v>Copacabana, Rio de Janeiro</v>
      </c>
      <c r="AB197" t="str" cm="1">
        <f t="array" ref="AB197">IFERROR(IF(LEN(TRIM(SUBSTITUTE(INDEX(Base!197:197,0,MATCH(Planilha2!$AA197,Base!197:197,0)+1),"m²",""))&gt;5),LEFT(TRIM(SUBSTITUTE(INDEX(Base!197:197,0,MATCH(Planilha2!$AA197,Base!197:197,0)+1),"m²","")),2),TRIM(SUBSTITUTE(INDEX(Base!197:197,0,MATCH(Planilha2!$AA197,Base!197:197,0)+1),"m²",""))),0)</f>
        <v>19</v>
      </c>
      <c r="AC197" t="str" cm="1">
        <f t="array" ref="AC197">IFERROR(IF(LEN(INDEX(Base!197:197,0,MATCH(Planilha2!$AA197,Base!197:197,0)+2))&gt;2,LEFT(INDEX(Base!197:197,0,MATCH(Planilha2!$AA197,Base!197:197,0)+2),1),INDEX(Base!197:197,0,MATCH(Planilha2!$AA197,Base!197:197,0)+2)),0)</f>
        <v>3</v>
      </c>
      <c r="AD197" t="str" cm="1">
        <f t="array" ref="AD197">IFERROR(IF(LEN(INDEX(Base!197:197,0,MATCH(Planilha2!$AA197,Base!197:197,0)+2))&gt;2,LEFT(INDEX(Base!197:197,0,MATCH(Planilha2!$AA197,Base!197:197,0)+2),1),INDEX(Base!197:197,0,MATCH(Planilha2!$AA197,Base!197:197,0)+2)),0)</f>
        <v>3</v>
      </c>
      <c r="AE197" t="str" cm="1">
        <f t="array" ref="AE197">IFERROR(IF(LEN(INDEX(Base!197:197,0,MATCH(Planilha2!$AA197,Base!197:197,0)+2))&gt;2,LEFT(INDEX(Base!197:197,0,MATCH(Planilha2!$AA197,Base!197:197,0)+2),1),INDEX(Base!197:197,0,MATCH(Planilha2!$AA197,Base!197:197,0)+2)),0)</f>
        <v>3</v>
      </c>
      <c r="AF197" t="str">
        <f>AA197&amp;", "&amp;Configurações!$C$4&amp;", "&amp;Configurações!$C$5&amp;", Brazil"</f>
        <v>Copacabana, Rio de Janeiro, Copacabana, RJ, Brazil</v>
      </c>
      <c r="AG197" t="str">
        <f>RIGHT(AA197,LEN(AA197)-FIND(",",AA197,1)-1)&amp;", "&amp;Configurações!$C$4&amp;", "&amp;Configurações!$C$5</f>
        <v>Rio de Janeiro, Copacabana, RJ</v>
      </c>
    </row>
    <row r="198" spans="2:33" x14ac:dyDescent="0.3">
      <c r="B198" t="str">
        <f>IF(OR(ISNUMBER(FIND(Configurações!$B$8,Base!B198)),ISNUMBER(FIND(Configurações!$B$9,Base!B198)),ISNUMBER(FIND(Configurações!$B$10,Base!B198)),ISNUMBER(FIND(Configurações!$B$11,Base!B198)))=TRUE,Base!B198,0)</f>
        <v>super destaque</v>
      </c>
      <c r="C198" t="str">
        <f>SUBSTITUTE(SUBSTITUTE(IF(ISNUMBER(FIND("R$",Base!B198))=TRUE,Base!B198,IF(OR(ISNUMBER(FIND("condo",Base!C198)),ISNUMBER(FIND("IPTU",Base!C198)))=TRUE,Base!B198,Base!C198)),"R$",""),".","")</f>
        <v xml:space="preserve"> 900000</v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1300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2800</v>
      </c>
      <c r="F198" s="3" t="str" cm="1">
        <f t="array" ref="F198">INDEX(Base!198:198,MATCH(MAX(LEN(Base!198:198)),LEN(Base!198:198),0))</f>
        <v>Cód: MIRP2819. APARTAMENTO EM COPACABANA á venda, desocupado, fácil visitação, Rua Djalma Ulrich, terceira quadra da praia, metrô, comercio e condução, portaria 24 Hs, frete, vista...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/>
      </c>
      <c r="L198" t="str">
        <f>TRIM((IF(OR(ISNUMBER(FIND("Avenida",Base!D198)),ISNUMBER(FIND("Rua",Base!D198)),ISNUMBER(FIND("Estrada",Base!D198)),ISNUMBER(FIND(",",Base!D198)))=TRUE,Base!D198,"")))</f>
        <v/>
      </c>
      <c r="M198" t="str">
        <f>TRIM((IF(OR(ISNUMBER(FIND("Avenida",Base!E198)),ISNUMBER(FIND("Rua",Base!E198)),ISNUMBER(FIND("Estrada",Base!E198)),ISNUMBER(FIND(",",Base!E198)))=TRUE,Base!E198,"")))</f>
        <v>Cód: MIRP2819. APARTAMENTO EM COPACABANA á venda, desocupado, fácil visitação, Rua Djalma Ulrich, terceira quadra da praia, metrô, comercio e condução, portaria 24 Hs, frete, vista...</v>
      </c>
      <c r="N198" t="str">
        <f>TRIM((IF(OR(ISNUMBER(FIND("Avenida",Base!F198)),ISNUMBER(FIND("Rua",Base!F198)),ISNUMBER(FIND("Estrada",Base!F198)),ISNUMBER(FIND(",",Base!F198)))=TRUE,Base!F198,"")))</f>
        <v/>
      </c>
      <c r="O198" t="str">
        <f>TRIM((IF(OR(ISNUMBER(FIND("Avenida",Base!G198)),ISNUMBER(FIND("Rua",Base!G198)),ISNUMBER(FIND("Estrada",Base!G198)),ISNUMBER(FIND(",",Base!G198)))=TRUE,Base!G198,"")))</f>
        <v>Rua Djalma Ulrich, Copacabana</v>
      </c>
      <c r="P198" t="str">
        <f>TRIM((IF(OR(ISNUMBER(FIND("Avenida",Base!H198)),ISNUMBER(FIND("Rua",Base!H198)),ISNUMBER(FIND("Estrada",Base!H198)),ISNUMBER(FIND(",",Base!H198)))=TRUE,Base!H198,"")))</f>
        <v/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3" t="str" cm="1">
        <f t="array" ref="AA198">LOOKUP(2,1/(F198:Z198&lt;&gt;""),F198:Z198)</f>
        <v>Rua Djalma Ulrich, Copacabana</v>
      </c>
      <c r="AB198" t="str" cm="1">
        <f t="array" ref="AB198">IFERROR(IF(LEN(TRIM(SUBSTITUTE(INDEX(Base!198:198,0,MATCH(Planilha2!$AA198,Base!198:198,0)+1),"m²",""))&gt;5),LEFT(TRIM(SUBSTITUTE(INDEX(Base!198:198,0,MATCH(Planilha2!$AA198,Base!198:198,0)+1),"m²","")),2),TRIM(SUBSTITUTE(INDEX(Base!198:198,0,MATCH(Planilha2!$AA198,Base!198:198,0)+1),"m²",""))),0)</f>
        <v>90</v>
      </c>
      <c r="AC198" t="str" cm="1">
        <f t="array" ref="AC198">IFERROR(IF(LEN(INDEX(Base!198:198,0,MATCH(Planilha2!$AA198,Base!198:198,0)+2))&gt;2,LEFT(INDEX(Base!198:198,0,MATCH(Planilha2!$AA198,Base!198:198,0)+2),1),INDEX(Base!198:198,0,MATCH(Planilha2!$AA198,Base!198:198,0)+2)),0)</f>
        <v>3</v>
      </c>
      <c r="AD198" t="str" cm="1">
        <f t="array" ref="AD198">IFERROR(IF(LEN(INDEX(Base!198:198,0,MATCH(Planilha2!$AA198,Base!198:198,0)+2))&gt;2,LEFT(INDEX(Base!198:198,0,MATCH(Planilha2!$AA198,Base!198:198,0)+2),1),INDEX(Base!198:198,0,MATCH(Planilha2!$AA198,Base!198:198,0)+2)),0)</f>
        <v>3</v>
      </c>
      <c r="AE198" t="str" cm="1">
        <f t="array" ref="AE198">IFERROR(IF(LEN(INDEX(Base!198:198,0,MATCH(Planilha2!$AA198,Base!198:198,0)+2))&gt;2,LEFT(INDEX(Base!198:198,0,MATCH(Planilha2!$AA198,Base!198:198,0)+2),1),INDEX(Base!198:198,0,MATCH(Planilha2!$AA198,Base!198:198,0)+2)),0)</f>
        <v>3</v>
      </c>
      <c r="AF198" t="str">
        <f>AA198&amp;", "&amp;Configurações!$C$4&amp;", "&amp;Configurações!$C$5&amp;", Brazil"</f>
        <v>Rua Djalma Ulrich, Copacabana, Copacabana, RJ, Brazil</v>
      </c>
      <c r="AG198" t="str">
        <f>RIGHT(AA198,LEN(AA198)-FIND(",",AA198,1)-1)&amp;", "&amp;Configurações!$C$4&amp;", "&amp;Configurações!$C$5</f>
        <v>Copacabana, Copacabana, RJ</v>
      </c>
    </row>
    <row r="199" spans="2:33" x14ac:dyDescent="0.3">
      <c r="B199" t="str">
        <f>IF(OR(ISNUMBER(FIND(Configurações!$B$8,Base!B199)),ISNUMBER(FIND(Configurações!$B$9,Base!B199)),ISNUMBER(FIND(Configurações!$B$10,Base!B199)),ISNUMBER(FIND(Configurações!$B$11,Base!B199)))=TRUE,Base!B199,0)</f>
        <v>super destaque</v>
      </c>
      <c r="C199" t="str">
        <f>SUBSTITUTE(SUBSTITUTE(IF(ISNUMBER(FIND("R$",Base!B199))=TRUE,Base!B199,IF(OR(ISNUMBER(FIND("condo",Base!C199)),ISNUMBER(FIND("IPTU",Base!C199)))=TRUE,Base!B199,Base!C199)),"R$",""),".","")</f>
        <v xml:space="preserve"> 4500000</v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2318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4438</v>
      </c>
      <c r="F199" s="3" t="str" cm="1">
        <f t="array" ref="F199">INDEX(Base!199:199,MATCH(MAX(LEN(Base!199:199)),LEN(Base!199:199),0))</f>
        <v>AVENIDA ATLÂNTICA- vistão panorâmica frontal mar, prédio playground excelente apresentação, (1 por andar) portaria 24 horas, circuito interno, salão com 85 metros, sala de jantar,...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/>
      </c>
      <c r="M199" t="str">
        <f>TRIM((IF(OR(ISNUMBER(FIND("Avenida",Base!E199)),ISNUMBER(FIND("Rua",Base!E199)),ISNUMBER(FIND("Estrada",Base!E199)),ISNUMBER(FIND(",",Base!E199)))=TRUE,Base!E199,"")))</f>
        <v>AVENIDA ATLÂNTICA- vistão panorâmica frontal mar, prédio playground excelente apresentação, (1 por andar) portaria 24 horas, circuito interno, salão com 85 metros, sala de jantar,...</v>
      </c>
      <c r="N199" t="str">
        <f>TRIM((IF(OR(ISNUMBER(FIND("Avenida",Base!F199)),ISNUMBER(FIND("Rua",Base!F199)),ISNUMBER(FIND("Estrada",Base!F199)),ISNUMBER(FIND(",",Base!F199)))=TRUE,Base!F199,"")))</f>
        <v/>
      </c>
      <c r="O199" t="str">
        <f>TRIM((IF(OR(ISNUMBER(FIND("Avenida",Base!G199)),ISNUMBER(FIND("Rua",Base!G199)),ISNUMBER(FIND("Estrada",Base!G199)),ISNUMBER(FIND(",",Base!G199)))=TRUE,Base!G199,"")))</f>
        <v>Avenida Atlântica, Copacabana</v>
      </c>
      <c r="P199" t="str">
        <f>TRIM((IF(OR(ISNUMBER(FIND("Avenida",Base!H199)),ISNUMBER(FIND("Rua",Base!H199)),ISNUMBER(FIND("Estrada",Base!H199)),ISNUMBER(FIND(",",Base!H199)))=TRUE,Base!H199,"")))</f>
        <v/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/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3" t="str" cm="1">
        <f t="array" ref="AA199">LOOKUP(2,1/(F199:Z199&lt;&gt;""),F199:Z199)</f>
        <v>Avenida Atlântica, Copacabana</v>
      </c>
      <c r="AB199" t="str" cm="1">
        <f t="array" ref="AB199">IFERROR(IF(LEN(TRIM(SUBSTITUTE(INDEX(Base!199:199,0,MATCH(Planilha2!$AA199,Base!199:199,0)+1),"m²",""))&gt;5),LEFT(TRIM(SUBSTITUTE(INDEX(Base!199:199,0,MATCH(Planilha2!$AA199,Base!199:199,0)+1),"m²","")),2),TRIM(SUBSTITUTE(INDEX(Base!199:199,0,MATCH(Planilha2!$AA199,Base!199:199,0)+1),"m²",""))),0)</f>
        <v>30</v>
      </c>
      <c r="AC199" t="str" cm="1">
        <f t="array" ref="AC199">IFERROR(IF(LEN(INDEX(Base!199:199,0,MATCH(Planilha2!$AA199,Base!199:199,0)+2))&gt;2,LEFT(INDEX(Base!199:199,0,MATCH(Planilha2!$AA199,Base!199:199,0)+2),1),INDEX(Base!199:199,0,MATCH(Planilha2!$AA199,Base!199:199,0)+2)),0)</f>
        <v>4</v>
      </c>
      <c r="AD199" t="str" cm="1">
        <f t="array" ref="AD199">IFERROR(IF(LEN(INDEX(Base!199:199,0,MATCH(Planilha2!$AA199,Base!199:199,0)+2))&gt;2,LEFT(INDEX(Base!199:199,0,MATCH(Planilha2!$AA199,Base!199:199,0)+2),1),INDEX(Base!199:199,0,MATCH(Planilha2!$AA199,Base!199:199,0)+2)),0)</f>
        <v>4</v>
      </c>
      <c r="AE199" t="str" cm="1">
        <f t="array" ref="AE199">IFERROR(IF(LEN(INDEX(Base!199:199,0,MATCH(Planilha2!$AA199,Base!199:199,0)+2))&gt;2,LEFT(INDEX(Base!199:199,0,MATCH(Planilha2!$AA199,Base!199:199,0)+2),1),INDEX(Base!199:199,0,MATCH(Planilha2!$AA199,Base!199:199,0)+2)),0)</f>
        <v>4</v>
      </c>
      <c r="AF199" t="str">
        <f>AA199&amp;", "&amp;Configurações!$C$4&amp;", "&amp;Configurações!$C$5&amp;", Brazil"</f>
        <v>Avenida Atlântica, Copacabana, Copacabana, RJ, Brazil</v>
      </c>
      <c r="AG199" t="str">
        <f>RIGHT(AA199,LEN(AA199)-FIND(",",AA199,1)-1)&amp;", "&amp;Configurações!$C$4&amp;", "&amp;Configurações!$C$5</f>
        <v>Copacabana, Copacabana, RJ</v>
      </c>
    </row>
    <row r="200" spans="2:33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 xml:space="preserve"> 350000</v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400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747</v>
      </c>
      <c r="F200" s="3" t="str" cm="1">
        <f t="array" ref="F200">INDEX(Base!200:200,MATCH(MAX(LEN(Base!200:200)),LEN(Base!200:200),0))</f>
        <v>Cód: CPKI00043. R.SOARES Vende no aprazível Bairro Peixoto, excelente apartamento, tipo conjugado, composto de varandinha, ampla sala para 2 ambientes, cozinha com bancada e armári...</v>
      </c>
      <c r="J200" t="str">
        <f>TRIM((IF(OR(ISNUMBER(FIND("Avenida",Base!B200)),ISNUMBER(FIND("Rua",Base!B200)),ISNUMBER(FIND("Estrada",Base!B200)),ISNUMBER(FIND(",",Base!B200)))=TRUE,Base!B200,"")))</f>
        <v/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>Cód: CPKI00043. R.SOARES Vende no aprazível Bairro Peixoto, excelente apartamento, tipo conjugado, composto de varandinha, ampla sala para 2 ambientes, cozinha com bancada e armári...</v>
      </c>
      <c r="M200" t="str">
        <f>TRIM((IF(OR(ISNUMBER(FIND("Avenida",Base!E200)),ISNUMBER(FIND("Rua",Base!E200)),ISNUMBER(FIND("Estrada",Base!E200)),ISNUMBER(FIND(",",Base!E200)))=TRUE,Base!E200,"")))</f>
        <v/>
      </c>
      <c r="N200" t="str">
        <f>TRIM((IF(OR(ISNUMBER(FIND("Avenida",Base!F200)),ISNUMBER(FIND("Rua",Base!F200)),ISNUMBER(FIND("Estrada",Base!F200)),ISNUMBER(FIND(",",Base!F200)))=TRUE,Base!F200,"")))</f>
        <v>Rua Décio Vilares, Copacabana</v>
      </c>
      <c r="O200" t="str">
        <f>TRIM((IF(OR(ISNUMBER(FIND("Avenida",Base!G200)),ISNUMBER(FIND("Rua",Base!G200)),ISNUMBER(FIND("Estrada",Base!G200)),ISNUMBER(FIND(",",Base!G200)))=TRUE,Base!G200,"")))</f>
        <v/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3" t="str" cm="1">
        <f t="array" ref="AA200">LOOKUP(2,1/(F200:Z200&lt;&gt;""),F200:Z200)</f>
        <v>Rua Décio Vilares, Copacabana</v>
      </c>
      <c r="AB200" t="str" cm="1">
        <f t="array" ref="AB200">IFERROR(IF(LEN(TRIM(SUBSTITUTE(INDEX(Base!200:200,0,MATCH(Planilha2!$AA200,Base!200:200,0)+1),"m²",""))&gt;5),LEFT(TRIM(SUBSTITUTE(INDEX(Base!200:200,0,MATCH(Planilha2!$AA200,Base!200:200,0)+1),"m²","")),2),TRIM(SUBSTITUTE(INDEX(Base!200:200,0,MATCH(Planilha2!$AA200,Base!200:200,0)+1),"m²",""))),0)</f>
        <v>28</v>
      </c>
      <c r="AC200" t="str" cm="1">
        <f t="array" ref="AC200">IFERROR(IF(LEN(INDEX(Base!200:200,0,MATCH(Planilha2!$AA200,Base!200:200,0)+2))&gt;2,LEFT(INDEX(Base!200:200,0,MATCH(Planilha2!$AA200,Base!200:200,0)+2),1),INDEX(Base!200:200,0,MATCH(Planilha2!$AA200,Base!200:200,0)+2)),0)</f>
        <v>1</v>
      </c>
      <c r="AD200" t="str" cm="1">
        <f t="array" ref="AD200">IFERROR(IF(LEN(INDEX(Base!200:200,0,MATCH(Planilha2!$AA200,Base!200:200,0)+2))&gt;2,LEFT(INDEX(Base!200:200,0,MATCH(Planilha2!$AA200,Base!200:200,0)+2),1),INDEX(Base!200:200,0,MATCH(Planilha2!$AA200,Base!200:200,0)+2)),0)</f>
        <v>1</v>
      </c>
      <c r="AE200" t="str" cm="1">
        <f t="array" ref="AE200">IFERROR(IF(LEN(INDEX(Base!200:200,0,MATCH(Planilha2!$AA200,Base!200:200,0)+2))&gt;2,LEFT(INDEX(Base!200:200,0,MATCH(Planilha2!$AA200,Base!200:200,0)+2),1),INDEX(Base!200:200,0,MATCH(Planilha2!$AA200,Base!200:200,0)+2)),0)</f>
        <v>1</v>
      </c>
      <c r="AF200" t="str">
        <f>AA200&amp;", "&amp;Configurações!$C$4&amp;", "&amp;Configurações!$C$5&amp;", Brazil"</f>
        <v>Rua Décio Vilares, Copacabana, Copacabana, RJ, Brazil</v>
      </c>
      <c r="AG200" t="str">
        <f>RIGHT(AA200,LEN(AA200)-FIND(",",AA200,1)-1)&amp;", "&amp;Configurações!$C$4&amp;", "&amp;Configurações!$C$5</f>
        <v>Copacabana, Copacabana, RJ</v>
      </c>
    </row>
    <row r="201" spans="2:33" x14ac:dyDescent="0.3">
      <c r="B201">
        <f>IF(OR(ISNUMBER(FIND(Configurações!$B$8,Base!B201)),ISNUMBER(FIND(Configurações!$B$9,Base!B201)),ISNUMBER(FIND(Configurações!$B$10,Base!B201)),ISNUMBER(FIND(Configurações!$B$11,Base!B201)))=TRUE,Base!B201,0)</f>
        <v>0</v>
      </c>
      <c r="C201" t="str">
        <f>SUBSTITUTE(SUBSTITUTE(IF(ISNUMBER(FIND("R$",Base!B201))=TRUE,Base!B201,IF(OR(ISNUMBER(FIND("condo",Base!C201)),ISNUMBER(FIND("IPTU",Base!C201)))=TRUE,Base!B201,Base!C201)),"R$",""),".","")</f>
        <v xml:space="preserve"> 1140000</v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0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0</v>
      </c>
      <c r="F201" s="3" t="str" cm="1">
        <f t="array" ref="F201">INDEX(Base!201:201,MATCH(MAX(LEN(Base!201:201)),LEN(Base!201:201),0))</f>
        <v>Copacabana - Vila com guarita e vigilancia 24h! Apartamento pronto para morar com 3 quartos, sendo 1 suite. Porcelanato. Sala 2 ambientes e cozinha germinada. Banheiro social, area...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>Copacabana - Vila com guarita e vigilancia 24h! Apartamento pronto para morar com 3 quartos, sendo 1 suite. Porcelanato. Sala 2 ambientes e cozinha germinada. Banheiro social, area...</v>
      </c>
      <c r="M201" t="str">
        <f>TRIM((IF(OR(ISNUMBER(FIND("Avenida",Base!E201)),ISNUMBER(FIND("Rua",Base!E201)),ISNUMBER(FIND("Estrada",Base!E201)),ISNUMBER(FIND(",",Base!E201)))=TRUE,Base!E201,"")))</f>
        <v/>
      </c>
      <c r="N201" t="str">
        <f>TRIM((IF(OR(ISNUMBER(FIND("Avenida",Base!F201)),ISNUMBER(FIND("Rua",Base!F201)),ISNUMBER(FIND("Estrada",Base!F201)),ISNUMBER(FIND(",",Base!F201)))=TRUE,Base!F201,"")))</f>
        <v>Rua Santa Clara, Copacabana</v>
      </c>
      <c r="O201" t="str">
        <f>TRIM((IF(OR(ISNUMBER(FIND("Avenida",Base!G201)),ISNUMBER(FIND("Rua",Base!G201)),ISNUMBER(FIND("Estrada",Base!G201)),ISNUMBER(FIND(",",Base!G201)))=TRUE,Base!G201,"")))</f>
        <v/>
      </c>
      <c r="P201" t="str">
        <f>TRIM((IF(OR(ISNUMBER(FIND("Avenida",Base!H201)),ISNUMBER(FIND("Rua",Base!H201)),ISNUMBER(FIND("Estrada",Base!H201)),ISNUMBER(FIND(",",Base!H201)))=TRUE,Base!H201,"")))</f>
        <v/>
      </c>
      <c r="Q201" t="str">
        <f>TRIM((IF(OR(ISNUMBER(FIND("Avenida",Base!I201)),ISNUMBER(FIND("Rua",Base!I201)),ISNUMBER(FIND("Estrada",Base!I201)),ISNUMBER(FIND(",",Base!I201)))=TRUE,Base!I201,"")))</f>
        <v/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3" t="str" cm="1">
        <f t="array" ref="AA201">LOOKUP(2,1/(F201:Z201&lt;&gt;""),F201:Z201)</f>
        <v>Rua Santa Clara, Copacabana</v>
      </c>
      <c r="AB201" t="str" cm="1">
        <f t="array" ref="AB201">IFERROR(IF(LEN(TRIM(SUBSTITUTE(INDEX(Base!201:201,0,MATCH(Planilha2!$AA201,Base!201:201,0)+1),"m²",""))&gt;5),LEFT(TRIM(SUBSTITUTE(INDEX(Base!201:201,0,MATCH(Planilha2!$AA201,Base!201:201,0)+1),"m²","")),2),TRIM(SUBSTITUTE(INDEX(Base!201:201,0,MATCH(Planilha2!$AA201,Base!201:201,0)+1),"m²",""))),0)</f>
        <v>80</v>
      </c>
      <c r="AC201" t="str" cm="1">
        <f t="array" ref="AC201">IFERROR(IF(LEN(INDEX(Base!201:201,0,MATCH(Planilha2!$AA201,Base!201:201,0)+2))&gt;2,LEFT(INDEX(Base!201:201,0,MATCH(Planilha2!$AA201,Base!201:201,0)+2),1),INDEX(Base!201:201,0,MATCH(Planilha2!$AA201,Base!201:201,0)+2)),0)</f>
        <v>3</v>
      </c>
      <c r="AD201" t="str" cm="1">
        <f t="array" ref="AD201">IFERROR(IF(LEN(INDEX(Base!201:201,0,MATCH(Planilha2!$AA201,Base!201:201,0)+2))&gt;2,LEFT(INDEX(Base!201:201,0,MATCH(Planilha2!$AA201,Base!201:201,0)+2),1),INDEX(Base!201:201,0,MATCH(Planilha2!$AA201,Base!201:201,0)+2)),0)</f>
        <v>3</v>
      </c>
      <c r="AE201" t="str" cm="1">
        <f t="array" ref="AE201">IFERROR(IF(LEN(INDEX(Base!201:201,0,MATCH(Planilha2!$AA201,Base!201:201,0)+2))&gt;2,LEFT(INDEX(Base!201:201,0,MATCH(Planilha2!$AA201,Base!201:201,0)+2),1),INDEX(Base!201:201,0,MATCH(Planilha2!$AA201,Base!201:201,0)+2)),0)</f>
        <v>3</v>
      </c>
      <c r="AF201" t="str">
        <f>AA201&amp;", "&amp;Configurações!$C$4&amp;", "&amp;Configurações!$C$5&amp;", Brazil"</f>
        <v>Rua Santa Clara, Copacabana, Copacabana, RJ, Brazil</v>
      </c>
      <c r="AG201" t="str">
        <f>RIGHT(AA201,LEN(AA201)-FIND(",",AA201,1)-1)&amp;", "&amp;Configurações!$C$4&amp;", "&amp;Configurações!$C$5</f>
        <v>Copacabana, Copacabana, RJ</v>
      </c>
    </row>
    <row r="202" spans="2:33" x14ac:dyDescent="0.3">
      <c r="B202">
        <f>IF(OR(ISNUMBER(FIND(Configurações!$B$8,Base!B202)),ISNUMBER(FIND(Configurações!$B$9,Base!B202)),ISNUMBER(FIND(Configurações!$B$10,Base!B202)),ISNUMBER(FIND(Configurações!$B$11,Base!B202)))=TRUE,Base!B202,0)</f>
        <v>0</v>
      </c>
      <c r="C202" t="str">
        <f>SUBSTITUTE(SUBSTITUTE(IF(ISNUMBER(FIND("R$",Base!B202))=TRUE,Base!B202,IF(OR(ISNUMBER(FIND("condo",Base!C202)),ISNUMBER(FIND("IPTU",Base!C202)))=TRUE,Base!B202,Base!C202)),"R$",""),".","")</f>
        <v xml:space="preserve"> 840000</v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750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200</v>
      </c>
      <c r="F202" s="3" t="str" cm="1">
        <f t="array" ref="F202">INDEX(Base!202:202,MATCH(MAX(LEN(Base!202:202)),LEN(Base!202:202),0))</f>
        <v>Apartamento à Venda - Copacabana, 3 Quartos, 92 - Rio de Janeiro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/>
      </c>
      <c r="L202" t="str">
        <f>TRIM((IF(OR(ISNUMBER(FIND("Avenida",Base!D202)),ISNUMBER(FIND("Rua",Base!D202)),ISNUMBER(FIND("Estrada",Base!D202)),ISNUMBER(FIND(",",Base!D202)))=TRUE,Base!D202,"")))</f>
        <v>Apartamento à Venda - Copacabana, 3 Quartos, 92 - Rio de Janeiro</v>
      </c>
      <c r="M202" t="str">
        <f>TRIM((IF(OR(ISNUMBER(FIND("Avenida",Base!E202)),ISNUMBER(FIND("Rua",Base!E202)),ISNUMBER(FIND("Estrada",Base!E202)),ISNUMBER(FIND(",",Base!E202)))=TRUE,Base!E202,"")))</f>
        <v>Rua Duvivier, Copacabana</v>
      </c>
      <c r="N202" t="str">
        <f>TRIM((IF(OR(ISNUMBER(FIND("Avenida",Base!F202)),ISNUMBER(FIND("Rua",Base!F202)),ISNUMBER(FIND("Estrada",Base!F202)),ISNUMBER(FIND(",",Base!F202)))=TRUE,Base!F202,"")))</f>
        <v/>
      </c>
      <c r="O202" t="str">
        <f>TRIM((IF(OR(ISNUMBER(FIND("Avenida",Base!G202)),ISNUMBER(FIND("Rua",Base!G202)),ISNUMBER(FIND("Estrada",Base!G202)),ISNUMBER(FIND(",",Base!G202)))=TRUE,Base!G202,"")))</f>
        <v/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/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/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3" t="str" cm="1">
        <f t="array" ref="AA202">LOOKUP(2,1/(F202:Z202&lt;&gt;""),F202:Z202)</f>
        <v>Rua Duvivier, Copacabana</v>
      </c>
      <c r="AB202" t="str" cm="1">
        <f t="array" ref="AB202">IFERROR(IF(LEN(TRIM(SUBSTITUTE(INDEX(Base!202:202,0,MATCH(Planilha2!$AA202,Base!202:202,0)+1),"m²",""))&gt;5),LEFT(TRIM(SUBSTITUTE(INDEX(Base!202:202,0,MATCH(Planilha2!$AA202,Base!202:202,0)+1),"m²","")),2),TRIM(SUBSTITUTE(INDEX(Base!202:202,0,MATCH(Planilha2!$AA202,Base!202:202,0)+1),"m²",""))),0)</f>
        <v>92</v>
      </c>
      <c r="AC202" t="str" cm="1">
        <f t="array" ref="AC202">IFERROR(IF(LEN(INDEX(Base!202:202,0,MATCH(Planilha2!$AA202,Base!202:202,0)+2))&gt;2,LEFT(INDEX(Base!202:202,0,MATCH(Planilha2!$AA202,Base!202:202,0)+2),1),INDEX(Base!202:202,0,MATCH(Planilha2!$AA202,Base!202:202,0)+2)),0)</f>
        <v>3</v>
      </c>
      <c r="AD202" t="str" cm="1">
        <f t="array" ref="AD202">IFERROR(IF(LEN(INDEX(Base!202:202,0,MATCH(Planilha2!$AA202,Base!202:202,0)+2))&gt;2,LEFT(INDEX(Base!202:202,0,MATCH(Planilha2!$AA202,Base!202:202,0)+2),1),INDEX(Base!202:202,0,MATCH(Planilha2!$AA202,Base!202:202,0)+2)),0)</f>
        <v>3</v>
      </c>
      <c r="AE202" t="str" cm="1">
        <f t="array" ref="AE202">IFERROR(IF(LEN(INDEX(Base!202:202,0,MATCH(Planilha2!$AA202,Base!202:202,0)+2))&gt;2,LEFT(INDEX(Base!202:202,0,MATCH(Planilha2!$AA202,Base!202:202,0)+2),1),INDEX(Base!202:202,0,MATCH(Planilha2!$AA202,Base!202:202,0)+2)),0)</f>
        <v>3</v>
      </c>
      <c r="AF202" t="str">
        <f>AA202&amp;", "&amp;Configurações!$C$4&amp;", "&amp;Configurações!$C$5&amp;", Brazil"</f>
        <v>Rua Duvivier, Copacabana, Copacabana, RJ, Brazil</v>
      </c>
      <c r="AG202" t="str">
        <f>RIGHT(AA202,LEN(AA202)-FIND(",",AA202,1)-1)&amp;", "&amp;Configurações!$C$4&amp;", "&amp;Configurações!$C$5</f>
        <v>Copacabana, Copacabana, RJ</v>
      </c>
    </row>
    <row r="203" spans="2:33" x14ac:dyDescent="0.3">
      <c r="B203">
        <f>IF(OR(ISNUMBER(FIND(Configurações!$B$8,Base!B203)),ISNUMBER(FIND(Configurações!$B$9,Base!B203)),ISNUMBER(FIND(Configurações!$B$10,Base!B203)),ISNUMBER(FIND(Configurações!$B$11,Base!B203)))=TRUE,Base!B203,0)</f>
        <v>0</v>
      </c>
      <c r="C203" t="str">
        <f>SUBSTITUTE(SUBSTITUTE(IF(ISNUMBER(FIND("R$",Base!B203))=TRUE,Base!B203,IF(OR(ISNUMBER(FIND("condo",Base!C203)),ISNUMBER(FIND("IPTU",Base!C203)))=TRUE,Base!B203,Base!C203)),"R$",""),".","")</f>
        <v xml:space="preserve"> 3100000</v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2700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1000</v>
      </c>
      <c r="F203" s="3" t="str" cm="1">
        <f t="array" ref="F203">INDEX(Base!203:203,MATCH(MAX(LEN(Base!203:203)),LEN(Base!203:203),0))</f>
        <v>Esse espaçoso apartamento é perfeito para uma família grande e está pronto para recebê-los pois será entregue 100% mobiliado - exceto itens que seja solicitado a retirada. 4 Quarto...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/>
      </c>
      <c r="M203" t="str">
        <f>TRIM((IF(OR(ISNUMBER(FIND("Avenida",Base!E203)),ISNUMBER(FIND("Rua",Base!E203)),ISNUMBER(FIND("Estrada",Base!E203)),ISNUMBER(FIND(",",Base!E203)))=TRUE,Base!E203,"")))</f>
        <v/>
      </c>
      <c r="N203" t="str">
        <f>TRIM((IF(OR(ISNUMBER(FIND("Avenida",Base!F203)),ISNUMBER(FIND("Rua",Base!F203)),ISNUMBER(FIND("Estrada",Base!F203)),ISNUMBER(FIND(",",Base!F203)))=TRUE,Base!F203,"")))</f>
        <v>Rua Anita Garibaldi, Copacabana</v>
      </c>
      <c r="O203" t="str">
        <f>TRIM((IF(OR(ISNUMBER(FIND("Avenida",Base!G203)),ISNUMBER(FIND("Rua",Base!G203)),ISNUMBER(FIND("Estrada",Base!G203)),ISNUMBER(FIND(",",Base!G203)))=TRUE,Base!G203,"")))</f>
        <v/>
      </c>
      <c r="P203" t="str">
        <f>TRIM((IF(OR(ISNUMBER(FIND("Avenida",Base!H203)),ISNUMBER(FIND("Rua",Base!H203)),ISNUMBER(FIND("Estrada",Base!H203)),ISNUMBER(FIND(",",Base!H203)))=TRUE,Base!H203,"")))</f>
        <v/>
      </c>
      <c r="Q203" t="str">
        <f>TRIM((IF(OR(ISNUMBER(FIND("Avenida",Base!I203)),ISNUMBER(FIND("Rua",Base!I203)),ISNUMBER(FIND("Estrada",Base!I203)),ISNUMBER(FIND(",",Base!I203)))=TRUE,Base!I203,"")))</f>
        <v/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3" t="str" cm="1">
        <f t="array" ref="AA203">LOOKUP(2,1/(F203:Z203&lt;&gt;""),F203:Z203)</f>
        <v>Rua Anita Garibaldi, Copacabana</v>
      </c>
      <c r="AB203" t="str" cm="1">
        <f t="array" ref="AB203">IFERROR(IF(LEN(TRIM(SUBSTITUTE(INDEX(Base!203:203,0,MATCH(Planilha2!$AA203,Base!203:203,0)+1),"m²",""))&gt;5),LEFT(TRIM(SUBSTITUTE(INDEX(Base!203:203,0,MATCH(Planilha2!$AA203,Base!203:203,0)+1),"m²","")),2),TRIM(SUBSTITUTE(INDEX(Base!203:203,0,MATCH(Planilha2!$AA203,Base!203:203,0)+1),"m²",""))),0)</f>
        <v>36</v>
      </c>
      <c r="AC203" t="str" cm="1">
        <f t="array" ref="AC203">IFERROR(IF(LEN(INDEX(Base!203:203,0,MATCH(Planilha2!$AA203,Base!203:203,0)+2))&gt;2,LEFT(INDEX(Base!203:203,0,MATCH(Planilha2!$AA203,Base!203:203,0)+2),1),INDEX(Base!203:203,0,MATCH(Planilha2!$AA203,Base!203:203,0)+2)),0)</f>
        <v>4</v>
      </c>
      <c r="AD203" t="str" cm="1">
        <f t="array" ref="AD203">IFERROR(IF(LEN(INDEX(Base!203:203,0,MATCH(Planilha2!$AA203,Base!203:203,0)+2))&gt;2,LEFT(INDEX(Base!203:203,0,MATCH(Planilha2!$AA203,Base!203:203,0)+2),1),INDEX(Base!203:203,0,MATCH(Planilha2!$AA203,Base!203:203,0)+2)),0)</f>
        <v>4</v>
      </c>
      <c r="AE203" t="str" cm="1">
        <f t="array" ref="AE203">IFERROR(IF(LEN(INDEX(Base!203:203,0,MATCH(Planilha2!$AA203,Base!203:203,0)+2))&gt;2,LEFT(INDEX(Base!203:203,0,MATCH(Planilha2!$AA203,Base!203:203,0)+2),1),INDEX(Base!203:203,0,MATCH(Planilha2!$AA203,Base!203:203,0)+2)),0)</f>
        <v>4</v>
      </c>
      <c r="AF203" t="str">
        <f>AA203&amp;", "&amp;Configurações!$C$4&amp;", "&amp;Configurações!$C$5&amp;", Brazil"</f>
        <v>Rua Anita Garibaldi, Copacabana, Copacabana, RJ, Brazil</v>
      </c>
      <c r="AG203" t="str">
        <f>RIGHT(AA203,LEN(AA203)-FIND(",",AA203,1)-1)&amp;", "&amp;Configurações!$C$4&amp;", "&amp;Configurações!$C$5</f>
        <v>Copacabana, Copacabana, RJ</v>
      </c>
    </row>
    <row r="204" spans="2:33" x14ac:dyDescent="0.3">
      <c r="B204">
        <f>IF(OR(ISNUMBER(FIND(Configurações!$B$8,Base!B204)),ISNUMBER(FIND(Configurações!$B$9,Base!B204)),ISNUMBER(FIND(Configurações!$B$10,Base!B204)),ISNUMBER(FIND(Configurações!$B$11,Base!B204)))=TRUE,Base!B204,0)</f>
        <v>0</v>
      </c>
      <c r="C204" t="str">
        <f>SUBSTITUTE(SUBSTITUTE(IF(ISNUMBER(FIND("R$",Base!B204))=TRUE,Base!B204,IF(OR(ISNUMBER(FIND("condo",Base!C204)),ISNUMBER(FIND("IPTU",Base!C204)))=TRUE,Base!B204,Base!C204)),"R$",""),".","")</f>
        <v xml:space="preserve"> 2888000</v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1500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2351</v>
      </c>
      <c r="F204" s="3" t="str" cm="1">
        <f t="array" ref="F204">INDEX(Base!204:204,MATCH(MAX(LEN(Base!204:204)),LEN(Base!204:204),0))</f>
        <v>COBERTURA LINEAR NO POSTO 6 ,QUADRA DA PRAIA.DESCRIÇÃO: SÃO DUAS COBERTURAS LINEARES COM ENTRADA INDEPENDENTE PORÉM COM ÚNICO IPTU, AMBAS LEGALIZADAS.COMPOSIÇÃO: COBERTURA 1: HALL...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/>
      </c>
      <c r="L204" t="str">
        <f>TRIM((IF(OR(ISNUMBER(FIND("Avenida",Base!D204)),ISNUMBER(FIND("Rua",Base!D204)),ISNUMBER(FIND("Estrada",Base!D204)),ISNUMBER(FIND(",",Base!D204)))=TRUE,Base!D204,"")))</f>
        <v>COBERTURA LINEAR NO POSTO 6 ,QUADRA DA PRAIA.DESCRIÇÃO: SÃO DUAS COBERTURAS LINEARES COM ENTRADA INDEPENDENTE PORÉM COM ÚNICO IPTU, AMBAS LEGALIZADAS.COMPOSIÇÃO: COBERTURA 1: HALL...</v>
      </c>
      <c r="M204" t="str">
        <f>TRIM((IF(OR(ISNUMBER(FIND("Avenida",Base!E204)),ISNUMBER(FIND("Rua",Base!E204)),ISNUMBER(FIND("Estrada",Base!E204)),ISNUMBER(FIND(",",Base!E204)))=TRUE,Base!E204,"")))</f>
        <v/>
      </c>
      <c r="N204" t="str">
        <f>TRIM((IF(OR(ISNUMBER(FIND("Avenida",Base!F204)),ISNUMBER(FIND("Rua",Base!F204)),ISNUMBER(FIND("Estrada",Base!F204)),ISNUMBER(FIND(",",Base!F204)))=TRUE,Base!F204,"")))</f>
        <v>Rua Joaquim Nabuco, Copacabana</v>
      </c>
      <c r="O204" t="str">
        <f>TRIM((IF(OR(ISNUMBER(FIND("Avenida",Base!G204)),ISNUMBER(FIND("Rua",Base!G204)),ISNUMBER(FIND("Estrada",Base!G204)),ISNUMBER(FIND(",",Base!G204)))=TRUE,Base!G204,"")))</f>
        <v/>
      </c>
      <c r="P204" t="str">
        <f>TRIM((IF(OR(ISNUMBER(FIND("Avenida",Base!H204)),ISNUMBER(FIND("Rua",Base!H204)),ISNUMBER(FIND("Estrada",Base!H204)),ISNUMBER(FIND(",",Base!H204)))=TRUE,Base!H204,"")))</f>
        <v/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/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/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3" t="str" cm="1">
        <f t="array" ref="AA204">LOOKUP(2,1/(F204:Z204&lt;&gt;""),F204:Z204)</f>
        <v>Rua Joaquim Nabuco, Copacabana</v>
      </c>
      <c r="AB204" t="str" cm="1">
        <f t="array" ref="AB204">IFERROR(IF(LEN(TRIM(SUBSTITUTE(INDEX(Base!204:204,0,MATCH(Planilha2!$AA204,Base!204:204,0)+1),"m²",""))&gt;5),LEFT(TRIM(SUBSTITUTE(INDEX(Base!204:204,0,MATCH(Planilha2!$AA204,Base!204:204,0)+1),"m²","")),2),TRIM(SUBSTITUTE(INDEX(Base!204:204,0,MATCH(Planilha2!$AA204,Base!204:204,0)+1),"m²",""))),0)</f>
        <v>43</v>
      </c>
      <c r="AC204" t="str" cm="1">
        <f t="array" ref="AC204">IFERROR(IF(LEN(INDEX(Base!204:204,0,MATCH(Planilha2!$AA204,Base!204:204,0)+2))&gt;2,LEFT(INDEX(Base!204:204,0,MATCH(Planilha2!$AA204,Base!204:204,0)+2),1),INDEX(Base!204:204,0,MATCH(Planilha2!$AA204,Base!204:204,0)+2)),0)</f>
        <v>4</v>
      </c>
      <c r="AD204" t="str" cm="1">
        <f t="array" ref="AD204">IFERROR(IF(LEN(INDEX(Base!204:204,0,MATCH(Planilha2!$AA204,Base!204:204,0)+2))&gt;2,LEFT(INDEX(Base!204:204,0,MATCH(Planilha2!$AA204,Base!204:204,0)+2),1),INDEX(Base!204:204,0,MATCH(Planilha2!$AA204,Base!204:204,0)+2)),0)</f>
        <v>4</v>
      </c>
      <c r="AE204" t="str" cm="1">
        <f t="array" ref="AE204">IFERROR(IF(LEN(INDEX(Base!204:204,0,MATCH(Planilha2!$AA204,Base!204:204,0)+2))&gt;2,LEFT(INDEX(Base!204:204,0,MATCH(Planilha2!$AA204,Base!204:204,0)+2),1),INDEX(Base!204:204,0,MATCH(Planilha2!$AA204,Base!204:204,0)+2)),0)</f>
        <v>4</v>
      </c>
      <c r="AF204" t="str">
        <f>AA204&amp;", "&amp;Configurações!$C$4&amp;", "&amp;Configurações!$C$5&amp;", Brazil"</f>
        <v>Rua Joaquim Nabuco, Copacabana, Copacabana, RJ, Brazil</v>
      </c>
      <c r="AG204" t="str">
        <f>RIGHT(AA204,LEN(AA204)-FIND(",",AA204,1)-1)&amp;", "&amp;Configurações!$C$4&amp;", "&amp;Configurações!$C$5</f>
        <v>Copacabana, Copacabana, RJ</v>
      </c>
    </row>
    <row r="205" spans="2:33" x14ac:dyDescent="0.3">
      <c r="B205">
        <f>IF(OR(ISNUMBER(FIND(Configurações!$B$8,Base!B205)),ISNUMBER(FIND(Configurações!$B$9,Base!B205)),ISNUMBER(FIND(Configurações!$B$10,Base!B205)),ISNUMBER(FIND(Configurações!$B$11,Base!B205)))=TRUE,Base!B205,0)</f>
        <v>0</v>
      </c>
      <c r="C205" t="str">
        <f>SUBSTITUTE(SUBSTITUTE(IF(ISNUMBER(FIND("R$",Base!B205))=TRUE,Base!B205,IF(OR(ISNUMBER(FIND("condo",Base!C205)),ISNUMBER(FIND("IPTU",Base!C205)))=TRUE,Base!B205,Base!C205)),"R$",""),".","")</f>
        <v xml:space="preserve"> 860000</v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1557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281</v>
      </c>
      <c r="F205" s="3" t="str" cm="1">
        <f t="array" ref="F205">INDEX(Base!205:205,MATCH(MAX(LEN(Base!205:205)),LEN(Base!205:205),0))</f>
        <v>CRECI RJ 01 074.874 Excelente planta, 97m2 - original 3 quartos, transformados em 2 quartos, sendo 1 suíte, ampla sala dividida em 2 ambientes, hall de entrada, 1 banheiro social,...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/>
      </c>
      <c r="L205" t="str">
        <f>TRIM((IF(OR(ISNUMBER(FIND("Avenida",Base!D205)),ISNUMBER(FIND("Rua",Base!D205)),ISNUMBER(FIND("Estrada",Base!D205)),ISNUMBER(FIND(",",Base!D205)))=TRUE,Base!D205,"")))</f>
        <v>CRECI RJ 01 074.874 Excelente planta, 97m2 - original 3 quartos, transformados em 2 quartos, sendo 1 suíte, ampla sala dividida em 2 ambientes, hall de entrada, 1 banheiro social,...</v>
      </c>
      <c r="M205" t="str">
        <f>TRIM((IF(OR(ISNUMBER(FIND("Avenida",Base!E205)),ISNUMBER(FIND("Rua",Base!E205)),ISNUMBER(FIND("Estrada",Base!E205)),ISNUMBER(FIND(",",Base!E205)))=TRUE,Base!E205,"")))</f>
        <v/>
      </c>
      <c r="N205" t="str">
        <f>TRIM((IF(OR(ISNUMBER(FIND("Avenida",Base!F205)),ISNUMBER(FIND("Rua",Base!F205)),ISNUMBER(FIND("Estrada",Base!F205)),ISNUMBER(FIND(",",Base!F205)))=TRUE,Base!F205,"")))</f>
        <v>Copacabana, Rio de Janeiro</v>
      </c>
      <c r="O205" t="str">
        <f>TRIM((IF(OR(ISNUMBER(FIND("Avenida",Base!G205)),ISNUMBER(FIND("Rua",Base!G205)),ISNUMBER(FIND("Estrada",Base!G205)),ISNUMBER(FIND(",",Base!G205)))=TRUE,Base!G205,"")))</f>
        <v/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3" t="str" cm="1">
        <f t="array" ref="AA205">LOOKUP(2,1/(F205:Z205&lt;&gt;""),F205:Z205)</f>
        <v>Copacabana, Rio de Janeiro</v>
      </c>
      <c r="AB205" t="str" cm="1">
        <f t="array" ref="AB205">IFERROR(IF(LEN(TRIM(SUBSTITUTE(INDEX(Base!205:205,0,MATCH(Planilha2!$AA205,Base!205:205,0)+1),"m²",""))&gt;5),LEFT(TRIM(SUBSTITUTE(INDEX(Base!205:205,0,MATCH(Planilha2!$AA205,Base!205:205,0)+1),"m²","")),2),TRIM(SUBSTITUTE(INDEX(Base!205:205,0,MATCH(Planilha2!$AA205,Base!205:205,0)+1),"m²",""))),0)</f>
        <v>97</v>
      </c>
      <c r="AC205" t="str" cm="1">
        <f t="array" ref="AC205">IFERROR(IF(LEN(INDEX(Base!205:205,0,MATCH(Planilha2!$AA205,Base!205:205,0)+2))&gt;2,LEFT(INDEX(Base!205:205,0,MATCH(Planilha2!$AA205,Base!205:205,0)+2),1),INDEX(Base!205:205,0,MATCH(Planilha2!$AA205,Base!205:205,0)+2)),0)</f>
        <v>2</v>
      </c>
      <c r="AD205" t="str" cm="1">
        <f t="array" ref="AD205">IFERROR(IF(LEN(INDEX(Base!205:205,0,MATCH(Planilha2!$AA205,Base!205:205,0)+2))&gt;2,LEFT(INDEX(Base!205:205,0,MATCH(Planilha2!$AA205,Base!205:205,0)+2),1),INDEX(Base!205:205,0,MATCH(Planilha2!$AA205,Base!205:205,0)+2)),0)</f>
        <v>2</v>
      </c>
      <c r="AE205" t="str" cm="1">
        <f t="array" ref="AE205">IFERROR(IF(LEN(INDEX(Base!205:205,0,MATCH(Planilha2!$AA205,Base!205:205,0)+2))&gt;2,LEFT(INDEX(Base!205:205,0,MATCH(Planilha2!$AA205,Base!205:205,0)+2),1),INDEX(Base!205:205,0,MATCH(Planilha2!$AA205,Base!205:205,0)+2)),0)</f>
        <v>2</v>
      </c>
      <c r="AF205" t="str">
        <f>AA205&amp;", "&amp;Configurações!$C$4&amp;", "&amp;Configurações!$C$5&amp;", Brazil"</f>
        <v>Copacabana, Rio de Janeiro, Copacabana, RJ, Brazil</v>
      </c>
      <c r="AG205" t="str">
        <f>RIGHT(AA205,LEN(AA205)-FIND(",",AA205,1)-1)&amp;", "&amp;Configurações!$C$4&amp;", "&amp;Configurações!$C$5</f>
        <v>Rio de Janeiro, Copacabana, RJ</v>
      </c>
    </row>
    <row r="206" spans="2:33" x14ac:dyDescent="0.3">
      <c r="B206" t="str">
        <f>IF(OR(ISNUMBER(FIND(Configurações!$B$8,Base!B206)),ISNUMBER(FIND(Configurações!$B$9,Base!B206)),ISNUMBER(FIND(Configurações!$B$10,Base!B206)),ISNUMBER(FIND(Configurações!$B$11,Base!B206)))=TRUE,Base!B206,0)</f>
        <v>destaque</v>
      </c>
      <c r="C206" t="str">
        <f>SUBSTITUTE(SUBSTITUTE(IF(ISNUMBER(FIND("R$",Base!B206))=TRUE,Base!B206,IF(OR(ISNUMBER(FIND("condo",Base!C206)),ISNUMBER(FIND("IPTU",Base!C206)))=TRUE,Base!B206,Base!C206)),"R$",""),".","")</f>
        <v xml:space="preserve"> 630000</v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1400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228</v>
      </c>
      <c r="F206" s="3" t="str" cm="1">
        <f t="array" ref="F206">INDEX(Base!206:206,MATCH(MAX(LEN(Base!206:206)),LEN(Base!206:206),0))</f>
        <v>CRECI J2643 - Silencioso e confortável sala e 2 qtos, c/ 80m2, situado em um dos melhores pontos de Copacabana, Bairro Peixoto!!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/>
      </c>
      <c r="M206" t="str">
        <f>TRIM((IF(OR(ISNUMBER(FIND("Avenida",Base!E206)),ISNUMBER(FIND("Rua",Base!E206)),ISNUMBER(FIND("Estrada",Base!E206)),ISNUMBER(FIND(",",Base!E206)))=TRUE,Base!E206,"")))</f>
        <v>CRECI J2643 - Silencioso e confortável sala e 2 qtos, c/ 80m2, situado em um dos melhores pontos de Copacabana, Bairro Peixoto!!</v>
      </c>
      <c r="N206" t="str">
        <f>TRIM((IF(OR(ISNUMBER(FIND("Avenida",Base!F206)),ISNUMBER(FIND("Rua",Base!F206)),ISNUMBER(FIND("Estrada",Base!F206)),ISNUMBER(FIND(",",Base!F206)))=TRUE,Base!F206,"")))</f>
        <v/>
      </c>
      <c r="O206" t="str">
        <f>TRIM((IF(OR(ISNUMBER(FIND("Avenida",Base!G206)),ISNUMBER(FIND("Rua",Base!G206)),ISNUMBER(FIND("Estrada",Base!G206)),ISNUMBER(FIND(",",Base!G206)))=TRUE,Base!G206,"")))</f>
        <v>Rua muito tranquila, arborizada, silenciosa,...</v>
      </c>
      <c r="P206" t="str">
        <f>TRIM((IF(OR(ISNUMBER(FIND("Avenida",Base!H206)),ISNUMBER(FIND("Rua",Base!H206)),ISNUMBER(FIND("Estrada",Base!H206)),ISNUMBER(FIND(",",Base!H206)))=TRUE,Base!H206,"")))</f>
        <v/>
      </c>
      <c r="Q206" t="str">
        <f>TRIM((IF(OR(ISNUMBER(FIND("Avenida",Base!I206)),ISNUMBER(FIND("Rua",Base!I206)),ISNUMBER(FIND("Estrada",Base!I206)),ISNUMBER(FIND(",",Base!I206)))=TRUE,Base!I206,"")))</f>
        <v>Rua Décio Vilares, Copacabana</v>
      </c>
      <c r="R206" t="str">
        <f>TRIM((IF(OR(ISNUMBER(FIND("Avenida",Base!J206)),ISNUMBER(FIND("Rua",Base!J206)),ISNUMBER(FIND("Estrada",Base!J206)),ISNUMBER(FIND(",",Base!J206)))=TRUE,Base!J206,"")))</f>
        <v/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3" t="str" cm="1">
        <f t="array" ref="AA206">LOOKUP(2,1/(F206:Z206&lt;&gt;""),F206:Z206)</f>
        <v>Rua Décio Vilares, Copacabana</v>
      </c>
      <c r="AB206" t="str" cm="1">
        <f t="array" ref="AB206">IFERROR(IF(LEN(TRIM(SUBSTITUTE(INDEX(Base!206:206,0,MATCH(Planilha2!$AA206,Base!206:206,0)+1),"m²",""))&gt;5),LEFT(TRIM(SUBSTITUTE(INDEX(Base!206:206,0,MATCH(Planilha2!$AA206,Base!206:206,0)+1),"m²","")),2),TRIM(SUBSTITUTE(INDEX(Base!206:206,0,MATCH(Planilha2!$AA206,Base!206:206,0)+1),"m²",""))),0)</f>
        <v>80</v>
      </c>
      <c r="AC206" t="str" cm="1">
        <f t="array" ref="AC206">IFERROR(IF(LEN(INDEX(Base!206:206,0,MATCH(Planilha2!$AA206,Base!206:206,0)+2))&gt;2,LEFT(INDEX(Base!206:206,0,MATCH(Planilha2!$AA206,Base!206:206,0)+2),1),INDEX(Base!206:206,0,MATCH(Planilha2!$AA206,Base!206:206,0)+2)),0)</f>
        <v>2</v>
      </c>
      <c r="AD206" t="str" cm="1">
        <f t="array" ref="AD206">IFERROR(IF(LEN(INDEX(Base!206:206,0,MATCH(Planilha2!$AA206,Base!206:206,0)+2))&gt;2,LEFT(INDEX(Base!206:206,0,MATCH(Planilha2!$AA206,Base!206:206,0)+2),1),INDEX(Base!206:206,0,MATCH(Planilha2!$AA206,Base!206:206,0)+2)),0)</f>
        <v>2</v>
      </c>
      <c r="AE206" t="str" cm="1">
        <f t="array" ref="AE206">IFERROR(IF(LEN(INDEX(Base!206:206,0,MATCH(Planilha2!$AA206,Base!206:206,0)+2))&gt;2,LEFT(INDEX(Base!206:206,0,MATCH(Planilha2!$AA206,Base!206:206,0)+2),1),INDEX(Base!206:206,0,MATCH(Planilha2!$AA206,Base!206:206,0)+2)),0)</f>
        <v>2</v>
      </c>
      <c r="AF206" t="str">
        <f>AA206&amp;", "&amp;Configurações!$C$4&amp;", "&amp;Configurações!$C$5&amp;", Brazil"</f>
        <v>Rua Décio Vilares, Copacabana, Copacabana, RJ, Brazil</v>
      </c>
      <c r="AG206" t="str">
        <f>RIGHT(AA206,LEN(AA206)-FIND(",",AA206,1)-1)&amp;", "&amp;Configurações!$C$4&amp;", "&amp;Configurações!$C$5</f>
        <v>Copacabana, Copacabana, RJ</v>
      </c>
    </row>
    <row r="207" spans="2:33" x14ac:dyDescent="0.3">
      <c r="B207" t="str">
        <f>IF(OR(ISNUMBER(FIND(Configurações!$B$8,Base!B207)),ISNUMBER(FIND(Configurações!$B$9,Base!B207)),ISNUMBER(FIND(Configurações!$B$10,Base!B207)),ISNUMBER(FIND(Configurações!$B$11,Base!B207)))=TRUE,Base!B207,0)</f>
        <v>destaque</v>
      </c>
      <c r="C207" t="str">
        <f>SUBSTITUTE(SUBSTITUTE(IF(ISNUMBER(FIND("R$",Base!B207))=TRUE,Base!B207,IF(OR(ISNUMBER(FIND("condo",Base!C207)),ISNUMBER(FIND("IPTU",Base!C207)))=TRUE,Base!B207,Base!C207)),"R$",""),".","")</f>
        <v xml:space="preserve"> 3300000</v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1300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500</v>
      </c>
      <c r="F207" s="3" t="str" cm="1">
        <f t="array" ref="F207">INDEX(Base!207:207,MATCH(MAX(LEN(Base!207:207)),LEN(Base!207:207),0))</f>
        <v>O apartamento está localizado no bairro Copacabana na Rua Santa Clara ,próximo a toneleros possui 400 metros quadrados varandão 3 salões com 5 quartos sendo 2 suites e 5 banheiros...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/>
      </c>
      <c r="M207" t="str">
        <f>TRIM((IF(OR(ISNUMBER(FIND("Avenida",Base!E207)),ISNUMBER(FIND("Rua",Base!E207)),ISNUMBER(FIND("Estrada",Base!E207)),ISNUMBER(FIND(",",Base!E207)))=TRUE,Base!E207,"")))</f>
        <v>O apartamento está localizado no bairro Copacabana na Rua Santa Clara ,próximo a toneleros possui 400 metros quadrados varandão 3 salões com 5 quartos sendo 2 suites e 5 banheiros...</v>
      </c>
      <c r="N207" t="str">
        <f>TRIM((IF(OR(ISNUMBER(FIND("Avenida",Base!F207)),ISNUMBER(FIND("Rua",Base!F207)),ISNUMBER(FIND("Estrada",Base!F207)),ISNUMBER(FIND(",",Base!F207)))=TRUE,Base!F207,"")))</f>
        <v/>
      </c>
      <c r="O207" t="str">
        <f>TRIM((IF(OR(ISNUMBER(FIND("Avenida",Base!G207)),ISNUMBER(FIND("Rua",Base!G207)),ISNUMBER(FIND("Estrada",Base!G207)),ISNUMBER(FIND(",",Base!G207)))=TRUE,Base!G207,"")))</f>
        <v>Rua Santa Clara, Copacabana</v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/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/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3" t="str" cm="1">
        <f t="array" ref="AA207">LOOKUP(2,1/(F207:Z207&lt;&gt;""),F207:Z207)</f>
        <v>Rua Santa Clara, Copacabana</v>
      </c>
      <c r="AB207" t="str" cm="1">
        <f t="array" ref="AB207">IFERROR(IF(LEN(TRIM(SUBSTITUTE(INDEX(Base!207:207,0,MATCH(Planilha2!$AA207,Base!207:207,0)+1),"m²",""))&gt;5),LEFT(TRIM(SUBSTITUTE(INDEX(Base!207:207,0,MATCH(Planilha2!$AA207,Base!207:207,0)+1),"m²","")),2),TRIM(SUBSTITUTE(INDEX(Base!207:207,0,MATCH(Planilha2!$AA207,Base!207:207,0)+1),"m²",""))),0)</f>
        <v>40</v>
      </c>
      <c r="AC207" t="str" cm="1">
        <f t="array" ref="AC207">IFERROR(IF(LEN(INDEX(Base!207:207,0,MATCH(Planilha2!$AA207,Base!207:207,0)+2))&gt;2,LEFT(INDEX(Base!207:207,0,MATCH(Planilha2!$AA207,Base!207:207,0)+2),1),INDEX(Base!207:207,0,MATCH(Planilha2!$AA207,Base!207:207,0)+2)),0)</f>
        <v>5</v>
      </c>
      <c r="AD207" t="str" cm="1">
        <f t="array" ref="AD207">IFERROR(IF(LEN(INDEX(Base!207:207,0,MATCH(Planilha2!$AA207,Base!207:207,0)+2))&gt;2,LEFT(INDEX(Base!207:207,0,MATCH(Planilha2!$AA207,Base!207:207,0)+2),1),INDEX(Base!207:207,0,MATCH(Planilha2!$AA207,Base!207:207,0)+2)),0)</f>
        <v>5</v>
      </c>
      <c r="AE207" t="str" cm="1">
        <f t="array" ref="AE207">IFERROR(IF(LEN(INDEX(Base!207:207,0,MATCH(Planilha2!$AA207,Base!207:207,0)+2))&gt;2,LEFT(INDEX(Base!207:207,0,MATCH(Planilha2!$AA207,Base!207:207,0)+2),1),INDEX(Base!207:207,0,MATCH(Planilha2!$AA207,Base!207:207,0)+2)),0)</f>
        <v>5</v>
      </c>
      <c r="AF207" t="str">
        <f>AA207&amp;", "&amp;Configurações!$C$4&amp;", "&amp;Configurações!$C$5&amp;", Brazil"</f>
        <v>Rua Santa Clara, Copacabana, Copacabana, RJ, Brazil</v>
      </c>
      <c r="AG207" t="str">
        <f>RIGHT(AA207,LEN(AA207)-FIND(",",AA207,1)-1)&amp;", "&amp;Configurações!$C$4&amp;", "&amp;Configurações!$C$5</f>
        <v>Copacabana, Copacabana, RJ</v>
      </c>
    </row>
    <row r="208" spans="2:33" x14ac:dyDescent="0.3">
      <c r="B208" t="str">
        <f>IF(OR(ISNUMBER(FIND(Configurações!$B$8,Base!B208)),ISNUMBER(FIND(Configurações!$B$9,Base!B208)),ISNUMBER(FIND(Configurações!$B$10,Base!B208)),ISNUMBER(FIND(Configurações!$B$11,Base!B208)))=TRUE,Base!B208,0)</f>
        <v>destaque</v>
      </c>
      <c r="C208" t="str">
        <f>SUBSTITUTE(SUBSTITUTE(IF(ISNUMBER(FIND("R$",Base!B208))=TRUE,Base!B208,IF(OR(ISNUMBER(FIND("condo",Base!C208)),ISNUMBER(FIND("IPTU",Base!C208)))=TRUE,Base!B208,Base!C208)),"R$",""),".","")</f>
        <v xml:space="preserve"> 925000</v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940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2911</v>
      </c>
      <c r="F208" s="3" t="str" cm="1">
        <f t="array" ref="F208">INDEX(Base!208:208,MATCH(MAX(LEN(Base!208:208)),LEN(Base!208:208),0))</f>
        <v>Excelente localização, a poucos metros do metrô General Osório, fartura de comércio e condução, 5 Minutos caminhando para a praia, um ótima oportunidade, prédio tradicional com exc...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/>
      </c>
      <c r="L208" t="str">
        <f>TRIM((IF(OR(ISNUMBER(FIND("Avenida",Base!D208)),ISNUMBER(FIND("Rua",Base!D208)),ISNUMBER(FIND("Estrada",Base!D208)),ISNUMBER(FIND(",",Base!D208)))=TRUE,Base!D208,"")))</f>
        <v/>
      </c>
      <c r="M208" t="str">
        <f>TRIM((IF(OR(ISNUMBER(FIND("Avenida",Base!E208)),ISNUMBER(FIND("Rua",Base!E208)),ISNUMBER(FIND("Estrada",Base!E208)),ISNUMBER(FIND(",",Base!E208)))=TRUE,Base!E208,"")))</f>
        <v>Excelente localização, a poucos metros do metrô General Osório, fartura de comércio e condução, 5 Minutos caminhando para a praia, um ótima oportunidade, prédio tradicional com exc...</v>
      </c>
      <c r="N208" t="str">
        <f>TRIM((IF(OR(ISNUMBER(FIND("Avenida",Base!F208)),ISNUMBER(FIND("Rua",Base!F208)),ISNUMBER(FIND("Estrada",Base!F208)),ISNUMBER(FIND(",",Base!F208)))=TRUE,Base!F208,"")))</f>
        <v/>
      </c>
      <c r="O208" t="str">
        <f>TRIM((IF(OR(ISNUMBER(FIND("Avenida",Base!G208)),ISNUMBER(FIND("Rua",Base!G208)),ISNUMBER(FIND("Estrada",Base!G208)),ISNUMBER(FIND(",",Base!G208)))=TRUE,Base!G208,"")))</f>
        <v>Rua Souza Lima, Copacabana</v>
      </c>
      <c r="P208" t="str">
        <f>TRIM((IF(OR(ISNUMBER(FIND("Avenida",Base!H208)),ISNUMBER(FIND("Rua",Base!H208)),ISNUMBER(FIND("Estrada",Base!H208)),ISNUMBER(FIND(",",Base!H208)))=TRUE,Base!H208,"")))</f>
        <v/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3" t="str" cm="1">
        <f t="array" ref="AA208">LOOKUP(2,1/(F208:Z208&lt;&gt;""),F208:Z208)</f>
        <v>Rua Souza Lima, Copacabana</v>
      </c>
      <c r="AB208" t="str" cm="1">
        <f t="array" ref="AB208">IFERROR(IF(LEN(TRIM(SUBSTITUTE(INDEX(Base!208:208,0,MATCH(Planilha2!$AA208,Base!208:208,0)+1),"m²",""))&gt;5),LEFT(TRIM(SUBSTITUTE(INDEX(Base!208:208,0,MATCH(Planilha2!$AA208,Base!208:208,0)+1),"m²","")),2),TRIM(SUBSTITUTE(INDEX(Base!208:208,0,MATCH(Planilha2!$AA208,Base!208:208,0)+1),"m²",""))),0)</f>
        <v>11</v>
      </c>
      <c r="AC208" t="str" cm="1">
        <f t="array" ref="AC208">IFERROR(IF(LEN(INDEX(Base!208:208,0,MATCH(Planilha2!$AA208,Base!208:208,0)+2))&gt;2,LEFT(INDEX(Base!208:208,0,MATCH(Planilha2!$AA208,Base!208:208,0)+2),1),INDEX(Base!208:208,0,MATCH(Planilha2!$AA208,Base!208:208,0)+2)),0)</f>
        <v>3</v>
      </c>
      <c r="AD208" t="str" cm="1">
        <f t="array" ref="AD208">IFERROR(IF(LEN(INDEX(Base!208:208,0,MATCH(Planilha2!$AA208,Base!208:208,0)+2))&gt;2,LEFT(INDEX(Base!208:208,0,MATCH(Planilha2!$AA208,Base!208:208,0)+2),1),INDEX(Base!208:208,0,MATCH(Planilha2!$AA208,Base!208:208,0)+2)),0)</f>
        <v>3</v>
      </c>
      <c r="AE208" t="str" cm="1">
        <f t="array" ref="AE208">IFERROR(IF(LEN(INDEX(Base!208:208,0,MATCH(Planilha2!$AA208,Base!208:208,0)+2))&gt;2,LEFT(INDEX(Base!208:208,0,MATCH(Planilha2!$AA208,Base!208:208,0)+2),1),INDEX(Base!208:208,0,MATCH(Planilha2!$AA208,Base!208:208,0)+2)),0)</f>
        <v>3</v>
      </c>
      <c r="AF208" t="str">
        <f>AA208&amp;", "&amp;Configurações!$C$4&amp;", "&amp;Configurações!$C$5&amp;", Brazil"</f>
        <v>Rua Souza Lima, Copacabana, Copacabana, RJ, Brazil</v>
      </c>
      <c r="AG208" t="str">
        <f>RIGHT(AA208,LEN(AA208)-FIND(",",AA208,1)-1)&amp;", "&amp;Configurações!$C$4&amp;", "&amp;Configurações!$C$5</f>
        <v>Copacabana, Copacabana, RJ</v>
      </c>
    </row>
    <row r="209" spans="2:33" x14ac:dyDescent="0.3">
      <c r="B209" t="str">
        <f>IF(OR(ISNUMBER(FIND(Configurações!$B$8,Base!B209)),ISNUMBER(FIND(Configurações!$B$9,Base!B209)),ISNUMBER(FIND(Configurações!$B$10,Base!B209)),ISNUMBER(FIND(Configurações!$B$11,Base!B209)))=TRUE,Base!B209,0)</f>
        <v>destaque</v>
      </c>
      <c r="C209" t="str">
        <f>SUBSTITUTE(SUBSTITUTE(IF(ISNUMBER(FIND("R$",Base!B209))=TRUE,Base!B209,IF(OR(ISNUMBER(FIND("condo",Base!C209)),ISNUMBER(FIND("IPTU",Base!C209)))=TRUE,Base!B209,Base!C209)),"R$",""),".","")</f>
        <v xml:space="preserve"> 890000</v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1450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208</v>
      </c>
      <c r="F209" s="3" t="str" cm="1">
        <f t="array" ref="F209">INDEX(Base!209:209,MATCH(MAX(LEN(Base!209:209)),LEN(Base!209:209),0))</f>
        <v>Excelente oportunidade! Apartamento bem localizado, junto a estação Cantagalo do Metrô; composto de sala, 3 quartos (sendo 1 suíte e todos com armário embutido), banheiros reformad...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/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>Excelente oportunidade! Apartamento bem localizado, junto a estação Cantagalo do Metrô; composto de sala, 3 quartos (sendo 1 suíte e todos com armário embutido), banheiros reformad...</v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>Rua Barata Ribeiro, Copacabana</v>
      </c>
      <c r="P209" t="str">
        <f>TRIM((IF(OR(ISNUMBER(FIND("Avenida",Base!H209)),ISNUMBER(FIND("Rua",Base!H209)),ISNUMBER(FIND("Estrada",Base!H209)),ISNUMBER(FIND(",",Base!H209)))=TRUE,Base!H209,"")))</f>
        <v/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/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3" t="str" cm="1">
        <f t="array" ref="AA209">LOOKUP(2,1/(F209:Z209&lt;&gt;""),F209:Z209)</f>
        <v>Rua Barata Ribeiro, Copacabana</v>
      </c>
      <c r="AB209" t="str" cm="1">
        <f t="array" ref="AB209">IFERROR(IF(LEN(TRIM(SUBSTITUTE(INDEX(Base!209:209,0,MATCH(Planilha2!$AA209,Base!209:209,0)+1),"m²",""))&gt;5),LEFT(TRIM(SUBSTITUTE(INDEX(Base!209:209,0,MATCH(Planilha2!$AA209,Base!209:209,0)+1),"m²","")),2),TRIM(SUBSTITUTE(INDEX(Base!209:209,0,MATCH(Planilha2!$AA209,Base!209:209,0)+1),"m²",""))),0)</f>
        <v>95</v>
      </c>
      <c r="AC209" t="str" cm="1">
        <f t="array" ref="AC209">IFERROR(IF(LEN(INDEX(Base!209:209,0,MATCH(Planilha2!$AA209,Base!209:209,0)+2))&gt;2,LEFT(INDEX(Base!209:209,0,MATCH(Planilha2!$AA209,Base!209:209,0)+2),1),INDEX(Base!209:209,0,MATCH(Planilha2!$AA209,Base!209:209,0)+2)),0)</f>
        <v>3</v>
      </c>
      <c r="AD209" t="str" cm="1">
        <f t="array" ref="AD209">IFERROR(IF(LEN(INDEX(Base!209:209,0,MATCH(Planilha2!$AA209,Base!209:209,0)+2))&gt;2,LEFT(INDEX(Base!209:209,0,MATCH(Planilha2!$AA209,Base!209:209,0)+2),1),INDEX(Base!209:209,0,MATCH(Planilha2!$AA209,Base!209:209,0)+2)),0)</f>
        <v>3</v>
      </c>
      <c r="AE209" t="str" cm="1">
        <f t="array" ref="AE209">IFERROR(IF(LEN(INDEX(Base!209:209,0,MATCH(Planilha2!$AA209,Base!209:209,0)+2))&gt;2,LEFT(INDEX(Base!209:209,0,MATCH(Planilha2!$AA209,Base!209:209,0)+2),1),INDEX(Base!209:209,0,MATCH(Planilha2!$AA209,Base!209:209,0)+2)),0)</f>
        <v>3</v>
      </c>
      <c r="AF209" t="str">
        <f>AA209&amp;", "&amp;Configurações!$C$4&amp;", "&amp;Configurações!$C$5&amp;", Brazil"</f>
        <v>Rua Barata Ribeiro, Copacabana, Copacabana, RJ, Brazil</v>
      </c>
      <c r="AG209" t="str">
        <f>RIGHT(AA209,LEN(AA209)-FIND(",",AA209,1)-1)&amp;", "&amp;Configurações!$C$4&amp;", "&amp;Configurações!$C$5</f>
        <v>Copacabana, Copacabana, RJ</v>
      </c>
    </row>
    <row r="210" spans="2:33" x14ac:dyDescent="0.3">
      <c r="B210" t="str">
        <f>IF(OR(ISNUMBER(FIND(Configurações!$B$8,Base!B210)),ISNUMBER(FIND(Configurações!$B$9,Base!B210)),ISNUMBER(FIND(Configurações!$B$10,Base!B210)),ISNUMBER(FIND(Configurações!$B$11,Base!B210)))=TRUE,Base!B210,0)</f>
        <v>destaque</v>
      </c>
      <c r="C210" t="str">
        <f>SUBSTITUTE(SUBSTITUTE(IF(ISNUMBER(FIND("R$",Base!B210))=TRUE,Base!B210,IF(OR(ISNUMBER(FIND("condo",Base!C210)),ISNUMBER(FIND("IPTU",Base!C210)))=TRUE,Base!B210,Base!C210)),"R$",""),".","")</f>
        <v xml:space="preserve"> 2850000</v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1850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7000</v>
      </c>
      <c r="F210" s="3" t="str" cm="1">
        <f t="array" ref="F210">INDEX(Base!210:210,MATCH(MAX(LEN(Base!210:210)),LEN(Base!210:210),0))</f>
        <v>Rua Paula Freitas - A UMA QUADRA DA PRAIA - Imagine morar com sua família em uma das ruas mais valorizadas de Copacabana, num apartamento aconchegante e amplo, clean, andar alto, s...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/>
      </c>
      <c r="L210" t="str">
        <f>TRIM((IF(OR(ISNUMBER(FIND("Avenida",Base!D210)),ISNUMBER(FIND("Rua",Base!D210)),ISNUMBER(FIND("Estrada",Base!D210)),ISNUMBER(FIND(",",Base!D210)))=TRUE,Base!D210,"")))</f>
        <v/>
      </c>
      <c r="M210" t="str">
        <f>TRIM((IF(OR(ISNUMBER(FIND("Avenida",Base!E210)),ISNUMBER(FIND("Rua",Base!E210)),ISNUMBER(FIND("Estrada",Base!E210)),ISNUMBER(FIND(",",Base!E210)))=TRUE,Base!E210,"")))</f>
        <v>Rua Paula Freitas - A UMA QUADRA DA PRAIA - Imagine morar com sua família em uma das ruas mais valorizadas de Copacabana, num apartamento aconchegante e amplo, clean, andar alto, s...</v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>Rua Paula Freitas, Copacabana</v>
      </c>
      <c r="P210" t="str">
        <f>TRIM((IF(OR(ISNUMBER(FIND("Avenida",Base!H210)),ISNUMBER(FIND("Rua",Base!H210)),ISNUMBER(FIND("Estrada",Base!H210)),ISNUMBER(FIND(",",Base!H210)))=TRUE,Base!H210,"")))</f>
        <v/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3" t="str" cm="1">
        <f t="array" ref="AA210">LOOKUP(2,1/(F210:Z210&lt;&gt;""),F210:Z210)</f>
        <v>Rua Paula Freitas, Copacabana</v>
      </c>
      <c r="AB210" t="str" cm="1">
        <f t="array" ref="AB210">IFERROR(IF(LEN(TRIM(SUBSTITUTE(INDEX(Base!210:210,0,MATCH(Planilha2!$AA210,Base!210:210,0)+1),"m²",""))&gt;5),LEFT(TRIM(SUBSTITUTE(INDEX(Base!210:210,0,MATCH(Planilha2!$AA210,Base!210:210,0)+1),"m²","")),2),TRIM(SUBSTITUTE(INDEX(Base!210:210,0,MATCH(Planilha2!$AA210,Base!210:210,0)+1),"m²",""))),0)</f>
        <v>24</v>
      </c>
      <c r="AC210" t="str" cm="1">
        <f t="array" ref="AC210">IFERROR(IF(LEN(INDEX(Base!210:210,0,MATCH(Planilha2!$AA210,Base!210:210,0)+2))&gt;2,LEFT(INDEX(Base!210:210,0,MATCH(Planilha2!$AA210,Base!210:210,0)+2),1),INDEX(Base!210:210,0,MATCH(Planilha2!$AA210,Base!210:210,0)+2)),0)</f>
        <v>4</v>
      </c>
      <c r="AD210" t="str" cm="1">
        <f t="array" ref="AD210">IFERROR(IF(LEN(INDEX(Base!210:210,0,MATCH(Planilha2!$AA210,Base!210:210,0)+2))&gt;2,LEFT(INDEX(Base!210:210,0,MATCH(Planilha2!$AA210,Base!210:210,0)+2),1),INDEX(Base!210:210,0,MATCH(Planilha2!$AA210,Base!210:210,0)+2)),0)</f>
        <v>4</v>
      </c>
      <c r="AE210" t="str" cm="1">
        <f t="array" ref="AE210">IFERROR(IF(LEN(INDEX(Base!210:210,0,MATCH(Planilha2!$AA210,Base!210:210,0)+2))&gt;2,LEFT(INDEX(Base!210:210,0,MATCH(Planilha2!$AA210,Base!210:210,0)+2),1),INDEX(Base!210:210,0,MATCH(Planilha2!$AA210,Base!210:210,0)+2)),0)</f>
        <v>4</v>
      </c>
      <c r="AF210" t="str">
        <f>AA210&amp;", "&amp;Configurações!$C$4&amp;", "&amp;Configurações!$C$5&amp;", Brazil"</f>
        <v>Rua Paula Freitas, Copacabana, Copacabana, RJ, Brazil</v>
      </c>
      <c r="AG210" t="str">
        <f>RIGHT(AA210,LEN(AA210)-FIND(",",AA210,1)-1)&amp;", "&amp;Configurações!$C$4&amp;", "&amp;Configurações!$C$5</f>
        <v>Copacabana, Copacabana, RJ</v>
      </c>
    </row>
    <row r="211" spans="2:33" x14ac:dyDescent="0.3">
      <c r="B211" t="str">
        <f>IF(OR(ISNUMBER(FIND(Configurações!$B$8,Base!B211)),ISNUMBER(FIND(Configurações!$B$9,Base!B211)),ISNUMBER(FIND(Configurações!$B$10,Base!B211)),ISNUMBER(FIND(Configurações!$B$11,Base!B211)))=TRUE,Base!B211,0)</f>
        <v>destaque</v>
      </c>
      <c r="C211" t="str">
        <f>SUBSTITUTE(SUBSTITUTE(IF(ISNUMBER(FIND("R$",Base!B211))=TRUE,Base!B211,IF(OR(ISNUMBER(FIND("condo",Base!C211)),ISNUMBER(FIND("IPTU",Base!C211)))=TRUE,Base!B211,Base!C211)),"R$",""),".","")</f>
        <v xml:space="preserve"> 1150000</v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1415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280</v>
      </c>
      <c r="F211" s="3" t="str" cm="1">
        <f t="array" ref="F211">INDEX(Base!211:211,MATCH(MAX(LEN(Base!211:211)),LEN(Base!211:211),0))</f>
        <v>Posto 5 ,avenida Nossa Senhora de Copacabana ,próximo a Miguel lemos frente 140m2 ,amplo salão 3 ótimos quartos com armários suite banheiro social ampla copa cozinha área dependênc...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>Posto 5 ,avenida Nossa Senhora de Copacabana ,próximo a Miguel lemos frente 140m2 ,amplo salão 3 ótimos quartos com armários suite banheiro social ampla copa cozinha área dependênc...</v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>Avenida Nossa Senhora de Copacabana, Copacabana</v>
      </c>
      <c r="P211" t="str">
        <f>TRIM((IF(OR(ISNUMBER(FIND("Avenida",Base!H211)),ISNUMBER(FIND("Rua",Base!H211)),ISNUMBER(FIND("Estrada",Base!H211)),ISNUMBER(FIND(",",Base!H211)))=TRUE,Base!H211,"")))</f>
        <v/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3" t="str" cm="1">
        <f t="array" ref="AA211">LOOKUP(2,1/(F211:Z211&lt;&gt;""),F211:Z211)</f>
        <v>Avenida Nossa Senhora de Copacabana, Copacabana</v>
      </c>
      <c r="AB211" t="str" cm="1">
        <f t="array" ref="AB211">IFERROR(IF(LEN(TRIM(SUBSTITUTE(INDEX(Base!211:211,0,MATCH(Planilha2!$AA211,Base!211:211,0)+1),"m²",""))&gt;5),LEFT(TRIM(SUBSTITUTE(INDEX(Base!211:211,0,MATCH(Planilha2!$AA211,Base!211:211,0)+1),"m²","")),2),TRIM(SUBSTITUTE(INDEX(Base!211:211,0,MATCH(Planilha2!$AA211,Base!211:211,0)+1),"m²",""))),0)</f>
        <v>14</v>
      </c>
      <c r="AC211" t="str" cm="1">
        <f t="array" ref="AC211">IFERROR(IF(LEN(INDEX(Base!211:211,0,MATCH(Planilha2!$AA211,Base!211:211,0)+2))&gt;2,LEFT(INDEX(Base!211:211,0,MATCH(Planilha2!$AA211,Base!211:211,0)+2),1),INDEX(Base!211:211,0,MATCH(Planilha2!$AA211,Base!211:211,0)+2)),0)</f>
        <v>3</v>
      </c>
      <c r="AD211" t="str" cm="1">
        <f t="array" ref="AD211">IFERROR(IF(LEN(INDEX(Base!211:211,0,MATCH(Planilha2!$AA211,Base!211:211,0)+2))&gt;2,LEFT(INDEX(Base!211:211,0,MATCH(Planilha2!$AA211,Base!211:211,0)+2),1),INDEX(Base!211:211,0,MATCH(Planilha2!$AA211,Base!211:211,0)+2)),0)</f>
        <v>3</v>
      </c>
      <c r="AE211" t="str" cm="1">
        <f t="array" ref="AE211">IFERROR(IF(LEN(INDEX(Base!211:211,0,MATCH(Planilha2!$AA211,Base!211:211,0)+2))&gt;2,LEFT(INDEX(Base!211:211,0,MATCH(Planilha2!$AA211,Base!211:211,0)+2),1),INDEX(Base!211:211,0,MATCH(Planilha2!$AA211,Base!211:211,0)+2)),0)</f>
        <v>3</v>
      </c>
      <c r="AF211" t="str">
        <f>AA211&amp;", "&amp;Configurações!$C$4&amp;", "&amp;Configurações!$C$5&amp;", Brazil"</f>
        <v>Avenida Nossa Senhora de Copacabana, Copacabana, Copacabana, RJ, Brazil</v>
      </c>
      <c r="AG211" t="str">
        <f>RIGHT(AA211,LEN(AA211)-FIND(",",AA211,1)-1)&amp;", "&amp;Configurações!$C$4&amp;", "&amp;Configurações!$C$5</f>
        <v>Copacabana, Copacabana, RJ</v>
      </c>
    </row>
    <row r="212" spans="2:33" x14ac:dyDescent="0.3">
      <c r="B212" t="str">
        <f>IF(OR(ISNUMBER(FIND(Configurações!$B$8,Base!B212)),ISNUMBER(FIND(Configurações!$B$9,Base!B212)),ISNUMBER(FIND(Configurações!$B$10,Base!B212)),ISNUMBER(FIND(Configurações!$B$11,Base!B212)))=TRUE,Base!B212,0)</f>
        <v>destaque</v>
      </c>
      <c r="C212" t="str">
        <f>SUBSTITUTE(SUBSTITUTE(IF(ISNUMBER(FIND("R$",Base!B212))=TRUE,Base!B212,IF(OR(ISNUMBER(FIND("condo",Base!C212)),ISNUMBER(FIND("IPTU",Base!C212)))=TRUE,Base!B212,Base!C212)),"R$",""),".","")</f>
        <v xml:space="preserve"> 925000</v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900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1497</v>
      </c>
      <c r="F212" s="3" t="str" cm="1">
        <f t="array" ref="F212">INDEX(Base!212:212,MATCH(MAX(LEN(Base!212:212)),LEN(Base!212:212),0))</f>
        <v>Apartamento à venda na Avenida Nossa Senhora de Copacabana, Copacabana - Rio de Janeiro, RJ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/>
      </c>
      <c r="M212" t="str">
        <f>TRIM((IF(OR(ISNUMBER(FIND("Avenida",Base!E212)),ISNUMBER(FIND("Rua",Base!E212)),ISNUMBER(FIND("Estrada",Base!E212)),ISNUMBER(FIND(",",Base!E212)))=TRUE,Base!E212,"")))</f>
        <v>Apartamento à venda na Avenida Nossa Senhora de Copacabana, Copacabana - Rio de Janeiro, RJ</v>
      </c>
      <c r="N212" t="str">
        <f>TRIM((IF(OR(ISNUMBER(FIND("Avenida",Base!F212)),ISNUMBER(FIND("Rua",Base!F212)),ISNUMBER(FIND("Estrada",Base!F212)),ISNUMBER(FIND(",",Base!F212)))=TRUE,Base!F212,"")))</f>
        <v/>
      </c>
      <c r="O212" t="str">
        <f>TRIM((IF(OR(ISNUMBER(FIND("Avenida",Base!G212)),ISNUMBER(FIND("Rua",Base!G212)),ISNUMBER(FIND("Estrada",Base!G212)),ISNUMBER(FIND(",",Base!G212)))=TRUE,Base!G212,"")))</f>
        <v/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/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>Avenida Nossa Senhora de Copacabana, Copacabana</v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3" t="str" cm="1">
        <f t="array" ref="AA212">LOOKUP(2,1/(F212:Z212&lt;&gt;""),F212:Z212)</f>
        <v>Avenida Nossa Senhora de Copacabana, Copacabana</v>
      </c>
      <c r="AB212" t="str" cm="1">
        <f t="array" ref="AB212">IFERROR(IF(LEN(TRIM(SUBSTITUTE(INDEX(Base!212:212,0,MATCH(Planilha2!$AA212,Base!212:212,0)+1),"m²",""))&gt;5),LEFT(TRIM(SUBSTITUTE(INDEX(Base!212:212,0,MATCH(Planilha2!$AA212,Base!212:212,0)+1),"m²","")),2),TRIM(SUBSTITUTE(INDEX(Base!212:212,0,MATCH(Planilha2!$AA212,Base!212:212,0)+1),"m²",""))),0)</f>
        <v>11</v>
      </c>
      <c r="AC212" t="str" cm="1">
        <f t="array" ref="AC212">IFERROR(IF(LEN(INDEX(Base!212:212,0,MATCH(Planilha2!$AA212,Base!212:212,0)+2))&gt;2,LEFT(INDEX(Base!212:212,0,MATCH(Planilha2!$AA212,Base!212:212,0)+2),1),INDEX(Base!212:212,0,MATCH(Planilha2!$AA212,Base!212:212,0)+2)),0)</f>
        <v>3</v>
      </c>
      <c r="AD212" t="str" cm="1">
        <f t="array" ref="AD212">IFERROR(IF(LEN(INDEX(Base!212:212,0,MATCH(Planilha2!$AA212,Base!212:212,0)+2))&gt;2,LEFT(INDEX(Base!212:212,0,MATCH(Planilha2!$AA212,Base!212:212,0)+2),1),INDEX(Base!212:212,0,MATCH(Planilha2!$AA212,Base!212:212,0)+2)),0)</f>
        <v>3</v>
      </c>
      <c r="AE212" t="str" cm="1">
        <f t="array" ref="AE212">IFERROR(IF(LEN(INDEX(Base!212:212,0,MATCH(Planilha2!$AA212,Base!212:212,0)+2))&gt;2,LEFT(INDEX(Base!212:212,0,MATCH(Planilha2!$AA212,Base!212:212,0)+2),1),INDEX(Base!212:212,0,MATCH(Planilha2!$AA212,Base!212:212,0)+2)),0)</f>
        <v>3</v>
      </c>
      <c r="AF212" t="str">
        <f>AA212&amp;", "&amp;Configurações!$C$4&amp;", "&amp;Configurações!$C$5&amp;", Brazil"</f>
        <v>Avenida Nossa Senhora de Copacabana, Copacabana, Copacabana, RJ, Brazil</v>
      </c>
      <c r="AG212" t="str">
        <f>RIGHT(AA212,LEN(AA212)-FIND(",",AA212,1)-1)&amp;", "&amp;Configurações!$C$4&amp;", "&amp;Configurações!$C$5</f>
        <v>Copacabana, Copacabana, RJ</v>
      </c>
    </row>
    <row r="213" spans="2:33" x14ac:dyDescent="0.3">
      <c r="B213" t="str">
        <f>IF(OR(ISNUMBER(FIND(Configurações!$B$8,Base!B213)),ISNUMBER(FIND(Configurações!$B$9,Base!B213)),ISNUMBER(FIND(Configurações!$B$10,Base!B213)),ISNUMBER(FIND(Configurações!$B$11,Base!B213)))=TRUE,Base!B213,0)</f>
        <v>destaque</v>
      </c>
      <c r="C213" t="str">
        <f>SUBSTITUTE(SUBSTITUTE(IF(ISNUMBER(FIND("R$",Base!B213))=TRUE,Base!B213,IF(OR(ISNUMBER(FIND("condo",Base!C213)),ISNUMBER(FIND("IPTU",Base!C213)))=TRUE,Base!B213,Base!C213)),"R$",""),".","")</f>
        <v xml:space="preserve"> 350000</v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750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700</v>
      </c>
      <c r="F213" s="3" t="str" cm="1">
        <f t="array" ref="F213">INDEX(Base!213:213,MATCH(MAX(LEN(Base!213:213)),LEN(Base!213:213),0))</f>
        <v>Ótimo apto, 33 m², localizado próximo a praia posto 3, metrô Siqueira Campos e à Rua Paula Freitas. Imóvel de posição fundos, silencioso, composto por sala, amplo quarto com armári...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/>
      </c>
      <c r="M213" t="str">
        <f>TRIM((IF(OR(ISNUMBER(FIND("Avenida",Base!E213)),ISNUMBER(FIND("Rua",Base!E213)),ISNUMBER(FIND("Estrada",Base!E213)),ISNUMBER(FIND(",",Base!E213)))=TRUE,Base!E213,"")))</f>
        <v>Ótimo apto, 33 m², localizado próximo a praia posto 3, metrô Siqueira Campos e à Rua Paula Freitas. Imóvel de posição fundos, silencioso, composto por sala, amplo quarto com armári...</v>
      </c>
      <c r="N213" t="str">
        <f>TRIM((IF(OR(ISNUMBER(FIND("Avenida",Base!F213)),ISNUMBER(FIND("Rua",Base!F213)),ISNUMBER(FIND("Estrada",Base!F213)),ISNUMBER(FIND(",",Base!F213)))=TRUE,Base!F213,"")))</f>
        <v/>
      </c>
      <c r="O213" t="str">
        <f>TRIM((IF(OR(ISNUMBER(FIND("Avenida",Base!G213)),ISNUMBER(FIND("Rua",Base!G213)),ISNUMBER(FIND("Estrada",Base!G213)),ISNUMBER(FIND(",",Base!G213)))=TRUE,Base!G213,"")))</f>
        <v>Rua Barata Ribeiro, Copacabana</v>
      </c>
      <c r="P213" t="str">
        <f>TRIM((IF(OR(ISNUMBER(FIND("Avenida",Base!H213)),ISNUMBER(FIND("Rua",Base!H213)),ISNUMBER(FIND("Estrada",Base!H213)),ISNUMBER(FIND(",",Base!H213)))=TRUE,Base!H213,"")))</f>
        <v/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3" t="str" cm="1">
        <f t="array" ref="AA213">LOOKUP(2,1/(F213:Z213&lt;&gt;""),F213:Z213)</f>
        <v>Rua Barata Ribeiro, Copacabana</v>
      </c>
      <c r="AB213" t="str" cm="1">
        <f t="array" ref="AB213">IFERROR(IF(LEN(TRIM(SUBSTITUTE(INDEX(Base!213:213,0,MATCH(Planilha2!$AA213,Base!213:213,0)+1),"m²",""))&gt;5),LEFT(TRIM(SUBSTITUTE(INDEX(Base!213:213,0,MATCH(Planilha2!$AA213,Base!213:213,0)+1),"m²","")),2),TRIM(SUBSTITUTE(INDEX(Base!213:213,0,MATCH(Planilha2!$AA213,Base!213:213,0)+1),"m²",""))),0)</f>
        <v>33</v>
      </c>
      <c r="AC213" t="str" cm="1">
        <f t="array" ref="AC213">IFERROR(IF(LEN(INDEX(Base!213:213,0,MATCH(Planilha2!$AA213,Base!213:213,0)+2))&gt;2,LEFT(INDEX(Base!213:213,0,MATCH(Planilha2!$AA213,Base!213:213,0)+2),1),INDEX(Base!213:213,0,MATCH(Planilha2!$AA213,Base!213:213,0)+2)),0)</f>
        <v>1</v>
      </c>
      <c r="AD213" t="str" cm="1">
        <f t="array" ref="AD213">IFERROR(IF(LEN(INDEX(Base!213:213,0,MATCH(Planilha2!$AA213,Base!213:213,0)+2))&gt;2,LEFT(INDEX(Base!213:213,0,MATCH(Planilha2!$AA213,Base!213:213,0)+2),1),INDEX(Base!213:213,0,MATCH(Planilha2!$AA213,Base!213:213,0)+2)),0)</f>
        <v>1</v>
      </c>
      <c r="AE213" t="str" cm="1">
        <f t="array" ref="AE213">IFERROR(IF(LEN(INDEX(Base!213:213,0,MATCH(Planilha2!$AA213,Base!213:213,0)+2))&gt;2,LEFT(INDEX(Base!213:213,0,MATCH(Planilha2!$AA213,Base!213:213,0)+2),1),INDEX(Base!213:213,0,MATCH(Planilha2!$AA213,Base!213:213,0)+2)),0)</f>
        <v>1</v>
      </c>
      <c r="AF213" t="str">
        <f>AA213&amp;", "&amp;Configurações!$C$4&amp;", "&amp;Configurações!$C$5&amp;", Brazil"</f>
        <v>Rua Barata Ribeiro, Copacabana, Copacabana, RJ, Brazil</v>
      </c>
      <c r="AG213" t="str">
        <f>RIGHT(AA213,LEN(AA213)-FIND(",",AA213,1)-1)&amp;", "&amp;Configurações!$C$4&amp;", "&amp;Configurações!$C$5</f>
        <v>Copacabana, Copacabana, RJ</v>
      </c>
    </row>
    <row r="214" spans="2:33" x14ac:dyDescent="0.3">
      <c r="B214" t="str">
        <f>IF(OR(ISNUMBER(FIND(Configurações!$B$8,Base!B214)),ISNUMBER(FIND(Configurações!$B$9,Base!B214)),ISNUMBER(FIND(Configurações!$B$10,Base!B214)),ISNUMBER(FIND(Configurações!$B$11,Base!B214)))=TRUE,Base!B214,0)</f>
        <v>destaque</v>
      </c>
      <c r="C214" t="str">
        <f>SUBSTITUTE(SUBSTITUTE(IF(ISNUMBER(FIND("R$",Base!B214))=TRUE,Base!B214,IF(OR(ISNUMBER(FIND("condo",Base!C214)),ISNUMBER(FIND("IPTU",Base!C214)))=TRUE,Base!B214,Base!C214)),"R$",""),".","")</f>
        <v xml:space="preserve"> 750000</v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680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340</v>
      </c>
      <c r="F214" s="3" t="str" cm="1">
        <f t="array" ref="F214">INDEX(Base!214:214,MATCH(MAX(LEN(Base!214:214)),LEN(Base!214:214),0))</f>
        <v>Cód: NCAP31092. Aconchegante Apartamento de 3 quartos , a dependência foi revertida para uma suíte, ampla sala, circulação, banheiro social, cozinha, área de serviço, sol da manhã,...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/>
      </c>
      <c r="M214" t="str">
        <f>TRIM((IF(OR(ISNUMBER(FIND("Avenida",Base!E214)),ISNUMBER(FIND("Rua",Base!E214)),ISNUMBER(FIND("Estrada",Base!E214)),ISNUMBER(FIND(",",Base!E214)))=TRUE,Base!E214,"")))</f>
        <v>Cód: NCAP31092. Aconchegante Apartamento de 3 quartos , a dependência foi revertida para uma suíte, ampla sala, circulação, banheiro social, cozinha, área de serviço, sol da manhã,...</v>
      </c>
      <c r="N214" t="str">
        <f>TRIM((IF(OR(ISNUMBER(FIND("Avenida",Base!F214)),ISNUMBER(FIND("Rua",Base!F214)),ISNUMBER(FIND("Estrada",Base!F214)),ISNUMBER(FIND(",",Base!F214)))=TRUE,Base!F214,"")))</f>
        <v/>
      </c>
      <c r="O214" t="str">
        <f>TRIM((IF(OR(ISNUMBER(FIND("Avenida",Base!G214)),ISNUMBER(FIND("Rua",Base!G214)),ISNUMBER(FIND("Estrada",Base!G214)),ISNUMBER(FIND(",",Base!G214)))=TRUE,Base!G214,"")))</f>
        <v>Ladeira dos Tabajaras, Copacabana</v>
      </c>
      <c r="P214" t="str">
        <f>TRIM((IF(OR(ISNUMBER(FIND("Avenida",Base!H214)),ISNUMBER(FIND("Rua",Base!H214)),ISNUMBER(FIND("Estrada",Base!H214)),ISNUMBER(FIND(",",Base!H214)))=TRUE,Base!H214,"")))</f>
        <v/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3" t="str" cm="1">
        <f t="array" ref="AA214">LOOKUP(2,1/(F214:Z214&lt;&gt;""),F214:Z214)</f>
        <v>Ladeira dos Tabajaras, Copacabana</v>
      </c>
      <c r="AB214" t="str" cm="1">
        <f t="array" ref="AB214">IFERROR(IF(LEN(TRIM(SUBSTITUTE(INDEX(Base!214:214,0,MATCH(Planilha2!$AA214,Base!214:214,0)+1),"m²",""))&gt;5),LEFT(TRIM(SUBSTITUTE(INDEX(Base!214:214,0,MATCH(Planilha2!$AA214,Base!214:214,0)+1),"m²","")),2),TRIM(SUBSTITUTE(INDEX(Base!214:214,0,MATCH(Planilha2!$AA214,Base!214:214,0)+1),"m²",""))),0)</f>
        <v>92</v>
      </c>
      <c r="AC214" t="str" cm="1">
        <f t="array" ref="AC214">IFERROR(IF(LEN(INDEX(Base!214:214,0,MATCH(Planilha2!$AA214,Base!214:214,0)+2))&gt;2,LEFT(INDEX(Base!214:214,0,MATCH(Planilha2!$AA214,Base!214:214,0)+2),1),INDEX(Base!214:214,0,MATCH(Planilha2!$AA214,Base!214:214,0)+2)),0)</f>
        <v>3</v>
      </c>
      <c r="AD214" t="str" cm="1">
        <f t="array" ref="AD214">IFERROR(IF(LEN(INDEX(Base!214:214,0,MATCH(Planilha2!$AA214,Base!214:214,0)+2))&gt;2,LEFT(INDEX(Base!214:214,0,MATCH(Planilha2!$AA214,Base!214:214,0)+2),1),INDEX(Base!214:214,0,MATCH(Planilha2!$AA214,Base!214:214,0)+2)),0)</f>
        <v>3</v>
      </c>
      <c r="AE214" t="str" cm="1">
        <f t="array" ref="AE214">IFERROR(IF(LEN(INDEX(Base!214:214,0,MATCH(Planilha2!$AA214,Base!214:214,0)+2))&gt;2,LEFT(INDEX(Base!214:214,0,MATCH(Planilha2!$AA214,Base!214:214,0)+2),1),INDEX(Base!214:214,0,MATCH(Planilha2!$AA214,Base!214:214,0)+2)),0)</f>
        <v>3</v>
      </c>
      <c r="AF214" t="str">
        <f>AA214&amp;", "&amp;Configurações!$C$4&amp;", "&amp;Configurações!$C$5&amp;", Brazil"</f>
        <v>Ladeira dos Tabajaras, Copacabana, Copacabana, RJ, Brazil</v>
      </c>
      <c r="AG214" t="str">
        <f>RIGHT(AA214,LEN(AA214)-FIND(",",AA214,1)-1)&amp;", "&amp;Configurações!$C$4&amp;", "&amp;Configurações!$C$5</f>
        <v>Copacabana, Copacabana, RJ</v>
      </c>
    </row>
    <row r="215" spans="2:33" x14ac:dyDescent="0.3">
      <c r="B215" t="str">
        <f>IF(OR(ISNUMBER(FIND(Configurações!$B$8,Base!B215)),ISNUMBER(FIND(Configurações!$B$9,Base!B215)),ISNUMBER(FIND(Configurações!$B$10,Base!B215)),ISNUMBER(FIND(Configurações!$B$11,Base!B215)))=TRUE,Base!B215,0)</f>
        <v>destaque</v>
      </c>
      <c r="C215" t="str">
        <f>SUBSTITUTE(SUBSTITUTE(IF(ISNUMBER(FIND("R$",Base!B215))=TRUE,Base!B215,IF(OR(ISNUMBER(FIND("condo",Base!C215)),ISNUMBER(FIND("IPTU",Base!C215)))=TRUE,Base!B215,Base!C215)),"R$",""),".","")</f>
        <v xml:space="preserve"> 2270000</v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2500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1400</v>
      </c>
      <c r="F215" s="3" t="str" cm="1">
        <f t="array" ref="F215">INDEX(Base!215:215,MATCH(MAX(LEN(Base!215:215)),LEN(Base!215:215),0))</f>
        <v>Excelente salão dividido em sala jantar, sala de estar , sala intima, e um charmoso jardim de inverno.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/>
      </c>
      <c r="L215" t="str">
        <f>TRIM((IF(OR(ISNUMBER(FIND("Avenida",Base!D215)),ISNUMBER(FIND("Rua",Base!D215)),ISNUMBER(FIND("Estrada",Base!D215)),ISNUMBER(FIND(",",Base!D215)))=TRUE,Base!D215,"")))</f>
        <v/>
      </c>
      <c r="M215" t="str">
        <f>TRIM((IF(OR(ISNUMBER(FIND("Avenida",Base!E215)),ISNUMBER(FIND("Rua",Base!E215)),ISNUMBER(FIND("Estrada",Base!E215)),ISNUMBER(FIND(",",Base!E215)))=TRUE,Base!E215,"")))</f>
        <v>Belíssimo apartamento na Rua Assis Brasil - Copacabana.</v>
      </c>
      <c r="N215" t="str">
        <f>TRIM((IF(OR(ISNUMBER(FIND("Avenida",Base!F215)),ISNUMBER(FIND("Rua",Base!F215)),ISNUMBER(FIND("Estrada",Base!F215)),ISNUMBER(FIND(",",Base!F215)))=TRUE,Base!F215,"")))</f>
        <v>Excelente salão dividido em sala jantar, sala de estar , sala intima, e um charmoso jardim de inverno.</v>
      </c>
      <c r="O215" t="str">
        <f>TRIM((IF(OR(ISNUMBER(FIND("Avenida",Base!G215)),ISNUMBER(FIND("Rua",Base!G215)),ISNUMBER(FIND("Estrada",Base!G215)),ISNUMBER(FIND(",",Base!G215)))=TRUE,Base!G215,"")))</f>
        <v/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>Rua Assis Brasil, Copacabana</v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3" t="str" cm="1">
        <f t="array" ref="AA215">LOOKUP(2,1/(F215:Z215&lt;&gt;""),F215:Z215)</f>
        <v>Rua Assis Brasil, Copacabana</v>
      </c>
      <c r="AB215" t="str" cm="1">
        <f t="array" ref="AB215">IFERROR(IF(LEN(TRIM(SUBSTITUTE(INDEX(Base!215:215,0,MATCH(Planilha2!$AA215,Base!215:215,0)+1),"m²",""))&gt;5),LEFT(TRIM(SUBSTITUTE(INDEX(Base!215:215,0,MATCH(Planilha2!$AA215,Base!215:215,0)+1),"m²","")),2),TRIM(SUBSTITUTE(INDEX(Base!215:215,0,MATCH(Planilha2!$AA215,Base!215:215,0)+1),"m²",""))),0)</f>
        <v>30</v>
      </c>
      <c r="AC215" t="str" cm="1">
        <f t="array" ref="AC215">IFERROR(IF(LEN(INDEX(Base!215:215,0,MATCH(Planilha2!$AA215,Base!215:215,0)+2))&gt;2,LEFT(INDEX(Base!215:215,0,MATCH(Planilha2!$AA215,Base!215:215,0)+2),1),INDEX(Base!215:215,0,MATCH(Planilha2!$AA215,Base!215:215,0)+2)),0)</f>
        <v>4</v>
      </c>
      <c r="AD215" t="str" cm="1">
        <f t="array" ref="AD215">IFERROR(IF(LEN(INDEX(Base!215:215,0,MATCH(Planilha2!$AA215,Base!215:215,0)+2))&gt;2,LEFT(INDEX(Base!215:215,0,MATCH(Planilha2!$AA215,Base!215:215,0)+2),1),INDEX(Base!215:215,0,MATCH(Planilha2!$AA215,Base!215:215,0)+2)),0)</f>
        <v>4</v>
      </c>
      <c r="AE215" t="str" cm="1">
        <f t="array" ref="AE215">IFERROR(IF(LEN(INDEX(Base!215:215,0,MATCH(Planilha2!$AA215,Base!215:215,0)+2))&gt;2,LEFT(INDEX(Base!215:215,0,MATCH(Planilha2!$AA215,Base!215:215,0)+2),1),INDEX(Base!215:215,0,MATCH(Planilha2!$AA215,Base!215:215,0)+2)),0)</f>
        <v>4</v>
      </c>
      <c r="AF215" t="str">
        <f>AA215&amp;", "&amp;Configurações!$C$4&amp;", "&amp;Configurações!$C$5&amp;", Brazil"</f>
        <v>Rua Assis Brasil, Copacabana, Copacabana, RJ, Brazil</v>
      </c>
      <c r="AG215" t="str">
        <f>RIGHT(AA215,LEN(AA215)-FIND(",",AA215,1)-1)&amp;", "&amp;Configurações!$C$4&amp;", "&amp;Configurações!$C$5</f>
        <v>Copacabana, Copacabana, RJ</v>
      </c>
    </row>
    <row r="216" spans="2:33" x14ac:dyDescent="0.3">
      <c r="B216" t="str">
        <f>IF(OR(ISNUMBER(FIND(Configurações!$B$8,Base!B216)),ISNUMBER(FIND(Configurações!$B$9,Base!B216)),ISNUMBER(FIND(Configurações!$B$10,Base!B216)),ISNUMBER(FIND(Configurações!$B$11,Base!B216)))=TRUE,Base!B216,0)</f>
        <v>destaque</v>
      </c>
      <c r="C216" t="str">
        <f>SUBSTITUTE(SUBSTITUTE(IF(ISNUMBER(FIND("R$",Base!B216))=TRUE,Base!B216,IF(OR(ISNUMBER(FIND("condo",Base!C216)),ISNUMBER(FIND("IPTU",Base!C216)))=TRUE,Base!B216,Base!C216)),"R$",""),".","")</f>
        <v xml:space="preserve"> 820000</v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1275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3165</v>
      </c>
      <c r="F216" s="3" t="str" cm="1">
        <f t="array" ref="F216">INDEX(Base!216:216,MATCH(MAX(LEN(Base!216:216)),LEN(Base!216:216),0))</f>
        <v>Apartamento com 03 quartos, 01 suíte, ampla área de serviço e dependências completa. Localizado de fundos e com vista para mata. Condomínio com 02 blocos e área livre arborizada en...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/>
      </c>
      <c r="M216" t="str">
        <f>TRIM((IF(OR(ISNUMBER(FIND("Avenida",Base!E216)),ISNUMBER(FIND("Rua",Base!E216)),ISNUMBER(FIND("Estrada",Base!E216)),ISNUMBER(FIND(",",Base!E216)))=TRUE,Base!E216,"")))</f>
        <v>Apartamento com 03 quartos, 01 suíte, ampla área de serviço e dependências completa. Localizado de fundos e com vista para mata. Condomínio com 02 blocos e área livre arborizada en...</v>
      </c>
      <c r="N216" t="str">
        <f>TRIM((IF(OR(ISNUMBER(FIND("Avenida",Base!F216)),ISNUMBER(FIND("Rua",Base!F216)),ISNUMBER(FIND("Estrada",Base!F216)),ISNUMBER(FIND(",",Base!F216)))=TRUE,Base!F216,"")))</f>
        <v/>
      </c>
      <c r="O216" t="str">
        <f>TRIM((IF(OR(ISNUMBER(FIND("Avenida",Base!G216)),ISNUMBER(FIND("Rua",Base!G216)),ISNUMBER(FIND("Estrada",Base!G216)),ISNUMBER(FIND(",",Base!G216)))=TRUE,Base!G216,"")))</f>
        <v>Rua Pompeu Loureiro, Copacabana</v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/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/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3" t="str" cm="1">
        <f t="array" ref="AA216">LOOKUP(2,1/(F216:Z216&lt;&gt;""),F216:Z216)</f>
        <v>Rua Pompeu Loureiro, Copacabana</v>
      </c>
      <c r="AB216" t="str" cm="1">
        <f t="array" ref="AB216">IFERROR(IF(LEN(TRIM(SUBSTITUTE(INDEX(Base!216:216,0,MATCH(Planilha2!$AA216,Base!216:216,0)+1),"m²",""))&gt;5),LEFT(TRIM(SUBSTITUTE(INDEX(Base!216:216,0,MATCH(Planilha2!$AA216,Base!216:216,0)+1),"m²","")),2),TRIM(SUBSTITUTE(INDEX(Base!216:216,0,MATCH(Planilha2!$AA216,Base!216:216,0)+1),"m²",""))),0)</f>
        <v>12</v>
      </c>
      <c r="AC216" t="str" cm="1">
        <f t="array" ref="AC216">IFERROR(IF(LEN(INDEX(Base!216:216,0,MATCH(Planilha2!$AA216,Base!216:216,0)+2))&gt;2,LEFT(INDEX(Base!216:216,0,MATCH(Planilha2!$AA216,Base!216:216,0)+2),1),INDEX(Base!216:216,0,MATCH(Planilha2!$AA216,Base!216:216,0)+2)),0)</f>
        <v>4</v>
      </c>
      <c r="AD216" t="str" cm="1">
        <f t="array" ref="AD216">IFERROR(IF(LEN(INDEX(Base!216:216,0,MATCH(Planilha2!$AA216,Base!216:216,0)+2))&gt;2,LEFT(INDEX(Base!216:216,0,MATCH(Planilha2!$AA216,Base!216:216,0)+2),1),INDEX(Base!216:216,0,MATCH(Planilha2!$AA216,Base!216:216,0)+2)),0)</f>
        <v>4</v>
      </c>
      <c r="AE216" t="str" cm="1">
        <f t="array" ref="AE216">IFERROR(IF(LEN(INDEX(Base!216:216,0,MATCH(Planilha2!$AA216,Base!216:216,0)+2))&gt;2,LEFT(INDEX(Base!216:216,0,MATCH(Planilha2!$AA216,Base!216:216,0)+2),1),INDEX(Base!216:216,0,MATCH(Planilha2!$AA216,Base!216:216,0)+2)),0)</f>
        <v>4</v>
      </c>
      <c r="AF216" t="str">
        <f>AA216&amp;", "&amp;Configurações!$C$4&amp;", "&amp;Configurações!$C$5&amp;", Brazil"</f>
        <v>Rua Pompeu Loureiro, Copacabana, Copacabana, RJ, Brazil</v>
      </c>
      <c r="AG216" t="str">
        <f>RIGHT(AA216,LEN(AA216)-FIND(",",AA216,1)-1)&amp;", "&amp;Configurações!$C$4&amp;", "&amp;Configurações!$C$5</f>
        <v>Copacabana, Copacabana, RJ</v>
      </c>
    </row>
    <row r="217" spans="2:33" x14ac:dyDescent="0.3">
      <c r="B217" t="str">
        <f>IF(OR(ISNUMBER(FIND(Configurações!$B$8,Base!B217)),ISNUMBER(FIND(Configurações!$B$9,Base!B217)),ISNUMBER(FIND(Configurações!$B$10,Base!B217)),ISNUMBER(FIND(Configurações!$B$11,Base!B217)))=TRUE,Base!B217,0)</f>
        <v>destaque</v>
      </c>
      <c r="C217" t="str">
        <f>SUBSTITUTE(SUBSTITUTE(IF(ISNUMBER(FIND("R$",Base!B217))=TRUE,Base!B217,IF(OR(ISNUMBER(FIND("condo",Base!C217)),ISNUMBER(FIND("IPTU",Base!C217)))=TRUE,Base!B217,Base!C217)),"R$",""),".","")</f>
        <v xml:space="preserve"> 560000</v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652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130</v>
      </c>
      <c r="F217" s="3" t="str" cm="1">
        <f t="array" ref="F217">INDEX(Base!217:217,MATCH(MAX(LEN(Base!217:217)),LEN(Base!217:217),0))</f>
        <v>O apartamento está localizado na Avenida Nossa Senhora de Copacabana ,próximo a Dias Da rocha alto reformadíssimo sala quarto com bom armários amplo banheiro área de serviço depend...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>O apartamento está localizado na Avenida Nossa Senhora de Copacabana ,próximo a Dias Da rocha alto reformadíssimo sala quarto com bom armários amplo banheiro área de serviço depend...</v>
      </c>
      <c r="N217" t="str">
        <f>TRIM((IF(OR(ISNUMBER(FIND("Avenida",Base!F217)),ISNUMBER(FIND("Rua",Base!F217)),ISNUMBER(FIND("Estrada",Base!F217)),ISNUMBER(FIND(",",Base!F217)))=TRUE,Base!F217,"")))</f>
        <v/>
      </c>
      <c r="O217" t="str">
        <f>TRIM((IF(OR(ISNUMBER(FIND("Avenida",Base!G217)),ISNUMBER(FIND("Rua",Base!G217)),ISNUMBER(FIND("Estrada",Base!G217)),ISNUMBER(FIND(",",Base!G217)))=TRUE,Base!G217,"")))</f>
        <v>Avenida Nossa Senhora de Copacabana, Copacabana</v>
      </c>
      <c r="P217" t="str">
        <f>TRIM((IF(OR(ISNUMBER(FIND("Avenida",Base!H217)),ISNUMBER(FIND("Rua",Base!H217)),ISNUMBER(FIND("Estrada",Base!H217)),ISNUMBER(FIND(",",Base!H217)))=TRUE,Base!H217,"")))</f>
        <v/>
      </c>
      <c r="Q217" t="str">
        <f>TRIM((IF(OR(ISNUMBER(FIND("Avenida",Base!I217)),ISNUMBER(FIND("Rua",Base!I217)),ISNUMBER(FIND("Estrada",Base!I217)),ISNUMBER(FIND(",",Base!I217)))=TRUE,Base!I217,"")))</f>
        <v/>
      </c>
      <c r="R217" t="str">
        <f>TRIM((IF(OR(ISNUMBER(FIND("Avenida",Base!J217)),ISNUMBER(FIND("Rua",Base!J217)),ISNUMBER(FIND("Estrada",Base!J217)),ISNUMBER(FIND(",",Base!J217)))=TRUE,Base!J217,"")))</f>
        <v/>
      </c>
      <c r="S217" t="str">
        <f>TRIM((IF(OR(ISNUMBER(FIND("Avenida",Base!K217)),ISNUMBER(FIND("Rua",Base!K217)),ISNUMBER(FIND("Estrada",Base!K217)),ISNUMBER(FIND(",",Base!K217)))=TRUE,Base!K217,"")))</f>
        <v/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3" t="str" cm="1">
        <f t="array" ref="AA217">LOOKUP(2,1/(F217:Z217&lt;&gt;""),F217:Z217)</f>
        <v>Avenida Nossa Senhora de Copacabana, Copacabana</v>
      </c>
      <c r="AB217" t="str" cm="1">
        <f t="array" ref="AB217">IFERROR(IF(LEN(TRIM(SUBSTITUTE(INDEX(Base!217:217,0,MATCH(Planilha2!$AA217,Base!217:217,0)+1),"m²",""))&gt;5),LEFT(TRIM(SUBSTITUTE(INDEX(Base!217:217,0,MATCH(Planilha2!$AA217,Base!217:217,0)+1),"m²","")),2),TRIM(SUBSTITUTE(INDEX(Base!217:217,0,MATCH(Planilha2!$AA217,Base!217:217,0)+1),"m²",""))),0)</f>
        <v>53</v>
      </c>
      <c r="AC217" t="str" cm="1">
        <f t="array" ref="AC217">IFERROR(IF(LEN(INDEX(Base!217:217,0,MATCH(Planilha2!$AA217,Base!217:217,0)+2))&gt;2,LEFT(INDEX(Base!217:217,0,MATCH(Planilha2!$AA217,Base!217:217,0)+2),1),INDEX(Base!217:217,0,MATCH(Planilha2!$AA217,Base!217:217,0)+2)),0)</f>
        <v>1</v>
      </c>
      <c r="AD217" t="str" cm="1">
        <f t="array" ref="AD217">IFERROR(IF(LEN(INDEX(Base!217:217,0,MATCH(Planilha2!$AA217,Base!217:217,0)+2))&gt;2,LEFT(INDEX(Base!217:217,0,MATCH(Planilha2!$AA217,Base!217:217,0)+2),1),INDEX(Base!217:217,0,MATCH(Planilha2!$AA217,Base!217:217,0)+2)),0)</f>
        <v>1</v>
      </c>
      <c r="AE217" t="str" cm="1">
        <f t="array" ref="AE217">IFERROR(IF(LEN(INDEX(Base!217:217,0,MATCH(Planilha2!$AA217,Base!217:217,0)+2))&gt;2,LEFT(INDEX(Base!217:217,0,MATCH(Planilha2!$AA217,Base!217:217,0)+2),1),INDEX(Base!217:217,0,MATCH(Planilha2!$AA217,Base!217:217,0)+2)),0)</f>
        <v>1</v>
      </c>
      <c r="AF217" t="str">
        <f>AA217&amp;", "&amp;Configurações!$C$4&amp;", "&amp;Configurações!$C$5&amp;", Brazil"</f>
        <v>Avenida Nossa Senhora de Copacabana, Copacabana, Copacabana, RJ, Brazil</v>
      </c>
      <c r="AG217" t="str">
        <f>RIGHT(AA217,LEN(AA217)-FIND(",",AA217,1)-1)&amp;", "&amp;Configurações!$C$4&amp;", "&amp;Configurações!$C$5</f>
        <v>Copacabana, Copacabana, RJ</v>
      </c>
    </row>
    <row r="218" spans="2:33" x14ac:dyDescent="0.3">
      <c r="B218" t="str">
        <f>IF(OR(ISNUMBER(FIND(Configurações!$B$8,Base!B218)),ISNUMBER(FIND(Configurações!$B$9,Base!B218)),ISNUMBER(FIND(Configurações!$B$10,Base!B218)),ISNUMBER(FIND(Configurações!$B$11,Base!B218)))=TRUE,Base!B218,0)</f>
        <v>na planta</v>
      </c>
      <c r="C218" t="str">
        <f>SUBSTITUTE(SUBSTITUTE(IF(ISNUMBER(FIND("R$",Base!B218))=TRUE,Base!B218,IF(OR(ISNUMBER(FIND("condo",Base!C218)),ISNUMBER(FIND("IPTU",Base!C218)))=TRUE,Base!B218,Base!C218)),"R$",""),".","")</f>
        <v>Sob consulta</v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0</v>
      </c>
      <c r="F218" s="3" t="str" cm="1">
        <f t="array" ref="F218">INDEX(Base!218:218,MATCH(MAX(LEN(Base!218:218)),LEN(Base!218:218),0))</f>
        <v>Blanc 260 - Apenas 34 unidades da área de lazer residenciais. 32 unidades tipo de 4 quartos, sendo 3 suítes de 139,45 m², com 2 vagas. 2 coberturas lineares de 4 suítes de 283,21 m...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/>
      </c>
      <c r="L218" t="str">
        <f>TRIM((IF(OR(ISNUMBER(FIND("Avenida",Base!D218)),ISNUMBER(FIND("Rua",Base!D218)),ISNUMBER(FIND("Estrada",Base!D218)),ISNUMBER(FIND(",",Base!D218)))=TRUE,Base!D218,"")))</f>
        <v>Blanc 260 - Apenas 34 unidades da área de lazer residenciais. 32 unidades tipo de 4 quartos, sendo 3 suítes de 139,45 m², com 2 vagas. 2 coberturas lineares de 4 suítes de 283,21 m...</v>
      </c>
      <c r="M218" t="str">
        <f>TRIM((IF(OR(ISNUMBER(FIND("Avenida",Base!E218)),ISNUMBER(FIND("Rua",Base!E218)),ISNUMBER(FIND("Estrada",Base!E218)),ISNUMBER(FIND(",",Base!E218)))=TRUE,Base!E218,"")))</f>
        <v/>
      </c>
      <c r="N218" t="str">
        <f>TRIM((IF(OR(ISNUMBER(FIND("Avenida",Base!F218)),ISNUMBER(FIND("Rua",Base!F218)),ISNUMBER(FIND("Estrada",Base!F218)),ISNUMBER(FIND(",",Base!F218)))=TRUE,Base!F218,"")))</f>
        <v>Rua Assunção, Botafogo</v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/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/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3" t="str" cm="1">
        <f t="array" ref="AA218">LOOKUP(2,1/(F218:Z218&lt;&gt;""),F218:Z218)</f>
        <v>Rua Assunção, Botafogo</v>
      </c>
      <c r="AB218" t="str" cm="1">
        <f t="array" ref="AB218">IFERROR(IF(LEN(TRIM(SUBSTITUTE(INDEX(Base!218:218,0,MATCH(Planilha2!$AA218,Base!218:218,0)+1),"m²",""))&gt;5),LEFT(TRIM(SUBSTITUTE(INDEX(Base!218:218,0,MATCH(Planilha2!$AA218,Base!218:218,0)+1),"m²","")),2),TRIM(SUBSTITUTE(INDEX(Base!218:218,0,MATCH(Planilha2!$AA218,Base!218:218,0)+1),"m²",""))),0)</f>
        <v>13</v>
      </c>
      <c r="AC218" t="str" cm="1">
        <f t="array" ref="AC218">IFERROR(IF(LEN(INDEX(Base!218:218,0,MATCH(Planilha2!$AA218,Base!218:218,0)+2))&gt;2,LEFT(INDEX(Base!218:218,0,MATCH(Planilha2!$AA218,Base!218:218,0)+2),1),INDEX(Base!218:218,0,MATCH(Planilha2!$AA218,Base!218:218,0)+2)),0)</f>
        <v>4</v>
      </c>
      <c r="AD218" t="str" cm="1">
        <f t="array" ref="AD218">IFERROR(IF(LEN(INDEX(Base!218:218,0,MATCH(Planilha2!$AA218,Base!218:218,0)+2))&gt;2,LEFT(INDEX(Base!218:218,0,MATCH(Planilha2!$AA218,Base!218:218,0)+2),1),INDEX(Base!218:218,0,MATCH(Planilha2!$AA218,Base!218:218,0)+2)),0)</f>
        <v>4</v>
      </c>
      <c r="AE218" t="str" cm="1">
        <f t="array" ref="AE218">IFERROR(IF(LEN(INDEX(Base!218:218,0,MATCH(Planilha2!$AA218,Base!218:218,0)+2))&gt;2,LEFT(INDEX(Base!218:218,0,MATCH(Planilha2!$AA218,Base!218:218,0)+2),1),INDEX(Base!218:218,0,MATCH(Planilha2!$AA218,Base!218:218,0)+2)),0)</f>
        <v>4</v>
      </c>
      <c r="AF218" t="str">
        <f>AA218&amp;", "&amp;Configurações!$C$4&amp;", "&amp;Configurações!$C$5&amp;", Brazil"</f>
        <v>Rua Assunção, Botafogo, Copacabana, RJ, Brazil</v>
      </c>
      <c r="AG218" t="str">
        <f>RIGHT(AA218,LEN(AA218)-FIND(",",AA218,1)-1)&amp;", "&amp;Configurações!$C$4&amp;", "&amp;Configurações!$C$5</f>
        <v>Botafogo, Copacabana, RJ</v>
      </c>
    </row>
    <row r="219" spans="2:33" x14ac:dyDescent="0.3">
      <c r="B219" t="str">
        <f>IF(OR(ISNUMBER(FIND(Configurações!$B$8,Base!B219)),ISNUMBER(FIND(Configurações!$B$9,Base!B219)),ISNUMBER(FIND(Configurações!$B$10,Base!B219)),ISNUMBER(FIND(Configurações!$B$11,Base!B219)))=TRUE,Base!B219,0)</f>
        <v>na planta</v>
      </c>
      <c r="C219" t="str">
        <f>SUBSTITUTE(SUBSTITUTE(IF(ISNUMBER(FIND("R$",Base!B219))=TRUE,Base!B219,IF(OR(ISNUMBER(FIND("condo",Base!C219)),ISNUMBER(FIND("IPTU",Base!C219)))=TRUE,Base!B219,Base!C219)),"R$",""),".","")</f>
        <v xml:space="preserve"> 682666</v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0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0</v>
      </c>
      <c r="F219" s="3" t="str" cm="1">
        <f t="array" ref="F219">INDEX(Base!219:219,MATCH(MAX(LEN(Base!219:219)),LEN(Base!219:219),0))</f>
        <v>Vem aí o Flora, o novo Residencial da Mozak no Jardim Botânico. Um verdadeiro encontro entre a cidade e a natureza no bairro onde a calmaria e a praticidade se unem. Tenha a liberd...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>Vem aí o Flora, o novo Residencial da Mozak no Jardim Botânico. Um verdadeiro encontro entre a cidade e a natureza no bairro onde a calmaria e a praticidade se unem. Tenha a liberd...</v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>Rua Jardim Botânico, Jardim Botânico</v>
      </c>
      <c r="O219" t="str">
        <f>TRIM((IF(OR(ISNUMBER(FIND("Avenida",Base!G219)),ISNUMBER(FIND("Rua",Base!G219)),ISNUMBER(FIND("Estrada",Base!G219)),ISNUMBER(FIND(",",Base!G219)))=TRUE,Base!G219,"")))</f>
        <v/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/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3" t="str" cm="1">
        <f t="array" ref="AA219">LOOKUP(2,1/(F219:Z219&lt;&gt;""),F219:Z219)</f>
        <v>Rua Jardim Botânico, Jardim Botânico</v>
      </c>
      <c r="AB219" t="str" cm="1">
        <f t="array" ref="AB219">IFERROR(IF(LEN(TRIM(SUBSTITUTE(INDEX(Base!219:219,0,MATCH(Planilha2!$AA219,Base!219:219,0)+1),"m²",""))&gt;5),LEFT(TRIM(SUBSTITUTE(INDEX(Base!219:219,0,MATCH(Planilha2!$AA219,Base!219:219,0)+1),"m²","")),2),TRIM(SUBSTITUTE(INDEX(Base!219:219,0,MATCH(Planilha2!$AA219,Base!219:219,0)+1),"m²",""))),0)</f>
        <v>41</v>
      </c>
      <c r="AC219" t="str" cm="1">
        <f t="array" ref="AC219">IFERROR(IF(LEN(INDEX(Base!219:219,0,MATCH(Planilha2!$AA219,Base!219:219,0)+2))&gt;2,LEFT(INDEX(Base!219:219,0,MATCH(Planilha2!$AA219,Base!219:219,0)+2),1),INDEX(Base!219:219,0,MATCH(Planilha2!$AA219,Base!219:219,0)+2)),0)</f>
        <v>1</v>
      </c>
      <c r="AD219" t="str" cm="1">
        <f t="array" ref="AD219">IFERROR(IF(LEN(INDEX(Base!219:219,0,MATCH(Planilha2!$AA219,Base!219:219,0)+2))&gt;2,LEFT(INDEX(Base!219:219,0,MATCH(Planilha2!$AA219,Base!219:219,0)+2),1),INDEX(Base!219:219,0,MATCH(Planilha2!$AA219,Base!219:219,0)+2)),0)</f>
        <v>1</v>
      </c>
      <c r="AE219" t="str" cm="1">
        <f t="array" ref="AE219">IFERROR(IF(LEN(INDEX(Base!219:219,0,MATCH(Planilha2!$AA219,Base!219:219,0)+2))&gt;2,LEFT(INDEX(Base!219:219,0,MATCH(Planilha2!$AA219,Base!219:219,0)+2),1),INDEX(Base!219:219,0,MATCH(Planilha2!$AA219,Base!219:219,0)+2)),0)</f>
        <v>1</v>
      </c>
      <c r="AF219" t="str">
        <f>AA219&amp;", "&amp;Configurações!$C$4&amp;", "&amp;Configurações!$C$5&amp;", Brazil"</f>
        <v>Rua Jardim Botânico, Jardim Botânico, Copacabana, RJ, Brazil</v>
      </c>
      <c r="AG219" t="str">
        <f>RIGHT(AA219,LEN(AA219)-FIND(",",AA219,1)-1)&amp;", "&amp;Configurações!$C$4&amp;", "&amp;Configurações!$C$5</f>
        <v>Jardim Botânico, Copacabana, RJ</v>
      </c>
    </row>
    <row r="220" spans="2:33" x14ac:dyDescent="0.3">
      <c r="B220" t="str">
        <f>IF(OR(ISNUMBER(FIND(Configurações!$B$8,Base!B220)),ISNUMBER(FIND(Configurações!$B$9,Base!B220)),ISNUMBER(FIND(Configurações!$B$10,Base!B220)),ISNUMBER(FIND(Configurações!$B$11,Base!B220)))=TRUE,Base!B220,0)</f>
        <v>na planta</v>
      </c>
      <c r="C220" t="str">
        <f>SUBSTITUTE(SUBSTITUTE(IF(ISNUMBER(FIND("R$",Base!B220))=TRUE,Base!B220,IF(OR(ISNUMBER(FIND("condo",Base!C220)),ISNUMBER(FIND("IPTU",Base!C220)))=TRUE,Base!B220,Base!C220)),"R$",""),".","")</f>
        <v>Sob consulta</v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0</v>
      </c>
      <c r="F220" s="3" t="str" cm="1">
        <f t="array" ref="F220">INDEX(Base!220:220,MATCH(MAX(LEN(Base!220:220)),LEN(Base!220:220),0))</f>
        <v>O OKA Residence Lagoa é o empreendimento mais bem localizado do Rio, cercado pelo melhor da gastronomia, serviços e lazer. Conh...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/>
      </c>
      <c r="L220" t="str">
        <f>TRIM((IF(OR(ISNUMBER(FIND("Avenida",Base!D220)),ISNUMBER(FIND("Rua",Base!D220)),ISNUMBER(FIND("Estrada",Base!D220)),ISNUMBER(FIND(",",Base!D220)))=TRUE,Base!D220,"")))</f>
        <v/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>O OKA Residence Lagoa é o empreendimento mais bem localizado do Rio, cercado pelo melhor da gastronomia, serviços e lazer. Conh...</v>
      </c>
      <c r="O220" t="str">
        <f>TRIM((IF(OR(ISNUMBER(FIND("Avenida",Base!G220)),ISNUMBER(FIND("Rua",Base!G220)),ISNUMBER(FIND("Estrada",Base!G220)),ISNUMBER(FIND(",",Base!G220)))=TRUE,Base!G220,"")))</f>
        <v/>
      </c>
      <c r="P220" t="str">
        <f>TRIM((IF(OR(ISNUMBER(FIND("Avenida",Base!H220)),ISNUMBER(FIND("Rua",Base!H220)),ISNUMBER(FIND("Estrada",Base!H220)),ISNUMBER(FIND(",",Base!H220)))=TRUE,Base!H220,"")))</f>
        <v>Avenida Borges de Medeiros, Lagoa</v>
      </c>
      <c r="Q220" t="str">
        <f>TRIM((IF(OR(ISNUMBER(FIND("Avenida",Base!I220)),ISNUMBER(FIND("Rua",Base!I220)),ISNUMBER(FIND("Estrada",Base!I220)),ISNUMBER(FIND(",",Base!I220)))=TRUE,Base!I220,"")))</f>
        <v/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/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3" t="str" cm="1">
        <f t="array" ref="AA220">LOOKUP(2,1/(F220:Z220&lt;&gt;""),F220:Z220)</f>
        <v>Avenida Borges de Medeiros, Lagoa</v>
      </c>
      <c r="AB220" t="str" cm="1">
        <f t="array" ref="AB220">IFERROR(IF(LEN(TRIM(SUBSTITUTE(INDEX(Base!220:220,0,MATCH(Planilha2!$AA220,Base!220:220,0)+1),"m²",""))&gt;5),LEFT(TRIM(SUBSTITUTE(INDEX(Base!220:220,0,MATCH(Planilha2!$AA220,Base!220:220,0)+1),"m²","")),2),TRIM(SUBSTITUTE(INDEX(Base!220:220,0,MATCH(Planilha2!$AA220,Base!220:220,0)+1),"m²",""))),0)</f>
        <v>16</v>
      </c>
      <c r="AC220" t="str" cm="1">
        <f t="array" ref="AC220">IFERROR(IF(LEN(INDEX(Base!220:220,0,MATCH(Planilha2!$AA220,Base!220:220,0)+2))&gt;2,LEFT(INDEX(Base!220:220,0,MATCH(Planilha2!$AA220,Base!220:220,0)+2),1),INDEX(Base!220:220,0,MATCH(Planilha2!$AA220,Base!220:220,0)+2)),0)</f>
        <v>3</v>
      </c>
      <c r="AD220" t="str" cm="1">
        <f t="array" ref="AD220">IFERROR(IF(LEN(INDEX(Base!220:220,0,MATCH(Planilha2!$AA220,Base!220:220,0)+2))&gt;2,LEFT(INDEX(Base!220:220,0,MATCH(Planilha2!$AA220,Base!220:220,0)+2),1),INDEX(Base!220:220,0,MATCH(Planilha2!$AA220,Base!220:220,0)+2)),0)</f>
        <v>3</v>
      </c>
      <c r="AE220" t="str" cm="1">
        <f t="array" ref="AE220">IFERROR(IF(LEN(INDEX(Base!220:220,0,MATCH(Planilha2!$AA220,Base!220:220,0)+2))&gt;2,LEFT(INDEX(Base!220:220,0,MATCH(Planilha2!$AA220,Base!220:220,0)+2),1),INDEX(Base!220:220,0,MATCH(Planilha2!$AA220,Base!220:220,0)+2)),0)</f>
        <v>3</v>
      </c>
      <c r="AF220" t="str">
        <f>AA220&amp;", "&amp;Configurações!$C$4&amp;", "&amp;Configurações!$C$5&amp;", Brazil"</f>
        <v>Avenida Borges de Medeiros, Lagoa, Copacabana, RJ, Brazil</v>
      </c>
      <c r="AG220" t="str">
        <f>RIGHT(AA220,LEN(AA220)-FIND(",",AA220,1)-1)&amp;", "&amp;Configurações!$C$4&amp;", "&amp;Configurações!$C$5</f>
        <v>Lagoa, Copacabana, RJ</v>
      </c>
    </row>
    <row r="221" spans="2:33" x14ac:dyDescent="0.3">
      <c r="B221" t="str">
        <f>IF(OR(ISNUMBER(FIND(Configurações!$B$8,Base!B221)),ISNUMBER(FIND(Configurações!$B$9,Base!B221)),ISNUMBER(FIND(Configurações!$B$10,Base!B221)),ISNUMBER(FIND(Configurações!$B$11,Base!B221)))=TRUE,Base!B221,0)</f>
        <v>super destaque</v>
      </c>
      <c r="C221" t="str">
        <f>SUBSTITUTE(SUBSTITUTE(IF(ISNUMBER(FIND("R$",Base!B221))=TRUE,Base!B221,IF(OR(ISNUMBER(FIND("condo",Base!C221)),ISNUMBER(FIND("IPTU",Base!C221)))=TRUE,Base!B221,Base!C221)),"R$",""),".","")</f>
        <v xml:space="preserve"> 1950000</v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1790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7342</v>
      </c>
      <c r="F221" s="3" t="str" cm="1">
        <f t="array" ref="F221">INDEX(Base!221:221,MATCH(MAX(LEN(Base!221:221)),LEN(Base!221:221),0))</f>
        <v>Cobertura duplex em excelente localização no bairro mais famoso do Rio de Janeiro. No primeiro pavimento, um salão em dois ambientes com varanda e linda vista para o verde, cozinha...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>Cobertura duplex em excelente localização no bairro mais famoso do Rio de Janeiro. No primeiro pavimento, um salão em dois ambientes com varanda e linda vista para o verde, cozinha...</v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>Rua Pompeu Loureiro, Copacabana</v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/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3" t="str" cm="1">
        <f t="array" ref="AA221">LOOKUP(2,1/(F221:Z221&lt;&gt;""),F221:Z221)</f>
        <v>Rua Pompeu Loureiro, Copacabana</v>
      </c>
      <c r="AB221" t="str" cm="1">
        <f t="array" ref="AB221">IFERROR(IF(LEN(TRIM(SUBSTITUTE(INDEX(Base!221:221,0,MATCH(Planilha2!$AA221,Base!221:221,0)+1),"m²",""))&gt;5),LEFT(TRIM(SUBSTITUTE(INDEX(Base!221:221,0,MATCH(Planilha2!$AA221,Base!221:221,0)+1),"m²","")),2),TRIM(SUBSTITUTE(INDEX(Base!221:221,0,MATCH(Planilha2!$AA221,Base!221:221,0)+1),"m²",""))),0)</f>
        <v>21</v>
      </c>
      <c r="AC221" t="str" cm="1">
        <f t="array" ref="AC221">IFERROR(IF(LEN(INDEX(Base!221:221,0,MATCH(Planilha2!$AA221,Base!221:221,0)+2))&gt;2,LEFT(INDEX(Base!221:221,0,MATCH(Planilha2!$AA221,Base!221:221,0)+2),1),INDEX(Base!221:221,0,MATCH(Planilha2!$AA221,Base!221:221,0)+2)),0)</f>
        <v>3</v>
      </c>
      <c r="AD221" t="str" cm="1">
        <f t="array" ref="AD221">IFERROR(IF(LEN(INDEX(Base!221:221,0,MATCH(Planilha2!$AA221,Base!221:221,0)+2))&gt;2,LEFT(INDEX(Base!221:221,0,MATCH(Planilha2!$AA221,Base!221:221,0)+2),1),INDEX(Base!221:221,0,MATCH(Planilha2!$AA221,Base!221:221,0)+2)),0)</f>
        <v>3</v>
      </c>
      <c r="AE221" t="str" cm="1">
        <f t="array" ref="AE221">IFERROR(IF(LEN(INDEX(Base!221:221,0,MATCH(Planilha2!$AA221,Base!221:221,0)+2))&gt;2,LEFT(INDEX(Base!221:221,0,MATCH(Planilha2!$AA221,Base!221:221,0)+2),1),INDEX(Base!221:221,0,MATCH(Planilha2!$AA221,Base!221:221,0)+2)),0)</f>
        <v>3</v>
      </c>
      <c r="AF221" t="str">
        <f>AA221&amp;", "&amp;Configurações!$C$4&amp;", "&amp;Configurações!$C$5&amp;", Brazil"</f>
        <v>Rua Pompeu Loureiro, Copacabana, Copacabana, RJ, Brazil</v>
      </c>
      <c r="AG221" t="str">
        <f>RIGHT(AA221,LEN(AA221)-FIND(",",AA221,1)-1)&amp;", "&amp;Configurações!$C$4&amp;", "&amp;Configurações!$C$5</f>
        <v>Copacabana, Copacabana, RJ</v>
      </c>
    </row>
    <row r="222" spans="2:33" x14ac:dyDescent="0.3">
      <c r="B222" t="str">
        <f>IF(OR(ISNUMBER(FIND(Configurações!$B$8,Base!B222)),ISNUMBER(FIND(Configurações!$B$9,Base!B222)),ISNUMBER(FIND(Configurações!$B$10,Base!B222)),ISNUMBER(FIND(Configurações!$B$11,Base!B222)))=TRUE,Base!B222,0)</f>
        <v>super destaque</v>
      </c>
      <c r="C222" t="str">
        <f>SUBSTITUTE(SUBSTITUTE(IF(ISNUMBER(FIND("R$",Base!B222))=TRUE,Base!B222,IF(OR(ISNUMBER(FIND("condo",Base!C222)),ISNUMBER(FIND("IPTU",Base!C222)))=TRUE,Base!B222,Base!C222)),"R$",""),".","")</f>
        <v xml:space="preserve"> 1350000</v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1412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4164</v>
      </c>
      <c r="F222" s="3" t="str" cm="1">
        <f t="array" ref="F222">INDEX(Base!222:222,MATCH(MAX(LEN(Base!222:222)),LEN(Base!222:222),0))</f>
        <v>Apartamento de 123 m², com sala, 04 quartos, sendo 01 suíte, 01 banheiro social, cozinha com área de serviço + dependências de empregada.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>Apartamento de 123 m², com sala, 04 quartos, sendo 01 suíte, 01 banheiro social, cozinha com área de serviço + dependências de empregada.</v>
      </c>
      <c r="N222" t="str">
        <f>TRIM((IF(OR(ISNUMBER(FIND("Avenida",Base!F222)),ISNUMBER(FIND("Rua",Base!F222)),ISNUMBER(FIND("Estrada",Base!F222)),ISNUMBER(FIND(",",Base!F222)))=TRUE,Base!F222,"")))</f>
        <v>De frente, sol manhã, no 4º andar, 02...</v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>Rua Pompeu Loureiro, Copacabana</v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3" t="str" cm="1">
        <f t="array" ref="AA222">LOOKUP(2,1/(F222:Z222&lt;&gt;""),F222:Z222)</f>
        <v>Rua Pompeu Loureiro, Copacabana</v>
      </c>
      <c r="AB222" t="str" cm="1">
        <f t="array" ref="AB222">IFERROR(IF(LEN(TRIM(SUBSTITUTE(INDEX(Base!222:222,0,MATCH(Planilha2!$AA222,Base!222:222,0)+1),"m²",""))&gt;5),LEFT(TRIM(SUBSTITUTE(INDEX(Base!222:222,0,MATCH(Planilha2!$AA222,Base!222:222,0)+1),"m²","")),2),TRIM(SUBSTITUTE(INDEX(Base!222:222,0,MATCH(Planilha2!$AA222,Base!222:222,0)+1),"m²",""))),0)</f>
        <v>12</v>
      </c>
      <c r="AC222" t="str" cm="1">
        <f t="array" ref="AC222">IFERROR(IF(LEN(INDEX(Base!222:222,0,MATCH(Planilha2!$AA222,Base!222:222,0)+2))&gt;2,LEFT(INDEX(Base!222:222,0,MATCH(Planilha2!$AA222,Base!222:222,0)+2),1),INDEX(Base!222:222,0,MATCH(Planilha2!$AA222,Base!222:222,0)+2)),0)</f>
        <v>4</v>
      </c>
      <c r="AD222" t="str" cm="1">
        <f t="array" ref="AD222">IFERROR(IF(LEN(INDEX(Base!222:222,0,MATCH(Planilha2!$AA222,Base!222:222,0)+2))&gt;2,LEFT(INDEX(Base!222:222,0,MATCH(Planilha2!$AA222,Base!222:222,0)+2),1),INDEX(Base!222:222,0,MATCH(Planilha2!$AA222,Base!222:222,0)+2)),0)</f>
        <v>4</v>
      </c>
      <c r="AE222" t="str" cm="1">
        <f t="array" ref="AE222">IFERROR(IF(LEN(INDEX(Base!222:222,0,MATCH(Planilha2!$AA222,Base!222:222,0)+2))&gt;2,LEFT(INDEX(Base!222:222,0,MATCH(Planilha2!$AA222,Base!222:222,0)+2),1),INDEX(Base!222:222,0,MATCH(Planilha2!$AA222,Base!222:222,0)+2)),0)</f>
        <v>4</v>
      </c>
      <c r="AF222" t="str">
        <f>AA222&amp;", "&amp;Configurações!$C$4&amp;", "&amp;Configurações!$C$5&amp;", Brazil"</f>
        <v>Rua Pompeu Loureiro, Copacabana, Copacabana, RJ, Brazil</v>
      </c>
      <c r="AG222" t="str">
        <f>RIGHT(AA222,LEN(AA222)-FIND(",",AA222,1)-1)&amp;", "&amp;Configurações!$C$4&amp;", "&amp;Configurações!$C$5</f>
        <v>Copacabana, Copacabana, RJ</v>
      </c>
    </row>
    <row r="223" spans="2:33" x14ac:dyDescent="0.3">
      <c r="B223" t="str">
        <f>IF(OR(ISNUMBER(FIND(Configurações!$B$8,Base!B223)),ISNUMBER(FIND(Configurações!$B$9,Base!B223)),ISNUMBER(FIND(Configurações!$B$10,Base!B223)),ISNUMBER(FIND(Configurações!$B$11,Base!B223)))=TRUE,Base!B223,0)</f>
        <v>super destaque</v>
      </c>
      <c r="C223" t="str">
        <f>SUBSTITUTE(SUBSTITUTE(IF(ISNUMBER(FIND("R$",Base!B223))=TRUE,Base!B223,IF(OR(ISNUMBER(FIND("condo",Base!C223)),ISNUMBER(FIND("IPTU",Base!C223)))=TRUE,Base!B223,Base!C223)),"R$",""),".","")</f>
        <v xml:space="preserve"> 8000000</v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3500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7000</v>
      </c>
      <c r="F223" s="3" t="str" cm="1">
        <f t="array" ref="F223">INDEX(Base!223:223,MATCH(MAX(LEN(Base!223:223)),LEN(Base!223:223),0))</f>
        <v>Cód: CPCO50006. Nobre localização, Posto 6 da Avenida Atlântica. Esplêndida cobertura triplex, com extremo luxo e requinte. Cobertura única, composta por 3 andares onde, no primeir...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>Cód: CPCO50006. Nobre localização, Posto 6 da Avenida Atlântica. Esplêndida cobertura triplex, com extremo luxo e requinte. Cobertura única, composta por 3 andares onde, no primeir...</v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>Avenida Atlântica, Copacabana</v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3" t="str" cm="1">
        <f t="array" ref="AA223">LOOKUP(2,1/(F223:Z223&lt;&gt;""),F223:Z223)</f>
        <v>Avenida Atlântica, Copacabana</v>
      </c>
      <c r="AB223" t="str" cm="1">
        <f t="array" ref="AB223">IFERROR(IF(LEN(TRIM(SUBSTITUTE(INDEX(Base!223:223,0,MATCH(Planilha2!$AA223,Base!223:223,0)+1),"m²",""))&gt;5),LEFT(TRIM(SUBSTITUTE(INDEX(Base!223:223,0,MATCH(Planilha2!$AA223,Base!223:223,0)+1),"m²","")),2),TRIM(SUBSTITUTE(INDEX(Base!223:223,0,MATCH(Planilha2!$AA223,Base!223:223,0)+1),"m²",""))),0)</f>
        <v>76</v>
      </c>
      <c r="AC223" t="str" cm="1">
        <f t="array" ref="AC223">IFERROR(IF(LEN(INDEX(Base!223:223,0,MATCH(Planilha2!$AA223,Base!223:223,0)+2))&gt;2,LEFT(INDEX(Base!223:223,0,MATCH(Planilha2!$AA223,Base!223:223,0)+2),1),INDEX(Base!223:223,0,MATCH(Planilha2!$AA223,Base!223:223,0)+2)),0)</f>
        <v>5</v>
      </c>
      <c r="AD223" t="str" cm="1">
        <f t="array" ref="AD223">IFERROR(IF(LEN(INDEX(Base!223:223,0,MATCH(Planilha2!$AA223,Base!223:223,0)+2))&gt;2,LEFT(INDEX(Base!223:223,0,MATCH(Planilha2!$AA223,Base!223:223,0)+2),1),INDEX(Base!223:223,0,MATCH(Planilha2!$AA223,Base!223:223,0)+2)),0)</f>
        <v>5</v>
      </c>
      <c r="AE223" t="str" cm="1">
        <f t="array" ref="AE223">IFERROR(IF(LEN(INDEX(Base!223:223,0,MATCH(Planilha2!$AA223,Base!223:223,0)+2))&gt;2,LEFT(INDEX(Base!223:223,0,MATCH(Planilha2!$AA223,Base!223:223,0)+2),1),INDEX(Base!223:223,0,MATCH(Planilha2!$AA223,Base!223:223,0)+2)),0)</f>
        <v>5</v>
      </c>
      <c r="AF223" t="str">
        <f>AA223&amp;", "&amp;Configurações!$C$4&amp;", "&amp;Configurações!$C$5&amp;", Brazil"</f>
        <v>Avenida Atlântica, Copacabana, Copacabana, RJ, Brazil</v>
      </c>
      <c r="AG223" t="str">
        <f>RIGHT(AA223,LEN(AA223)-FIND(",",AA223,1)-1)&amp;", "&amp;Configurações!$C$4&amp;", "&amp;Configurações!$C$5</f>
        <v>Copacabana, Copacabana, RJ</v>
      </c>
    </row>
    <row r="224" spans="2:33" x14ac:dyDescent="0.3">
      <c r="B224" t="str">
        <f>IF(OR(ISNUMBER(FIND(Configurações!$B$8,Base!B224)),ISNUMBER(FIND(Configurações!$B$9,Base!B224)),ISNUMBER(FIND(Configurações!$B$10,Base!B224)),ISNUMBER(FIND(Configurações!$B$11,Base!B224)))=TRUE,Base!B224,0)</f>
        <v>destaque</v>
      </c>
      <c r="C224" t="str">
        <f>SUBSTITUTE(SUBSTITUTE(IF(ISNUMBER(FIND("R$",Base!B224))=TRUE,Base!B224,IF(OR(ISNUMBER(FIND("condo",Base!C224)),ISNUMBER(FIND("IPTU",Base!C224)))=TRUE,Base!B224,Base!C224)),"R$",""),".","")</f>
        <v xml:space="preserve"> 1190000</v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3" t="str" cm="1">
        <f t="array" ref="F224">INDEX(Base!224:224,MATCH(MAX(LEN(Base!224:224)),LEN(Base!224:224),0))</f>
        <v>Prédio tradicional próximo a Santa Clara ,coladinho na praia e todo o comércio ,frente com Hall de entrada sala 2 ambientes com janelas anti-ruido ,03 quartos com bons armários sen...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>Prédio tradicional próximo a Santa Clara ,coladinho na praia e todo o comércio ,frente com Hall de entrada sala 2 ambientes com janelas anti-ruido ,03 quartos com bons armários sen...</v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>Avenida Nossa Senhora de Copacabana, Copacabana</v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3" t="str" cm="1">
        <f t="array" ref="AA224">LOOKUP(2,1/(F224:Z224&lt;&gt;""),F224:Z224)</f>
        <v>Avenida Nossa Senhora de Copacabana, Copacabana</v>
      </c>
      <c r="AB224" t="str" cm="1">
        <f t="array" ref="AB224">IFERROR(IF(LEN(TRIM(SUBSTITUTE(INDEX(Base!224:224,0,MATCH(Planilha2!$AA224,Base!224:224,0)+1),"m²",""))&gt;5),LEFT(TRIM(SUBSTITUTE(INDEX(Base!224:224,0,MATCH(Planilha2!$AA224,Base!224:224,0)+1),"m²","")),2),TRIM(SUBSTITUTE(INDEX(Base!224:224,0,MATCH(Planilha2!$AA224,Base!224:224,0)+1),"m²",""))),0)</f>
        <v>11</v>
      </c>
      <c r="AC224" t="str" cm="1">
        <f t="array" ref="AC224">IFERROR(IF(LEN(INDEX(Base!224:224,0,MATCH(Planilha2!$AA224,Base!224:224,0)+2))&gt;2,LEFT(INDEX(Base!224:224,0,MATCH(Planilha2!$AA224,Base!224:224,0)+2),1),INDEX(Base!224:224,0,MATCH(Planilha2!$AA224,Base!224:224,0)+2)),0)</f>
        <v>3</v>
      </c>
      <c r="AD224" t="str" cm="1">
        <f t="array" ref="AD224">IFERROR(IF(LEN(INDEX(Base!224:224,0,MATCH(Planilha2!$AA224,Base!224:224,0)+2))&gt;2,LEFT(INDEX(Base!224:224,0,MATCH(Planilha2!$AA224,Base!224:224,0)+2),1),INDEX(Base!224:224,0,MATCH(Planilha2!$AA224,Base!224:224,0)+2)),0)</f>
        <v>3</v>
      </c>
      <c r="AE224" t="str" cm="1">
        <f t="array" ref="AE224">IFERROR(IF(LEN(INDEX(Base!224:224,0,MATCH(Planilha2!$AA224,Base!224:224,0)+2))&gt;2,LEFT(INDEX(Base!224:224,0,MATCH(Planilha2!$AA224,Base!224:224,0)+2),1),INDEX(Base!224:224,0,MATCH(Planilha2!$AA224,Base!224:224,0)+2)),0)</f>
        <v>3</v>
      </c>
      <c r="AF224" t="str">
        <f>AA224&amp;", "&amp;Configurações!$C$4&amp;", "&amp;Configurações!$C$5&amp;", Brazil"</f>
        <v>Avenida Nossa Senhora de Copacabana, Copacabana, Copacabana, RJ, Brazil</v>
      </c>
      <c r="AG224" t="str">
        <f>RIGHT(AA224,LEN(AA224)-FIND(",",AA224,1)-1)&amp;", "&amp;Configurações!$C$4&amp;", "&amp;Configurações!$C$5</f>
        <v>Copacabana, Copacabana, RJ</v>
      </c>
    </row>
    <row r="225" spans="2:33" x14ac:dyDescent="0.3">
      <c r="B225" t="str">
        <f>IF(OR(ISNUMBER(FIND(Configurações!$B$8,Base!B225)),ISNUMBER(FIND(Configurações!$B$9,Base!B225)),ISNUMBER(FIND(Configurações!$B$10,Base!B225)),ISNUMBER(FIND(Configurações!$B$11,Base!B225)))=TRUE,Base!B225,0)</f>
        <v>destaque</v>
      </c>
      <c r="C225" t="str">
        <f>SUBSTITUTE(SUBSTITUTE(IF(ISNUMBER(FIND("R$",Base!B225))=TRUE,Base!B225,IF(OR(ISNUMBER(FIND("condo",Base!C225)),ISNUMBER(FIND("IPTU",Base!C225)))=TRUE,Base!B225,Base!C225)),"R$",""),".","")</f>
        <v xml:space="preserve"> 1250000</v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1200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466</v>
      </c>
      <c r="F225" s="3" t="str" cm="1">
        <f t="array" ref="F225">INDEX(Base!225:225,MATCH(MAX(LEN(Base!225:225)),LEN(Base!225:225),0))</f>
        <v>Excelente apartamento em localização privilegiada, rua nobre posto 4.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>Excelente apartamento em localização privilegiada, rua nobre posto 4.</v>
      </c>
      <c r="O225" t="str">
        <f>TRIM((IF(OR(ISNUMBER(FIND("Avenida",Base!G225)),ISNUMBER(FIND("Rua",Base!G225)),ISNUMBER(FIND("Estrada",Base!G225)),ISNUMBER(FIND(",",Base!G225)))=TRUE,Base!G225,"")))</f>
        <v>Composto por salão e 3 ambientes, sala de almoço, 3 ótimos qua...</v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>Copacabana, Rio de Janeiro</v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3" t="str" cm="1">
        <f t="array" ref="AA225">LOOKUP(2,1/(F225:Z225&lt;&gt;""),F225:Z225)</f>
        <v>Copacabana, Rio de Janeiro</v>
      </c>
      <c r="AB225" t="str" cm="1">
        <f t="array" ref="AB225">IFERROR(IF(LEN(TRIM(SUBSTITUTE(INDEX(Base!225:225,0,MATCH(Planilha2!$AA225,Base!225:225,0)+1),"m²",""))&gt;5),LEFT(TRIM(SUBSTITUTE(INDEX(Base!225:225,0,MATCH(Planilha2!$AA225,Base!225:225,0)+1),"m²","")),2),TRIM(SUBSTITUTE(INDEX(Base!225:225,0,MATCH(Planilha2!$AA225,Base!225:225,0)+1),"m²",""))),0)</f>
        <v>14</v>
      </c>
      <c r="AC225" t="str" cm="1">
        <f t="array" ref="AC225">IFERROR(IF(LEN(INDEX(Base!225:225,0,MATCH(Planilha2!$AA225,Base!225:225,0)+2))&gt;2,LEFT(INDEX(Base!225:225,0,MATCH(Planilha2!$AA225,Base!225:225,0)+2),1),INDEX(Base!225:225,0,MATCH(Planilha2!$AA225,Base!225:225,0)+2)),0)</f>
        <v>3</v>
      </c>
      <c r="AD225" t="str" cm="1">
        <f t="array" ref="AD225">IFERROR(IF(LEN(INDEX(Base!225:225,0,MATCH(Planilha2!$AA225,Base!225:225,0)+2))&gt;2,LEFT(INDEX(Base!225:225,0,MATCH(Planilha2!$AA225,Base!225:225,0)+2),1),INDEX(Base!225:225,0,MATCH(Planilha2!$AA225,Base!225:225,0)+2)),0)</f>
        <v>3</v>
      </c>
      <c r="AE225" t="str" cm="1">
        <f t="array" ref="AE225">IFERROR(IF(LEN(INDEX(Base!225:225,0,MATCH(Planilha2!$AA225,Base!225:225,0)+2))&gt;2,LEFT(INDEX(Base!225:225,0,MATCH(Planilha2!$AA225,Base!225:225,0)+2),1),INDEX(Base!225:225,0,MATCH(Planilha2!$AA225,Base!225:225,0)+2)),0)</f>
        <v>3</v>
      </c>
      <c r="AF225" t="str">
        <f>AA225&amp;", "&amp;Configurações!$C$4&amp;", "&amp;Configurações!$C$5&amp;", Brazil"</f>
        <v>Copacabana, Rio de Janeiro, Copacabana, RJ, Brazil</v>
      </c>
      <c r="AG225" t="str">
        <f>RIGHT(AA225,LEN(AA225)-FIND(",",AA225,1)-1)&amp;", "&amp;Configurações!$C$4&amp;", "&amp;Configurações!$C$5</f>
        <v>Rio de Janeiro, Copacabana, RJ</v>
      </c>
    </row>
    <row r="226" spans="2:33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 xml:space="preserve"> 1700000</v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1720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4582</v>
      </c>
      <c r="F226" s="3" t="str" cm="1">
        <f t="array" ref="F226">INDEX(Base!226:226,MATCH(MAX(LEN(Base!226:226)),LEN(Base!226:226),0))</f>
        <v>Linda cobertura duplex totalmente reformada e automatizada. São 270m² divididos por primeiro piso varandão, salão com sala de jantar integrada, dois quartos com closet, banheiro so...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>Linda cobertura duplex totalmente reformada e automatizada. São 270m² divididos por primeiro piso varandão, salão com sala de jantar integrada, dois quartos com closet, banheiro so...</v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>Copacabana, Rio de Janeiro</v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3" t="str" cm="1">
        <f t="array" ref="AA226">LOOKUP(2,1/(F226:Z226&lt;&gt;""),F226:Z226)</f>
        <v>Copacabana, Rio de Janeiro</v>
      </c>
      <c r="AB226" t="str" cm="1">
        <f t="array" ref="AB226">IFERROR(IF(LEN(TRIM(SUBSTITUTE(INDEX(Base!226:226,0,MATCH(Planilha2!$AA226,Base!226:226,0)+1),"m²",""))&gt;5),LEFT(TRIM(SUBSTITUTE(INDEX(Base!226:226,0,MATCH(Planilha2!$AA226,Base!226:226,0)+1),"m²","")),2),TRIM(SUBSTITUTE(INDEX(Base!226:226,0,MATCH(Planilha2!$AA226,Base!226:226,0)+1),"m²",""))),0)</f>
        <v>27</v>
      </c>
      <c r="AC226" t="str" cm="1">
        <f t="array" ref="AC226">IFERROR(IF(LEN(INDEX(Base!226:226,0,MATCH(Planilha2!$AA226,Base!226:226,0)+2))&gt;2,LEFT(INDEX(Base!226:226,0,MATCH(Planilha2!$AA226,Base!226:226,0)+2),1),INDEX(Base!226:226,0,MATCH(Planilha2!$AA226,Base!226:226,0)+2)),0)</f>
        <v>3</v>
      </c>
      <c r="AD226" t="str" cm="1">
        <f t="array" ref="AD226">IFERROR(IF(LEN(INDEX(Base!226:226,0,MATCH(Planilha2!$AA226,Base!226:226,0)+2))&gt;2,LEFT(INDEX(Base!226:226,0,MATCH(Planilha2!$AA226,Base!226:226,0)+2),1),INDEX(Base!226:226,0,MATCH(Planilha2!$AA226,Base!226:226,0)+2)),0)</f>
        <v>3</v>
      </c>
      <c r="AE226" t="str" cm="1">
        <f t="array" ref="AE226">IFERROR(IF(LEN(INDEX(Base!226:226,0,MATCH(Planilha2!$AA226,Base!226:226,0)+2))&gt;2,LEFT(INDEX(Base!226:226,0,MATCH(Planilha2!$AA226,Base!226:226,0)+2),1),INDEX(Base!226:226,0,MATCH(Planilha2!$AA226,Base!226:226,0)+2)),0)</f>
        <v>3</v>
      </c>
      <c r="AF226" t="str">
        <f>AA226&amp;", "&amp;Configurações!$C$4&amp;", "&amp;Configurações!$C$5&amp;", Brazil"</f>
        <v>Copacabana, Rio de Janeiro, Copacabana, RJ, Brazil</v>
      </c>
      <c r="AG226" t="str">
        <f>RIGHT(AA226,LEN(AA226)-FIND(",",AA226,1)-1)&amp;", "&amp;Configurações!$C$4&amp;", "&amp;Configurações!$C$5</f>
        <v>Rio de Janeiro, Copacabana, RJ</v>
      </c>
    </row>
    <row r="227" spans="2:33" x14ac:dyDescent="0.3">
      <c r="B227" t="str">
        <f>IF(OR(ISNUMBER(FIND(Configurações!$B$8,Base!B227)),ISNUMBER(FIND(Configurações!$B$9,Base!B227)),ISNUMBER(FIND(Configurações!$B$10,Base!B227)),ISNUMBER(FIND(Configurações!$B$11,Base!B227)))=TRUE,Base!B227,0)</f>
        <v>destaque</v>
      </c>
      <c r="C227" t="str">
        <f>SUBSTITUTE(SUBSTITUTE(IF(ISNUMBER(FIND("R$",Base!B227))=TRUE,Base!B227,IF(OR(ISNUMBER(FIND("condo",Base!C227)),ISNUMBER(FIND("IPTU",Base!C227)))=TRUE,Base!B227,Base!C227)),"R$",""),".","")</f>
        <v xml:space="preserve"> 395000</v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450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100</v>
      </c>
      <c r="F227" s="3" t="str" cm="1">
        <f t="array" ref="F227">INDEX(Base!227:227,MATCH(MAX(LEN(Base!227:227)),LEN(Base!227:227),0))</f>
        <v>O apartamento no bairro Copacabana possui 30 metros quadrados com 1 quarto sendo 1 suite e 1 banheiro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>Rua Siqueira Campos, Copacabana</v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3" t="str" cm="1">
        <f t="array" ref="AA227">LOOKUP(2,1/(F227:Z227&lt;&gt;""),F227:Z227)</f>
        <v>Rua Siqueira Campos, Copacabana</v>
      </c>
      <c r="AB227" t="str" cm="1">
        <f t="array" ref="AB227">IFERROR(IF(LEN(TRIM(SUBSTITUTE(INDEX(Base!227:227,0,MATCH(Planilha2!$AA227,Base!227:227,0)+1),"m²",""))&gt;5),LEFT(TRIM(SUBSTITUTE(INDEX(Base!227:227,0,MATCH(Planilha2!$AA227,Base!227:227,0)+1),"m²","")),2),TRIM(SUBSTITUTE(INDEX(Base!227:227,0,MATCH(Planilha2!$AA227,Base!227:227,0)+1),"m²",""))),0)</f>
        <v>30</v>
      </c>
      <c r="AC227" t="str" cm="1">
        <f t="array" ref="AC227">IFERROR(IF(LEN(INDEX(Base!227:227,0,MATCH(Planilha2!$AA227,Base!227:227,0)+2))&gt;2,LEFT(INDEX(Base!227:227,0,MATCH(Planilha2!$AA227,Base!227:227,0)+2),1),INDEX(Base!227:227,0,MATCH(Planilha2!$AA227,Base!227:227,0)+2)),0)</f>
        <v>1</v>
      </c>
      <c r="AD227" t="str" cm="1">
        <f t="array" ref="AD227">IFERROR(IF(LEN(INDEX(Base!227:227,0,MATCH(Planilha2!$AA227,Base!227:227,0)+2))&gt;2,LEFT(INDEX(Base!227:227,0,MATCH(Planilha2!$AA227,Base!227:227,0)+2),1),INDEX(Base!227:227,0,MATCH(Planilha2!$AA227,Base!227:227,0)+2)),0)</f>
        <v>1</v>
      </c>
      <c r="AE227" t="str" cm="1">
        <f t="array" ref="AE227">IFERROR(IF(LEN(INDEX(Base!227:227,0,MATCH(Planilha2!$AA227,Base!227:227,0)+2))&gt;2,LEFT(INDEX(Base!227:227,0,MATCH(Planilha2!$AA227,Base!227:227,0)+2),1),INDEX(Base!227:227,0,MATCH(Planilha2!$AA227,Base!227:227,0)+2)),0)</f>
        <v>1</v>
      </c>
      <c r="AF227" t="str">
        <f>AA227&amp;", "&amp;Configurações!$C$4&amp;", "&amp;Configurações!$C$5&amp;", Brazil"</f>
        <v>Rua Siqueira Campos, Copacabana, Copacabana, RJ, Brazil</v>
      </c>
      <c r="AG227" t="str">
        <f>RIGHT(AA227,LEN(AA227)-FIND(",",AA227,1)-1)&amp;", "&amp;Configurações!$C$4&amp;", "&amp;Configurações!$C$5</f>
        <v>Copacabana, Copacabana, RJ</v>
      </c>
    </row>
    <row r="228" spans="2:33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 xml:space="preserve"> 1900000</v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3000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7800</v>
      </c>
      <c r="F228" s="3" t="str" cm="1">
        <f t="array" ref="F228">INDEX(Base!228:228,MATCH(MAX(LEN(Base!228:228)),LEN(Base!228:228),0))</f>
        <v>O apartamento está localizado no bairro Copacabana tem 250 metros quadrados com 3 quartos sendo 1 suite e 3 banheiros. Rua transversal, posto 4, excelente prédio, portaria 24 h, 25...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>O apartamento está localizado no bairro Copacabana tem 250 metros quadrados com 3 quartos sendo 1 suite e 3 banheiros. Rua transversal, posto 4, excelente prédio, portaria 24 h, 25...</v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>Rua Dias da Rocha, Copacabana</v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3" t="str" cm="1">
        <f t="array" ref="AA228">LOOKUP(2,1/(F228:Z228&lt;&gt;""),F228:Z228)</f>
        <v>Rua Dias da Rocha, Copacabana</v>
      </c>
      <c r="AB228" t="str" cm="1">
        <f t="array" ref="AB228">IFERROR(IF(LEN(TRIM(SUBSTITUTE(INDEX(Base!228:228,0,MATCH(Planilha2!$AA228,Base!228:228,0)+1),"m²",""))&gt;5),LEFT(TRIM(SUBSTITUTE(INDEX(Base!228:228,0,MATCH(Planilha2!$AA228,Base!228:228,0)+1),"m²","")),2),TRIM(SUBSTITUTE(INDEX(Base!228:228,0,MATCH(Planilha2!$AA228,Base!228:228,0)+1),"m²",""))),0)</f>
        <v>25</v>
      </c>
      <c r="AC228" t="str" cm="1">
        <f t="array" ref="AC228">IFERROR(IF(LEN(INDEX(Base!228:228,0,MATCH(Planilha2!$AA228,Base!228:228,0)+2))&gt;2,LEFT(INDEX(Base!228:228,0,MATCH(Planilha2!$AA228,Base!228:228,0)+2),1),INDEX(Base!228:228,0,MATCH(Planilha2!$AA228,Base!228:228,0)+2)),0)</f>
        <v>3</v>
      </c>
      <c r="AD228" t="str" cm="1">
        <f t="array" ref="AD228">IFERROR(IF(LEN(INDEX(Base!228:228,0,MATCH(Planilha2!$AA228,Base!228:228,0)+2))&gt;2,LEFT(INDEX(Base!228:228,0,MATCH(Planilha2!$AA228,Base!228:228,0)+2),1),INDEX(Base!228:228,0,MATCH(Planilha2!$AA228,Base!228:228,0)+2)),0)</f>
        <v>3</v>
      </c>
      <c r="AE228" t="str" cm="1">
        <f t="array" ref="AE228">IFERROR(IF(LEN(INDEX(Base!228:228,0,MATCH(Planilha2!$AA228,Base!228:228,0)+2))&gt;2,LEFT(INDEX(Base!228:228,0,MATCH(Planilha2!$AA228,Base!228:228,0)+2),1),INDEX(Base!228:228,0,MATCH(Planilha2!$AA228,Base!228:228,0)+2)),0)</f>
        <v>3</v>
      </c>
      <c r="AF228" t="str">
        <f>AA228&amp;", "&amp;Configurações!$C$4&amp;", "&amp;Configurações!$C$5&amp;", Brazil"</f>
        <v>Rua Dias da Rocha, Copacabana, Copacabana, RJ, Brazil</v>
      </c>
      <c r="AG228" t="str">
        <f>RIGHT(AA228,LEN(AA228)-FIND(",",AA228,1)-1)&amp;", "&amp;Configurações!$C$4&amp;", "&amp;Configurações!$C$5</f>
        <v>Copacabana, Copacabana, RJ</v>
      </c>
    </row>
    <row r="229" spans="2:33" x14ac:dyDescent="0.3">
      <c r="B229" t="str">
        <f>IF(OR(ISNUMBER(FIND(Configurações!$B$8,Base!B229)),ISNUMBER(FIND(Configurações!$B$9,Base!B229)),ISNUMBER(FIND(Configurações!$B$10,Base!B229)),ISNUMBER(FIND(Configurações!$B$11,Base!B229)))=TRUE,Base!B229,0)</f>
        <v>destaque</v>
      </c>
      <c r="C229" t="str">
        <f>SUBSTITUTE(SUBSTITUTE(IF(ISNUMBER(FIND("R$",Base!B229))=TRUE,Base!B229,IF(OR(ISNUMBER(FIND("condo",Base!C229)),ISNUMBER(FIND("IPTU",Base!C229)))=TRUE,Base!B229,Base!C229)),"R$",""),".","")</f>
        <v xml:space="preserve"> 1280000</v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1500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350</v>
      </c>
      <c r="F229" s="3" t="str" cm="1">
        <f t="array" ref="F229">INDEX(Base!229:229,MATCH(MAX(LEN(Base!229:229)),LEN(Base!229:229),0))</f>
        <v>Ponto nobre Avenida Atlântica ,ponto nobre fundos claro silencioso ,salão amplo 3 quartos suite banheiro social ,ampla cozinha área de serviço dependências completas 01 vaga de gar...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>Ponto nobre Avenida Atlântica ,ponto nobre fundos claro silencioso ,salão amplo 3 quartos suite banheiro social ,ampla cozinha área de serviço dependências completas 01 vaga de gar...</v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>Avenida Atlântica, Copacabana</v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3" t="str" cm="1">
        <f t="array" ref="AA229">LOOKUP(2,1/(F229:Z229&lt;&gt;""),F229:Z229)</f>
        <v>Avenida Atlântica, Copacabana</v>
      </c>
      <c r="AB229" t="str" cm="1">
        <f t="array" ref="AB229">IFERROR(IF(LEN(TRIM(SUBSTITUTE(INDEX(Base!229:229,0,MATCH(Planilha2!$AA229,Base!229:229,0)+1),"m²",""))&gt;5),LEFT(TRIM(SUBSTITUTE(INDEX(Base!229:229,0,MATCH(Planilha2!$AA229,Base!229:229,0)+1),"m²","")),2),TRIM(SUBSTITUTE(INDEX(Base!229:229,0,MATCH(Planilha2!$AA229,Base!229:229,0)+1),"m²",""))),0)</f>
        <v>13</v>
      </c>
      <c r="AC229" t="str" cm="1">
        <f t="array" ref="AC229">IFERROR(IF(LEN(INDEX(Base!229:229,0,MATCH(Planilha2!$AA229,Base!229:229,0)+2))&gt;2,LEFT(INDEX(Base!229:229,0,MATCH(Planilha2!$AA229,Base!229:229,0)+2),1),INDEX(Base!229:229,0,MATCH(Planilha2!$AA229,Base!229:229,0)+2)),0)</f>
        <v>3</v>
      </c>
      <c r="AD229" t="str" cm="1">
        <f t="array" ref="AD229">IFERROR(IF(LEN(INDEX(Base!229:229,0,MATCH(Planilha2!$AA229,Base!229:229,0)+2))&gt;2,LEFT(INDEX(Base!229:229,0,MATCH(Planilha2!$AA229,Base!229:229,0)+2),1),INDEX(Base!229:229,0,MATCH(Planilha2!$AA229,Base!229:229,0)+2)),0)</f>
        <v>3</v>
      </c>
      <c r="AE229" t="str" cm="1">
        <f t="array" ref="AE229">IFERROR(IF(LEN(INDEX(Base!229:229,0,MATCH(Planilha2!$AA229,Base!229:229,0)+2))&gt;2,LEFT(INDEX(Base!229:229,0,MATCH(Planilha2!$AA229,Base!229:229,0)+2),1),INDEX(Base!229:229,0,MATCH(Planilha2!$AA229,Base!229:229,0)+2)),0)</f>
        <v>3</v>
      </c>
      <c r="AF229" t="str">
        <f>AA229&amp;", "&amp;Configurações!$C$4&amp;", "&amp;Configurações!$C$5&amp;", Brazil"</f>
        <v>Avenida Atlântica, Copacabana, Copacabana, RJ, Brazil</v>
      </c>
      <c r="AG229" t="str">
        <f>RIGHT(AA229,LEN(AA229)-FIND(",",AA229,1)-1)&amp;", "&amp;Configurações!$C$4&amp;", "&amp;Configurações!$C$5</f>
        <v>Copacabana, Copacabana, RJ</v>
      </c>
    </row>
    <row r="230" spans="2:33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 xml:space="preserve"> 1000000</v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1510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4030</v>
      </c>
      <c r="F230" s="3" t="str" cm="1">
        <f t="array" ref="F230">INDEX(Base!230:230,MATCH(MAX(LEN(Base!230:230)),LEN(Base!230:230),0))</f>
        <v>XAVIER DA SILVEIRA POSTO 5 ,VISTA LATERAL MAR !! . EXCELENTE APARTAMENTO(140 M) COM ÓTIMA PLANTA , TODO EM PISO DE MADEIRA. AMPLO SALAO PARA 2 AMBIENTES, POSSUI 3 GRANDES QUARTOS,...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>XAVIER DA SILVEIRA POSTO 5 ,VISTA LATERAL MAR !! . EXCELENTE APARTAMENTO(140 M) COM ÓTIMA PLANTA , TODO EM PISO DE MADEIRA. AMPLO SALAO PARA 2 AMBIENTES, POSSUI 3 GRANDES QUARTOS,...</v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>Rua Xavier da Silveira, Copacabana</v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3" t="str" cm="1">
        <f t="array" ref="AA230">LOOKUP(2,1/(F230:Z230&lt;&gt;""),F230:Z230)</f>
        <v>Rua Xavier da Silveira, Copacabana</v>
      </c>
      <c r="AB230" t="str" cm="1">
        <f t="array" ref="AB230">IFERROR(IF(LEN(TRIM(SUBSTITUTE(INDEX(Base!230:230,0,MATCH(Planilha2!$AA230,Base!230:230,0)+1),"m²",""))&gt;5),LEFT(TRIM(SUBSTITUTE(INDEX(Base!230:230,0,MATCH(Planilha2!$AA230,Base!230:230,0)+1),"m²","")),2),TRIM(SUBSTITUTE(INDEX(Base!230:230,0,MATCH(Planilha2!$AA230,Base!230:230,0)+1),"m²",""))),0)</f>
        <v>14</v>
      </c>
      <c r="AC230" t="str" cm="1">
        <f t="array" ref="AC230">IFERROR(IF(LEN(INDEX(Base!230:230,0,MATCH(Planilha2!$AA230,Base!230:230,0)+2))&gt;2,LEFT(INDEX(Base!230:230,0,MATCH(Planilha2!$AA230,Base!230:230,0)+2),1),INDEX(Base!230:230,0,MATCH(Planilha2!$AA230,Base!230:230,0)+2)),0)</f>
        <v>3</v>
      </c>
      <c r="AD230" t="str" cm="1">
        <f t="array" ref="AD230">IFERROR(IF(LEN(INDEX(Base!230:230,0,MATCH(Planilha2!$AA230,Base!230:230,0)+2))&gt;2,LEFT(INDEX(Base!230:230,0,MATCH(Planilha2!$AA230,Base!230:230,0)+2),1),INDEX(Base!230:230,0,MATCH(Planilha2!$AA230,Base!230:230,0)+2)),0)</f>
        <v>3</v>
      </c>
      <c r="AE230" t="str" cm="1">
        <f t="array" ref="AE230">IFERROR(IF(LEN(INDEX(Base!230:230,0,MATCH(Planilha2!$AA230,Base!230:230,0)+2))&gt;2,LEFT(INDEX(Base!230:230,0,MATCH(Planilha2!$AA230,Base!230:230,0)+2),1),INDEX(Base!230:230,0,MATCH(Planilha2!$AA230,Base!230:230,0)+2)),0)</f>
        <v>3</v>
      </c>
      <c r="AF230" t="str">
        <f>AA230&amp;", "&amp;Configurações!$C$4&amp;", "&amp;Configurações!$C$5&amp;", Brazil"</f>
        <v>Rua Xavier da Silveira, Copacabana, Copacabana, RJ, Brazil</v>
      </c>
      <c r="AG230" t="str">
        <f>RIGHT(AA230,LEN(AA230)-FIND(",",AA230,1)-1)&amp;", "&amp;Configurações!$C$4&amp;", "&amp;Configurações!$C$5</f>
        <v>Copacabana, Copacabana, RJ</v>
      </c>
    </row>
    <row r="231" spans="2:33" x14ac:dyDescent="0.3">
      <c r="B231" t="str">
        <f>IF(OR(ISNUMBER(FIND(Configurações!$B$8,Base!B231)),ISNUMBER(FIND(Configurações!$B$9,Base!B231)),ISNUMBER(FIND(Configurações!$B$10,Base!B231)),ISNUMBER(FIND(Configurações!$B$11,Base!B231)))=TRUE,Base!B231,0)</f>
        <v>destaque</v>
      </c>
      <c r="C231" t="str">
        <f>SUBSTITUTE(SUBSTITUTE(IF(ISNUMBER(FIND("R$",Base!B231))=TRUE,Base!B231,IF(OR(ISNUMBER(FIND("condo",Base!C231)),ISNUMBER(FIND("IPTU",Base!C231)))=TRUE,Base!B231,Base!C231)),"R$",""),".","")</f>
        <v xml:space="preserve"> 519000</v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390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1</v>
      </c>
      <c r="F231" s="3" t="str" cm="1">
        <f t="array" ref="F231">INDEX(Base!231:231,MATCH(MAX(LEN(Base!231:231)),LEN(Base!231:231),0))</f>
        <v>Cozinha com bancada em granito, cooktop, microondas, armários embutidos, frigobar, mes...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>Vista livre, andar alto, sol da manhã.</v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>Cozinha com bancada em granito, cooktop, microondas, armários embutidos, frigobar, mes...</v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>Avenida Nossa Senhora de Copacabana, Copacabana</v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3" t="str" cm="1">
        <f t="array" ref="AA231">LOOKUP(2,1/(F231:Z231&lt;&gt;""),F231:Z231)</f>
        <v>Avenida Nossa Senhora de Copacabana, Copacabana</v>
      </c>
      <c r="AB231" t="str" cm="1">
        <f t="array" ref="AB231">IFERROR(IF(LEN(TRIM(SUBSTITUTE(INDEX(Base!231:231,0,MATCH(Planilha2!$AA231,Base!231:231,0)+1),"m²",""))&gt;5),LEFT(TRIM(SUBSTITUTE(INDEX(Base!231:231,0,MATCH(Planilha2!$AA231,Base!231:231,0)+1),"m²","")),2),TRIM(SUBSTITUTE(INDEX(Base!231:231,0,MATCH(Planilha2!$AA231,Base!231:231,0)+1),"m²",""))),0)</f>
        <v>50</v>
      </c>
      <c r="AC231" t="str" cm="1">
        <f t="array" ref="AC231">IFERROR(IF(LEN(INDEX(Base!231:231,0,MATCH(Planilha2!$AA231,Base!231:231,0)+2))&gt;2,LEFT(INDEX(Base!231:231,0,MATCH(Planilha2!$AA231,Base!231:231,0)+2),1),INDEX(Base!231:231,0,MATCH(Planilha2!$AA231,Base!231:231,0)+2)),0)</f>
        <v>1</v>
      </c>
      <c r="AD231" t="str" cm="1">
        <f t="array" ref="AD231">IFERROR(IF(LEN(INDEX(Base!231:231,0,MATCH(Planilha2!$AA231,Base!231:231,0)+2))&gt;2,LEFT(INDEX(Base!231:231,0,MATCH(Planilha2!$AA231,Base!231:231,0)+2),1),INDEX(Base!231:231,0,MATCH(Planilha2!$AA231,Base!231:231,0)+2)),0)</f>
        <v>1</v>
      </c>
      <c r="AE231" t="str" cm="1">
        <f t="array" ref="AE231">IFERROR(IF(LEN(INDEX(Base!231:231,0,MATCH(Planilha2!$AA231,Base!231:231,0)+2))&gt;2,LEFT(INDEX(Base!231:231,0,MATCH(Planilha2!$AA231,Base!231:231,0)+2),1),INDEX(Base!231:231,0,MATCH(Planilha2!$AA231,Base!231:231,0)+2)),0)</f>
        <v>1</v>
      </c>
      <c r="AF231" t="str">
        <f>AA231&amp;", "&amp;Configurações!$C$4&amp;", "&amp;Configurações!$C$5&amp;", Brazil"</f>
        <v>Avenida Nossa Senhora de Copacabana, Copacabana, Copacabana, RJ, Brazil</v>
      </c>
      <c r="AG231" t="str">
        <f>RIGHT(AA231,LEN(AA231)-FIND(",",AA231,1)-1)&amp;", "&amp;Configurações!$C$4&amp;", "&amp;Configurações!$C$5</f>
        <v>Copacabana, Copacabana, RJ</v>
      </c>
    </row>
    <row r="232" spans="2:33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 xml:space="preserve"> 1140000</v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3" t="str" cm="1">
        <f t="array" ref="F232">INDEX(Base!232:232,MATCH(MAX(LEN(Base!232:232)),LEN(Base!232:232),0))</f>
        <v>Copacabana - Vila com guarita e vigilancia 24h! Apartamento pronto para morar com 3 quartos, sendo 1 suite. Porcelanato. Sala 2 ambientes e cozinha germinada. Banheiro social, area...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>Copacabana - Vila com guarita e vigilancia 24h! Apartamento pronto para morar com 3 quartos, sendo 1 suite. Porcelanato. Sala 2 ambientes e cozinha germinada. Banheiro social, area...</v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>Rua Santa Clara, Copacabana</v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3" t="str" cm="1">
        <f t="array" ref="AA232">LOOKUP(2,1/(F232:Z232&lt;&gt;""),F232:Z232)</f>
        <v>Rua Santa Clara, Copacabana</v>
      </c>
      <c r="AB232" t="str" cm="1">
        <f t="array" ref="AB232">IFERROR(IF(LEN(TRIM(SUBSTITUTE(INDEX(Base!232:232,0,MATCH(Planilha2!$AA232,Base!232:232,0)+1),"m²",""))&gt;5),LEFT(TRIM(SUBSTITUTE(INDEX(Base!232:232,0,MATCH(Planilha2!$AA232,Base!232:232,0)+1),"m²","")),2),TRIM(SUBSTITUTE(INDEX(Base!232:232,0,MATCH(Planilha2!$AA232,Base!232:232,0)+1),"m²",""))),0)</f>
        <v>80</v>
      </c>
      <c r="AC232" t="str" cm="1">
        <f t="array" ref="AC232">IFERROR(IF(LEN(INDEX(Base!232:232,0,MATCH(Planilha2!$AA232,Base!232:232,0)+2))&gt;2,LEFT(INDEX(Base!232:232,0,MATCH(Planilha2!$AA232,Base!232:232,0)+2),1),INDEX(Base!232:232,0,MATCH(Planilha2!$AA232,Base!232:232,0)+2)),0)</f>
        <v>3</v>
      </c>
      <c r="AD232" t="str" cm="1">
        <f t="array" ref="AD232">IFERROR(IF(LEN(INDEX(Base!232:232,0,MATCH(Planilha2!$AA232,Base!232:232,0)+2))&gt;2,LEFT(INDEX(Base!232:232,0,MATCH(Planilha2!$AA232,Base!232:232,0)+2),1),INDEX(Base!232:232,0,MATCH(Planilha2!$AA232,Base!232:232,0)+2)),0)</f>
        <v>3</v>
      </c>
      <c r="AE232" t="str" cm="1">
        <f t="array" ref="AE232">IFERROR(IF(LEN(INDEX(Base!232:232,0,MATCH(Planilha2!$AA232,Base!232:232,0)+2))&gt;2,LEFT(INDEX(Base!232:232,0,MATCH(Planilha2!$AA232,Base!232:232,0)+2),1),INDEX(Base!232:232,0,MATCH(Planilha2!$AA232,Base!232:232,0)+2)),0)</f>
        <v>3</v>
      </c>
      <c r="AF232" t="str">
        <f>AA232&amp;", "&amp;Configurações!$C$4&amp;", "&amp;Configurações!$C$5&amp;", Brazil"</f>
        <v>Rua Santa Clara, Copacabana, Copacabana, RJ, Brazil</v>
      </c>
      <c r="AG232" t="str">
        <f>RIGHT(AA232,LEN(AA232)-FIND(",",AA232,1)-1)&amp;", "&amp;Configurações!$C$4&amp;", "&amp;Configurações!$C$5</f>
        <v>Copacabana, Copacabana, RJ</v>
      </c>
    </row>
    <row r="233" spans="2:33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 xml:space="preserve"> 1190000</v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1720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385</v>
      </c>
      <c r="F233" s="3" t="str" cm="1">
        <f t="array" ref="F233">INDEX(Base!233:233,MATCH(MAX(LEN(Base!233:233)),LEN(Base!233:233),0))</f>
        <v>Excelente apartamento com 122,00 m² , na Rua Barata Ribeiro quase esquina Rua Bolivar bem próximo a entrada da estacão de metro Cantagalo,...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>Excelente apartamento com 122,00 m² , na Rua Barata Ribeiro quase esquina Rua Bolivar bem próximo a entrada da estacão de metro Cantagalo,...</v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>Rua Barata Ribeiro, Copacabana</v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3" t="str" cm="1">
        <f t="array" ref="AA233">LOOKUP(2,1/(F233:Z233&lt;&gt;""),F233:Z233)</f>
        <v>Rua Barata Ribeiro, Copacabana</v>
      </c>
      <c r="AB233" t="str" cm="1">
        <f t="array" ref="AB233">IFERROR(IF(LEN(TRIM(SUBSTITUTE(INDEX(Base!233:233,0,MATCH(Planilha2!$AA233,Base!233:233,0)+1),"m²",""))&gt;5),LEFT(TRIM(SUBSTITUTE(INDEX(Base!233:233,0,MATCH(Planilha2!$AA233,Base!233:233,0)+1),"m²","")),2),TRIM(SUBSTITUTE(INDEX(Base!233:233,0,MATCH(Planilha2!$AA233,Base!233:233,0)+1),"m²",""))),0)</f>
        <v>12</v>
      </c>
      <c r="AC233" t="str" cm="1">
        <f t="array" ref="AC233">IFERROR(IF(LEN(INDEX(Base!233:233,0,MATCH(Planilha2!$AA233,Base!233:233,0)+2))&gt;2,LEFT(INDEX(Base!233:233,0,MATCH(Planilha2!$AA233,Base!233:233,0)+2),1),INDEX(Base!233:233,0,MATCH(Planilha2!$AA233,Base!233:233,0)+2)),0)</f>
        <v>3</v>
      </c>
      <c r="AD233" t="str" cm="1">
        <f t="array" ref="AD233">IFERROR(IF(LEN(INDEX(Base!233:233,0,MATCH(Planilha2!$AA233,Base!233:233,0)+2))&gt;2,LEFT(INDEX(Base!233:233,0,MATCH(Planilha2!$AA233,Base!233:233,0)+2),1),INDEX(Base!233:233,0,MATCH(Planilha2!$AA233,Base!233:233,0)+2)),0)</f>
        <v>3</v>
      </c>
      <c r="AE233" t="str" cm="1">
        <f t="array" ref="AE233">IFERROR(IF(LEN(INDEX(Base!233:233,0,MATCH(Planilha2!$AA233,Base!233:233,0)+2))&gt;2,LEFT(INDEX(Base!233:233,0,MATCH(Planilha2!$AA233,Base!233:233,0)+2),1),INDEX(Base!233:233,0,MATCH(Planilha2!$AA233,Base!233:233,0)+2)),0)</f>
        <v>3</v>
      </c>
      <c r="AF233" t="str">
        <f>AA233&amp;", "&amp;Configurações!$C$4&amp;", "&amp;Configurações!$C$5&amp;", Brazil"</f>
        <v>Rua Barata Ribeiro, Copacabana, Copacabana, RJ, Brazil</v>
      </c>
      <c r="AG233" t="str">
        <f>RIGHT(AA233,LEN(AA233)-FIND(",",AA233,1)-1)&amp;", "&amp;Configurações!$C$4&amp;", "&amp;Configurações!$C$5</f>
        <v>Copacabana, Copacabana, RJ</v>
      </c>
    </row>
    <row r="234" spans="2:33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 xml:space="preserve"> 860000</v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1557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281</v>
      </c>
      <c r="F234" s="3" t="str" cm="1">
        <f t="array" ref="F234">INDEX(Base!234:234,MATCH(MAX(LEN(Base!234:234)),LEN(Base!234:234),0))</f>
        <v>CRECI RJ 01 074.874 Excelente planta, 97m2 - original 3 quartos, transformados em 2 quartos, sendo 1 suíte, ampla sala dividida em 2 ambientes, hall de entrada, 1 banheiro social,...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>CRECI RJ 01 074.874 Excelente planta, 97m2 - original 3 quartos, transformados em 2 quartos, sendo 1 suíte, ampla sala dividida em 2 ambientes, hall de entrada, 1 banheiro social,...</v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>Copacabana, Rio de Janeiro</v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3" t="str" cm="1">
        <f t="array" ref="AA234">LOOKUP(2,1/(F234:Z234&lt;&gt;""),F234:Z234)</f>
        <v>Copacabana, Rio de Janeiro</v>
      </c>
      <c r="AB234" t="str" cm="1">
        <f t="array" ref="AB234">IFERROR(IF(LEN(TRIM(SUBSTITUTE(INDEX(Base!234:234,0,MATCH(Planilha2!$AA234,Base!234:234,0)+1),"m²",""))&gt;5),LEFT(TRIM(SUBSTITUTE(INDEX(Base!234:234,0,MATCH(Planilha2!$AA234,Base!234:234,0)+1),"m²","")),2),TRIM(SUBSTITUTE(INDEX(Base!234:234,0,MATCH(Planilha2!$AA234,Base!234:234,0)+1),"m²",""))),0)</f>
        <v>97</v>
      </c>
      <c r="AC234" t="str" cm="1">
        <f t="array" ref="AC234">IFERROR(IF(LEN(INDEX(Base!234:234,0,MATCH(Planilha2!$AA234,Base!234:234,0)+2))&gt;2,LEFT(INDEX(Base!234:234,0,MATCH(Planilha2!$AA234,Base!234:234,0)+2),1),INDEX(Base!234:234,0,MATCH(Planilha2!$AA234,Base!234:234,0)+2)),0)</f>
        <v>2</v>
      </c>
      <c r="AD234" t="str" cm="1">
        <f t="array" ref="AD234">IFERROR(IF(LEN(INDEX(Base!234:234,0,MATCH(Planilha2!$AA234,Base!234:234,0)+2))&gt;2,LEFT(INDEX(Base!234:234,0,MATCH(Planilha2!$AA234,Base!234:234,0)+2),1),INDEX(Base!234:234,0,MATCH(Planilha2!$AA234,Base!234:234,0)+2)),0)</f>
        <v>2</v>
      </c>
      <c r="AE234" t="str" cm="1">
        <f t="array" ref="AE234">IFERROR(IF(LEN(INDEX(Base!234:234,0,MATCH(Planilha2!$AA234,Base!234:234,0)+2))&gt;2,LEFT(INDEX(Base!234:234,0,MATCH(Planilha2!$AA234,Base!234:234,0)+2),1),INDEX(Base!234:234,0,MATCH(Planilha2!$AA234,Base!234:234,0)+2)),0)</f>
        <v>2</v>
      </c>
      <c r="AF234" t="str">
        <f>AA234&amp;", "&amp;Configurações!$C$4&amp;", "&amp;Configurações!$C$5&amp;", Brazil"</f>
        <v>Copacabana, Rio de Janeiro, Copacabana, RJ, Brazil</v>
      </c>
      <c r="AG234" t="str">
        <f>RIGHT(AA234,LEN(AA234)-FIND(",",AA234,1)-1)&amp;", "&amp;Configurações!$C$4&amp;", "&amp;Configurações!$C$5</f>
        <v>Rio de Janeiro, Copacabana, RJ</v>
      </c>
    </row>
    <row r="235" spans="2:33" x14ac:dyDescent="0.3">
      <c r="B235" t="str">
        <f>IF(OR(ISNUMBER(FIND(Configurações!$B$8,Base!B235)),ISNUMBER(FIND(Configurações!$B$9,Base!B235)),ISNUMBER(FIND(Configurações!$B$10,Base!B235)),ISNUMBER(FIND(Configurações!$B$11,Base!B235)))=TRUE,Base!B235,0)</f>
        <v>destaque</v>
      </c>
      <c r="C235" t="str">
        <f>SUBSTITUTE(SUBSTITUTE(IF(ISNUMBER(FIND("R$",Base!B235))=TRUE,Base!B235,IF(OR(ISNUMBER(FIND("condo",Base!C235)),ISNUMBER(FIND("IPTU",Base!C235)))=TRUE,Base!B235,Base!C235)),"R$",""),".","")</f>
        <v xml:space="preserve"> 925000</v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940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2911</v>
      </c>
      <c r="F235" s="3" t="str" cm="1">
        <f t="array" ref="F235">INDEX(Base!235:235,MATCH(MAX(LEN(Base!235:235)),LEN(Base!235:235),0))</f>
        <v>Excelente localização, a poucos metros do metrô General Osório, fartura de comércio e condução, 5 Minutos caminhando para a praia, um ótima oportunidade, prédio tradicional com exc...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>Excelente localização, a poucos metros do metrô General Osório, fartura de comércio e condução, 5 Minutos caminhando para a praia, um ótima oportunidade, prédio tradicional com exc...</v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>Rua Souza Lima, Copacabana</v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3" t="str" cm="1">
        <f t="array" ref="AA235">LOOKUP(2,1/(F235:Z235&lt;&gt;""),F235:Z235)</f>
        <v>Rua Souza Lima, Copacabana</v>
      </c>
      <c r="AB235" t="str" cm="1">
        <f t="array" ref="AB235">IFERROR(IF(LEN(TRIM(SUBSTITUTE(INDEX(Base!235:235,0,MATCH(Planilha2!$AA235,Base!235:235,0)+1),"m²",""))&gt;5),LEFT(TRIM(SUBSTITUTE(INDEX(Base!235:235,0,MATCH(Planilha2!$AA235,Base!235:235,0)+1),"m²","")),2),TRIM(SUBSTITUTE(INDEX(Base!235:235,0,MATCH(Planilha2!$AA235,Base!235:235,0)+1),"m²",""))),0)</f>
        <v>11</v>
      </c>
      <c r="AC235" t="str" cm="1">
        <f t="array" ref="AC235">IFERROR(IF(LEN(INDEX(Base!235:235,0,MATCH(Planilha2!$AA235,Base!235:235,0)+2))&gt;2,LEFT(INDEX(Base!235:235,0,MATCH(Planilha2!$AA235,Base!235:235,0)+2),1),INDEX(Base!235:235,0,MATCH(Planilha2!$AA235,Base!235:235,0)+2)),0)</f>
        <v>3</v>
      </c>
      <c r="AD235" t="str" cm="1">
        <f t="array" ref="AD235">IFERROR(IF(LEN(INDEX(Base!235:235,0,MATCH(Planilha2!$AA235,Base!235:235,0)+2))&gt;2,LEFT(INDEX(Base!235:235,0,MATCH(Planilha2!$AA235,Base!235:235,0)+2),1),INDEX(Base!235:235,0,MATCH(Planilha2!$AA235,Base!235:235,0)+2)),0)</f>
        <v>3</v>
      </c>
      <c r="AE235" t="str" cm="1">
        <f t="array" ref="AE235">IFERROR(IF(LEN(INDEX(Base!235:235,0,MATCH(Planilha2!$AA235,Base!235:235,0)+2))&gt;2,LEFT(INDEX(Base!235:235,0,MATCH(Planilha2!$AA235,Base!235:235,0)+2),1),INDEX(Base!235:235,0,MATCH(Planilha2!$AA235,Base!235:235,0)+2)),0)</f>
        <v>3</v>
      </c>
      <c r="AF235" t="str">
        <f>AA235&amp;", "&amp;Configurações!$C$4&amp;", "&amp;Configurações!$C$5&amp;", Brazil"</f>
        <v>Rua Souza Lima, Copacabana, Copacabana, RJ, Brazil</v>
      </c>
      <c r="AG235" t="str">
        <f>RIGHT(AA235,LEN(AA235)-FIND(",",AA235,1)-1)&amp;", "&amp;Configurações!$C$4&amp;", "&amp;Configurações!$C$5</f>
        <v>Copacabana, Copacabana, RJ</v>
      </c>
    </row>
    <row r="236" spans="2:33" x14ac:dyDescent="0.3">
      <c r="B236" t="str">
        <f>IF(OR(ISNUMBER(FIND(Configurações!$B$8,Base!B236)),ISNUMBER(FIND(Configurações!$B$9,Base!B236)),ISNUMBER(FIND(Configurações!$B$10,Base!B236)),ISNUMBER(FIND(Configurações!$B$11,Base!B236)))=TRUE,Base!B236,0)</f>
        <v>destaque</v>
      </c>
      <c r="C236" t="str">
        <f>SUBSTITUTE(SUBSTITUTE(IF(ISNUMBER(FIND("R$",Base!B236))=TRUE,Base!B236,IF(OR(ISNUMBER(FIND("condo",Base!C236)),ISNUMBER(FIND("IPTU",Base!C236)))=TRUE,Base!B236,Base!C236)),"R$",""),".","")</f>
        <v xml:space="preserve"> 890000</v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1450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208</v>
      </c>
      <c r="F236" s="3" t="str" cm="1">
        <f t="array" ref="F236">INDEX(Base!236:236,MATCH(MAX(LEN(Base!236:236)),LEN(Base!236:236),0))</f>
        <v>Excelente oportunidade! Apartamento bem localizado, junto a estação Cantagalo do Metrô; composto de sala, 3 quartos (sendo 1 suíte e todos com armário embutido), banheiros reformad...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>Excelente oportunidade! Apartamento bem localizado, junto a estação Cantagalo do Metrô; composto de sala, 3 quartos (sendo 1 suíte e todos com armário embutido), banheiros reformad...</v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>Rua Barata Ribeiro, Copacabana</v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3" t="str" cm="1">
        <f t="array" ref="AA236">LOOKUP(2,1/(F236:Z236&lt;&gt;""),F236:Z236)</f>
        <v>Rua Barata Ribeiro, Copacabana</v>
      </c>
      <c r="AB236" t="str" cm="1">
        <f t="array" ref="AB236">IFERROR(IF(LEN(TRIM(SUBSTITUTE(INDEX(Base!236:236,0,MATCH(Planilha2!$AA236,Base!236:236,0)+1),"m²",""))&gt;5),LEFT(TRIM(SUBSTITUTE(INDEX(Base!236:236,0,MATCH(Planilha2!$AA236,Base!236:236,0)+1),"m²","")),2),TRIM(SUBSTITUTE(INDEX(Base!236:236,0,MATCH(Planilha2!$AA236,Base!236:236,0)+1),"m²",""))),0)</f>
        <v>95</v>
      </c>
      <c r="AC236" t="str" cm="1">
        <f t="array" ref="AC236">IFERROR(IF(LEN(INDEX(Base!236:236,0,MATCH(Planilha2!$AA236,Base!236:236,0)+2))&gt;2,LEFT(INDEX(Base!236:236,0,MATCH(Planilha2!$AA236,Base!236:236,0)+2),1),INDEX(Base!236:236,0,MATCH(Planilha2!$AA236,Base!236:236,0)+2)),0)</f>
        <v>3</v>
      </c>
      <c r="AD236" t="str" cm="1">
        <f t="array" ref="AD236">IFERROR(IF(LEN(INDEX(Base!236:236,0,MATCH(Planilha2!$AA236,Base!236:236,0)+2))&gt;2,LEFT(INDEX(Base!236:236,0,MATCH(Planilha2!$AA236,Base!236:236,0)+2),1),INDEX(Base!236:236,0,MATCH(Planilha2!$AA236,Base!236:236,0)+2)),0)</f>
        <v>3</v>
      </c>
      <c r="AE236" t="str" cm="1">
        <f t="array" ref="AE236">IFERROR(IF(LEN(INDEX(Base!236:236,0,MATCH(Planilha2!$AA236,Base!236:236,0)+2))&gt;2,LEFT(INDEX(Base!236:236,0,MATCH(Planilha2!$AA236,Base!236:236,0)+2),1),INDEX(Base!236:236,0,MATCH(Planilha2!$AA236,Base!236:236,0)+2)),0)</f>
        <v>3</v>
      </c>
      <c r="AF236" t="str">
        <f>AA236&amp;", "&amp;Configurações!$C$4&amp;", "&amp;Configurações!$C$5&amp;", Brazil"</f>
        <v>Rua Barata Ribeiro, Copacabana, Copacabana, RJ, Brazil</v>
      </c>
      <c r="AG236" t="str">
        <f>RIGHT(AA236,LEN(AA236)-FIND(",",AA236,1)-1)&amp;", "&amp;Configurações!$C$4&amp;", "&amp;Configurações!$C$5</f>
        <v>Copacabana, Copacabana, RJ</v>
      </c>
    </row>
    <row r="237" spans="2:33" x14ac:dyDescent="0.3">
      <c r="B237" t="str">
        <f>IF(OR(ISNUMBER(FIND(Configurações!$B$8,Base!B237)),ISNUMBER(FIND(Configurações!$B$9,Base!B237)),ISNUMBER(FIND(Configurações!$B$10,Base!B237)),ISNUMBER(FIND(Configurações!$B$11,Base!B237)))=TRUE,Base!B237,0)</f>
        <v>destaque</v>
      </c>
      <c r="C237" t="str">
        <f>SUBSTITUTE(SUBSTITUTE(IF(ISNUMBER(FIND("R$",Base!B237))=TRUE,Base!B237,IF(OR(ISNUMBER(FIND("condo",Base!C237)),ISNUMBER(FIND("IPTU",Base!C237)))=TRUE,Base!B237,Base!C237)),"R$",""),".","")</f>
        <v xml:space="preserve"> 2850000</v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1850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7000</v>
      </c>
      <c r="F237" s="3" t="str" cm="1">
        <f t="array" ref="F237">INDEX(Base!237:237,MATCH(MAX(LEN(Base!237:237)),LEN(Base!237:237),0))</f>
        <v>Rua Paula Freitas - A UMA QUADRA DA PRAIA - Imagine morar com sua família em uma das ruas mais valorizadas de Copacabana, num apartamento aconchegante e amplo, clean, andar alto, s...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>Rua Paula Freitas - A UMA QUADRA DA PRAIA - Imagine morar com sua família em uma das ruas mais valorizadas de Copacabana, num apartamento aconchegante e amplo, clean, andar alto, s...</v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>Rua Paula Freitas, Copacabana</v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3" t="str" cm="1">
        <f t="array" ref="AA237">LOOKUP(2,1/(F237:Z237&lt;&gt;""),F237:Z237)</f>
        <v>Rua Paula Freitas, Copacabana</v>
      </c>
      <c r="AB237" t="str" cm="1">
        <f t="array" ref="AB237">IFERROR(IF(LEN(TRIM(SUBSTITUTE(INDEX(Base!237:237,0,MATCH(Planilha2!$AA237,Base!237:237,0)+1),"m²",""))&gt;5),LEFT(TRIM(SUBSTITUTE(INDEX(Base!237:237,0,MATCH(Planilha2!$AA237,Base!237:237,0)+1),"m²","")),2),TRIM(SUBSTITUTE(INDEX(Base!237:237,0,MATCH(Planilha2!$AA237,Base!237:237,0)+1),"m²",""))),0)</f>
        <v>24</v>
      </c>
      <c r="AC237" t="str" cm="1">
        <f t="array" ref="AC237">IFERROR(IF(LEN(INDEX(Base!237:237,0,MATCH(Planilha2!$AA237,Base!237:237,0)+2))&gt;2,LEFT(INDEX(Base!237:237,0,MATCH(Planilha2!$AA237,Base!237:237,0)+2),1),INDEX(Base!237:237,0,MATCH(Planilha2!$AA237,Base!237:237,0)+2)),0)</f>
        <v>4</v>
      </c>
      <c r="AD237" t="str" cm="1">
        <f t="array" ref="AD237">IFERROR(IF(LEN(INDEX(Base!237:237,0,MATCH(Planilha2!$AA237,Base!237:237,0)+2))&gt;2,LEFT(INDEX(Base!237:237,0,MATCH(Planilha2!$AA237,Base!237:237,0)+2),1),INDEX(Base!237:237,0,MATCH(Planilha2!$AA237,Base!237:237,0)+2)),0)</f>
        <v>4</v>
      </c>
      <c r="AE237" t="str" cm="1">
        <f t="array" ref="AE237">IFERROR(IF(LEN(INDEX(Base!237:237,0,MATCH(Planilha2!$AA237,Base!237:237,0)+2))&gt;2,LEFT(INDEX(Base!237:237,0,MATCH(Planilha2!$AA237,Base!237:237,0)+2),1),INDEX(Base!237:237,0,MATCH(Planilha2!$AA237,Base!237:237,0)+2)),0)</f>
        <v>4</v>
      </c>
      <c r="AF237" t="str">
        <f>AA237&amp;", "&amp;Configurações!$C$4&amp;", "&amp;Configurações!$C$5&amp;", Brazil"</f>
        <v>Rua Paula Freitas, Copacabana, Copacabana, RJ, Brazil</v>
      </c>
      <c r="AG237" t="str">
        <f>RIGHT(AA237,LEN(AA237)-FIND(",",AA237,1)-1)&amp;", "&amp;Configurações!$C$4&amp;", "&amp;Configurações!$C$5</f>
        <v>Copacabana, Copacabana, RJ</v>
      </c>
    </row>
    <row r="238" spans="2:33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 xml:space="preserve"> 850000</v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950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275</v>
      </c>
      <c r="F238" s="3" t="str" cm="1">
        <f t="array" ref="F238">INDEX(Base!238:238,MATCH(MAX(LEN(Base!238:238)),LEN(Base!238:238),0))</f>
        <v>O apartamento está localizado no bairro Copacabana perto do parque do CHACRINHA com 82 metros quadrados, frente, sol da manhã, play, 1 vaga na escritura marcada, 3 quartos , 2 banh...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>O apartamento está localizado no bairro Copacabana perto do parque do CHACRINHA com 82 metros quadrados, frente, sol da manhã, play, 1 vaga na escritura marcada, 3 quartos , 2 banh...</v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>Rua Otaviano Hudson, Copacabana</v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3" t="str" cm="1">
        <f t="array" ref="AA238">LOOKUP(2,1/(F238:Z238&lt;&gt;""),F238:Z238)</f>
        <v>Rua Otaviano Hudson, Copacabana</v>
      </c>
      <c r="AB238" t="str" cm="1">
        <f t="array" ref="AB238">IFERROR(IF(LEN(TRIM(SUBSTITUTE(INDEX(Base!238:238,0,MATCH(Planilha2!$AA238,Base!238:238,0)+1),"m²",""))&gt;5),LEFT(TRIM(SUBSTITUTE(INDEX(Base!238:238,0,MATCH(Planilha2!$AA238,Base!238:238,0)+1),"m²","")),2),TRIM(SUBSTITUTE(INDEX(Base!238:238,0,MATCH(Planilha2!$AA238,Base!238:238,0)+1),"m²",""))),0)</f>
        <v>82</v>
      </c>
      <c r="AC238" t="str" cm="1">
        <f t="array" ref="AC238">IFERROR(IF(LEN(INDEX(Base!238:238,0,MATCH(Planilha2!$AA238,Base!238:238,0)+2))&gt;2,LEFT(INDEX(Base!238:238,0,MATCH(Planilha2!$AA238,Base!238:238,0)+2),1),INDEX(Base!238:238,0,MATCH(Planilha2!$AA238,Base!238:238,0)+2)),0)</f>
        <v>3</v>
      </c>
      <c r="AD238" t="str" cm="1">
        <f t="array" ref="AD238">IFERROR(IF(LEN(INDEX(Base!238:238,0,MATCH(Planilha2!$AA238,Base!238:238,0)+2))&gt;2,LEFT(INDEX(Base!238:238,0,MATCH(Planilha2!$AA238,Base!238:238,0)+2),1),INDEX(Base!238:238,0,MATCH(Planilha2!$AA238,Base!238:238,0)+2)),0)</f>
        <v>3</v>
      </c>
      <c r="AE238" t="str" cm="1">
        <f t="array" ref="AE238">IFERROR(IF(LEN(INDEX(Base!238:238,0,MATCH(Planilha2!$AA238,Base!238:238,0)+2))&gt;2,LEFT(INDEX(Base!238:238,0,MATCH(Planilha2!$AA238,Base!238:238,0)+2),1),INDEX(Base!238:238,0,MATCH(Planilha2!$AA238,Base!238:238,0)+2)),0)</f>
        <v>3</v>
      </c>
      <c r="AF238" t="str">
        <f>AA238&amp;", "&amp;Configurações!$C$4&amp;", "&amp;Configurações!$C$5&amp;", Brazil"</f>
        <v>Rua Otaviano Hudson, Copacabana, Copacabana, RJ, Brazil</v>
      </c>
      <c r="AG238" t="str">
        <f>RIGHT(AA238,LEN(AA238)-FIND(",",AA238,1)-1)&amp;", "&amp;Configurações!$C$4&amp;", "&amp;Configurações!$C$5</f>
        <v>Copacabana, Copacabana, RJ</v>
      </c>
    </row>
    <row r="239" spans="2:33" x14ac:dyDescent="0.3">
      <c r="B239" t="str">
        <f>IF(OR(ISNUMBER(FIND(Configurações!$B$8,Base!B239)),ISNUMBER(FIND(Configurações!$B$9,Base!B239)),ISNUMBER(FIND(Configurações!$B$10,Base!B239)),ISNUMBER(FIND(Configurações!$B$11,Base!B239)))=TRUE,Base!B239,0)</f>
        <v>destaque</v>
      </c>
      <c r="C239" t="str">
        <f>SUBSTITUTE(SUBSTITUTE(IF(ISNUMBER(FIND("R$",Base!B239))=TRUE,Base!B239,IF(OR(ISNUMBER(FIND("condo",Base!C239)),ISNUMBER(FIND("IPTU",Base!C239)))=TRUE,Base!B239,Base!C239)),"R$",""),".","")</f>
        <v xml:space="preserve"> 925000</v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900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1497</v>
      </c>
      <c r="F239" s="3" t="str" cm="1">
        <f t="array" ref="F239">INDEX(Base!239:239,MATCH(MAX(LEN(Base!239:239)),LEN(Base!239:239),0))</f>
        <v>Apartamento à venda na Avenida Nossa Senhora de Copacabana, Copacabana - Rio de Janeiro, RJ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>Apartamento à venda na Avenida Nossa Senhora de Copacabana, Copacabana - Rio de Janeiro, RJ</v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>Avenida Nossa Senhora de Copacabana, Copacabana</v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3" t="str" cm="1">
        <f t="array" ref="AA239">LOOKUP(2,1/(F239:Z239&lt;&gt;""),F239:Z239)</f>
        <v>Avenida Nossa Senhora de Copacabana, Copacabana</v>
      </c>
      <c r="AB239" t="str" cm="1">
        <f t="array" ref="AB239">IFERROR(IF(LEN(TRIM(SUBSTITUTE(INDEX(Base!239:239,0,MATCH(Planilha2!$AA239,Base!239:239,0)+1),"m²",""))&gt;5),LEFT(TRIM(SUBSTITUTE(INDEX(Base!239:239,0,MATCH(Planilha2!$AA239,Base!239:239,0)+1),"m²","")),2),TRIM(SUBSTITUTE(INDEX(Base!239:239,0,MATCH(Planilha2!$AA239,Base!239:239,0)+1),"m²",""))),0)</f>
        <v>11</v>
      </c>
      <c r="AC239" t="str" cm="1">
        <f t="array" ref="AC239">IFERROR(IF(LEN(INDEX(Base!239:239,0,MATCH(Planilha2!$AA239,Base!239:239,0)+2))&gt;2,LEFT(INDEX(Base!239:239,0,MATCH(Planilha2!$AA239,Base!239:239,0)+2),1),INDEX(Base!239:239,0,MATCH(Planilha2!$AA239,Base!239:239,0)+2)),0)</f>
        <v>3</v>
      </c>
      <c r="AD239" t="str" cm="1">
        <f t="array" ref="AD239">IFERROR(IF(LEN(INDEX(Base!239:239,0,MATCH(Planilha2!$AA239,Base!239:239,0)+2))&gt;2,LEFT(INDEX(Base!239:239,0,MATCH(Planilha2!$AA239,Base!239:239,0)+2),1),INDEX(Base!239:239,0,MATCH(Planilha2!$AA239,Base!239:239,0)+2)),0)</f>
        <v>3</v>
      </c>
      <c r="AE239" t="str" cm="1">
        <f t="array" ref="AE239">IFERROR(IF(LEN(INDEX(Base!239:239,0,MATCH(Planilha2!$AA239,Base!239:239,0)+2))&gt;2,LEFT(INDEX(Base!239:239,0,MATCH(Planilha2!$AA239,Base!239:239,0)+2),1),INDEX(Base!239:239,0,MATCH(Planilha2!$AA239,Base!239:239,0)+2)),0)</f>
        <v>3</v>
      </c>
      <c r="AF239" t="str">
        <f>AA239&amp;", "&amp;Configurações!$C$4&amp;", "&amp;Configurações!$C$5&amp;", Brazil"</f>
        <v>Avenida Nossa Senhora de Copacabana, Copacabana, Copacabana, RJ, Brazil</v>
      </c>
      <c r="AG239" t="str">
        <f>RIGHT(AA239,LEN(AA239)-FIND(",",AA239,1)-1)&amp;", "&amp;Configurações!$C$4&amp;", "&amp;Configurações!$C$5</f>
        <v>Copacabana, Copacabana, RJ</v>
      </c>
    </row>
    <row r="240" spans="2:33" x14ac:dyDescent="0.3">
      <c r="B240" t="str">
        <f>IF(OR(ISNUMBER(FIND(Configurações!$B$8,Base!B240)),ISNUMBER(FIND(Configurações!$B$9,Base!B240)),ISNUMBER(FIND(Configurações!$B$10,Base!B240)),ISNUMBER(FIND(Configurações!$B$11,Base!B240)))=TRUE,Base!B240,0)</f>
        <v>destaque</v>
      </c>
      <c r="C240" t="str">
        <f>SUBSTITUTE(SUBSTITUTE(IF(ISNUMBER(FIND("R$",Base!B240))=TRUE,Base!B240,IF(OR(ISNUMBER(FIND("condo",Base!C240)),ISNUMBER(FIND("IPTU",Base!C240)))=TRUE,Base!B240,Base!C240)),"R$",""),".","")</f>
        <v xml:space="preserve"> 350000</v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750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700</v>
      </c>
      <c r="F240" s="3" t="str" cm="1">
        <f t="array" ref="F240">INDEX(Base!240:240,MATCH(MAX(LEN(Base!240:240)),LEN(Base!240:240),0))</f>
        <v>Ótimo apto, 33 m², localizado próximo a praia posto 3, metrô Siqueira Campos e à Rua Paula Freitas. Imóvel de posição fundos, silencioso, composto por sala, amplo quarto com armári...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>Ótimo apto, 33 m², localizado próximo a praia posto 3, metrô Siqueira Campos e à Rua Paula Freitas. Imóvel de posição fundos, silencioso, composto por sala, amplo quarto com armári...</v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>Rua Barata Ribeiro, Copacabana</v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3" t="str" cm="1">
        <f t="array" ref="AA240">LOOKUP(2,1/(F240:Z240&lt;&gt;""),F240:Z240)</f>
        <v>Rua Barata Ribeiro, Copacabana</v>
      </c>
      <c r="AB240" t="str" cm="1">
        <f t="array" ref="AB240">IFERROR(IF(LEN(TRIM(SUBSTITUTE(INDEX(Base!240:240,0,MATCH(Planilha2!$AA240,Base!240:240,0)+1),"m²",""))&gt;5),LEFT(TRIM(SUBSTITUTE(INDEX(Base!240:240,0,MATCH(Planilha2!$AA240,Base!240:240,0)+1),"m²","")),2),TRIM(SUBSTITUTE(INDEX(Base!240:240,0,MATCH(Planilha2!$AA240,Base!240:240,0)+1),"m²",""))),0)</f>
        <v>33</v>
      </c>
      <c r="AC240" t="str" cm="1">
        <f t="array" ref="AC240">IFERROR(IF(LEN(INDEX(Base!240:240,0,MATCH(Planilha2!$AA240,Base!240:240,0)+2))&gt;2,LEFT(INDEX(Base!240:240,0,MATCH(Planilha2!$AA240,Base!240:240,0)+2),1),INDEX(Base!240:240,0,MATCH(Planilha2!$AA240,Base!240:240,0)+2)),0)</f>
        <v>1</v>
      </c>
      <c r="AD240" t="str" cm="1">
        <f t="array" ref="AD240">IFERROR(IF(LEN(INDEX(Base!240:240,0,MATCH(Planilha2!$AA240,Base!240:240,0)+2))&gt;2,LEFT(INDEX(Base!240:240,0,MATCH(Planilha2!$AA240,Base!240:240,0)+2),1),INDEX(Base!240:240,0,MATCH(Planilha2!$AA240,Base!240:240,0)+2)),0)</f>
        <v>1</v>
      </c>
      <c r="AE240" t="str" cm="1">
        <f t="array" ref="AE240">IFERROR(IF(LEN(INDEX(Base!240:240,0,MATCH(Planilha2!$AA240,Base!240:240,0)+2))&gt;2,LEFT(INDEX(Base!240:240,0,MATCH(Planilha2!$AA240,Base!240:240,0)+2),1),INDEX(Base!240:240,0,MATCH(Planilha2!$AA240,Base!240:240,0)+2)),0)</f>
        <v>1</v>
      </c>
      <c r="AF240" t="str">
        <f>AA240&amp;", "&amp;Configurações!$C$4&amp;", "&amp;Configurações!$C$5&amp;", Brazil"</f>
        <v>Rua Barata Ribeiro, Copacabana, Copacabana, RJ, Brazil</v>
      </c>
      <c r="AG240" t="str">
        <f>RIGHT(AA240,LEN(AA240)-FIND(",",AA240,1)-1)&amp;", "&amp;Configurações!$C$4&amp;", "&amp;Configurações!$C$5</f>
        <v>Copacabana, Copacabana, RJ</v>
      </c>
    </row>
    <row r="241" spans="2:33" x14ac:dyDescent="0.3">
      <c r="B241" t="str">
        <f>IF(OR(ISNUMBER(FIND(Configurações!$B$8,Base!B241)),ISNUMBER(FIND(Configurações!$B$9,Base!B241)),ISNUMBER(FIND(Configurações!$B$10,Base!B241)),ISNUMBER(FIND(Configurações!$B$11,Base!B241)))=TRUE,Base!B241,0)</f>
        <v>destaque</v>
      </c>
      <c r="C241" t="str">
        <f>SUBSTITUTE(SUBSTITUTE(IF(ISNUMBER(FIND("R$",Base!B241))=TRUE,Base!B241,IF(OR(ISNUMBER(FIND("condo",Base!C241)),ISNUMBER(FIND("IPTU",Base!C241)))=TRUE,Base!B241,Base!C241)),"R$",""),".","")</f>
        <v xml:space="preserve"> 750000</v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680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340</v>
      </c>
      <c r="F241" s="3" t="str" cm="1">
        <f t="array" ref="F241">INDEX(Base!241:241,MATCH(MAX(LEN(Base!241:241)),LEN(Base!241:241),0))</f>
        <v>Cód: NCAP31092. Aconchegante Apartamento de 3 quartos , a dependência foi revertida para uma suíte, ampla sala, circulação, banheiro social, cozinha, área de serviço, sol da manhã,...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>Cód: NCAP31092. Aconchegante Apartamento de 3 quartos , a dependência foi revertida para uma suíte, ampla sala, circulação, banheiro social, cozinha, área de serviço, sol da manhã,...</v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>Ladeira dos Tabajaras, Copacabana</v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3" t="str" cm="1">
        <f t="array" ref="AA241">LOOKUP(2,1/(F241:Z241&lt;&gt;""),F241:Z241)</f>
        <v>Ladeira dos Tabajaras, Copacabana</v>
      </c>
      <c r="AB241" t="str" cm="1">
        <f t="array" ref="AB241">IFERROR(IF(LEN(TRIM(SUBSTITUTE(INDEX(Base!241:241,0,MATCH(Planilha2!$AA241,Base!241:241,0)+1),"m²",""))&gt;5),LEFT(TRIM(SUBSTITUTE(INDEX(Base!241:241,0,MATCH(Planilha2!$AA241,Base!241:241,0)+1),"m²","")),2),TRIM(SUBSTITUTE(INDEX(Base!241:241,0,MATCH(Planilha2!$AA241,Base!241:241,0)+1),"m²",""))),0)</f>
        <v>92</v>
      </c>
      <c r="AC241" t="str" cm="1">
        <f t="array" ref="AC241">IFERROR(IF(LEN(INDEX(Base!241:241,0,MATCH(Planilha2!$AA241,Base!241:241,0)+2))&gt;2,LEFT(INDEX(Base!241:241,0,MATCH(Planilha2!$AA241,Base!241:241,0)+2),1),INDEX(Base!241:241,0,MATCH(Planilha2!$AA241,Base!241:241,0)+2)),0)</f>
        <v>3</v>
      </c>
      <c r="AD241" t="str" cm="1">
        <f t="array" ref="AD241">IFERROR(IF(LEN(INDEX(Base!241:241,0,MATCH(Planilha2!$AA241,Base!241:241,0)+2))&gt;2,LEFT(INDEX(Base!241:241,0,MATCH(Planilha2!$AA241,Base!241:241,0)+2),1),INDEX(Base!241:241,0,MATCH(Planilha2!$AA241,Base!241:241,0)+2)),0)</f>
        <v>3</v>
      </c>
      <c r="AE241" t="str" cm="1">
        <f t="array" ref="AE241">IFERROR(IF(LEN(INDEX(Base!241:241,0,MATCH(Planilha2!$AA241,Base!241:241,0)+2))&gt;2,LEFT(INDEX(Base!241:241,0,MATCH(Planilha2!$AA241,Base!241:241,0)+2),1),INDEX(Base!241:241,0,MATCH(Planilha2!$AA241,Base!241:241,0)+2)),0)</f>
        <v>3</v>
      </c>
      <c r="AF241" t="str">
        <f>AA241&amp;", "&amp;Configurações!$C$4&amp;", "&amp;Configurações!$C$5&amp;", Brazil"</f>
        <v>Ladeira dos Tabajaras, Copacabana, Copacabana, RJ, Brazil</v>
      </c>
      <c r="AG241" t="str">
        <f>RIGHT(AA241,LEN(AA241)-FIND(",",AA241,1)-1)&amp;", "&amp;Configurações!$C$4&amp;", "&amp;Configurações!$C$5</f>
        <v>Copacabana, Copacabana, RJ</v>
      </c>
    </row>
    <row r="242" spans="2:33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3" cm="1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3" cm="1">
        <f t="array" ref="AA242">LOOKUP(2,1/(F242:Z242&lt;&gt;""),F242:Z242)</f>
        <v>0</v>
      </c>
      <c r="AB242" cm="1">
        <f t="array" ref="AB242">IFERROR(IF(LEN(TRIM(SUBSTITUTE(INDEX(Base!242:242,0,MATCH(Planilha2!$AA242,Base!242:242,0)+1),"m²",""))&gt;5),LEFT(TRIM(SUBSTITUTE(INDEX(Base!242:242,0,MATCH(Planilha2!$AA242,Base!242:242,0)+1),"m²","")),2),TRIM(SUBSTITUTE(INDEX(Base!242:242,0,MATCH(Planilha2!$AA242,Base!242:242,0)+1),"m²",""))),0)</f>
        <v>0</v>
      </c>
      <c r="AC242" cm="1">
        <f t="array" ref="AC242">IFERROR(IF(LEN(INDEX(Base!242:242,0,MATCH(Planilha2!$AA242,Base!242:242,0)+2))&gt;2,LEFT(INDEX(Base!242:242,0,MATCH(Planilha2!$AA242,Base!242:242,0)+2),1),INDEX(Base!242:242,0,MATCH(Planilha2!$AA242,Base!242:242,0)+2)),0)</f>
        <v>0</v>
      </c>
      <c r="AD242" cm="1">
        <f t="array" ref="AD242">IFERROR(IF(LEN(INDEX(Base!242:242,0,MATCH(Planilha2!$AA242,Base!242:242,0)+2))&gt;2,LEFT(INDEX(Base!242:242,0,MATCH(Planilha2!$AA242,Base!242:242,0)+2),1),INDEX(Base!242:242,0,MATCH(Planilha2!$AA242,Base!242:242,0)+2)),0)</f>
        <v>0</v>
      </c>
      <c r="AE242" cm="1">
        <f t="array" ref="AE242">IFERROR(IF(LEN(INDEX(Base!242:242,0,MATCH(Planilha2!$AA242,Base!242:242,0)+2))&gt;2,LEFT(INDEX(Base!242:242,0,MATCH(Planilha2!$AA242,Base!242:242,0)+2),1),INDEX(Base!242:242,0,MATCH(Planilha2!$AA242,Base!242:242,0)+2)),0)</f>
        <v>0</v>
      </c>
      <c r="AF242" t="str">
        <f>AA242&amp;", "&amp;Configurações!$C$4&amp;", "&amp;Configurações!$C$5&amp;", Brazil"</f>
        <v>0, Copacabana, RJ, Brazil</v>
      </c>
      <c r="AG242" t="e">
        <f>RIGHT(AA242,LEN(AA242)-FIND(",",AA242,1)-1)&amp;", "&amp;Configurações!$C$4&amp;", "&amp;Configurações!$C$5</f>
        <v>#VALUE!</v>
      </c>
    </row>
    <row r="243" spans="2:33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3" cm="1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3" cm="1">
        <f t="array" ref="AA243">LOOKUP(2,1/(F243:Z243&lt;&gt;""),F243:Z243)</f>
        <v>0</v>
      </c>
      <c r="AB243" cm="1">
        <f t="array" ref="AB243">IFERROR(IF(LEN(TRIM(SUBSTITUTE(INDEX(Base!243:243,0,MATCH(Planilha2!$AA243,Base!243:243,0)+1),"m²",""))&gt;5),LEFT(TRIM(SUBSTITUTE(INDEX(Base!243:243,0,MATCH(Planilha2!$AA243,Base!243:243,0)+1),"m²","")),2),TRIM(SUBSTITUTE(INDEX(Base!243:243,0,MATCH(Planilha2!$AA243,Base!243:243,0)+1),"m²",""))),0)</f>
        <v>0</v>
      </c>
      <c r="AC243" cm="1">
        <f t="array" ref="AC243">IFERROR(IF(LEN(INDEX(Base!243:243,0,MATCH(Planilha2!$AA243,Base!243:243,0)+2))&gt;2,LEFT(INDEX(Base!243:243,0,MATCH(Planilha2!$AA243,Base!243:243,0)+2),1),INDEX(Base!243:243,0,MATCH(Planilha2!$AA243,Base!243:243,0)+2)),0)</f>
        <v>0</v>
      </c>
      <c r="AD243" cm="1">
        <f t="array" ref="AD243">IFERROR(IF(LEN(INDEX(Base!243:243,0,MATCH(Planilha2!$AA243,Base!243:243,0)+2))&gt;2,LEFT(INDEX(Base!243:243,0,MATCH(Planilha2!$AA243,Base!243:243,0)+2),1),INDEX(Base!243:243,0,MATCH(Planilha2!$AA243,Base!243:243,0)+2)),0)</f>
        <v>0</v>
      </c>
      <c r="AE243" cm="1">
        <f t="array" ref="AE243">IFERROR(IF(LEN(INDEX(Base!243:243,0,MATCH(Planilha2!$AA243,Base!243:243,0)+2))&gt;2,LEFT(INDEX(Base!243:243,0,MATCH(Planilha2!$AA243,Base!243:243,0)+2),1),INDEX(Base!243:243,0,MATCH(Planilha2!$AA243,Base!243:243,0)+2)),0)</f>
        <v>0</v>
      </c>
      <c r="AF243" t="str">
        <f>AA243&amp;", "&amp;Configurações!$C$4&amp;", "&amp;Configurações!$C$5&amp;", Brazil"</f>
        <v>0, Copacabana, RJ, Brazil</v>
      </c>
      <c r="AG243" t="e">
        <f>RIGHT(AA243,LEN(AA243)-FIND(",",AA243,1)-1)&amp;", "&amp;Configurações!$C$4&amp;", "&amp;Configurações!$C$5</f>
        <v>#VALUE!</v>
      </c>
    </row>
    <row r="244" spans="2:33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3" cm="1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3" cm="1">
        <f t="array" ref="AA244">LOOKUP(2,1/(F244:Z244&lt;&gt;""),F244:Z244)</f>
        <v>0</v>
      </c>
      <c r="AB244" cm="1">
        <f t="array" ref="AB244">IFERROR(IF(LEN(TRIM(SUBSTITUTE(INDEX(Base!244:244,0,MATCH(Planilha2!$AA244,Base!244:244,0)+1),"m²",""))&gt;5),LEFT(TRIM(SUBSTITUTE(INDEX(Base!244:244,0,MATCH(Planilha2!$AA244,Base!244:244,0)+1),"m²","")),2),TRIM(SUBSTITUTE(INDEX(Base!244:244,0,MATCH(Planilha2!$AA244,Base!244:244,0)+1),"m²",""))),0)</f>
        <v>0</v>
      </c>
      <c r="AC244" cm="1">
        <f t="array" ref="AC244">IFERROR(IF(LEN(INDEX(Base!244:244,0,MATCH(Planilha2!$AA244,Base!244:244,0)+2))&gt;2,LEFT(INDEX(Base!244:244,0,MATCH(Planilha2!$AA244,Base!244:244,0)+2),1),INDEX(Base!244:244,0,MATCH(Planilha2!$AA244,Base!244:244,0)+2)),0)</f>
        <v>0</v>
      </c>
      <c r="AD244" cm="1">
        <f t="array" ref="AD244">IFERROR(IF(LEN(INDEX(Base!244:244,0,MATCH(Planilha2!$AA244,Base!244:244,0)+2))&gt;2,LEFT(INDEX(Base!244:244,0,MATCH(Planilha2!$AA244,Base!244:244,0)+2),1),INDEX(Base!244:244,0,MATCH(Planilha2!$AA244,Base!244:244,0)+2)),0)</f>
        <v>0</v>
      </c>
      <c r="AE244" cm="1">
        <f t="array" ref="AE244">IFERROR(IF(LEN(INDEX(Base!244:244,0,MATCH(Planilha2!$AA244,Base!244:244,0)+2))&gt;2,LEFT(INDEX(Base!244:244,0,MATCH(Planilha2!$AA244,Base!244:244,0)+2),1),INDEX(Base!244:244,0,MATCH(Planilha2!$AA244,Base!244:244,0)+2)),0)</f>
        <v>0</v>
      </c>
      <c r="AF244" t="str">
        <f>AA244&amp;", "&amp;Configurações!$C$4&amp;", "&amp;Configurações!$C$5&amp;", Brazil"</f>
        <v>0, Copacabana, RJ, Brazil</v>
      </c>
      <c r="AG244" t="e">
        <f>RIGHT(AA244,LEN(AA244)-FIND(",",AA244,1)-1)&amp;", "&amp;Configurações!$C$4&amp;", "&amp;Configurações!$C$5</f>
        <v>#VALUE!</v>
      </c>
    </row>
    <row r="245" spans="2:33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3" cm="1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3" cm="1">
        <f t="array" ref="AA245">LOOKUP(2,1/(F245:Z245&lt;&gt;""),F245:Z245)</f>
        <v>0</v>
      </c>
      <c r="AB245" cm="1">
        <f t="array" ref="AB245">IFERROR(IF(LEN(TRIM(SUBSTITUTE(INDEX(Base!245:245,0,MATCH(Planilha2!$AA245,Base!245:245,0)+1),"m²",""))&gt;5),LEFT(TRIM(SUBSTITUTE(INDEX(Base!245:245,0,MATCH(Planilha2!$AA245,Base!245:245,0)+1),"m²","")),2),TRIM(SUBSTITUTE(INDEX(Base!245:245,0,MATCH(Planilha2!$AA245,Base!245:245,0)+1),"m²",""))),0)</f>
        <v>0</v>
      </c>
      <c r="AC245" cm="1">
        <f t="array" ref="AC245">IFERROR(IF(LEN(INDEX(Base!245:245,0,MATCH(Planilha2!$AA245,Base!245:245,0)+2))&gt;2,LEFT(INDEX(Base!245:245,0,MATCH(Planilha2!$AA245,Base!245:245,0)+2),1),INDEX(Base!245:245,0,MATCH(Planilha2!$AA245,Base!245:245,0)+2)),0)</f>
        <v>0</v>
      </c>
      <c r="AD245" cm="1">
        <f t="array" ref="AD245">IFERROR(IF(LEN(INDEX(Base!245:245,0,MATCH(Planilha2!$AA245,Base!245:245,0)+2))&gt;2,LEFT(INDEX(Base!245:245,0,MATCH(Planilha2!$AA245,Base!245:245,0)+2),1),INDEX(Base!245:245,0,MATCH(Planilha2!$AA245,Base!245:245,0)+2)),0)</f>
        <v>0</v>
      </c>
      <c r="AE245" cm="1">
        <f t="array" ref="AE245">IFERROR(IF(LEN(INDEX(Base!245:245,0,MATCH(Planilha2!$AA245,Base!245:245,0)+2))&gt;2,LEFT(INDEX(Base!245:245,0,MATCH(Planilha2!$AA245,Base!245:245,0)+2),1),INDEX(Base!245:245,0,MATCH(Planilha2!$AA245,Base!245:245,0)+2)),0)</f>
        <v>0</v>
      </c>
      <c r="AF245" t="str">
        <f>AA245&amp;", "&amp;Configurações!$C$4&amp;", "&amp;Configurações!$C$5&amp;", Brazil"</f>
        <v>0, Copacabana, RJ, Brazil</v>
      </c>
      <c r="AG245" t="e">
        <f>RIGHT(AA245,LEN(AA245)-FIND(",",AA245,1)-1)&amp;", "&amp;Configurações!$C$4&amp;", "&amp;Configurações!$C$5</f>
        <v>#VALUE!</v>
      </c>
    </row>
    <row r="246" spans="2:33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3" cm="1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3" cm="1">
        <f t="array" ref="AA246">LOOKUP(2,1/(F246:Z246&lt;&gt;""),F246:Z246)</f>
        <v>0</v>
      </c>
      <c r="AB246" cm="1">
        <f t="array" ref="AB246">IFERROR(IF(LEN(TRIM(SUBSTITUTE(INDEX(Base!246:246,0,MATCH(Planilha2!$AA246,Base!246:246,0)+1),"m²",""))&gt;5),LEFT(TRIM(SUBSTITUTE(INDEX(Base!246:246,0,MATCH(Planilha2!$AA246,Base!246:246,0)+1),"m²","")),2),TRIM(SUBSTITUTE(INDEX(Base!246:246,0,MATCH(Planilha2!$AA246,Base!246:246,0)+1),"m²",""))),0)</f>
        <v>0</v>
      </c>
      <c r="AC246" cm="1">
        <f t="array" ref="AC246">IFERROR(IF(LEN(INDEX(Base!246:246,0,MATCH(Planilha2!$AA246,Base!246:246,0)+2))&gt;2,LEFT(INDEX(Base!246:246,0,MATCH(Planilha2!$AA246,Base!246:246,0)+2),1),INDEX(Base!246:246,0,MATCH(Planilha2!$AA246,Base!246:246,0)+2)),0)</f>
        <v>0</v>
      </c>
      <c r="AD246" cm="1">
        <f t="array" ref="AD246">IFERROR(IF(LEN(INDEX(Base!246:246,0,MATCH(Planilha2!$AA246,Base!246:246,0)+2))&gt;2,LEFT(INDEX(Base!246:246,0,MATCH(Planilha2!$AA246,Base!246:246,0)+2),1),INDEX(Base!246:246,0,MATCH(Planilha2!$AA246,Base!246:246,0)+2)),0)</f>
        <v>0</v>
      </c>
      <c r="AE246" cm="1">
        <f t="array" ref="AE246">IFERROR(IF(LEN(INDEX(Base!246:246,0,MATCH(Planilha2!$AA246,Base!246:246,0)+2))&gt;2,LEFT(INDEX(Base!246:246,0,MATCH(Planilha2!$AA246,Base!246:246,0)+2),1),INDEX(Base!246:246,0,MATCH(Planilha2!$AA246,Base!246:246,0)+2)),0)</f>
        <v>0</v>
      </c>
      <c r="AF246" t="str">
        <f>AA246&amp;", "&amp;Configurações!$C$4&amp;", "&amp;Configurações!$C$5&amp;", Brazil"</f>
        <v>0, Copacabana, RJ, Brazil</v>
      </c>
      <c r="AG246" t="e">
        <f>RIGHT(AA246,LEN(AA246)-FIND(",",AA246,1)-1)&amp;", "&amp;Configurações!$C$4&amp;", "&amp;Configurações!$C$5</f>
        <v>#VALUE!</v>
      </c>
    </row>
    <row r="247" spans="2:33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3" cm="1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3" cm="1">
        <f t="array" ref="AA247">LOOKUP(2,1/(F247:Z247&lt;&gt;""),F247:Z247)</f>
        <v>0</v>
      </c>
      <c r="AB247" cm="1">
        <f t="array" ref="AB247">IFERROR(IF(LEN(TRIM(SUBSTITUTE(INDEX(Base!247:247,0,MATCH(Planilha2!$AA247,Base!247:247,0)+1),"m²",""))&gt;5),LEFT(TRIM(SUBSTITUTE(INDEX(Base!247:247,0,MATCH(Planilha2!$AA247,Base!247:247,0)+1),"m²","")),2),TRIM(SUBSTITUTE(INDEX(Base!247:247,0,MATCH(Planilha2!$AA247,Base!247:247,0)+1),"m²",""))),0)</f>
        <v>0</v>
      </c>
      <c r="AC247" cm="1">
        <f t="array" ref="AC247">IFERROR(IF(LEN(INDEX(Base!247:247,0,MATCH(Planilha2!$AA247,Base!247:247,0)+2))&gt;2,LEFT(INDEX(Base!247:247,0,MATCH(Planilha2!$AA247,Base!247:247,0)+2),1),INDEX(Base!247:247,0,MATCH(Planilha2!$AA247,Base!247:247,0)+2)),0)</f>
        <v>0</v>
      </c>
      <c r="AD247" cm="1">
        <f t="array" ref="AD247">IFERROR(IF(LEN(INDEX(Base!247:247,0,MATCH(Planilha2!$AA247,Base!247:247,0)+2))&gt;2,LEFT(INDEX(Base!247:247,0,MATCH(Planilha2!$AA247,Base!247:247,0)+2),1),INDEX(Base!247:247,0,MATCH(Planilha2!$AA247,Base!247:247,0)+2)),0)</f>
        <v>0</v>
      </c>
      <c r="AE247" cm="1">
        <f t="array" ref="AE247">IFERROR(IF(LEN(INDEX(Base!247:247,0,MATCH(Planilha2!$AA247,Base!247:247,0)+2))&gt;2,LEFT(INDEX(Base!247:247,0,MATCH(Planilha2!$AA247,Base!247:247,0)+2),1),INDEX(Base!247:247,0,MATCH(Planilha2!$AA247,Base!247:247,0)+2)),0)</f>
        <v>0</v>
      </c>
      <c r="AF247" t="str">
        <f>AA247&amp;", "&amp;Configurações!$C$4&amp;", "&amp;Configurações!$C$5&amp;", Brazil"</f>
        <v>0, Copacabana, RJ, Brazil</v>
      </c>
      <c r="AG247" t="e">
        <f>RIGHT(AA247,LEN(AA247)-FIND(",",AA247,1)-1)&amp;", "&amp;Configurações!$C$4&amp;", "&amp;Configurações!$C$5</f>
        <v>#VALUE!</v>
      </c>
    </row>
    <row r="248" spans="2:33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3" cm="1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3" cm="1">
        <f t="array" ref="AA248">LOOKUP(2,1/(F248:Z248&lt;&gt;""),F248:Z248)</f>
        <v>0</v>
      </c>
      <c r="AB248" cm="1">
        <f t="array" ref="AB248">IFERROR(IF(LEN(TRIM(SUBSTITUTE(INDEX(Base!248:248,0,MATCH(Planilha2!$AA248,Base!248:248,0)+1),"m²",""))&gt;5),LEFT(TRIM(SUBSTITUTE(INDEX(Base!248:248,0,MATCH(Planilha2!$AA248,Base!248:248,0)+1),"m²","")),2),TRIM(SUBSTITUTE(INDEX(Base!248:248,0,MATCH(Planilha2!$AA248,Base!248:248,0)+1),"m²",""))),0)</f>
        <v>0</v>
      </c>
      <c r="AC248" cm="1">
        <f t="array" ref="AC248">IFERROR(IF(LEN(INDEX(Base!248:248,0,MATCH(Planilha2!$AA248,Base!248:248,0)+2))&gt;2,LEFT(INDEX(Base!248:248,0,MATCH(Planilha2!$AA248,Base!248:248,0)+2),1),INDEX(Base!248:248,0,MATCH(Planilha2!$AA248,Base!248:248,0)+2)),0)</f>
        <v>0</v>
      </c>
      <c r="AD248" cm="1">
        <f t="array" ref="AD248">IFERROR(IF(LEN(INDEX(Base!248:248,0,MATCH(Planilha2!$AA248,Base!248:248,0)+2))&gt;2,LEFT(INDEX(Base!248:248,0,MATCH(Planilha2!$AA248,Base!248:248,0)+2),1),INDEX(Base!248:248,0,MATCH(Planilha2!$AA248,Base!248:248,0)+2)),0)</f>
        <v>0</v>
      </c>
      <c r="AE248" cm="1">
        <f t="array" ref="AE248">IFERROR(IF(LEN(INDEX(Base!248:248,0,MATCH(Planilha2!$AA248,Base!248:248,0)+2))&gt;2,LEFT(INDEX(Base!248:248,0,MATCH(Planilha2!$AA248,Base!248:248,0)+2),1),INDEX(Base!248:248,0,MATCH(Planilha2!$AA248,Base!248:248,0)+2)),0)</f>
        <v>0</v>
      </c>
      <c r="AF248" t="str">
        <f>AA248&amp;", "&amp;Configurações!$C$4&amp;", "&amp;Configurações!$C$5&amp;", Brazil"</f>
        <v>0, Copacabana, RJ, Brazil</v>
      </c>
      <c r="AG248" t="e">
        <f>RIGHT(AA248,LEN(AA248)-FIND(",",AA248,1)-1)&amp;", "&amp;Configurações!$C$4&amp;", "&amp;Configurações!$C$5</f>
        <v>#VALUE!</v>
      </c>
    </row>
    <row r="249" spans="2:33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3" cm="1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3" cm="1">
        <f t="array" ref="AA249">LOOKUP(2,1/(F249:Z249&lt;&gt;""),F249:Z249)</f>
        <v>0</v>
      </c>
      <c r="AB249" cm="1">
        <f t="array" ref="AB249">IFERROR(IF(LEN(TRIM(SUBSTITUTE(INDEX(Base!249:249,0,MATCH(Planilha2!$AA249,Base!249:249,0)+1),"m²",""))&gt;5),LEFT(TRIM(SUBSTITUTE(INDEX(Base!249:249,0,MATCH(Planilha2!$AA249,Base!249:249,0)+1),"m²","")),2),TRIM(SUBSTITUTE(INDEX(Base!249:249,0,MATCH(Planilha2!$AA249,Base!249:249,0)+1),"m²",""))),0)</f>
        <v>0</v>
      </c>
      <c r="AC249" cm="1">
        <f t="array" ref="AC249">IFERROR(IF(LEN(INDEX(Base!249:249,0,MATCH(Planilha2!$AA249,Base!249:249,0)+2))&gt;2,LEFT(INDEX(Base!249:249,0,MATCH(Planilha2!$AA249,Base!249:249,0)+2),1),INDEX(Base!249:249,0,MATCH(Planilha2!$AA249,Base!249:249,0)+2)),0)</f>
        <v>0</v>
      </c>
      <c r="AD249" cm="1">
        <f t="array" ref="AD249">IFERROR(IF(LEN(INDEX(Base!249:249,0,MATCH(Planilha2!$AA249,Base!249:249,0)+2))&gt;2,LEFT(INDEX(Base!249:249,0,MATCH(Planilha2!$AA249,Base!249:249,0)+2),1),INDEX(Base!249:249,0,MATCH(Planilha2!$AA249,Base!249:249,0)+2)),0)</f>
        <v>0</v>
      </c>
      <c r="AE249" cm="1">
        <f t="array" ref="AE249">IFERROR(IF(LEN(INDEX(Base!249:249,0,MATCH(Planilha2!$AA249,Base!249:249,0)+2))&gt;2,LEFT(INDEX(Base!249:249,0,MATCH(Planilha2!$AA249,Base!249:249,0)+2),1),INDEX(Base!249:249,0,MATCH(Planilha2!$AA249,Base!249:249,0)+2)),0)</f>
        <v>0</v>
      </c>
      <c r="AF249" t="str">
        <f>AA249&amp;", "&amp;Configurações!$C$4&amp;", "&amp;Configurações!$C$5&amp;", Brazil"</f>
        <v>0, Copacabana, RJ, Brazil</v>
      </c>
      <c r="AG249" t="e">
        <f>RIGHT(AA249,LEN(AA249)-FIND(",",AA249,1)-1)&amp;", "&amp;Configurações!$C$4&amp;", "&amp;Configurações!$C$5</f>
        <v>#VALUE!</v>
      </c>
    </row>
    <row r="250" spans="2:33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3" cm="1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3" cm="1">
        <f t="array" ref="AA250">LOOKUP(2,1/(F250:Z250&lt;&gt;""),F250:Z250)</f>
        <v>0</v>
      </c>
      <c r="AB250" cm="1">
        <f t="array" ref="AB250">IFERROR(IF(LEN(TRIM(SUBSTITUTE(INDEX(Base!250:250,0,MATCH(Planilha2!$AA250,Base!250:250,0)+1),"m²",""))&gt;5),LEFT(TRIM(SUBSTITUTE(INDEX(Base!250:250,0,MATCH(Planilha2!$AA250,Base!250:250,0)+1),"m²","")),2),TRIM(SUBSTITUTE(INDEX(Base!250:250,0,MATCH(Planilha2!$AA250,Base!250:250,0)+1),"m²",""))),0)</f>
        <v>0</v>
      </c>
      <c r="AC250" cm="1">
        <f t="array" ref="AC250">IFERROR(IF(LEN(INDEX(Base!250:250,0,MATCH(Planilha2!$AA250,Base!250:250,0)+2))&gt;2,LEFT(INDEX(Base!250:250,0,MATCH(Planilha2!$AA250,Base!250:250,0)+2),1),INDEX(Base!250:250,0,MATCH(Planilha2!$AA250,Base!250:250,0)+2)),0)</f>
        <v>0</v>
      </c>
      <c r="AD250" cm="1">
        <f t="array" ref="AD250">IFERROR(IF(LEN(INDEX(Base!250:250,0,MATCH(Planilha2!$AA250,Base!250:250,0)+2))&gt;2,LEFT(INDEX(Base!250:250,0,MATCH(Planilha2!$AA250,Base!250:250,0)+2),1),INDEX(Base!250:250,0,MATCH(Planilha2!$AA250,Base!250:250,0)+2)),0)</f>
        <v>0</v>
      </c>
      <c r="AE250" cm="1">
        <f t="array" ref="AE250">IFERROR(IF(LEN(INDEX(Base!250:250,0,MATCH(Planilha2!$AA250,Base!250:250,0)+2))&gt;2,LEFT(INDEX(Base!250:250,0,MATCH(Planilha2!$AA250,Base!250:250,0)+2),1),INDEX(Base!250:250,0,MATCH(Planilha2!$AA250,Base!250:250,0)+2)),0)</f>
        <v>0</v>
      </c>
      <c r="AF250" t="str">
        <f>AA250&amp;", "&amp;Configurações!$C$4&amp;", "&amp;Configurações!$C$5&amp;", Brazil"</f>
        <v>0, Copacabana, RJ, Brazil</v>
      </c>
      <c r="AG250" t="e">
        <f>RIGHT(AA250,LEN(AA250)-FIND(",",AA250,1)-1)&amp;", "&amp;Configurações!$C$4&amp;", "&amp;Configurações!$C$5</f>
        <v>#VALUE!</v>
      </c>
    </row>
    <row r="251" spans="2:33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3" cm="1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3" cm="1">
        <f t="array" ref="AA251">LOOKUP(2,1/(F251:Z251&lt;&gt;""),F251:Z251)</f>
        <v>0</v>
      </c>
      <c r="AB251" cm="1">
        <f t="array" ref="AB251">IFERROR(IF(LEN(TRIM(SUBSTITUTE(INDEX(Base!251:251,0,MATCH(Planilha2!$AA251,Base!251:251,0)+1),"m²",""))&gt;5),LEFT(TRIM(SUBSTITUTE(INDEX(Base!251:251,0,MATCH(Planilha2!$AA251,Base!251:251,0)+1),"m²","")),2),TRIM(SUBSTITUTE(INDEX(Base!251:251,0,MATCH(Planilha2!$AA251,Base!251:251,0)+1),"m²",""))),0)</f>
        <v>0</v>
      </c>
      <c r="AC251" cm="1">
        <f t="array" ref="AC251">IFERROR(IF(LEN(INDEX(Base!251:251,0,MATCH(Planilha2!$AA251,Base!251:251,0)+2))&gt;2,LEFT(INDEX(Base!251:251,0,MATCH(Planilha2!$AA251,Base!251:251,0)+2),1),INDEX(Base!251:251,0,MATCH(Planilha2!$AA251,Base!251:251,0)+2)),0)</f>
        <v>0</v>
      </c>
      <c r="AD251" cm="1">
        <f t="array" ref="AD251">IFERROR(IF(LEN(INDEX(Base!251:251,0,MATCH(Planilha2!$AA251,Base!251:251,0)+2))&gt;2,LEFT(INDEX(Base!251:251,0,MATCH(Planilha2!$AA251,Base!251:251,0)+2),1),INDEX(Base!251:251,0,MATCH(Planilha2!$AA251,Base!251:251,0)+2)),0)</f>
        <v>0</v>
      </c>
      <c r="AE251" cm="1">
        <f t="array" ref="AE251">IFERROR(IF(LEN(INDEX(Base!251:251,0,MATCH(Planilha2!$AA251,Base!251:251,0)+2))&gt;2,LEFT(INDEX(Base!251:251,0,MATCH(Planilha2!$AA251,Base!251:251,0)+2),1),INDEX(Base!251:251,0,MATCH(Planilha2!$AA251,Base!251:251,0)+2)),0)</f>
        <v>0</v>
      </c>
      <c r="AF251" t="str">
        <f>AA251&amp;", "&amp;Configurações!$C$4&amp;", "&amp;Configurações!$C$5&amp;", Brazil"</f>
        <v>0, Copacabana, RJ, Brazil</v>
      </c>
      <c r="AG251" t="e">
        <f>RIGHT(AA251,LEN(AA251)-FIND(",",AA251,1)-1)&amp;", "&amp;Configurações!$C$4&amp;", "&amp;Configurações!$C$5</f>
        <v>#VALUE!</v>
      </c>
    </row>
    <row r="252" spans="2:33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3" cm="1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3" cm="1">
        <f t="array" ref="AA252">LOOKUP(2,1/(F252:Z252&lt;&gt;""),F252:Z252)</f>
        <v>0</v>
      </c>
      <c r="AB252" cm="1">
        <f t="array" ref="AB252">IFERROR(IF(LEN(TRIM(SUBSTITUTE(INDEX(Base!252:252,0,MATCH(Planilha2!$AA252,Base!252:252,0)+1),"m²",""))&gt;5),LEFT(TRIM(SUBSTITUTE(INDEX(Base!252:252,0,MATCH(Planilha2!$AA252,Base!252:252,0)+1),"m²","")),2),TRIM(SUBSTITUTE(INDEX(Base!252:252,0,MATCH(Planilha2!$AA252,Base!252:252,0)+1),"m²",""))),0)</f>
        <v>0</v>
      </c>
      <c r="AC252" cm="1">
        <f t="array" ref="AC252">IFERROR(IF(LEN(INDEX(Base!252:252,0,MATCH(Planilha2!$AA252,Base!252:252,0)+2))&gt;2,LEFT(INDEX(Base!252:252,0,MATCH(Planilha2!$AA252,Base!252:252,0)+2),1),INDEX(Base!252:252,0,MATCH(Planilha2!$AA252,Base!252:252,0)+2)),0)</f>
        <v>0</v>
      </c>
      <c r="AD252" cm="1">
        <f t="array" ref="AD252">IFERROR(IF(LEN(INDEX(Base!252:252,0,MATCH(Planilha2!$AA252,Base!252:252,0)+2))&gt;2,LEFT(INDEX(Base!252:252,0,MATCH(Planilha2!$AA252,Base!252:252,0)+2),1),INDEX(Base!252:252,0,MATCH(Planilha2!$AA252,Base!252:252,0)+2)),0)</f>
        <v>0</v>
      </c>
      <c r="AE252" cm="1">
        <f t="array" ref="AE252">IFERROR(IF(LEN(INDEX(Base!252:252,0,MATCH(Planilha2!$AA252,Base!252:252,0)+2))&gt;2,LEFT(INDEX(Base!252:252,0,MATCH(Planilha2!$AA252,Base!252:252,0)+2),1),INDEX(Base!252:252,0,MATCH(Planilha2!$AA252,Base!252:252,0)+2)),0)</f>
        <v>0</v>
      </c>
      <c r="AF252" t="str">
        <f>AA252&amp;", "&amp;Configurações!$C$4&amp;", "&amp;Configurações!$C$5&amp;", Brazil"</f>
        <v>0, Copacabana, RJ, Brazil</v>
      </c>
      <c r="AG252" t="e">
        <f>RIGHT(AA252,LEN(AA252)-FIND(",",AA252,1)-1)&amp;", "&amp;Configurações!$C$4&amp;", "&amp;Configurações!$C$5</f>
        <v>#VALUE!</v>
      </c>
    </row>
    <row r="253" spans="2:33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3" cm="1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3" cm="1">
        <f t="array" ref="AA253">LOOKUP(2,1/(F253:Z253&lt;&gt;""),F253:Z253)</f>
        <v>0</v>
      </c>
      <c r="AB253" cm="1">
        <f t="array" ref="AB253">IFERROR(IF(LEN(TRIM(SUBSTITUTE(INDEX(Base!253:253,0,MATCH(Planilha2!$AA253,Base!253:253,0)+1),"m²",""))&gt;5),LEFT(TRIM(SUBSTITUTE(INDEX(Base!253:253,0,MATCH(Planilha2!$AA253,Base!253:253,0)+1),"m²","")),2),TRIM(SUBSTITUTE(INDEX(Base!253:253,0,MATCH(Planilha2!$AA253,Base!253:253,0)+1),"m²",""))),0)</f>
        <v>0</v>
      </c>
      <c r="AC253" cm="1">
        <f t="array" ref="AC253">IFERROR(IF(LEN(INDEX(Base!253:253,0,MATCH(Planilha2!$AA253,Base!253:253,0)+2))&gt;2,LEFT(INDEX(Base!253:253,0,MATCH(Planilha2!$AA253,Base!253:253,0)+2),1),INDEX(Base!253:253,0,MATCH(Planilha2!$AA253,Base!253:253,0)+2)),0)</f>
        <v>0</v>
      </c>
      <c r="AD253" cm="1">
        <f t="array" ref="AD253">IFERROR(IF(LEN(INDEX(Base!253:253,0,MATCH(Planilha2!$AA253,Base!253:253,0)+2))&gt;2,LEFT(INDEX(Base!253:253,0,MATCH(Planilha2!$AA253,Base!253:253,0)+2),1),INDEX(Base!253:253,0,MATCH(Planilha2!$AA253,Base!253:253,0)+2)),0)</f>
        <v>0</v>
      </c>
      <c r="AE253" cm="1">
        <f t="array" ref="AE253">IFERROR(IF(LEN(INDEX(Base!253:253,0,MATCH(Planilha2!$AA253,Base!253:253,0)+2))&gt;2,LEFT(INDEX(Base!253:253,0,MATCH(Planilha2!$AA253,Base!253:253,0)+2),1),INDEX(Base!253:253,0,MATCH(Planilha2!$AA253,Base!253:253,0)+2)),0)</f>
        <v>0</v>
      </c>
      <c r="AF253" t="str">
        <f>AA253&amp;", "&amp;Configurações!$C$4&amp;", "&amp;Configurações!$C$5&amp;", Brazil"</f>
        <v>0, Copacabana, RJ, Brazil</v>
      </c>
      <c r="AG253" t="e">
        <f>RIGHT(AA253,LEN(AA253)-FIND(",",AA253,1)-1)&amp;", "&amp;Configurações!$C$4&amp;", "&amp;Configurações!$C$5</f>
        <v>#VALUE!</v>
      </c>
    </row>
    <row r="254" spans="2:33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3" cm="1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3" cm="1">
        <f t="array" ref="AA254">LOOKUP(2,1/(F254:Z254&lt;&gt;""),F254:Z254)</f>
        <v>0</v>
      </c>
      <c r="AB254" cm="1">
        <f t="array" ref="AB254">IFERROR(IF(LEN(TRIM(SUBSTITUTE(INDEX(Base!254:254,0,MATCH(Planilha2!$AA254,Base!254:254,0)+1),"m²",""))&gt;5),LEFT(TRIM(SUBSTITUTE(INDEX(Base!254:254,0,MATCH(Planilha2!$AA254,Base!254:254,0)+1),"m²","")),2),TRIM(SUBSTITUTE(INDEX(Base!254:254,0,MATCH(Planilha2!$AA254,Base!254:254,0)+1),"m²",""))),0)</f>
        <v>0</v>
      </c>
      <c r="AC254" cm="1">
        <f t="array" ref="AC254">IFERROR(IF(LEN(INDEX(Base!254:254,0,MATCH(Planilha2!$AA254,Base!254:254,0)+2))&gt;2,LEFT(INDEX(Base!254:254,0,MATCH(Planilha2!$AA254,Base!254:254,0)+2),1),INDEX(Base!254:254,0,MATCH(Planilha2!$AA254,Base!254:254,0)+2)),0)</f>
        <v>0</v>
      </c>
      <c r="AD254" cm="1">
        <f t="array" ref="AD254">IFERROR(IF(LEN(INDEX(Base!254:254,0,MATCH(Planilha2!$AA254,Base!254:254,0)+2))&gt;2,LEFT(INDEX(Base!254:254,0,MATCH(Planilha2!$AA254,Base!254:254,0)+2),1),INDEX(Base!254:254,0,MATCH(Planilha2!$AA254,Base!254:254,0)+2)),0)</f>
        <v>0</v>
      </c>
      <c r="AE254" cm="1">
        <f t="array" ref="AE254">IFERROR(IF(LEN(INDEX(Base!254:254,0,MATCH(Planilha2!$AA254,Base!254:254,0)+2))&gt;2,LEFT(INDEX(Base!254:254,0,MATCH(Planilha2!$AA254,Base!254:254,0)+2),1),INDEX(Base!254:254,0,MATCH(Planilha2!$AA254,Base!254:254,0)+2)),0)</f>
        <v>0</v>
      </c>
      <c r="AF254" t="str">
        <f>AA254&amp;", "&amp;Configurações!$C$4&amp;", "&amp;Configurações!$C$5&amp;", Brazil"</f>
        <v>0, Copacabana, RJ, Brazil</v>
      </c>
      <c r="AG254" t="e">
        <f>RIGHT(AA254,LEN(AA254)-FIND(",",AA254,1)-1)&amp;", "&amp;Configurações!$C$4&amp;", "&amp;Configurações!$C$5</f>
        <v>#VALUE!</v>
      </c>
    </row>
    <row r="255" spans="2:33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3" cm="1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3" cm="1">
        <f t="array" ref="AA255">LOOKUP(2,1/(F255:Z255&lt;&gt;""),F255:Z255)</f>
        <v>0</v>
      </c>
      <c r="AB255" cm="1">
        <f t="array" ref="AB255">IFERROR(IF(LEN(TRIM(SUBSTITUTE(INDEX(Base!255:255,0,MATCH(Planilha2!$AA255,Base!255:255,0)+1),"m²",""))&gt;5),LEFT(TRIM(SUBSTITUTE(INDEX(Base!255:255,0,MATCH(Planilha2!$AA255,Base!255:255,0)+1),"m²","")),2),TRIM(SUBSTITUTE(INDEX(Base!255:255,0,MATCH(Planilha2!$AA255,Base!255:255,0)+1),"m²",""))),0)</f>
        <v>0</v>
      </c>
      <c r="AC255" cm="1">
        <f t="array" ref="AC255">IFERROR(IF(LEN(INDEX(Base!255:255,0,MATCH(Planilha2!$AA255,Base!255:255,0)+2))&gt;2,LEFT(INDEX(Base!255:255,0,MATCH(Planilha2!$AA255,Base!255:255,0)+2),1),INDEX(Base!255:255,0,MATCH(Planilha2!$AA255,Base!255:255,0)+2)),0)</f>
        <v>0</v>
      </c>
      <c r="AD255" cm="1">
        <f t="array" ref="AD255">IFERROR(IF(LEN(INDEX(Base!255:255,0,MATCH(Planilha2!$AA255,Base!255:255,0)+2))&gt;2,LEFT(INDEX(Base!255:255,0,MATCH(Planilha2!$AA255,Base!255:255,0)+2),1),INDEX(Base!255:255,0,MATCH(Planilha2!$AA255,Base!255:255,0)+2)),0)</f>
        <v>0</v>
      </c>
      <c r="AE255" cm="1">
        <f t="array" ref="AE255">IFERROR(IF(LEN(INDEX(Base!255:255,0,MATCH(Planilha2!$AA255,Base!255:255,0)+2))&gt;2,LEFT(INDEX(Base!255:255,0,MATCH(Planilha2!$AA255,Base!255:255,0)+2),1),INDEX(Base!255:255,0,MATCH(Planilha2!$AA255,Base!255:255,0)+2)),0)</f>
        <v>0</v>
      </c>
      <c r="AF255" t="str">
        <f>AA255&amp;", "&amp;Configurações!$C$4&amp;", "&amp;Configurações!$C$5&amp;", Brazil"</f>
        <v>0, Copacabana, RJ, Brazil</v>
      </c>
      <c r="AG255" t="e">
        <f>RIGHT(AA255,LEN(AA255)-FIND(",",AA255,1)-1)&amp;", "&amp;Configurações!$C$4&amp;", "&amp;Configurações!$C$5</f>
        <v>#VALUE!</v>
      </c>
    </row>
    <row r="256" spans="2:33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3" cm="1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3" cm="1">
        <f t="array" ref="AA256">LOOKUP(2,1/(F256:Z256&lt;&gt;""),F256:Z256)</f>
        <v>0</v>
      </c>
      <c r="AB256" cm="1">
        <f t="array" ref="AB256">IFERROR(IF(LEN(TRIM(SUBSTITUTE(INDEX(Base!256:256,0,MATCH(Planilha2!$AA256,Base!256:256,0)+1),"m²",""))&gt;5),LEFT(TRIM(SUBSTITUTE(INDEX(Base!256:256,0,MATCH(Planilha2!$AA256,Base!256:256,0)+1),"m²","")),2),TRIM(SUBSTITUTE(INDEX(Base!256:256,0,MATCH(Planilha2!$AA256,Base!256:256,0)+1),"m²",""))),0)</f>
        <v>0</v>
      </c>
      <c r="AC256" cm="1">
        <f t="array" ref="AC256">IFERROR(IF(LEN(INDEX(Base!256:256,0,MATCH(Planilha2!$AA256,Base!256:256,0)+2))&gt;2,LEFT(INDEX(Base!256:256,0,MATCH(Planilha2!$AA256,Base!256:256,0)+2),1),INDEX(Base!256:256,0,MATCH(Planilha2!$AA256,Base!256:256,0)+2)),0)</f>
        <v>0</v>
      </c>
      <c r="AD256" cm="1">
        <f t="array" ref="AD256">IFERROR(IF(LEN(INDEX(Base!256:256,0,MATCH(Planilha2!$AA256,Base!256:256,0)+2))&gt;2,LEFT(INDEX(Base!256:256,0,MATCH(Planilha2!$AA256,Base!256:256,0)+2),1),INDEX(Base!256:256,0,MATCH(Planilha2!$AA256,Base!256:256,0)+2)),0)</f>
        <v>0</v>
      </c>
      <c r="AE256" cm="1">
        <f t="array" ref="AE256">IFERROR(IF(LEN(INDEX(Base!256:256,0,MATCH(Planilha2!$AA256,Base!256:256,0)+2))&gt;2,LEFT(INDEX(Base!256:256,0,MATCH(Planilha2!$AA256,Base!256:256,0)+2),1),INDEX(Base!256:256,0,MATCH(Planilha2!$AA256,Base!256:256,0)+2)),0)</f>
        <v>0</v>
      </c>
      <c r="AF256" t="str">
        <f>AA256&amp;", "&amp;Configurações!$C$4&amp;", "&amp;Configurações!$C$5&amp;", Brazil"</f>
        <v>0, Copacabana, RJ, Brazil</v>
      </c>
      <c r="AG256" t="e">
        <f>RIGHT(AA256,LEN(AA256)-FIND(",",AA256,1)-1)&amp;", "&amp;Configurações!$C$4&amp;", "&amp;Configurações!$C$5</f>
        <v>#VALUE!</v>
      </c>
    </row>
    <row r="257" spans="2:33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3" cm="1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3" cm="1">
        <f t="array" ref="AA257">LOOKUP(2,1/(F257:Z257&lt;&gt;""),F257:Z257)</f>
        <v>0</v>
      </c>
      <c r="AB257" cm="1">
        <f t="array" ref="AB257">IFERROR(IF(LEN(TRIM(SUBSTITUTE(INDEX(Base!257:257,0,MATCH(Planilha2!$AA257,Base!257:257,0)+1),"m²",""))&gt;5),LEFT(TRIM(SUBSTITUTE(INDEX(Base!257:257,0,MATCH(Planilha2!$AA257,Base!257:257,0)+1),"m²","")),2),TRIM(SUBSTITUTE(INDEX(Base!257:257,0,MATCH(Planilha2!$AA257,Base!257:257,0)+1),"m²",""))),0)</f>
        <v>0</v>
      </c>
      <c r="AC257" cm="1">
        <f t="array" ref="AC257">IFERROR(IF(LEN(INDEX(Base!257:257,0,MATCH(Planilha2!$AA257,Base!257:257,0)+2))&gt;2,LEFT(INDEX(Base!257:257,0,MATCH(Planilha2!$AA257,Base!257:257,0)+2),1),INDEX(Base!257:257,0,MATCH(Planilha2!$AA257,Base!257:257,0)+2)),0)</f>
        <v>0</v>
      </c>
      <c r="AD257" cm="1">
        <f t="array" ref="AD257">IFERROR(IF(LEN(INDEX(Base!257:257,0,MATCH(Planilha2!$AA257,Base!257:257,0)+2))&gt;2,LEFT(INDEX(Base!257:257,0,MATCH(Planilha2!$AA257,Base!257:257,0)+2),1),INDEX(Base!257:257,0,MATCH(Planilha2!$AA257,Base!257:257,0)+2)),0)</f>
        <v>0</v>
      </c>
      <c r="AE257" cm="1">
        <f t="array" ref="AE257">IFERROR(IF(LEN(INDEX(Base!257:257,0,MATCH(Planilha2!$AA257,Base!257:257,0)+2))&gt;2,LEFT(INDEX(Base!257:257,0,MATCH(Planilha2!$AA257,Base!257:257,0)+2),1),INDEX(Base!257:257,0,MATCH(Planilha2!$AA257,Base!257:257,0)+2)),0)</f>
        <v>0</v>
      </c>
      <c r="AF257" t="str">
        <f>AA257&amp;", "&amp;Configurações!$C$4&amp;", "&amp;Configurações!$C$5&amp;", Brazil"</f>
        <v>0, Copacabana, RJ, Brazil</v>
      </c>
      <c r="AG257" t="e">
        <f>RIGHT(AA257,LEN(AA257)-FIND(",",AA257,1)-1)&amp;", "&amp;Configurações!$C$4&amp;", "&amp;Configurações!$C$5</f>
        <v>#VALUE!</v>
      </c>
    </row>
    <row r="258" spans="2:33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3" cm="1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3" cm="1">
        <f t="array" ref="AA258">LOOKUP(2,1/(F258:Z258&lt;&gt;""),F258:Z258)</f>
        <v>0</v>
      </c>
      <c r="AB258" cm="1">
        <f t="array" ref="AB258">IFERROR(IF(LEN(TRIM(SUBSTITUTE(INDEX(Base!258:258,0,MATCH(Planilha2!$AA258,Base!258:258,0)+1),"m²",""))&gt;5),LEFT(TRIM(SUBSTITUTE(INDEX(Base!258:258,0,MATCH(Planilha2!$AA258,Base!258:258,0)+1),"m²","")),2),TRIM(SUBSTITUTE(INDEX(Base!258:258,0,MATCH(Planilha2!$AA258,Base!258:258,0)+1),"m²",""))),0)</f>
        <v>0</v>
      </c>
      <c r="AC258" cm="1">
        <f t="array" ref="AC258">IFERROR(IF(LEN(INDEX(Base!258:258,0,MATCH(Planilha2!$AA258,Base!258:258,0)+2))&gt;2,LEFT(INDEX(Base!258:258,0,MATCH(Planilha2!$AA258,Base!258:258,0)+2),1),INDEX(Base!258:258,0,MATCH(Planilha2!$AA258,Base!258:258,0)+2)),0)</f>
        <v>0</v>
      </c>
      <c r="AD258" cm="1">
        <f t="array" ref="AD258">IFERROR(IF(LEN(INDEX(Base!258:258,0,MATCH(Planilha2!$AA258,Base!258:258,0)+2))&gt;2,LEFT(INDEX(Base!258:258,0,MATCH(Planilha2!$AA258,Base!258:258,0)+2),1),INDEX(Base!258:258,0,MATCH(Planilha2!$AA258,Base!258:258,0)+2)),0)</f>
        <v>0</v>
      </c>
      <c r="AE258" cm="1">
        <f t="array" ref="AE258">IFERROR(IF(LEN(INDEX(Base!258:258,0,MATCH(Planilha2!$AA258,Base!258:258,0)+2))&gt;2,LEFT(INDEX(Base!258:258,0,MATCH(Planilha2!$AA258,Base!258:258,0)+2),1),INDEX(Base!258:258,0,MATCH(Planilha2!$AA258,Base!258:258,0)+2)),0)</f>
        <v>0</v>
      </c>
      <c r="AF258" t="str">
        <f>AA258&amp;", "&amp;Configurações!$C$4&amp;", "&amp;Configurações!$C$5&amp;", Brazil"</f>
        <v>0, Copacabana, RJ, Brazil</v>
      </c>
      <c r="AG258" t="e">
        <f>RIGHT(AA258,LEN(AA258)-FIND(",",AA258,1)-1)&amp;", "&amp;Configurações!$C$4&amp;", "&amp;Configurações!$C$5</f>
        <v>#VALUE!</v>
      </c>
    </row>
    <row r="259" spans="2:33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3" cm="1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3" cm="1">
        <f t="array" ref="AA259">LOOKUP(2,1/(F259:Z259&lt;&gt;""),F259:Z259)</f>
        <v>0</v>
      </c>
      <c r="AB259" cm="1">
        <f t="array" ref="AB259">IFERROR(IF(LEN(TRIM(SUBSTITUTE(INDEX(Base!259:259,0,MATCH(Planilha2!$AA259,Base!259:259,0)+1),"m²",""))&gt;5),LEFT(TRIM(SUBSTITUTE(INDEX(Base!259:259,0,MATCH(Planilha2!$AA259,Base!259:259,0)+1),"m²","")),2),TRIM(SUBSTITUTE(INDEX(Base!259:259,0,MATCH(Planilha2!$AA259,Base!259:259,0)+1),"m²",""))),0)</f>
        <v>0</v>
      </c>
      <c r="AC259" cm="1">
        <f t="array" ref="AC259">IFERROR(IF(LEN(INDEX(Base!259:259,0,MATCH(Planilha2!$AA259,Base!259:259,0)+2))&gt;2,LEFT(INDEX(Base!259:259,0,MATCH(Planilha2!$AA259,Base!259:259,0)+2),1),INDEX(Base!259:259,0,MATCH(Planilha2!$AA259,Base!259:259,0)+2)),0)</f>
        <v>0</v>
      </c>
      <c r="AD259" cm="1">
        <f t="array" ref="AD259">IFERROR(IF(LEN(INDEX(Base!259:259,0,MATCH(Planilha2!$AA259,Base!259:259,0)+2))&gt;2,LEFT(INDEX(Base!259:259,0,MATCH(Planilha2!$AA259,Base!259:259,0)+2),1),INDEX(Base!259:259,0,MATCH(Planilha2!$AA259,Base!259:259,0)+2)),0)</f>
        <v>0</v>
      </c>
      <c r="AE259" cm="1">
        <f t="array" ref="AE259">IFERROR(IF(LEN(INDEX(Base!259:259,0,MATCH(Planilha2!$AA259,Base!259:259,0)+2))&gt;2,LEFT(INDEX(Base!259:259,0,MATCH(Planilha2!$AA259,Base!259:259,0)+2),1),INDEX(Base!259:259,0,MATCH(Planilha2!$AA259,Base!259:259,0)+2)),0)</f>
        <v>0</v>
      </c>
      <c r="AF259" t="str">
        <f>AA259&amp;", "&amp;Configurações!$C$4&amp;", "&amp;Configurações!$C$5&amp;", Brazil"</f>
        <v>0, Copacabana, RJ, Brazil</v>
      </c>
      <c r="AG259" t="e">
        <f>RIGHT(AA259,LEN(AA259)-FIND(",",AA259,1)-1)&amp;", "&amp;Configurações!$C$4&amp;", "&amp;Configurações!$C$5</f>
        <v>#VALUE!</v>
      </c>
    </row>
    <row r="260" spans="2:33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3" cm="1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3" cm="1">
        <f t="array" ref="AA260">LOOKUP(2,1/(F260:Z260&lt;&gt;""),F260:Z260)</f>
        <v>0</v>
      </c>
      <c r="AB260" cm="1">
        <f t="array" ref="AB260">IFERROR(IF(LEN(TRIM(SUBSTITUTE(INDEX(Base!260:260,0,MATCH(Planilha2!$AA260,Base!260:260,0)+1),"m²",""))&gt;5),LEFT(TRIM(SUBSTITUTE(INDEX(Base!260:260,0,MATCH(Planilha2!$AA260,Base!260:260,0)+1),"m²","")),2),TRIM(SUBSTITUTE(INDEX(Base!260:260,0,MATCH(Planilha2!$AA260,Base!260:260,0)+1),"m²",""))),0)</f>
        <v>0</v>
      </c>
      <c r="AC260" cm="1">
        <f t="array" ref="AC260">IFERROR(IF(LEN(INDEX(Base!260:260,0,MATCH(Planilha2!$AA260,Base!260:260,0)+2))&gt;2,LEFT(INDEX(Base!260:260,0,MATCH(Planilha2!$AA260,Base!260:260,0)+2),1),INDEX(Base!260:260,0,MATCH(Planilha2!$AA260,Base!260:260,0)+2)),0)</f>
        <v>0</v>
      </c>
      <c r="AD260" cm="1">
        <f t="array" ref="AD260">IFERROR(IF(LEN(INDEX(Base!260:260,0,MATCH(Planilha2!$AA260,Base!260:260,0)+2))&gt;2,LEFT(INDEX(Base!260:260,0,MATCH(Planilha2!$AA260,Base!260:260,0)+2),1),INDEX(Base!260:260,0,MATCH(Planilha2!$AA260,Base!260:260,0)+2)),0)</f>
        <v>0</v>
      </c>
      <c r="AE260" cm="1">
        <f t="array" ref="AE260">IFERROR(IF(LEN(INDEX(Base!260:260,0,MATCH(Planilha2!$AA260,Base!260:260,0)+2))&gt;2,LEFT(INDEX(Base!260:260,0,MATCH(Planilha2!$AA260,Base!260:260,0)+2),1),INDEX(Base!260:260,0,MATCH(Planilha2!$AA260,Base!260:260,0)+2)),0)</f>
        <v>0</v>
      </c>
      <c r="AF260" t="str">
        <f>AA260&amp;", "&amp;Configurações!$C$4&amp;", "&amp;Configurações!$C$5&amp;", Brazil"</f>
        <v>0, Copacabana, RJ, Brazil</v>
      </c>
      <c r="AG260" t="e">
        <f>RIGHT(AA260,LEN(AA260)-FIND(",",AA260,1)-1)&amp;", "&amp;Configurações!$C$4&amp;", "&amp;Configurações!$C$5</f>
        <v>#VALUE!</v>
      </c>
    </row>
    <row r="261" spans="2:33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3" cm="1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3" cm="1">
        <f t="array" ref="AA261">LOOKUP(2,1/(F261:Z261&lt;&gt;""),F261:Z261)</f>
        <v>0</v>
      </c>
      <c r="AB261" cm="1">
        <f t="array" ref="AB261">IFERROR(IF(LEN(TRIM(SUBSTITUTE(INDEX(Base!261:261,0,MATCH(Planilha2!$AA261,Base!261:261,0)+1),"m²",""))&gt;5),LEFT(TRIM(SUBSTITUTE(INDEX(Base!261:261,0,MATCH(Planilha2!$AA261,Base!261:261,0)+1),"m²","")),2),TRIM(SUBSTITUTE(INDEX(Base!261:261,0,MATCH(Planilha2!$AA261,Base!261:261,0)+1),"m²",""))),0)</f>
        <v>0</v>
      </c>
      <c r="AC261" cm="1">
        <f t="array" ref="AC261">IFERROR(IF(LEN(INDEX(Base!261:261,0,MATCH(Planilha2!$AA261,Base!261:261,0)+2))&gt;2,LEFT(INDEX(Base!261:261,0,MATCH(Planilha2!$AA261,Base!261:261,0)+2),1),INDEX(Base!261:261,0,MATCH(Planilha2!$AA261,Base!261:261,0)+2)),0)</f>
        <v>0</v>
      </c>
      <c r="AD261" cm="1">
        <f t="array" ref="AD261">IFERROR(IF(LEN(INDEX(Base!261:261,0,MATCH(Planilha2!$AA261,Base!261:261,0)+2))&gt;2,LEFT(INDEX(Base!261:261,0,MATCH(Planilha2!$AA261,Base!261:261,0)+2),1),INDEX(Base!261:261,0,MATCH(Planilha2!$AA261,Base!261:261,0)+2)),0)</f>
        <v>0</v>
      </c>
      <c r="AE261" cm="1">
        <f t="array" ref="AE261">IFERROR(IF(LEN(INDEX(Base!261:261,0,MATCH(Planilha2!$AA261,Base!261:261,0)+2))&gt;2,LEFT(INDEX(Base!261:261,0,MATCH(Planilha2!$AA261,Base!261:261,0)+2),1),INDEX(Base!261:261,0,MATCH(Planilha2!$AA261,Base!261:261,0)+2)),0)</f>
        <v>0</v>
      </c>
      <c r="AF261" t="str">
        <f>AA261&amp;", "&amp;Configurações!$C$4&amp;", "&amp;Configurações!$C$5&amp;", Brazil"</f>
        <v>0, Copacabana, RJ, Brazil</v>
      </c>
      <c r="AG261" t="e">
        <f>RIGHT(AA261,LEN(AA261)-FIND(",",AA261,1)-1)&amp;", "&amp;Configurações!$C$4&amp;", "&amp;Configurações!$C$5</f>
        <v>#VALUE!</v>
      </c>
    </row>
    <row r="262" spans="2:33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3" cm="1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3" cm="1">
        <f t="array" ref="AA262">LOOKUP(2,1/(F262:Z262&lt;&gt;""),F262:Z262)</f>
        <v>0</v>
      </c>
      <c r="AB262" cm="1">
        <f t="array" ref="AB262">IFERROR(IF(LEN(TRIM(SUBSTITUTE(INDEX(Base!262:262,0,MATCH(Planilha2!$AA262,Base!262:262,0)+1),"m²",""))&gt;5),LEFT(TRIM(SUBSTITUTE(INDEX(Base!262:262,0,MATCH(Planilha2!$AA262,Base!262:262,0)+1),"m²","")),2),TRIM(SUBSTITUTE(INDEX(Base!262:262,0,MATCH(Planilha2!$AA262,Base!262:262,0)+1),"m²",""))),0)</f>
        <v>0</v>
      </c>
      <c r="AC262" cm="1">
        <f t="array" ref="AC262">IFERROR(IF(LEN(INDEX(Base!262:262,0,MATCH(Planilha2!$AA262,Base!262:262,0)+2))&gt;2,LEFT(INDEX(Base!262:262,0,MATCH(Planilha2!$AA262,Base!262:262,0)+2),1),INDEX(Base!262:262,0,MATCH(Planilha2!$AA262,Base!262:262,0)+2)),0)</f>
        <v>0</v>
      </c>
      <c r="AD262" cm="1">
        <f t="array" ref="AD262">IFERROR(IF(LEN(INDEX(Base!262:262,0,MATCH(Planilha2!$AA262,Base!262:262,0)+2))&gt;2,LEFT(INDEX(Base!262:262,0,MATCH(Planilha2!$AA262,Base!262:262,0)+2),1),INDEX(Base!262:262,0,MATCH(Planilha2!$AA262,Base!262:262,0)+2)),0)</f>
        <v>0</v>
      </c>
      <c r="AE262" cm="1">
        <f t="array" ref="AE262">IFERROR(IF(LEN(INDEX(Base!262:262,0,MATCH(Planilha2!$AA262,Base!262:262,0)+2))&gt;2,LEFT(INDEX(Base!262:262,0,MATCH(Planilha2!$AA262,Base!262:262,0)+2),1),INDEX(Base!262:262,0,MATCH(Planilha2!$AA262,Base!262:262,0)+2)),0)</f>
        <v>0</v>
      </c>
      <c r="AF262" t="str">
        <f>AA262&amp;", "&amp;Configurações!$C$4&amp;", "&amp;Configurações!$C$5&amp;", Brazil"</f>
        <v>0, Copacabana, RJ, Brazil</v>
      </c>
      <c r="AG262" t="e">
        <f>RIGHT(AA262,LEN(AA262)-FIND(",",AA262,1)-1)&amp;", "&amp;Configurações!$C$4&amp;", "&amp;Configurações!$C$5</f>
        <v>#VALUE!</v>
      </c>
    </row>
    <row r="263" spans="2:33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3" cm="1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3" cm="1">
        <f t="array" ref="AA263">LOOKUP(2,1/(F263:Z263&lt;&gt;""),F263:Z263)</f>
        <v>0</v>
      </c>
      <c r="AB263" cm="1">
        <f t="array" ref="AB263">IFERROR(IF(LEN(TRIM(SUBSTITUTE(INDEX(Base!263:263,0,MATCH(Planilha2!$AA263,Base!263:263,0)+1),"m²",""))&gt;5),LEFT(TRIM(SUBSTITUTE(INDEX(Base!263:263,0,MATCH(Planilha2!$AA263,Base!263:263,0)+1),"m²","")),2),TRIM(SUBSTITUTE(INDEX(Base!263:263,0,MATCH(Planilha2!$AA263,Base!263:263,0)+1),"m²",""))),0)</f>
        <v>0</v>
      </c>
      <c r="AC263" cm="1">
        <f t="array" ref="AC263">IFERROR(IF(LEN(INDEX(Base!263:263,0,MATCH(Planilha2!$AA263,Base!263:263,0)+2))&gt;2,LEFT(INDEX(Base!263:263,0,MATCH(Planilha2!$AA263,Base!263:263,0)+2),1),INDEX(Base!263:263,0,MATCH(Planilha2!$AA263,Base!263:263,0)+2)),0)</f>
        <v>0</v>
      </c>
      <c r="AD263" cm="1">
        <f t="array" ref="AD263">IFERROR(IF(LEN(INDEX(Base!263:263,0,MATCH(Planilha2!$AA263,Base!263:263,0)+2))&gt;2,LEFT(INDEX(Base!263:263,0,MATCH(Planilha2!$AA263,Base!263:263,0)+2),1),INDEX(Base!263:263,0,MATCH(Planilha2!$AA263,Base!263:263,0)+2)),0)</f>
        <v>0</v>
      </c>
      <c r="AE263" cm="1">
        <f t="array" ref="AE263">IFERROR(IF(LEN(INDEX(Base!263:263,0,MATCH(Planilha2!$AA263,Base!263:263,0)+2))&gt;2,LEFT(INDEX(Base!263:263,0,MATCH(Planilha2!$AA263,Base!263:263,0)+2),1),INDEX(Base!263:263,0,MATCH(Planilha2!$AA263,Base!263:263,0)+2)),0)</f>
        <v>0</v>
      </c>
      <c r="AF263" t="str">
        <f>AA263&amp;", "&amp;Configurações!$C$4&amp;", "&amp;Configurações!$C$5&amp;", Brazil"</f>
        <v>0, Copacabana, RJ, Brazil</v>
      </c>
      <c r="AG263" t="e">
        <f>RIGHT(AA263,LEN(AA263)-FIND(",",AA263,1)-1)&amp;", "&amp;Configurações!$C$4&amp;", "&amp;Configurações!$C$5</f>
        <v>#VALUE!</v>
      </c>
    </row>
    <row r="264" spans="2:33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3" cm="1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3" cm="1">
        <f t="array" ref="AA264">LOOKUP(2,1/(F264:Z264&lt;&gt;""),F264:Z264)</f>
        <v>0</v>
      </c>
      <c r="AB264" cm="1">
        <f t="array" ref="AB264">IFERROR(IF(LEN(TRIM(SUBSTITUTE(INDEX(Base!264:264,0,MATCH(Planilha2!$AA264,Base!264:264,0)+1),"m²",""))&gt;5),LEFT(TRIM(SUBSTITUTE(INDEX(Base!264:264,0,MATCH(Planilha2!$AA264,Base!264:264,0)+1),"m²","")),2),TRIM(SUBSTITUTE(INDEX(Base!264:264,0,MATCH(Planilha2!$AA264,Base!264:264,0)+1),"m²",""))),0)</f>
        <v>0</v>
      </c>
      <c r="AC264" cm="1">
        <f t="array" ref="AC264">IFERROR(IF(LEN(INDEX(Base!264:264,0,MATCH(Planilha2!$AA264,Base!264:264,0)+2))&gt;2,LEFT(INDEX(Base!264:264,0,MATCH(Planilha2!$AA264,Base!264:264,0)+2),1),INDEX(Base!264:264,0,MATCH(Planilha2!$AA264,Base!264:264,0)+2)),0)</f>
        <v>0</v>
      </c>
      <c r="AD264" cm="1">
        <f t="array" ref="AD264">IFERROR(IF(LEN(INDEX(Base!264:264,0,MATCH(Planilha2!$AA264,Base!264:264,0)+2))&gt;2,LEFT(INDEX(Base!264:264,0,MATCH(Planilha2!$AA264,Base!264:264,0)+2),1),INDEX(Base!264:264,0,MATCH(Planilha2!$AA264,Base!264:264,0)+2)),0)</f>
        <v>0</v>
      </c>
      <c r="AE264" cm="1">
        <f t="array" ref="AE264">IFERROR(IF(LEN(INDEX(Base!264:264,0,MATCH(Planilha2!$AA264,Base!264:264,0)+2))&gt;2,LEFT(INDEX(Base!264:264,0,MATCH(Planilha2!$AA264,Base!264:264,0)+2),1),INDEX(Base!264:264,0,MATCH(Planilha2!$AA264,Base!264:264,0)+2)),0)</f>
        <v>0</v>
      </c>
      <c r="AF264" t="str">
        <f>AA264&amp;", "&amp;Configurações!$C$4&amp;", "&amp;Configurações!$C$5&amp;", Brazil"</f>
        <v>0, Copacabana, RJ, Brazil</v>
      </c>
      <c r="AG264" t="e">
        <f>RIGHT(AA264,LEN(AA264)-FIND(",",AA264,1)-1)&amp;", "&amp;Configurações!$C$4&amp;", "&amp;Configurações!$C$5</f>
        <v>#VALUE!</v>
      </c>
    </row>
    <row r="265" spans="2:33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3" cm="1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3" cm="1">
        <f t="array" ref="AA265">LOOKUP(2,1/(F265:Z265&lt;&gt;""),F265:Z265)</f>
        <v>0</v>
      </c>
      <c r="AB265" cm="1">
        <f t="array" ref="AB265">IFERROR(IF(LEN(TRIM(SUBSTITUTE(INDEX(Base!265:265,0,MATCH(Planilha2!$AA265,Base!265:265,0)+1),"m²",""))&gt;5),LEFT(TRIM(SUBSTITUTE(INDEX(Base!265:265,0,MATCH(Planilha2!$AA265,Base!265:265,0)+1),"m²","")),2),TRIM(SUBSTITUTE(INDEX(Base!265:265,0,MATCH(Planilha2!$AA265,Base!265:265,0)+1),"m²",""))),0)</f>
        <v>0</v>
      </c>
      <c r="AC265" cm="1">
        <f t="array" ref="AC265">IFERROR(IF(LEN(INDEX(Base!265:265,0,MATCH(Planilha2!$AA265,Base!265:265,0)+2))&gt;2,LEFT(INDEX(Base!265:265,0,MATCH(Planilha2!$AA265,Base!265:265,0)+2),1),INDEX(Base!265:265,0,MATCH(Planilha2!$AA265,Base!265:265,0)+2)),0)</f>
        <v>0</v>
      </c>
      <c r="AD265" cm="1">
        <f t="array" ref="AD265">IFERROR(IF(LEN(INDEX(Base!265:265,0,MATCH(Planilha2!$AA265,Base!265:265,0)+2))&gt;2,LEFT(INDEX(Base!265:265,0,MATCH(Planilha2!$AA265,Base!265:265,0)+2),1),INDEX(Base!265:265,0,MATCH(Planilha2!$AA265,Base!265:265,0)+2)),0)</f>
        <v>0</v>
      </c>
      <c r="AE265" cm="1">
        <f t="array" ref="AE265">IFERROR(IF(LEN(INDEX(Base!265:265,0,MATCH(Planilha2!$AA265,Base!265:265,0)+2))&gt;2,LEFT(INDEX(Base!265:265,0,MATCH(Planilha2!$AA265,Base!265:265,0)+2),1),INDEX(Base!265:265,0,MATCH(Planilha2!$AA265,Base!265:265,0)+2)),0)</f>
        <v>0</v>
      </c>
      <c r="AF265" t="str">
        <f>AA265&amp;", "&amp;Configurações!$C$4&amp;", "&amp;Configurações!$C$5&amp;", Brazil"</f>
        <v>0, Copacabana, RJ, Brazil</v>
      </c>
      <c r="AG265" t="e">
        <f>RIGHT(AA265,LEN(AA265)-FIND(",",AA265,1)-1)&amp;", "&amp;Configurações!$C$4&amp;", "&amp;Configurações!$C$5</f>
        <v>#VALUE!</v>
      </c>
    </row>
    <row r="266" spans="2:33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3" cm="1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3" cm="1">
        <f t="array" ref="AA266">LOOKUP(2,1/(F266:Z266&lt;&gt;""),F266:Z266)</f>
        <v>0</v>
      </c>
      <c r="AB266" cm="1">
        <f t="array" ref="AB266">IFERROR(IF(LEN(TRIM(SUBSTITUTE(INDEX(Base!266:266,0,MATCH(Planilha2!$AA266,Base!266:266,0)+1),"m²",""))&gt;5),LEFT(TRIM(SUBSTITUTE(INDEX(Base!266:266,0,MATCH(Planilha2!$AA266,Base!266:266,0)+1),"m²","")),2),TRIM(SUBSTITUTE(INDEX(Base!266:266,0,MATCH(Planilha2!$AA266,Base!266:266,0)+1),"m²",""))),0)</f>
        <v>0</v>
      </c>
      <c r="AC266" cm="1">
        <f t="array" ref="AC266">IFERROR(IF(LEN(INDEX(Base!266:266,0,MATCH(Planilha2!$AA266,Base!266:266,0)+2))&gt;2,LEFT(INDEX(Base!266:266,0,MATCH(Planilha2!$AA266,Base!266:266,0)+2),1),INDEX(Base!266:266,0,MATCH(Planilha2!$AA266,Base!266:266,0)+2)),0)</f>
        <v>0</v>
      </c>
      <c r="AD266" cm="1">
        <f t="array" ref="AD266">IFERROR(IF(LEN(INDEX(Base!266:266,0,MATCH(Planilha2!$AA266,Base!266:266,0)+2))&gt;2,LEFT(INDEX(Base!266:266,0,MATCH(Planilha2!$AA266,Base!266:266,0)+2),1),INDEX(Base!266:266,0,MATCH(Planilha2!$AA266,Base!266:266,0)+2)),0)</f>
        <v>0</v>
      </c>
      <c r="AE266" cm="1">
        <f t="array" ref="AE266">IFERROR(IF(LEN(INDEX(Base!266:266,0,MATCH(Planilha2!$AA266,Base!266:266,0)+2))&gt;2,LEFT(INDEX(Base!266:266,0,MATCH(Planilha2!$AA266,Base!266:266,0)+2),1),INDEX(Base!266:266,0,MATCH(Planilha2!$AA266,Base!266:266,0)+2)),0)</f>
        <v>0</v>
      </c>
      <c r="AF266" t="str">
        <f>AA266&amp;", "&amp;Configurações!$C$4&amp;", "&amp;Configurações!$C$5&amp;", Brazil"</f>
        <v>0, Copacabana, RJ, Brazil</v>
      </c>
      <c r="AG266" t="e">
        <f>RIGHT(AA266,LEN(AA266)-FIND(",",AA266,1)-1)&amp;", "&amp;Configurações!$C$4&amp;", "&amp;Configurações!$C$5</f>
        <v>#VALUE!</v>
      </c>
    </row>
    <row r="267" spans="2:33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3" cm="1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3" cm="1">
        <f t="array" ref="AA267">LOOKUP(2,1/(F267:Z267&lt;&gt;""),F267:Z267)</f>
        <v>0</v>
      </c>
      <c r="AB267" cm="1">
        <f t="array" ref="AB267">IFERROR(IF(LEN(TRIM(SUBSTITUTE(INDEX(Base!267:267,0,MATCH(Planilha2!$AA267,Base!267:267,0)+1),"m²",""))&gt;5),LEFT(TRIM(SUBSTITUTE(INDEX(Base!267:267,0,MATCH(Planilha2!$AA267,Base!267:267,0)+1),"m²","")),2),TRIM(SUBSTITUTE(INDEX(Base!267:267,0,MATCH(Planilha2!$AA267,Base!267:267,0)+1),"m²",""))),0)</f>
        <v>0</v>
      </c>
      <c r="AC267" cm="1">
        <f t="array" ref="AC267">IFERROR(IF(LEN(INDEX(Base!267:267,0,MATCH(Planilha2!$AA267,Base!267:267,0)+2))&gt;2,LEFT(INDEX(Base!267:267,0,MATCH(Planilha2!$AA267,Base!267:267,0)+2),1),INDEX(Base!267:267,0,MATCH(Planilha2!$AA267,Base!267:267,0)+2)),0)</f>
        <v>0</v>
      </c>
      <c r="AD267" cm="1">
        <f t="array" ref="AD267">IFERROR(IF(LEN(INDEX(Base!267:267,0,MATCH(Planilha2!$AA267,Base!267:267,0)+2))&gt;2,LEFT(INDEX(Base!267:267,0,MATCH(Planilha2!$AA267,Base!267:267,0)+2),1),INDEX(Base!267:267,0,MATCH(Planilha2!$AA267,Base!267:267,0)+2)),0)</f>
        <v>0</v>
      </c>
      <c r="AE267" cm="1">
        <f t="array" ref="AE267">IFERROR(IF(LEN(INDEX(Base!267:267,0,MATCH(Planilha2!$AA267,Base!267:267,0)+2))&gt;2,LEFT(INDEX(Base!267:267,0,MATCH(Planilha2!$AA267,Base!267:267,0)+2),1),INDEX(Base!267:267,0,MATCH(Planilha2!$AA267,Base!267:267,0)+2)),0)</f>
        <v>0</v>
      </c>
      <c r="AF267" t="str">
        <f>AA267&amp;", "&amp;Configurações!$C$4&amp;", "&amp;Configurações!$C$5&amp;", Brazil"</f>
        <v>0, Copacabana, RJ, Brazil</v>
      </c>
      <c r="AG267" t="e">
        <f>RIGHT(AA267,LEN(AA267)-FIND(",",AA267,1)-1)&amp;", "&amp;Configurações!$C$4&amp;", "&amp;Configurações!$C$5</f>
        <v>#VALUE!</v>
      </c>
    </row>
    <row r="268" spans="2:33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3" cm="1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3" cm="1">
        <f t="array" ref="AA268">LOOKUP(2,1/(F268:Z268&lt;&gt;""),F268:Z268)</f>
        <v>0</v>
      </c>
      <c r="AB268" cm="1">
        <f t="array" ref="AB268">IFERROR(IF(LEN(TRIM(SUBSTITUTE(INDEX(Base!268:268,0,MATCH(Planilha2!$AA268,Base!268:268,0)+1),"m²",""))&gt;5),LEFT(TRIM(SUBSTITUTE(INDEX(Base!268:268,0,MATCH(Planilha2!$AA268,Base!268:268,0)+1),"m²","")),2),TRIM(SUBSTITUTE(INDEX(Base!268:268,0,MATCH(Planilha2!$AA268,Base!268:268,0)+1),"m²",""))),0)</f>
        <v>0</v>
      </c>
      <c r="AC268" cm="1">
        <f t="array" ref="AC268">IFERROR(IF(LEN(INDEX(Base!268:268,0,MATCH(Planilha2!$AA268,Base!268:268,0)+2))&gt;2,LEFT(INDEX(Base!268:268,0,MATCH(Planilha2!$AA268,Base!268:268,0)+2),1),INDEX(Base!268:268,0,MATCH(Planilha2!$AA268,Base!268:268,0)+2)),0)</f>
        <v>0</v>
      </c>
      <c r="AD268" cm="1">
        <f t="array" ref="AD268">IFERROR(IF(LEN(INDEX(Base!268:268,0,MATCH(Planilha2!$AA268,Base!268:268,0)+2))&gt;2,LEFT(INDEX(Base!268:268,0,MATCH(Planilha2!$AA268,Base!268:268,0)+2),1),INDEX(Base!268:268,0,MATCH(Planilha2!$AA268,Base!268:268,0)+2)),0)</f>
        <v>0</v>
      </c>
      <c r="AE268" cm="1">
        <f t="array" ref="AE268">IFERROR(IF(LEN(INDEX(Base!268:268,0,MATCH(Planilha2!$AA268,Base!268:268,0)+2))&gt;2,LEFT(INDEX(Base!268:268,0,MATCH(Planilha2!$AA268,Base!268:268,0)+2),1),INDEX(Base!268:268,0,MATCH(Planilha2!$AA268,Base!268:268,0)+2)),0)</f>
        <v>0</v>
      </c>
      <c r="AF268" t="str">
        <f>AA268&amp;", "&amp;Configurações!$C$4&amp;", "&amp;Configurações!$C$5&amp;", Brazil"</f>
        <v>0, Copacabana, RJ, Brazil</v>
      </c>
      <c r="AG268" t="e">
        <f>RIGHT(AA268,LEN(AA268)-FIND(",",AA268,1)-1)&amp;", "&amp;Configurações!$C$4&amp;", "&amp;Configurações!$C$5</f>
        <v>#VALUE!</v>
      </c>
    </row>
    <row r="269" spans="2:33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3" cm="1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3" cm="1">
        <f t="array" ref="AA269">LOOKUP(2,1/(F269:Z269&lt;&gt;""),F269:Z269)</f>
        <v>0</v>
      </c>
      <c r="AB269" cm="1">
        <f t="array" ref="AB269">IFERROR(IF(LEN(TRIM(SUBSTITUTE(INDEX(Base!269:269,0,MATCH(Planilha2!$AA269,Base!269:269,0)+1),"m²",""))&gt;5),LEFT(TRIM(SUBSTITUTE(INDEX(Base!269:269,0,MATCH(Planilha2!$AA269,Base!269:269,0)+1),"m²","")),2),TRIM(SUBSTITUTE(INDEX(Base!269:269,0,MATCH(Planilha2!$AA269,Base!269:269,0)+1),"m²",""))),0)</f>
        <v>0</v>
      </c>
      <c r="AC269" cm="1">
        <f t="array" ref="AC269">IFERROR(IF(LEN(INDEX(Base!269:269,0,MATCH(Planilha2!$AA269,Base!269:269,0)+2))&gt;2,LEFT(INDEX(Base!269:269,0,MATCH(Planilha2!$AA269,Base!269:269,0)+2),1),INDEX(Base!269:269,0,MATCH(Planilha2!$AA269,Base!269:269,0)+2)),0)</f>
        <v>0</v>
      </c>
      <c r="AD269" cm="1">
        <f t="array" ref="AD269">IFERROR(IF(LEN(INDEX(Base!269:269,0,MATCH(Planilha2!$AA269,Base!269:269,0)+2))&gt;2,LEFT(INDEX(Base!269:269,0,MATCH(Planilha2!$AA269,Base!269:269,0)+2),1),INDEX(Base!269:269,0,MATCH(Planilha2!$AA269,Base!269:269,0)+2)),0)</f>
        <v>0</v>
      </c>
      <c r="AE269" cm="1">
        <f t="array" ref="AE269">IFERROR(IF(LEN(INDEX(Base!269:269,0,MATCH(Planilha2!$AA269,Base!269:269,0)+2))&gt;2,LEFT(INDEX(Base!269:269,0,MATCH(Planilha2!$AA269,Base!269:269,0)+2),1),INDEX(Base!269:269,0,MATCH(Planilha2!$AA269,Base!269:269,0)+2)),0)</f>
        <v>0</v>
      </c>
      <c r="AF269" t="str">
        <f>AA269&amp;", "&amp;Configurações!$C$4&amp;", "&amp;Configurações!$C$5&amp;", Brazil"</f>
        <v>0, Copacabana, RJ, Brazil</v>
      </c>
      <c r="AG269" t="e">
        <f>RIGHT(AA269,LEN(AA269)-FIND(",",AA269,1)-1)&amp;", "&amp;Configurações!$C$4&amp;", "&amp;Configurações!$C$5</f>
        <v>#VALUE!</v>
      </c>
    </row>
    <row r="270" spans="2:33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3" cm="1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3" cm="1">
        <f t="array" ref="AA270">LOOKUP(2,1/(F270:Z270&lt;&gt;""),F270:Z270)</f>
        <v>0</v>
      </c>
      <c r="AB270" cm="1">
        <f t="array" ref="AB270">IFERROR(IF(LEN(TRIM(SUBSTITUTE(INDEX(Base!270:270,0,MATCH(Planilha2!$AA270,Base!270:270,0)+1),"m²",""))&gt;5),LEFT(TRIM(SUBSTITUTE(INDEX(Base!270:270,0,MATCH(Planilha2!$AA270,Base!270:270,0)+1),"m²","")),2),TRIM(SUBSTITUTE(INDEX(Base!270:270,0,MATCH(Planilha2!$AA270,Base!270:270,0)+1),"m²",""))),0)</f>
        <v>0</v>
      </c>
      <c r="AC270" cm="1">
        <f t="array" ref="AC270">IFERROR(IF(LEN(INDEX(Base!270:270,0,MATCH(Planilha2!$AA270,Base!270:270,0)+2))&gt;2,LEFT(INDEX(Base!270:270,0,MATCH(Planilha2!$AA270,Base!270:270,0)+2),1),INDEX(Base!270:270,0,MATCH(Planilha2!$AA270,Base!270:270,0)+2)),0)</f>
        <v>0</v>
      </c>
      <c r="AD270" cm="1">
        <f t="array" ref="AD270">IFERROR(IF(LEN(INDEX(Base!270:270,0,MATCH(Planilha2!$AA270,Base!270:270,0)+2))&gt;2,LEFT(INDEX(Base!270:270,0,MATCH(Planilha2!$AA270,Base!270:270,0)+2),1),INDEX(Base!270:270,0,MATCH(Planilha2!$AA270,Base!270:270,0)+2)),0)</f>
        <v>0</v>
      </c>
      <c r="AE270" cm="1">
        <f t="array" ref="AE270">IFERROR(IF(LEN(INDEX(Base!270:270,0,MATCH(Planilha2!$AA270,Base!270:270,0)+2))&gt;2,LEFT(INDEX(Base!270:270,0,MATCH(Planilha2!$AA270,Base!270:270,0)+2),1),INDEX(Base!270:270,0,MATCH(Planilha2!$AA270,Base!270:270,0)+2)),0)</f>
        <v>0</v>
      </c>
      <c r="AF270" t="str">
        <f>AA270&amp;", "&amp;Configurações!$C$4&amp;", "&amp;Configurações!$C$5&amp;", Brazil"</f>
        <v>0, Copacabana, RJ, Brazil</v>
      </c>
      <c r="AG270" t="e">
        <f>RIGHT(AA270,LEN(AA270)-FIND(",",AA270,1)-1)&amp;", "&amp;Configurações!$C$4&amp;", "&amp;Configurações!$C$5</f>
        <v>#VALUE!</v>
      </c>
    </row>
    <row r="271" spans="2:33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3" cm="1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3" cm="1">
        <f t="array" ref="AA271">LOOKUP(2,1/(F271:Z271&lt;&gt;""),F271:Z271)</f>
        <v>0</v>
      </c>
      <c r="AB271" cm="1">
        <f t="array" ref="AB271">IFERROR(IF(LEN(TRIM(SUBSTITUTE(INDEX(Base!271:271,0,MATCH(Planilha2!$AA271,Base!271:271,0)+1),"m²",""))&gt;5),LEFT(TRIM(SUBSTITUTE(INDEX(Base!271:271,0,MATCH(Planilha2!$AA271,Base!271:271,0)+1),"m²","")),2),TRIM(SUBSTITUTE(INDEX(Base!271:271,0,MATCH(Planilha2!$AA271,Base!271:271,0)+1),"m²",""))),0)</f>
        <v>0</v>
      </c>
      <c r="AC271" cm="1">
        <f t="array" ref="AC271">IFERROR(IF(LEN(INDEX(Base!271:271,0,MATCH(Planilha2!$AA271,Base!271:271,0)+2))&gt;2,LEFT(INDEX(Base!271:271,0,MATCH(Planilha2!$AA271,Base!271:271,0)+2),1),INDEX(Base!271:271,0,MATCH(Planilha2!$AA271,Base!271:271,0)+2)),0)</f>
        <v>0</v>
      </c>
      <c r="AD271" cm="1">
        <f t="array" ref="AD271">IFERROR(IF(LEN(INDEX(Base!271:271,0,MATCH(Planilha2!$AA271,Base!271:271,0)+2))&gt;2,LEFT(INDEX(Base!271:271,0,MATCH(Planilha2!$AA271,Base!271:271,0)+2),1),INDEX(Base!271:271,0,MATCH(Planilha2!$AA271,Base!271:271,0)+2)),0)</f>
        <v>0</v>
      </c>
      <c r="AE271" cm="1">
        <f t="array" ref="AE271">IFERROR(IF(LEN(INDEX(Base!271:271,0,MATCH(Planilha2!$AA271,Base!271:271,0)+2))&gt;2,LEFT(INDEX(Base!271:271,0,MATCH(Planilha2!$AA271,Base!271:271,0)+2),1),INDEX(Base!271:271,0,MATCH(Planilha2!$AA271,Base!271:271,0)+2)),0)</f>
        <v>0</v>
      </c>
      <c r="AF271" t="str">
        <f>AA271&amp;", "&amp;Configurações!$C$4&amp;", "&amp;Configurações!$C$5&amp;", Brazil"</f>
        <v>0, Copacabana, RJ, Brazil</v>
      </c>
      <c r="AG271" t="e">
        <f>RIGHT(AA271,LEN(AA271)-FIND(",",AA271,1)-1)&amp;", "&amp;Configurações!$C$4&amp;", "&amp;Configurações!$C$5</f>
        <v>#VALUE!</v>
      </c>
    </row>
    <row r="272" spans="2:33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3" cm="1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3" cm="1">
        <f t="array" ref="AA272">LOOKUP(2,1/(F272:Z272&lt;&gt;""),F272:Z272)</f>
        <v>0</v>
      </c>
      <c r="AB272" cm="1">
        <f t="array" ref="AB272">IFERROR(IF(LEN(TRIM(SUBSTITUTE(INDEX(Base!272:272,0,MATCH(Planilha2!$AA272,Base!272:272,0)+1),"m²",""))&gt;5),LEFT(TRIM(SUBSTITUTE(INDEX(Base!272:272,0,MATCH(Planilha2!$AA272,Base!272:272,0)+1),"m²","")),2),TRIM(SUBSTITUTE(INDEX(Base!272:272,0,MATCH(Planilha2!$AA272,Base!272:272,0)+1),"m²",""))),0)</f>
        <v>0</v>
      </c>
      <c r="AC272" cm="1">
        <f t="array" ref="AC272">IFERROR(IF(LEN(INDEX(Base!272:272,0,MATCH(Planilha2!$AA272,Base!272:272,0)+2))&gt;2,LEFT(INDEX(Base!272:272,0,MATCH(Planilha2!$AA272,Base!272:272,0)+2),1),INDEX(Base!272:272,0,MATCH(Planilha2!$AA272,Base!272:272,0)+2)),0)</f>
        <v>0</v>
      </c>
      <c r="AD272" cm="1">
        <f t="array" ref="AD272">IFERROR(IF(LEN(INDEX(Base!272:272,0,MATCH(Planilha2!$AA272,Base!272:272,0)+2))&gt;2,LEFT(INDEX(Base!272:272,0,MATCH(Planilha2!$AA272,Base!272:272,0)+2),1),INDEX(Base!272:272,0,MATCH(Planilha2!$AA272,Base!272:272,0)+2)),0)</f>
        <v>0</v>
      </c>
      <c r="AE272" cm="1">
        <f t="array" ref="AE272">IFERROR(IF(LEN(INDEX(Base!272:272,0,MATCH(Planilha2!$AA272,Base!272:272,0)+2))&gt;2,LEFT(INDEX(Base!272:272,0,MATCH(Planilha2!$AA272,Base!272:272,0)+2),1),INDEX(Base!272:272,0,MATCH(Planilha2!$AA272,Base!272:272,0)+2)),0)</f>
        <v>0</v>
      </c>
      <c r="AF272" t="str">
        <f>AA272&amp;", "&amp;Configurações!$C$4&amp;", "&amp;Configurações!$C$5&amp;", Brazil"</f>
        <v>0, Copacabana, RJ, Brazil</v>
      </c>
      <c r="AG272" t="e">
        <f>RIGHT(AA272,LEN(AA272)-FIND(",",AA272,1)-1)&amp;", "&amp;Configurações!$C$4&amp;", "&amp;Configurações!$C$5</f>
        <v>#VALUE!</v>
      </c>
    </row>
    <row r="273" spans="2:33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3" cm="1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3" cm="1">
        <f t="array" ref="AA273">LOOKUP(2,1/(F273:Z273&lt;&gt;""),F273:Z273)</f>
        <v>0</v>
      </c>
      <c r="AB273" cm="1">
        <f t="array" ref="AB273">IFERROR(IF(LEN(TRIM(SUBSTITUTE(INDEX(Base!273:273,0,MATCH(Planilha2!$AA273,Base!273:273,0)+1),"m²",""))&gt;5),LEFT(TRIM(SUBSTITUTE(INDEX(Base!273:273,0,MATCH(Planilha2!$AA273,Base!273:273,0)+1),"m²","")),2),TRIM(SUBSTITUTE(INDEX(Base!273:273,0,MATCH(Planilha2!$AA273,Base!273:273,0)+1),"m²",""))),0)</f>
        <v>0</v>
      </c>
      <c r="AC273" cm="1">
        <f t="array" ref="AC273">IFERROR(IF(LEN(INDEX(Base!273:273,0,MATCH(Planilha2!$AA273,Base!273:273,0)+2))&gt;2,LEFT(INDEX(Base!273:273,0,MATCH(Planilha2!$AA273,Base!273:273,0)+2),1),INDEX(Base!273:273,0,MATCH(Planilha2!$AA273,Base!273:273,0)+2)),0)</f>
        <v>0</v>
      </c>
      <c r="AD273" cm="1">
        <f t="array" ref="AD273">IFERROR(IF(LEN(INDEX(Base!273:273,0,MATCH(Planilha2!$AA273,Base!273:273,0)+2))&gt;2,LEFT(INDEX(Base!273:273,0,MATCH(Planilha2!$AA273,Base!273:273,0)+2),1),INDEX(Base!273:273,0,MATCH(Planilha2!$AA273,Base!273:273,0)+2)),0)</f>
        <v>0</v>
      </c>
      <c r="AE273" cm="1">
        <f t="array" ref="AE273">IFERROR(IF(LEN(INDEX(Base!273:273,0,MATCH(Planilha2!$AA273,Base!273:273,0)+2))&gt;2,LEFT(INDEX(Base!273:273,0,MATCH(Planilha2!$AA273,Base!273:273,0)+2),1),INDEX(Base!273:273,0,MATCH(Planilha2!$AA273,Base!273:273,0)+2)),0)</f>
        <v>0</v>
      </c>
      <c r="AF273" t="str">
        <f>AA273&amp;", "&amp;Configurações!$C$4&amp;", "&amp;Configurações!$C$5&amp;", Brazil"</f>
        <v>0, Copacabana, RJ, Brazil</v>
      </c>
      <c r="AG273" t="e">
        <f>RIGHT(AA273,LEN(AA273)-FIND(",",AA273,1)-1)&amp;", "&amp;Configurações!$C$4&amp;", "&amp;Configurações!$C$5</f>
        <v>#VALUE!</v>
      </c>
    </row>
    <row r="274" spans="2:33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3" cm="1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3" cm="1">
        <f t="array" ref="AA274">LOOKUP(2,1/(F274:Z274&lt;&gt;""),F274:Z274)</f>
        <v>0</v>
      </c>
      <c r="AB274" cm="1">
        <f t="array" ref="AB274">IFERROR(IF(LEN(TRIM(SUBSTITUTE(INDEX(Base!274:274,0,MATCH(Planilha2!$AA274,Base!274:274,0)+1),"m²",""))&gt;5),LEFT(TRIM(SUBSTITUTE(INDEX(Base!274:274,0,MATCH(Planilha2!$AA274,Base!274:274,0)+1),"m²","")),2),TRIM(SUBSTITUTE(INDEX(Base!274:274,0,MATCH(Planilha2!$AA274,Base!274:274,0)+1),"m²",""))),0)</f>
        <v>0</v>
      </c>
      <c r="AC274" cm="1">
        <f t="array" ref="AC274">IFERROR(IF(LEN(INDEX(Base!274:274,0,MATCH(Planilha2!$AA274,Base!274:274,0)+2))&gt;2,LEFT(INDEX(Base!274:274,0,MATCH(Planilha2!$AA274,Base!274:274,0)+2),1),INDEX(Base!274:274,0,MATCH(Planilha2!$AA274,Base!274:274,0)+2)),0)</f>
        <v>0</v>
      </c>
      <c r="AD274" cm="1">
        <f t="array" ref="AD274">IFERROR(IF(LEN(INDEX(Base!274:274,0,MATCH(Planilha2!$AA274,Base!274:274,0)+2))&gt;2,LEFT(INDEX(Base!274:274,0,MATCH(Planilha2!$AA274,Base!274:274,0)+2),1),INDEX(Base!274:274,0,MATCH(Planilha2!$AA274,Base!274:274,0)+2)),0)</f>
        <v>0</v>
      </c>
      <c r="AE274" cm="1">
        <f t="array" ref="AE274">IFERROR(IF(LEN(INDEX(Base!274:274,0,MATCH(Planilha2!$AA274,Base!274:274,0)+2))&gt;2,LEFT(INDEX(Base!274:274,0,MATCH(Planilha2!$AA274,Base!274:274,0)+2),1),INDEX(Base!274:274,0,MATCH(Planilha2!$AA274,Base!274:274,0)+2)),0)</f>
        <v>0</v>
      </c>
      <c r="AF274" t="str">
        <f>AA274&amp;", "&amp;Configurações!$C$4&amp;", "&amp;Configurações!$C$5&amp;", Brazil"</f>
        <v>0, Copacabana, RJ, Brazil</v>
      </c>
      <c r="AG274" t="e">
        <f>RIGHT(AA274,LEN(AA274)-FIND(",",AA274,1)-1)&amp;", "&amp;Configurações!$C$4&amp;", "&amp;Configurações!$C$5</f>
        <v>#VALUE!</v>
      </c>
    </row>
    <row r="275" spans="2:33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3" cm="1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3" cm="1">
        <f t="array" ref="AA275">LOOKUP(2,1/(F275:Z275&lt;&gt;""),F275:Z275)</f>
        <v>0</v>
      </c>
      <c r="AB275" cm="1">
        <f t="array" ref="AB275">IFERROR(IF(LEN(TRIM(SUBSTITUTE(INDEX(Base!275:275,0,MATCH(Planilha2!$AA275,Base!275:275,0)+1),"m²",""))&gt;5),LEFT(TRIM(SUBSTITUTE(INDEX(Base!275:275,0,MATCH(Planilha2!$AA275,Base!275:275,0)+1),"m²","")),2),TRIM(SUBSTITUTE(INDEX(Base!275:275,0,MATCH(Planilha2!$AA275,Base!275:275,0)+1),"m²",""))),0)</f>
        <v>0</v>
      </c>
      <c r="AC275" cm="1">
        <f t="array" ref="AC275">IFERROR(IF(LEN(INDEX(Base!275:275,0,MATCH(Planilha2!$AA275,Base!275:275,0)+2))&gt;2,LEFT(INDEX(Base!275:275,0,MATCH(Planilha2!$AA275,Base!275:275,0)+2),1),INDEX(Base!275:275,0,MATCH(Planilha2!$AA275,Base!275:275,0)+2)),0)</f>
        <v>0</v>
      </c>
      <c r="AD275" cm="1">
        <f t="array" ref="AD275">IFERROR(IF(LEN(INDEX(Base!275:275,0,MATCH(Planilha2!$AA275,Base!275:275,0)+2))&gt;2,LEFT(INDEX(Base!275:275,0,MATCH(Planilha2!$AA275,Base!275:275,0)+2),1),INDEX(Base!275:275,0,MATCH(Planilha2!$AA275,Base!275:275,0)+2)),0)</f>
        <v>0</v>
      </c>
      <c r="AE275" cm="1">
        <f t="array" ref="AE275">IFERROR(IF(LEN(INDEX(Base!275:275,0,MATCH(Planilha2!$AA275,Base!275:275,0)+2))&gt;2,LEFT(INDEX(Base!275:275,0,MATCH(Planilha2!$AA275,Base!275:275,0)+2),1),INDEX(Base!275:275,0,MATCH(Planilha2!$AA275,Base!275:275,0)+2)),0)</f>
        <v>0</v>
      </c>
      <c r="AF275" t="str">
        <f>AA275&amp;", "&amp;Configurações!$C$4&amp;", "&amp;Configurações!$C$5&amp;", Brazil"</f>
        <v>0, Copacabana, RJ, Brazil</v>
      </c>
      <c r="AG275" t="e">
        <f>RIGHT(AA275,LEN(AA275)-FIND(",",AA275,1)-1)&amp;", "&amp;Configurações!$C$4&amp;", "&amp;Configurações!$C$5</f>
        <v>#VALUE!</v>
      </c>
    </row>
    <row r="276" spans="2:33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3" cm="1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3" cm="1">
        <f t="array" ref="AA276">LOOKUP(2,1/(F276:Z276&lt;&gt;""),F276:Z276)</f>
        <v>0</v>
      </c>
      <c r="AB276" cm="1">
        <f t="array" ref="AB276">IFERROR(IF(LEN(TRIM(SUBSTITUTE(INDEX(Base!276:276,0,MATCH(Planilha2!$AA276,Base!276:276,0)+1),"m²",""))&gt;5),LEFT(TRIM(SUBSTITUTE(INDEX(Base!276:276,0,MATCH(Planilha2!$AA276,Base!276:276,0)+1),"m²","")),2),TRIM(SUBSTITUTE(INDEX(Base!276:276,0,MATCH(Planilha2!$AA276,Base!276:276,0)+1),"m²",""))),0)</f>
        <v>0</v>
      </c>
      <c r="AC276" cm="1">
        <f t="array" ref="AC276">IFERROR(IF(LEN(INDEX(Base!276:276,0,MATCH(Planilha2!$AA276,Base!276:276,0)+2))&gt;2,LEFT(INDEX(Base!276:276,0,MATCH(Planilha2!$AA276,Base!276:276,0)+2),1),INDEX(Base!276:276,0,MATCH(Planilha2!$AA276,Base!276:276,0)+2)),0)</f>
        <v>0</v>
      </c>
      <c r="AD276" cm="1">
        <f t="array" ref="AD276">IFERROR(IF(LEN(INDEX(Base!276:276,0,MATCH(Planilha2!$AA276,Base!276:276,0)+2))&gt;2,LEFT(INDEX(Base!276:276,0,MATCH(Planilha2!$AA276,Base!276:276,0)+2),1),INDEX(Base!276:276,0,MATCH(Planilha2!$AA276,Base!276:276,0)+2)),0)</f>
        <v>0</v>
      </c>
      <c r="AE276" cm="1">
        <f t="array" ref="AE276">IFERROR(IF(LEN(INDEX(Base!276:276,0,MATCH(Planilha2!$AA276,Base!276:276,0)+2))&gt;2,LEFT(INDEX(Base!276:276,0,MATCH(Planilha2!$AA276,Base!276:276,0)+2),1),INDEX(Base!276:276,0,MATCH(Planilha2!$AA276,Base!276:276,0)+2)),0)</f>
        <v>0</v>
      </c>
      <c r="AF276" t="str">
        <f>AA276&amp;", "&amp;Configurações!$C$4&amp;", "&amp;Configurações!$C$5&amp;", Brazil"</f>
        <v>0, Copacabana, RJ, Brazil</v>
      </c>
      <c r="AG276" t="e">
        <f>RIGHT(AA276,LEN(AA276)-FIND(",",AA276,1)-1)&amp;", "&amp;Configurações!$C$4&amp;", "&amp;Configurações!$C$5</f>
        <v>#VALUE!</v>
      </c>
    </row>
    <row r="277" spans="2:33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3" cm="1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3" cm="1">
        <f t="array" ref="AA277">LOOKUP(2,1/(F277:Z277&lt;&gt;""),F277:Z277)</f>
        <v>0</v>
      </c>
      <c r="AB277" cm="1">
        <f t="array" ref="AB277">IFERROR(IF(LEN(TRIM(SUBSTITUTE(INDEX(Base!277:277,0,MATCH(Planilha2!$AA277,Base!277:277,0)+1),"m²",""))&gt;5),LEFT(TRIM(SUBSTITUTE(INDEX(Base!277:277,0,MATCH(Planilha2!$AA277,Base!277:277,0)+1),"m²","")),2),TRIM(SUBSTITUTE(INDEX(Base!277:277,0,MATCH(Planilha2!$AA277,Base!277:277,0)+1),"m²",""))),0)</f>
        <v>0</v>
      </c>
      <c r="AC277" cm="1">
        <f t="array" ref="AC277">IFERROR(IF(LEN(INDEX(Base!277:277,0,MATCH(Planilha2!$AA277,Base!277:277,0)+2))&gt;2,LEFT(INDEX(Base!277:277,0,MATCH(Planilha2!$AA277,Base!277:277,0)+2),1),INDEX(Base!277:277,0,MATCH(Planilha2!$AA277,Base!277:277,0)+2)),0)</f>
        <v>0</v>
      </c>
      <c r="AD277" cm="1">
        <f t="array" ref="AD277">IFERROR(IF(LEN(INDEX(Base!277:277,0,MATCH(Planilha2!$AA277,Base!277:277,0)+2))&gt;2,LEFT(INDEX(Base!277:277,0,MATCH(Planilha2!$AA277,Base!277:277,0)+2),1),INDEX(Base!277:277,0,MATCH(Planilha2!$AA277,Base!277:277,0)+2)),0)</f>
        <v>0</v>
      </c>
      <c r="AE277" cm="1">
        <f t="array" ref="AE277">IFERROR(IF(LEN(INDEX(Base!277:277,0,MATCH(Planilha2!$AA277,Base!277:277,0)+2))&gt;2,LEFT(INDEX(Base!277:277,0,MATCH(Planilha2!$AA277,Base!277:277,0)+2),1),INDEX(Base!277:277,0,MATCH(Planilha2!$AA277,Base!277:277,0)+2)),0)</f>
        <v>0</v>
      </c>
      <c r="AF277" t="str">
        <f>AA277&amp;", "&amp;Configurações!$C$4&amp;", "&amp;Configurações!$C$5&amp;", Brazil"</f>
        <v>0, Copacabana, RJ, Brazil</v>
      </c>
      <c r="AG277" t="e">
        <f>RIGHT(AA277,LEN(AA277)-FIND(",",AA277,1)-1)&amp;", "&amp;Configurações!$C$4&amp;", "&amp;Configurações!$C$5</f>
        <v>#VALUE!</v>
      </c>
    </row>
    <row r="278" spans="2:33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3" cm="1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3" cm="1">
        <f t="array" ref="AA278">LOOKUP(2,1/(F278:Z278&lt;&gt;""),F278:Z278)</f>
        <v>0</v>
      </c>
      <c r="AB278" cm="1">
        <f t="array" ref="AB278">IFERROR(IF(LEN(TRIM(SUBSTITUTE(INDEX(Base!278:278,0,MATCH(Planilha2!$AA278,Base!278:278,0)+1),"m²",""))&gt;5),LEFT(TRIM(SUBSTITUTE(INDEX(Base!278:278,0,MATCH(Planilha2!$AA278,Base!278:278,0)+1),"m²","")),2),TRIM(SUBSTITUTE(INDEX(Base!278:278,0,MATCH(Planilha2!$AA278,Base!278:278,0)+1),"m²",""))),0)</f>
        <v>0</v>
      </c>
      <c r="AC278" cm="1">
        <f t="array" ref="AC278">IFERROR(IF(LEN(INDEX(Base!278:278,0,MATCH(Planilha2!$AA278,Base!278:278,0)+2))&gt;2,LEFT(INDEX(Base!278:278,0,MATCH(Planilha2!$AA278,Base!278:278,0)+2),1),INDEX(Base!278:278,0,MATCH(Planilha2!$AA278,Base!278:278,0)+2)),0)</f>
        <v>0</v>
      </c>
      <c r="AD278" cm="1">
        <f t="array" ref="AD278">IFERROR(IF(LEN(INDEX(Base!278:278,0,MATCH(Planilha2!$AA278,Base!278:278,0)+2))&gt;2,LEFT(INDEX(Base!278:278,0,MATCH(Planilha2!$AA278,Base!278:278,0)+2),1),INDEX(Base!278:278,0,MATCH(Planilha2!$AA278,Base!278:278,0)+2)),0)</f>
        <v>0</v>
      </c>
      <c r="AE278" cm="1">
        <f t="array" ref="AE278">IFERROR(IF(LEN(INDEX(Base!278:278,0,MATCH(Planilha2!$AA278,Base!278:278,0)+2))&gt;2,LEFT(INDEX(Base!278:278,0,MATCH(Planilha2!$AA278,Base!278:278,0)+2),1),INDEX(Base!278:278,0,MATCH(Planilha2!$AA278,Base!278:278,0)+2)),0)</f>
        <v>0</v>
      </c>
      <c r="AF278" t="str">
        <f>AA278&amp;", "&amp;Configurações!$C$4&amp;", "&amp;Configurações!$C$5&amp;", Brazil"</f>
        <v>0, Copacabana, RJ, Brazil</v>
      </c>
      <c r="AG278" t="e">
        <f>RIGHT(AA278,LEN(AA278)-FIND(",",AA278,1)-1)&amp;", "&amp;Configurações!$C$4&amp;", "&amp;Configurações!$C$5</f>
        <v>#VALUE!</v>
      </c>
    </row>
    <row r="279" spans="2:33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3" cm="1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3" cm="1">
        <f t="array" ref="AA279">LOOKUP(2,1/(F279:Z279&lt;&gt;""),F279:Z279)</f>
        <v>0</v>
      </c>
      <c r="AB279" cm="1">
        <f t="array" ref="AB279">IFERROR(IF(LEN(TRIM(SUBSTITUTE(INDEX(Base!279:279,0,MATCH(Planilha2!$AA279,Base!279:279,0)+1),"m²",""))&gt;5),LEFT(TRIM(SUBSTITUTE(INDEX(Base!279:279,0,MATCH(Planilha2!$AA279,Base!279:279,0)+1),"m²","")),2),TRIM(SUBSTITUTE(INDEX(Base!279:279,0,MATCH(Planilha2!$AA279,Base!279:279,0)+1),"m²",""))),0)</f>
        <v>0</v>
      </c>
      <c r="AC279" cm="1">
        <f t="array" ref="AC279">IFERROR(IF(LEN(INDEX(Base!279:279,0,MATCH(Planilha2!$AA279,Base!279:279,0)+2))&gt;2,LEFT(INDEX(Base!279:279,0,MATCH(Planilha2!$AA279,Base!279:279,0)+2),1),INDEX(Base!279:279,0,MATCH(Planilha2!$AA279,Base!279:279,0)+2)),0)</f>
        <v>0</v>
      </c>
      <c r="AD279" cm="1">
        <f t="array" ref="AD279">IFERROR(IF(LEN(INDEX(Base!279:279,0,MATCH(Planilha2!$AA279,Base!279:279,0)+2))&gt;2,LEFT(INDEX(Base!279:279,0,MATCH(Planilha2!$AA279,Base!279:279,0)+2),1),INDEX(Base!279:279,0,MATCH(Planilha2!$AA279,Base!279:279,0)+2)),0)</f>
        <v>0</v>
      </c>
      <c r="AE279" cm="1">
        <f t="array" ref="AE279">IFERROR(IF(LEN(INDEX(Base!279:279,0,MATCH(Planilha2!$AA279,Base!279:279,0)+2))&gt;2,LEFT(INDEX(Base!279:279,0,MATCH(Planilha2!$AA279,Base!279:279,0)+2),1),INDEX(Base!279:279,0,MATCH(Planilha2!$AA279,Base!279:279,0)+2)),0)</f>
        <v>0</v>
      </c>
      <c r="AF279" t="str">
        <f>AA279&amp;", "&amp;Configurações!$C$4&amp;", "&amp;Configurações!$C$5&amp;", Brazil"</f>
        <v>0, Copacabana, RJ, Brazil</v>
      </c>
      <c r="AG279" t="e">
        <f>RIGHT(AA279,LEN(AA279)-FIND(",",AA279,1)-1)&amp;", "&amp;Configurações!$C$4&amp;", "&amp;Configurações!$C$5</f>
        <v>#VALUE!</v>
      </c>
    </row>
    <row r="280" spans="2:33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3" cm="1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3" cm="1">
        <f t="array" ref="AA280">LOOKUP(2,1/(F280:Z280&lt;&gt;""),F280:Z280)</f>
        <v>0</v>
      </c>
      <c r="AB280" cm="1">
        <f t="array" ref="AB280">IFERROR(IF(LEN(TRIM(SUBSTITUTE(INDEX(Base!280:280,0,MATCH(Planilha2!$AA280,Base!280:280,0)+1),"m²",""))&gt;5),LEFT(TRIM(SUBSTITUTE(INDEX(Base!280:280,0,MATCH(Planilha2!$AA280,Base!280:280,0)+1),"m²","")),2),TRIM(SUBSTITUTE(INDEX(Base!280:280,0,MATCH(Planilha2!$AA280,Base!280:280,0)+1),"m²",""))),0)</f>
        <v>0</v>
      </c>
      <c r="AC280" cm="1">
        <f t="array" ref="AC280">IFERROR(IF(LEN(INDEX(Base!280:280,0,MATCH(Planilha2!$AA280,Base!280:280,0)+2))&gt;2,LEFT(INDEX(Base!280:280,0,MATCH(Planilha2!$AA280,Base!280:280,0)+2),1),INDEX(Base!280:280,0,MATCH(Planilha2!$AA280,Base!280:280,0)+2)),0)</f>
        <v>0</v>
      </c>
      <c r="AD280" cm="1">
        <f t="array" ref="AD280">IFERROR(IF(LEN(INDEX(Base!280:280,0,MATCH(Planilha2!$AA280,Base!280:280,0)+2))&gt;2,LEFT(INDEX(Base!280:280,0,MATCH(Planilha2!$AA280,Base!280:280,0)+2),1),INDEX(Base!280:280,0,MATCH(Planilha2!$AA280,Base!280:280,0)+2)),0)</f>
        <v>0</v>
      </c>
      <c r="AE280" cm="1">
        <f t="array" ref="AE280">IFERROR(IF(LEN(INDEX(Base!280:280,0,MATCH(Planilha2!$AA280,Base!280:280,0)+2))&gt;2,LEFT(INDEX(Base!280:280,0,MATCH(Planilha2!$AA280,Base!280:280,0)+2),1),INDEX(Base!280:280,0,MATCH(Planilha2!$AA280,Base!280:280,0)+2)),0)</f>
        <v>0</v>
      </c>
      <c r="AF280" t="str">
        <f>AA280&amp;", "&amp;Configurações!$C$4&amp;", "&amp;Configurações!$C$5&amp;", Brazil"</f>
        <v>0, Copacabana, RJ, Brazil</v>
      </c>
      <c r="AG280" t="e">
        <f>RIGHT(AA280,LEN(AA280)-FIND(",",AA280,1)-1)&amp;", "&amp;Configurações!$C$4&amp;", "&amp;Configurações!$C$5</f>
        <v>#VALUE!</v>
      </c>
    </row>
  </sheetData>
  <autoFilter ref="A1:AG161" xr:uid="{A5409845-4C22-456B-92A8-711158DF084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67E-2773-4D5F-BE9B-7759C8B03917}">
  <dimension ref="B2:C12"/>
  <sheetViews>
    <sheetView tabSelected="1" workbookViewId="0">
      <selection activeCell="C5" sqref="C5"/>
    </sheetView>
  </sheetViews>
  <sheetFormatPr defaultRowHeight="14.4" x14ac:dyDescent="0.3"/>
  <cols>
    <col min="2" max="2" width="58.6640625" bestFit="1" customWidth="1"/>
    <col min="4" max="4" width="11.77734375" bestFit="1" customWidth="1"/>
  </cols>
  <sheetData>
    <row r="2" spans="2:3" x14ac:dyDescent="0.3">
      <c r="B2" t="s">
        <v>86</v>
      </c>
    </row>
    <row r="4" spans="2:3" x14ac:dyDescent="0.3">
      <c r="B4" t="s">
        <v>92</v>
      </c>
      <c r="C4" t="s">
        <v>863</v>
      </c>
    </row>
    <row r="5" spans="2:3" x14ac:dyDescent="0.3">
      <c r="B5" t="s">
        <v>93</v>
      </c>
      <c r="C5" t="s">
        <v>94</v>
      </c>
    </row>
    <row r="8" spans="2:3" x14ac:dyDescent="0.3">
      <c r="B8" t="s">
        <v>0</v>
      </c>
    </row>
    <row r="9" spans="2:3" x14ac:dyDescent="0.3">
      <c r="B9" t="s">
        <v>1</v>
      </c>
    </row>
    <row r="10" spans="2:3" x14ac:dyDescent="0.3">
      <c r="B10" t="s">
        <v>2</v>
      </c>
    </row>
    <row r="11" spans="2:3" x14ac:dyDescent="0.3">
      <c r="B11" t="s">
        <v>3</v>
      </c>
    </row>
    <row r="12" spans="2:3" x14ac:dyDescent="0.3">
      <c r="B12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Planilha2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Rômulo Lucena</cp:lastModifiedBy>
  <dcterms:created xsi:type="dcterms:W3CDTF">2021-01-03T19:40:18Z</dcterms:created>
  <dcterms:modified xsi:type="dcterms:W3CDTF">2021-01-06T00:31:50Z</dcterms:modified>
</cp:coreProperties>
</file>