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uro\Downloads\"/>
    </mc:Choice>
  </mc:AlternateContent>
  <xr:revisionPtr revIDLastSave="0" documentId="13_ncr:1_{BF666584-D800-4549-B112-D76E8D1C6FE8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Indicadores" sheetId="1" r:id="rId1"/>
    <sheet name="Detalhado" sheetId="2" r:id="rId2"/>
    <sheet name="Ver-Iniciação1" sheetId="3" r:id="rId3"/>
    <sheet name="Ver-Elaboração1" sheetId="4" r:id="rId4"/>
    <sheet name="Ver-Construção1" sheetId="5" r:id="rId5"/>
    <sheet name="Ver-Transição1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8" i="6" l="1"/>
  <c r="I48" i="6"/>
  <c r="H48" i="6"/>
  <c r="G48" i="6"/>
  <c r="O37" i="2" s="1"/>
  <c r="J44" i="6"/>
  <c r="I44" i="6"/>
  <c r="H44" i="6"/>
  <c r="G44" i="6"/>
  <c r="Q36" i="2" s="1"/>
  <c r="J36" i="6"/>
  <c r="I36" i="6"/>
  <c r="H36" i="6"/>
  <c r="G36" i="6"/>
  <c r="O35" i="2" s="1"/>
  <c r="J33" i="6"/>
  <c r="I33" i="6"/>
  <c r="H33" i="6"/>
  <c r="G33" i="6"/>
  <c r="Q34" i="2" s="1"/>
  <c r="J30" i="6"/>
  <c r="Q33" i="2" s="1"/>
  <c r="I30" i="6"/>
  <c r="H30" i="6"/>
  <c r="G30" i="6"/>
  <c r="P33" i="2" s="1"/>
  <c r="J26" i="6"/>
  <c r="I26" i="6"/>
  <c r="H26" i="6"/>
  <c r="G26" i="6"/>
  <c r="Q32" i="2" s="1"/>
  <c r="J20" i="6"/>
  <c r="Q31" i="2" s="1"/>
  <c r="I20" i="6"/>
  <c r="H20" i="6"/>
  <c r="G20" i="6"/>
  <c r="P31" i="2" s="1"/>
  <c r="J18" i="6"/>
  <c r="I18" i="6"/>
  <c r="H18" i="6"/>
  <c r="G18" i="6"/>
  <c r="Q30" i="2" s="1"/>
  <c r="J16" i="6"/>
  <c r="Q29" i="2" s="1"/>
  <c r="I16" i="6"/>
  <c r="H16" i="6"/>
  <c r="G16" i="6"/>
  <c r="P29" i="2" s="1"/>
  <c r="J14" i="6"/>
  <c r="I14" i="6"/>
  <c r="H14" i="6"/>
  <c r="G14" i="6"/>
  <c r="Q28" i="2" s="1"/>
  <c r="J10" i="6"/>
  <c r="Q27" i="2" s="1"/>
  <c r="I10" i="6"/>
  <c r="H10" i="6"/>
  <c r="G10" i="6"/>
  <c r="P27" i="2" s="1"/>
  <c r="J8" i="6"/>
  <c r="I8" i="6"/>
  <c r="H8" i="6"/>
  <c r="G8" i="6"/>
  <c r="Q26" i="2" s="1"/>
  <c r="J6" i="6"/>
  <c r="Q25" i="2" s="1"/>
  <c r="I6" i="6"/>
  <c r="H6" i="6"/>
  <c r="G6" i="6"/>
  <c r="P25" i="2" s="1"/>
  <c r="F2" i="6"/>
  <c r="J49" i="5"/>
  <c r="I49" i="5"/>
  <c r="H49" i="5"/>
  <c r="G49" i="5"/>
  <c r="J45" i="5"/>
  <c r="I45" i="5"/>
  <c r="H45" i="5"/>
  <c r="G45" i="5"/>
  <c r="J38" i="5"/>
  <c r="I38" i="5"/>
  <c r="H38" i="5"/>
  <c r="G38" i="5"/>
  <c r="J30" i="5"/>
  <c r="I30" i="5"/>
  <c r="H30" i="5"/>
  <c r="C31" i="2" s="1"/>
  <c r="G30" i="5"/>
  <c r="J23" i="5"/>
  <c r="I23" i="5"/>
  <c r="H23" i="5"/>
  <c r="G23" i="5"/>
  <c r="J21" i="5"/>
  <c r="I21" i="5"/>
  <c r="H21" i="5"/>
  <c r="G21" i="5"/>
  <c r="B29" i="2" s="1"/>
  <c r="J18" i="5"/>
  <c r="E28" i="2" s="1"/>
  <c r="I18" i="5"/>
  <c r="H18" i="5"/>
  <c r="G18" i="5"/>
  <c r="J16" i="5"/>
  <c r="I16" i="5"/>
  <c r="H16" i="5"/>
  <c r="D27" i="2" s="1"/>
  <c r="G16" i="5"/>
  <c r="B27" i="2" s="1"/>
  <c r="J14" i="5"/>
  <c r="E26" i="2" s="1"/>
  <c r="I14" i="5"/>
  <c r="D26" i="2" s="1"/>
  <c r="H14" i="5"/>
  <c r="C26" i="2" s="1"/>
  <c r="G14" i="5"/>
  <c r="J10" i="5"/>
  <c r="I10" i="5"/>
  <c r="H10" i="5"/>
  <c r="G10" i="5"/>
  <c r="B25" i="2" s="1"/>
  <c r="J8" i="5"/>
  <c r="I8" i="5"/>
  <c r="H8" i="5"/>
  <c r="D24" i="2" s="1"/>
  <c r="G8" i="5"/>
  <c r="E24" i="2" s="1"/>
  <c r="J6" i="5"/>
  <c r="I6" i="5"/>
  <c r="H6" i="5"/>
  <c r="G6" i="5"/>
  <c r="B23" i="2" s="1"/>
  <c r="F2" i="5"/>
  <c r="B5" i="1" s="1"/>
  <c r="J46" i="4"/>
  <c r="I46" i="4"/>
  <c r="Q12" i="2" s="1"/>
  <c r="H46" i="4"/>
  <c r="R12" i="2" s="1"/>
  <c r="G46" i="4"/>
  <c r="J42" i="4"/>
  <c r="I42" i="4"/>
  <c r="R11" i="2" s="1"/>
  <c r="H42" i="4"/>
  <c r="G42" i="4"/>
  <c r="J35" i="4"/>
  <c r="I35" i="4"/>
  <c r="Q10" i="2" s="1"/>
  <c r="H35" i="4"/>
  <c r="R10" i="2" s="1"/>
  <c r="G35" i="4"/>
  <c r="J28" i="4"/>
  <c r="I28" i="4"/>
  <c r="R9" i="2" s="1"/>
  <c r="H28" i="4"/>
  <c r="G28" i="4"/>
  <c r="J25" i="4"/>
  <c r="I25" i="4"/>
  <c r="Q8" i="2" s="1"/>
  <c r="H25" i="4"/>
  <c r="R8" i="2" s="1"/>
  <c r="G25" i="4"/>
  <c r="J19" i="4"/>
  <c r="I19" i="4"/>
  <c r="R7" i="2" s="1"/>
  <c r="H19" i="4"/>
  <c r="G19" i="4"/>
  <c r="J17" i="4"/>
  <c r="I17" i="4"/>
  <c r="Q6" i="2" s="1"/>
  <c r="H17" i="4"/>
  <c r="R6" i="2" s="1"/>
  <c r="G17" i="4"/>
  <c r="J15" i="4"/>
  <c r="I15" i="4"/>
  <c r="R5" i="2" s="1"/>
  <c r="H15" i="4"/>
  <c r="G15" i="4"/>
  <c r="J10" i="4"/>
  <c r="I10" i="4"/>
  <c r="Q4" i="2" s="1"/>
  <c r="H10" i="4"/>
  <c r="R4" i="2" s="1"/>
  <c r="G10" i="4"/>
  <c r="J8" i="4"/>
  <c r="I8" i="4"/>
  <c r="R3" i="2" s="1"/>
  <c r="H8" i="4"/>
  <c r="G8" i="4"/>
  <c r="J6" i="4"/>
  <c r="I6" i="4"/>
  <c r="Q2" i="2" s="1"/>
  <c r="H6" i="4"/>
  <c r="R2" i="2" s="1"/>
  <c r="G6" i="4"/>
  <c r="F2" i="4"/>
  <c r="J49" i="3"/>
  <c r="D12" i="2" s="1"/>
  <c r="I49" i="3"/>
  <c r="H49" i="3"/>
  <c r="G49" i="3"/>
  <c r="J44" i="3"/>
  <c r="I44" i="3"/>
  <c r="H44" i="3"/>
  <c r="G44" i="3"/>
  <c r="J34" i="3"/>
  <c r="D10" i="2" s="1"/>
  <c r="I34" i="3"/>
  <c r="H34" i="3"/>
  <c r="G34" i="3"/>
  <c r="J30" i="3"/>
  <c r="I30" i="3"/>
  <c r="H30" i="3"/>
  <c r="G30" i="3"/>
  <c r="J28" i="3"/>
  <c r="D8" i="2" s="1"/>
  <c r="I28" i="3"/>
  <c r="H28" i="3"/>
  <c r="G28" i="3"/>
  <c r="J25" i="3"/>
  <c r="I25" i="3"/>
  <c r="H25" i="3"/>
  <c r="G25" i="3"/>
  <c r="J22" i="3"/>
  <c r="E6" i="2" s="1"/>
  <c r="I22" i="3"/>
  <c r="H22" i="3"/>
  <c r="G22" i="3"/>
  <c r="J19" i="3"/>
  <c r="I19" i="3"/>
  <c r="H19" i="3"/>
  <c r="G19" i="3"/>
  <c r="J13" i="3"/>
  <c r="C4" i="2" s="1"/>
  <c r="I13" i="3"/>
  <c r="H13" i="3"/>
  <c r="G13" i="3"/>
  <c r="J7" i="3"/>
  <c r="I7" i="3"/>
  <c r="H7" i="3"/>
  <c r="G7" i="3"/>
  <c r="J5" i="3"/>
  <c r="E2" i="2" s="1"/>
  <c r="I5" i="3"/>
  <c r="H5" i="3"/>
  <c r="G5" i="3"/>
  <c r="F2" i="3"/>
  <c r="B3" i="1" s="1"/>
  <c r="P37" i="2"/>
  <c r="N37" i="2"/>
  <c r="P36" i="2"/>
  <c r="N36" i="2"/>
  <c r="P35" i="2"/>
  <c r="N35" i="2"/>
  <c r="P34" i="2"/>
  <c r="N34" i="2"/>
  <c r="P32" i="2"/>
  <c r="N32" i="2"/>
  <c r="P30" i="2"/>
  <c r="N30" i="2"/>
  <c r="P28" i="2"/>
  <c r="N28" i="2"/>
  <c r="P26" i="2"/>
  <c r="N26" i="2"/>
  <c r="B26" i="2"/>
  <c r="B24" i="2"/>
  <c r="O12" i="2"/>
  <c r="B12" i="2"/>
  <c r="E11" i="2"/>
  <c r="D11" i="2"/>
  <c r="C11" i="2"/>
  <c r="B11" i="2"/>
  <c r="O10" i="2"/>
  <c r="B10" i="2"/>
  <c r="E9" i="2"/>
  <c r="D9" i="2"/>
  <c r="C9" i="2"/>
  <c r="B9" i="2"/>
  <c r="O8" i="2"/>
  <c r="B8" i="2"/>
  <c r="E7" i="2"/>
  <c r="D7" i="2"/>
  <c r="C7" i="2"/>
  <c r="B7" i="2"/>
  <c r="O6" i="2"/>
  <c r="B6" i="2"/>
  <c r="E5" i="2"/>
  <c r="D5" i="2"/>
  <c r="C5" i="2"/>
  <c r="B5" i="2"/>
  <c r="O4" i="2"/>
  <c r="B4" i="2"/>
  <c r="E3" i="2"/>
  <c r="D3" i="2"/>
  <c r="C3" i="2"/>
  <c r="B3" i="2"/>
  <c r="O2" i="2"/>
  <c r="B2" i="2"/>
  <c r="B6" i="1"/>
  <c r="B4" i="1"/>
  <c r="C32" i="2" l="1"/>
  <c r="E32" i="2"/>
  <c r="D32" i="2"/>
  <c r="B32" i="2"/>
  <c r="E34" i="2"/>
  <c r="D34" i="2"/>
  <c r="C34" i="2"/>
  <c r="B34" i="2"/>
  <c r="B33" i="2"/>
  <c r="C33" i="2"/>
  <c r="B31" i="2"/>
  <c r="E30" i="2"/>
  <c r="D30" i="2"/>
  <c r="B30" i="2"/>
  <c r="C30" i="2"/>
  <c r="C29" i="2"/>
  <c r="B28" i="2"/>
  <c r="D28" i="2"/>
  <c r="C28" i="2"/>
  <c r="C25" i="2"/>
  <c r="E23" i="2"/>
  <c r="D2" i="2"/>
  <c r="D25" i="2"/>
  <c r="E10" i="2"/>
  <c r="E29" i="2"/>
  <c r="C2" i="2"/>
  <c r="C6" i="2"/>
  <c r="C10" i="2"/>
  <c r="D6" i="2"/>
  <c r="D29" i="2"/>
  <c r="D33" i="2"/>
  <c r="E25" i="2"/>
  <c r="E31" i="2"/>
  <c r="E33" i="2"/>
  <c r="Q37" i="2"/>
  <c r="O5" i="2"/>
  <c r="N29" i="2"/>
  <c r="P2" i="2"/>
  <c r="P3" i="2"/>
  <c r="P4" i="2"/>
  <c r="P5" i="2"/>
  <c r="P6" i="2"/>
  <c r="P7" i="2"/>
  <c r="P8" i="2"/>
  <c r="P9" i="2"/>
  <c r="P10" i="2"/>
  <c r="P11" i="2"/>
  <c r="P12" i="2"/>
  <c r="C24" i="2"/>
  <c r="O25" i="2"/>
  <c r="O26" i="2"/>
  <c r="O27" i="2"/>
  <c r="O28" i="2"/>
  <c r="O29" i="2"/>
  <c r="O30" i="2"/>
  <c r="O31" i="2"/>
  <c r="O32" i="2"/>
  <c r="O33" i="2"/>
  <c r="O34" i="2"/>
  <c r="O36" i="2"/>
  <c r="D4" i="2"/>
  <c r="D23" i="2"/>
  <c r="D31" i="2"/>
  <c r="E4" i="2"/>
  <c r="E8" i="2"/>
  <c r="E12" i="2"/>
  <c r="E27" i="2"/>
  <c r="Q35" i="2"/>
  <c r="O3" i="2"/>
  <c r="O7" i="2"/>
  <c r="O9" i="2"/>
  <c r="O11" i="2"/>
  <c r="N25" i="2"/>
  <c r="N27" i="2"/>
  <c r="N31" i="2"/>
  <c r="N33" i="2"/>
  <c r="Q3" i="2"/>
  <c r="Q5" i="2"/>
  <c r="Q7" i="2"/>
  <c r="Q9" i="2"/>
  <c r="Q11" i="2"/>
  <c r="C12" i="2"/>
  <c r="C23" i="2"/>
  <c r="C27" i="2"/>
  <c r="C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 xml:space="preserve">Como calcular o Indicador de Aderência ao Processo
</t>
        </r>
        <r>
          <rPr>
            <sz val="9"/>
            <color rgb="FF000000"/>
            <rFont val="Tahoma"/>
            <family val="2"/>
            <charset val="1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sz val="11"/>
            <color rgb="FF000000"/>
            <rFont val="Calibri"/>
            <family val="2"/>
            <charset val="1"/>
          </rPr>
          <t>Sim</t>
        </r>
        <r>
          <rPr>
            <sz val="9"/>
            <color rgb="FF000000"/>
            <rFont val="Tahoma"/>
            <family val="2"/>
            <charset val="1"/>
          </rPr>
          <t xml:space="preserve"> - Existe evidência direta ou indireta.
</t>
        </r>
        <r>
          <rPr>
            <b/>
            <sz val="9"/>
            <color rgb="FF000000"/>
            <rFont val="Tahoma"/>
            <family val="2"/>
            <charset val="1"/>
          </rPr>
          <t xml:space="preserve">Parcialmente - </t>
        </r>
        <r>
          <rPr>
            <sz val="9"/>
            <color rgb="FF000000"/>
            <rFont val="Tahoma"/>
            <family val="2"/>
            <charset val="1"/>
          </rPr>
          <t xml:space="preserve">Existe evidência direta ou indireta de forma parcial.
</t>
        </r>
        <r>
          <rPr>
            <b/>
            <sz val="9"/>
            <color rgb="FF000000"/>
            <rFont val="Tahoma"/>
            <family val="2"/>
            <charset val="1"/>
          </rPr>
          <t>Não</t>
        </r>
        <r>
          <rPr>
            <sz val="9"/>
            <color rgb="FF000000"/>
            <rFont val="Tahoma"/>
            <family val="2"/>
            <charset val="1"/>
          </rPr>
          <t xml:space="preserve"> - Não existe evidência.
</t>
        </r>
        <r>
          <rPr>
            <b/>
            <sz val="9"/>
            <color rgb="FF000000"/>
            <rFont val="Tahoma"/>
            <family val="2"/>
            <charset val="1"/>
          </rPr>
          <t>NA</t>
        </r>
        <r>
          <rPr>
            <sz val="9"/>
            <color rgb="FF000000"/>
            <rFont val="Tahoma"/>
            <family val="2"/>
            <charset val="1"/>
          </rPr>
          <t xml:space="preserve"> - Não se aplica ao projeto.
</t>
        </r>
      </text>
    </comment>
    <comment ref="E4" authorId="0" shapeId="0" xr:uid="{00000000-0006-0000-0200-000003000000}">
      <text>
        <r>
          <rPr>
            <sz val="11"/>
            <color rgb="FF000000"/>
            <rFont val="Calibri"/>
            <family val="2"/>
            <charset val="1"/>
          </rPr>
          <t xml:space="preserve">Caso o resultado seja </t>
        </r>
        <r>
          <rPr>
            <b/>
            <sz val="9"/>
            <color rgb="FF000000"/>
            <rFont val="Tahoma"/>
            <family val="2"/>
            <charset val="1"/>
          </rPr>
          <t>NÃO,</t>
        </r>
        <r>
          <rPr>
            <sz val="9"/>
            <color rgb="FF000000"/>
            <rFont val="Tahoma"/>
            <family val="2"/>
            <charset val="1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11"/>
            <color rgb="FF000000"/>
            <rFont val="Calibri"/>
            <family val="2"/>
            <charset val="1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300-000001000000}">
      <text>
        <r>
          <rPr>
            <sz val="11"/>
            <color rgb="FF000000"/>
            <rFont val="Calibri"/>
            <family val="2"/>
            <charset val="1"/>
          </rPr>
          <t xml:space="preserve">Como calcular o Indicador de Aderência ao Processo
</t>
        </r>
        <r>
          <rPr>
            <sz val="9"/>
            <color rgb="FF000000"/>
            <rFont val="Tahoma"/>
            <family val="2"/>
            <charset val="1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>Sim</t>
        </r>
        <r>
          <rPr>
            <sz val="9"/>
            <color rgb="FF000000"/>
            <rFont val="Tahoma"/>
            <family val="2"/>
            <charset val="1"/>
          </rPr>
          <t xml:space="preserve"> - Existe evidência direta ou indireta.
</t>
        </r>
        <r>
          <rPr>
            <b/>
            <sz val="9"/>
            <color rgb="FF000000"/>
            <rFont val="Tahoma"/>
            <family val="2"/>
            <charset val="1"/>
          </rPr>
          <t>Parcialmente</t>
        </r>
        <r>
          <rPr>
            <sz val="9"/>
            <color rgb="FF000000"/>
            <rFont val="Tahoma"/>
            <family val="2"/>
            <charset val="1"/>
          </rPr>
          <t xml:space="preserve"> - Existe evidência direta ou indireta de forma parcial.
</t>
        </r>
        <r>
          <rPr>
            <b/>
            <sz val="9"/>
            <color rgb="FF000000"/>
            <rFont val="Tahoma"/>
            <family val="2"/>
            <charset val="1"/>
          </rPr>
          <t>Não</t>
        </r>
        <r>
          <rPr>
            <sz val="9"/>
            <color rgb="FF000000"/>
            <rFont val="Tahoma"/>
            <family val="2"/>
            <charset val="1"/>
          </rPr>
          <t xml:space="preserve"> - Não existe evidência.
</t>
        </r>
        <r>
          <rPr>
            <b/>
            <sz val="9"/>
            <color rgb="FF000000"/>
            <rFont val="Tahoma"/>
            <family val="2"/>
            <charset val="1"/>
          </rPr>
          <t>NA</t>
        </r>
        <r>
          <rPr>
            <sz val="9"/>
            <color rgb="FF000000"/>
            <rFont val="Tahoma"/>
            <family val="2"/>
            <charset val="1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11"/>
            <color rgb="FF000000"/>
            <rFont val="Calibri"/>
            <family val="2"/>
            <charset val="1"/>
          </rPr>
          <t xml:space="preserve">Caso o resultado seja </t>
        </r>
        <r>
          <rPr>
            <b/>
            <sz val="9"/>
            <color rgb="FF000000"/>
            <rFont val="Tahoma"/>
            <family val="2"/>
            <charset val="1"/>
          </rPr>
          <t>NÃO,</t>
        </r>
        <r>
          <rPr>
            <sz val="9"/>
            <color rgb="FF000000"/>
            <rFont val="Tahoma"/>
            <family val="2"/>
            <charset val="1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11"/>
            <color rgb="FF000000"/>
            <rFont val="Calibri"/>
            <family val="2"/>
            <charset val="1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400-000001000000}">
      <text>
        <r>
          <rPr>
            <sz val="11"/>
            <color rgb="FF000000"/>
            <rFont val="Calibri"/>
            <family val="2"/>
            <charset val="1"/>
          </rPr>
          <t xml:space="preserve">Como calcular o Indicador de Aderência ao Processo
</t>
        </r>
        <r>
          <rPr>
            <sz val="9"/>
            <color rgb="FF000000"/>
            <rFont val="Tahoma"/>
            <family val="2"/>
            <charset val="1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sz val="11"/>
            <color rgb="FF000000"/>
            <rFont val="Calibri"/>
            <family val="2"/>
            <charset val="1"/>
          </rPr>
          <t>Sim</t>
        </r>
        <r>
          <rPr>
            <sz val="9"/>
            <color rgb="FF000000"/>
            <rFont val="Tahoma"/>
            <family val="2"/>
            <charset val="1"/>
          </rPr>
          <t xml:space="preserve"> - Existe evidência direta ou indireta.
</t>
        </r>
        <r>
          <rPr>
            <b/>
            <sz val="9"/>
            <color rgb="FF000000"/>
            <rFont val="Tahoma"/>
            <family val="2"/>
            <charset val="1"/>
          </rPr>
          <t>Parcialmente</t>
        </r>
        <r>
          <rPr>
            <sz val="9"/>
            <color rgb="FF000000"/>
            <rFont val="Tahoma"/>
            <family val="2"/>
            <charset val="1"/>
          </rPr>
          <t xml:space="preserve"> - Existe evidência direta ou indireta de forma parcial.
</t>
        </r>
        <r>
          <rPr>
            <b/>
            <sz val="9"/>
            <color rgb="FF000000"/>
            <rFont val="Tahoma"/>
            <family val="2"/>
            <charset val="1"/>
          </rPr>
          <t>Não</t>
        </r>
        <r>
          <rPr>
            <sz val="9"/>
            <color rgb="FF000000"/>
            <rFont val="Tahoma"/>
            <family val="2"/>
            <charset val="1"/>
          </rPr>
          <t xml:space="preserve"> - Não existe evidência.
</t>
        </r>
        <r>
          <rPr>
            <b/>
            <sz val="9"/>
            <color rgb="FF000000"/>
            <rFont val="Tahoma"/>
            <family val="2"/>
            <charset val="1"/>
          </rPr>
          <t>NA</t>
        </r>
        <r>
          <rPr>
            <sz val="9"/>
            <color rgb="FF000000"/>
            <rFont val="Tahoma"/>
            <family val="2"/>
            <charset val="1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11"/>
            <color rgb="FF000000"/>
            <rFont val="Calibri"/>
            <family val="2"/>
            <charset val="1"/>
          </rPr>
          <t xml:space="preserve">Caso o resultado seja </t>
        </r>
        <r>
          <rPr>
            <b/>
            <sz val="9"/>
            <color rgb="FF000000"/>
            <rFont val="Tahoma"/>
            <family val="2"/>
            <charset val="1"/>
          </rPr>
          <t>NÃO,</t>
        </r>
        <r>
          <rPr>
            <sz val="9"/>
            <color rgb="FF000000"/>
            <rFont val="Tahoma"/>
            <family val="2"/>
            <charset val="1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11"/>
            <color rgb="FF000000"/>
            <rFont val="Calibri"/>
            <family val="2"/>
            <charset val="1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500-000001000000}">
      <text>
        <r>
          <rPr>
            <sz val="11"/>
            <color rgb="FF000000"/>
            <rFont val="Calibri"/>
            <family val="2"/>
            <charset val="1"/>
          </rPr>
          <t xml:space="preserve">Como calcular o Indicador de Aderência ao Processo
</t>
        </r>
        <r>
          <rPr>
            <sz val="9"/>
            <color rgb="FF000000"/>
            <rFont val="Tahoma"/>
            <family val="2"/>
            <charset val="1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500-000002000000}">
      <text>
        <r>
          <rPr>
            <sz val="11"/>
            <color rgb="FF000000"/>
            <rFont val="Calibri"/>
            <family val="2"/>
            <charset val="1"/>
          </rPr>
          <t>Sim</t>
        </r>
        <r>
          <rPr>
            <sz val="9"/>
            <color rgb="FF000000"/>
            <rFont val="Tahoma"/>
            <family val="2"/>
            <charset val="1"/>
          </rPr>
          <t xml:space="preserve"> - Existe evidência direta ou indireta.
</t>
        </r>
        <r>
          <rPr>
            <b/>
            <sz val="9"/>
            <color rgb="FF000000"/>
            <rFont val="Tahoma"/>
            <family val="2"/>
            <charset val="1"/>
          </rPr>
          <t>Parcialmente</t>
        </r>
        <r>
          <rPr>
            <sz val="9"/>
            <color rgb="FF000000"/>
            <rFont val="Tahoma"/>
            <family val="2"/>
            <charset val="1"/>
          </rPr>
          <t xml:space="preserve"> - Existe evidência direta ou indireta de forma parcial.
</t>
        </r>
        <r>
          <rPr>
            <b/>
            <sz val="9"/>
            <color rgb="FF000000"/>
            <rFont val="Tahoma"/>
            <family val="2"/>
            <charset val="1"/>
          </rPr>
          <t>Não</t>
        </r>
        <r>
          <rPr>
            <sz val="9"/>
            <color rgb="FF000000"/>
            <rFont val="Tahoma"/>
            <family val="2"/>
            <charset val="1"/>
          </rPr>
          <t xml:space="preserve"> - Não existe evidência.
</t>
        </r>
        <r>
          <rPr>
            <b/>
            <sz val="9"/>
            <color rgb="FF000000"/>
            <rFont val="Tahoma"/>
            <family val="2"/>
            <charset val="1"/>
          </rPr>
          <t>NA</t>
        </r>
        <r>
          <rPr>
            <sz val="9"/>
            <color rgb="FF000000"/>
            <rFont val="Tahoma"/>
            <family val="2"/>
            <charset val="1"/>
          </rPr>
          <t xml:space="preserve"> - Não se aplica ao projeto.</t>
        </r>
      </text>
    </comment>
    <comment ref="E4" authorId="0" shapeId="0" xr:uid="{00000000-0006-0000-0500-000003000000}">
      <text>
        <r>
          <rPr>
            <sz val="11"/>
            <color rgb="FF000000"/>
            <rFont val="Calibri"/>
            <family val="2"/>
            <charset val="1"/>
          </rPr>
          <t xml:space="preserve">Caso o resultado seja </t>
        </r>
        <r>
          <rPr>
            <b/>
            <sz val="9"/>
            <color rgb="FF000000"/>
            <rFont val="Tahoma"/>
            <family val="2"/>
            <charset val="1"/>
          </rPr>
          <t>NÃO,</t>
        </r>
        <r>
          <rPr>
            <sz val="9"/>
            <color rgb="FF000000"/>
            <rFont val="Tahoma"/>
            <family val="2"/>
            <charset val="1"/>
          </rPr>
          <t xml:space="preserve"> este campo deve ser preenchido.
</t>
        </r>
      </text>
    </comment>
    <comment ref="F4" authorId="0" shapeId="0" xr:uid="{00000000-0006-0000-0500-000004000000}">
      <text>
        <r>
          <rPr>
            <sz val="11"/>
            <color rgb="FF000000"/>
            <rFont val="Calibri"/>
            <family val="2"/>
            <charset val="1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<sst xmlns="http://schemas.openxmlformats.org/spreadsheetml/2006/main" count="439" uniqueCount="139">
  <si>
    <t>IAP - Indicador de Aderência ao Processo (70% a 100%)</t>
  </si>
  <si>
    <t>Fases e iterações (sprints)</t>
  </si>
  <si>
    <t>Aderência (%)</t>
  </si>
  <si>
    <t>Iniciação</t>
  </si>
  <si>
    <t>Elaboração</t>
  </si>
  <si>
    <t>Construção</t>
  </si>
  <si>
    <t>Transição</t>
  </si>
  <si>
    <t>DESCRIÇÃO</t>
  </si>
  <si>
    <t>SIM</t>
  </si>
  <si>
    <t>PARCIALMENTE</t>
  </si>
  <si>
    <t>NÃO</t>
  </si>
  <si>
    <t>N/A</t>
  </si>
  <si>
    <t>documentos não padronizados (templates, guias, leis, etc.)</t>
  </si>
  <si>
    <t>visão</t>
  </si>
  <si>
    <t>modelo de caso de uso</t>
  </si>
  <si>
    <t>especificações de requisitos (casos de uso e/ou histórias do usuário)?</t>
  </si>
  <si>
    <t>glossário</t>
  </si>
  <si>
    <t>atas de reuniões</t>
  </si>
  <si>
    <t>modelo de arquitetura</t>
  </si>
  <si>
    <t>termo de abertura do projeto</t>
  </si>
  <si>
    <t>guia de implementação</t>
  </si>
  <si>
    <t>caso de desenvolvimento</t>
  </si>
  <si>
    <t xml:space="preserve">codigo fonte </t>
  </si>
  <si>
    <t>planilha de planejamento e controle do projeto</t>
  </si>
  <si>
    <t>repositório (itens de configuração)</t>
  </si>
  <si>
    <t>requisição de mudanças</t>
  </si>
  <si>
    <t>roteiro de testes</t>
  </si>
  <si>
    <t>guia de implantação</t>
  </si>
  <si>
    <t>manual do usuário (pode ser help on-line)</t>
  </si>
  <si>
    <t>CheckList de Verificação de Projeto</t>
  </si>
  <si>
    <t>Data da Verificação:</t>
  </si>
  <si>
    <t>IAP - Indicador de Aderência ao Processo:</t>
  </si>
  <si>
    <t>Nome do Verificador:</t>
  </si>
  <si>
    <t>Gabriel Roque Iope</t>
  </si>
  <si>
    <t>O ideal é que o índice de aderência ao processo tenha entre 70 e 100%</t>
  </si>
  <si>
    <t>Disciplina</t>
  </si>
  <si>
    <t>Qde.</t>
  </si>
  <si>
    <t>Itens de verificação</t>
  </si>
  <si>
    <t>Resultado</t>
  </si>
  <si>
    <t>Descrever o desvio</t>
  </si>
  <si>
    <t>Sugestão de melhoria</t>
  </si>
  <si>
    <t>Ambiente</t>
  </si>
  <si>
    <t>Existe template para documento não previsto no SpinOff?</t>
  </si>
  <si>
    <t>sim</t>
  </si>
  <si>
    <t>Desenvolvimento - Requisitos</t>
  </si>
  <si>
    <t>O artefato foi criado com o template atual e armazenado na pasta correta da estrutura do projeto?</t>
  </si>
  <si>
    <t>O objetivo, os problemas  e as necessidades do cliente estão claras?</t>
  </si>
  <si>
    <t>As necessidades foram descritas como histórias de usuário?</t>
  </si>
  <si>
    <t>Fornece uma visão geral do sistema de forma clara e objetiva?</t>
  </si>
  <si>
    <t>Foram identificadas restrições de prazo, custo, tecnológica, ou qualquer outra e registradas no Visão?</t>
  </si>
  <si>
    <t>O modelo de casos de uso, escopo do sistema em termos de funcionalidades, e respectivas permissões de acesso estão claros?</t>
  </si>
  <si>
    <t>Os casos de uso e atores possuem descrições claras e objetivas de forma a não necessitar que alguém explique-o verbalmente?</t>
  </si>
  <si>
    <t>Caso tenha sido criado o protótipo, ele foi armazenado na pasta correta da estrutura do projeto?</t>
  </si>
  <si>
    <t>O escopo foi apresentado e aprovado pelo cliente ou representante?</t>
  </si>
  <si>
    <t>Se criado, o artefato usou o template atual e foi armazenado na pasta correta da estrutura do projeto?</t>
  </si>
  <si>
    <t>Se criados, as especificações para os casos de uso/histórias de usuário são testáveis, ou seja, é possível identificar as entradas e verificar se as saída estão corretas?</t>
  </si>
  <si>
    <t>As descrições dos termos estão claras?</t>
  </si>
  <si>
    <t>NA</t>
  </si>
  <si>
    <t>Não houve entrevista na fase inicial</t>
  </si>
  <si>
    <t>As atas das reuniões de levantamento de requisitos foram aprovadas?</t>
  </si>
  <si>
    <t>Gerenciamento de Projetos</t>
  </si>
  <si>
    <t>não</t>
  </si>
  <si>
    <t>Se incluido algum documento foi criado template e armazenado na pasta Ambiente?</t>
  </si>
  <si>
    <t>Se utilizada/substituida alguma ferramenta existe referência/link para acessá-la?</t>
  </si>
  <si>
    <t>A equipe foi definida com seus respectivos e-mails?</t>
  </si>
  <si>
    <t>O backlog do produto foi criado com todos os Casos de Uso?</t>
  </si>
  <si>
    <t>Foi feita a estimativa do Backlog do Produto?</t>
  </si>
  <si>
    <t>Foi feita a priorização do Backlog do Produto?</t>
  </si>
  <si>
    <t>O plano de entregas foi definido e documentado e corresponde ao número de sprints planejado?</t>
  </si>
  <si>
    <t>O plano de gerenciamento de riscos foi elaborado e considerou as restrições registradas no Visão?</t>
  </si>
  <si>
    <t>O planejamento foi apresentado e aprovado pelo cliente ou representante?</t>
  </si>
  <si>
    <t>O Sprint 1 foi planejado e as horas reais gastas foram lançadas?</t>
  </si>
  <si>
    <t>Gerenciamento de Configuração e Mudanças</t>
  </si>
  <si>
    <t>A estrutura do projeto (repositório) foi criada com o template atual e está sicronizada com o servidor?</t>
  </si>
  <si>
    <t>Os artefatos estão nos locais corretos conforme guia-mapeamento de processo x produto?</t>
  </si>
  <si>
    <t>Os artefatos estão nomeados conforme guia-políticas de GC?</t>
  </si>
  <si>
    <t>Os históricos de atualizações dos artefatos, na ferramenta,  possuem descrição do que foi alterado?</t>
  </si>
  <si>
    <t>Escopo do projeto se manteve do ínicio do planejamento até o fim da fase inicia.</t>
  </si>
  <si>
    <t>Houve mudanças em relação ao escopo inicial? Se sim, foram registradas no Backlog do produto?</t>
  </si>
  <si>
    <t>Foram realizadas as análises de impacto?</t>
  </si>
  <si>
    <t>Foi alterado por mudança? Se sim houve impacto? Se sim o planejamento foi atualizado?</t>
  </si>
  <si>
    <t>Não foi alterado</t>
  </si>
  <si>
    <t>O modelo de casos de uso, escopo do sistema em termos de funcionalidades, e respectivas permissões de acesso estão atualizados?</t>
  </si>
  <si>
    <t>Foram criadas novas especificações para os casos de uso/histórias de usuário? Se sim são testáveis, ou seja, é possível identificar as entradas e verificar se as saída estão corretas?</t>
  </si>
  <si>
    <t>Foi criado/atualizado o modelo de negócio das entidades? (diagrama de classes)</t>
  </si>
  <si>
    <t>As novas especificações, modelos e protótipos foram aprovados pelo cliente?</t>
  </si>
  <si>
    <t>O caso de uso/história de usuário escolhido para definir e testar a arquitetura foi especificado?</t>
  </si>
  <si>
    <t>Foi atualizado?</t>
  </si>
  <si>
    <t>Não foi utilizado reunião com cliente na elaboração</t>
  </si>
  <si>
    <t>Desenvolvimento - Análise e Design</t>
  </si>
  <si>
    <t>O caso de uso escolhido para definir e testar a arquitetura foi implementado e testado?</t>
  </si>
  <si>
    <t>Foram criados diagramas de classes, de arquitetura, de pacotes e de deployment?</t>
  </si>
  <si>
    <t>Os requisitos suplementares (não funcionais) foram especificados e utilizados na definição da arquitetura?</t>
  </si>
  <si>
    <t>Foi criado o Modelo de Negócio (diagrama de classes com todas as entidades identificadas) ou um DER (diagrama de entidade relacionamento)</t>
  </si>
  <si>
    <t>Foi utilizado um o padrão de projeto de banco de dados específico ou o padrão do SpinOff?</t>
  </si>
  <si>
    <t>Foi criado o guia com os padrões de codificação e documentação ou referência para o padrão nativo da linguagem?</t>
  </si>
  <si>
    <t>Desenvolvimento - Implementação</t>
  </si>
  <si>
    <t>O código respeita o modelo de arquitetura, inclusive nomeação de classes, atributos, relacionamentos e pacotes?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</si>
  <si>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</si>
  <si>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</si>
  <si>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</si>
  <si>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</si>
  <si>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Foi feito o planejamento do Sprint?</t>
  </si>
  <si>
    <t>Foi refeita a estimativa e a priorização no Backlog do Sprint?</t>
  </si>
  <si>
    <t>No Backlog do Produto foi incluído mais alguma atividade, estimado e priorizado?</t>
  </si>
  <si>
    <t>O plano de entregas foi atualizado?</t>
  </si>
  <si>
    <t>O plano de gerenciamento de riscos foi atualizado?</t>
  </si>
  <si>
    <t>Foram feitas as reuniões de Revisão do Produto e Processo?</t>
  </si>
  <si>
    <t>Não realizado mudança do escopo inicial</t>
  </si>
  <si>
    <t>Foram geradas requisições de mudanças usando o template do SpinOff?</t>
  </si>
  <si>
    <t>Foi criado/atualizado o modelo de negócio das entidades? (diagrama de classes ou DER)</t>
  </si>
  <si>
    <t>O modelo de arquitetura foi atualizado?</t>
  </si>
  <si>
    <t>O guia com os padrões de codificação e documentação ou referência para o padrão nativo da linguagem foram atualizados?</t>
  </si>
  <si>
    <t>Os novos diagramas de classes foram criados por caso de uso/história de usuário? (diagrama de classes com todas as entidades identificadas) ou um DER (diagrama de entidade relacionamento)</t>
  </si>
  <si>
    <t>Desenvolvimento - Testes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</si>
  <si>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</si>
  <si>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</si>
  <si>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</si>
  <si>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</si>
  <si>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</si>
  <si>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</si>
  <si>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Foi feito o planejamento do Sprint? E foi respeitada a capacidade do time para o Sprint em termos de carga horária?</t>
  </si>
  <si>
    <t>Foi refeita a estimativa e a priorização no Backlog do Sprint?  (as estimativas inicias do Backlog do Produto não podem ser apagadas, para que possa haver comparação planejado x realizado no fim do projeto)</t>
  </si>
  <si>
    <t>O plano de entregas foi atualizado? Corresponde ao número de sprints?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</si>
  <si>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</si>
  <si>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</si>
  <si>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</si>
  <si>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Foi realizado refinamentos no código para melhorar eficiência ou corrigir bugs?</t>
  </si>
  <si>
    <t>Os diagramas de classes foram atualizados?</t>
  </si>
  <si>
    <t>Os roteiros de testes foram criados, atualizados e executados?</t>
  </si>
  <si>
    <t>Se os testes foram automatizados, foram executados os scripts de testes?</t>
  </si>
  <si>
    <t>Desenvolvimento - Implantação</t>
  </si>
  <si>
    <t>O guia de implantação foi criado para implantar o produto (subproduto) com software, hardware, etc. necessários para a implantação em ambiente de produção?</t>
  </si>
  <si>
    <t>É suficiente e dispensa treinamento do usuário?</t>
  </si>
  <si>
    <t>Existem evidências de aceitação do produto implantado e testado pelo usuário?</t>
  </si>
  <si>
    <t>Sim</t>
  </si>
  <si>
    <t>Rafael Araujo Abreu</t>
  </si>
  <si>
    <t>Padrão especifico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</si>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</sst>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onsolas"/>
      <family val="3"/>
      <charset val="1"/>
    </font>
    <font>
      <sz val="11"/>
      <color rgb="FF000000"/>
      <name val="Arial Black"/>
      <family val="2"/>
      <charset val="1"/>
    </font>
    <font>
      <b/>
      <sz val="14"/>
      <color rgb="FFFFFFFF"/>
      <name val="Arial1"/>
      <charset val="1"/>
    </font>
    <font>
      <b/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FFFFFF"/>
      <name val="Arial1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BE5D6"/>
      </patternFill>
    </fill>
    <fill>
      <patternFill patternType="solid">
        <fgColor rgb="FFC00000"/>
        <bgColor rgb="FF800000"/>
      </patternFill>
    </fill>
    <fill>
      <patternFill patternType="solid">
        <fgColor rgb="FFFBE5D6"/>
        <bgColor rgb="FFFFF2CC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13" fillId="0" borderId="0" applyBorder="0" applyProtection="0"/>
  </cellStyleXfs>
  <cellXfs count="41">
    <xf numFmtId="0" fontId="0" fillId="0" borderId="0" xfId="0"/>
    <xf numFmtId="0" fontId="10" fillId="4" borderId="4" xfId="0" applyFont="1" applyFill="1" applyBorder="1" applyAlignment="1">
      <alignment horizontal="center" vertical="center" wrapText="1" shrinkToFit="1"/>
    </xf>
    <xf numFmtId="0" fontId="0" fillId="0" borderId="1" xfId="0" applyBorder="1" applyAlignment="1">
      <alignment horizontal="left" wrapText="1" indent="1"/>
    </xf>
    <xf numFmtId="0" fontId="10" fillId="4" borderId="8" xfId="0" applyFont="1" applyFill="1" applyBorder="1" applyAlignment="1">
      <alignment horizontal="center" vertical="center" wrapText="1" shrinkToFit="1"/>
    </xf>
    <xf numFmtId="0" fontId="10" fillId="4" borderId="1" xfId="0" applyFont="1" applyFill="1" applyBorder="1" applyAlignment="1">
      <alignment horizontal="center" vertical="center" wrapText="1" shrinkToFit="1"/>
    </xf>
    <xf numFmtId="0" fontId="9" fillId="2" borderId="6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9" fontId="13" fillId="0" borderId="0" xfId="1" applyBorder="1" applyProtection="1"/>
    <xf numFmtId="9" fontId="3" fillId="0" borderId="0" xfId="1" applyFont="1" applyBorder="1" applyProtection="1"/>
    <xf numFmtId="9" fontId="4" fillId="0" borderId="0" xfId="1" applyFont="1" applyBorder="1" applyAlignment="1" applyProtection="1">
      <alignment vertical="center"/>
    </xf>
    <xf numFmtId="0" fontId="5" fillId="0" borderId="0" xfId="0" applyFont="1"/>
    <xf numFmtId="0" fontId="0" fillId="0" borderId="0" xfId="0" applyAlignment="1">
      <alignment horizontal="left"/>
    </xf>
    <xf numFmtId="0" fontId="0" fillId="0" borderId="2" xfId="0" applyBorder="1"/>
    <xf numFmtId="0" fontId="9" fillId="2" borderId="4" xfId="0" applyFont="1" applyFill="1" applyBorder="1" applyAlignment="1">
      <alignment horizontal="center"/>
    </xf>
    <xf numFmtId="0" fontId="0" fillId="0" borderId="5" xfId="0" applyBorder="1"/>
    <xf numFmtId="0" fontId="7" fillId="4" borderId="1" xfId="0" applyFont="1" applyFill="1" applyBorder="1" applyAlignment="1">
      <alignment horizontal="left"/>
    </xf>
    <xf numFmtId="0" fontId="7" fillId="4" borderId="7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left"/>
    </xf>
    <xf numFmtId="0" fontId="0" fillId="5" borderId="1" xfId="0" applyFill="1" applyBorder="1" applyAlignment="1">
      <alignment horizontal="center" vertical="center" wrapText="1" shrinkToFit="1"/>
    </xf>
    <xf numFmtId="0" fontId="8" fillId="5" borderId="1" xfId="0" applyFont="1" applyFill="1" applyBorder="1" applyAlignment="1">
      <alignment horizontal="left" wrapText="1"/>
    </xf>
    <xf numFmtId="0" fontId="0" fillId="5" borderId="1" xfId="0" applyFill="1" applyBorder="1" applyAlignment="1">
      <alignment horizontal="left" wrapText="1" indent="1"/>
    </xf>
    <xf numFmtId="0" fontId="0" fillId="0" borderId="1" xfId="0" applyBorder="1" applyAlignment="1">
      <alignment horizontal="center" vertical="center" wrapText="1" shrinkToFit="1"/>
    </xf>
    <xf numFmtId="0" fontId="0" fillId="0" borderId="1" xfId="0" applyBorder="1" applyAlignment="1">
      <alignment horizontal="left" wrapText="1" inden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 shrinkToFit="1"/>
    </xf>
    <xf numFmtId="0" fontId="0" fillId="2" borderId="1" xfId="0" applyFill="1" applyBorder="1" applyAlignment="1">
      <alignment horizontal="left" wrapText="1" indent="1"/>
    </xf>
    <xf numFmtId="0" fontId="0" fillId="0" borderId="0" xfId="0" applyAlignment="1">
      <alignment horizontal="left" indent="1"/>
    </xf>
    <xf numFmtId="0" fontId="0" fillId="2" borderId="1" xfId="0" applyFill="1" applyBorder="1" applyAlignment="1">
      <alignment horizontal="center" vertical="center" wrapText="1" shrinkToFit="1"/>
    </xf>
    <xf numFmtId="0" fontId="0" fillId="5" borderId="1" xfId="0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0" fillId="4" borderId="9" xfId="0" applyFont="1" applyFill="1" applyBorder="1" applyAlignment="1">
      <alignment horizontal="center" vertical="center" wrapText="1" shrinkToFit="1"/>
    </xf>
    <xf numFmtId="0" fontId="7" fillId="4" borderId="1" xfId="0" applyFont="1" applyFill="1" applyBorder="1" applyAlignment="1">
      <alignment horizontal="center"/>
    </xf>
    <xf numFmtId="0" fontId="0" fillId="5" borderId="1" xfId="0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0.96875</c:v>
                </c:pt>
                <c:pt idx="1">
                  <c:v>0.8571428571428571</c:v>
                </c:pt>
                <c:pt idx="2">
                  <c:v>0.96666666666666667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8-44E6-8076-B90397717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0379"/>
        <c:axId val="16702393"/>
      </c:barChart>
      <c:catAx>
        <c:axId val="1605037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6702393"/>
        <c:crosses val="autoZero"/>
        <c:auto val="1"/>
        <c:lblAlgn val="ctr"/>
        <c:lblOffset val="100"/>
        <c:noMultiLvlLbl val="0"/>
      </c:catAx>
      <c:valAx>
        <c:axId val="1670239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605037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lang="pt-B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BR" sz="1400" b="0" strike="noStrike" spc="-1">
                <a:solidFill>
                  <a:srgbClr val="595959"/>
                </a:solidFill>
                <a:latin typeface="Calibri"/>
              </a:rPr>
              <a:t>INICIAÇÃO DETALHADA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6-47D0-B4EC-F6EC8C076815}"/>
            </c:ext>
          </c:extLst>
        </c:ser>
        <c:ser>
          <c:idx val="1"/>
          <c:order val="1"/>
          <c:tx>
            <c:strRef>
              <c:f>Detalhado!$C$1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56-47D0-B4EC-F6EC8C076815}"/>
            </c:ext>
          </c:extLst>
        </c:ser>
        <c:ser>
          <c:idx val="2"/>
          <c:order val="2"/>
          <c:tx>
            <c:strRef>
              <c:f>Detalhado!$D$1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56-47D0-B4EC-F6EC8C076815}"/>
            </c:ext>
          </c:extLst>
        </c:ser>
        <c:ser>
          <c:idx val="3"/>
          <c:order val="3"/>
          <c:tx>
            <c:strRef>
              <c:f>Detalhado!$E$1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56-47D0-B4EC-F6EC8C076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17315"/>
        <c:axId val="22130152"/>
      </c:barChart>
      <c:catAx>
        <c:axId val="2031731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22130152"/>
        <c:crosses val="autoZero"/>
        <c:auto val="1"/>
        <c:lblAlgn val="ctr"/>
        <c:lblOffset val="100"/>
        <c:noMultiLvlLbl val="0"/>
      </c:catAx>
      <c:valAx>
        <c:axId val="221301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2031731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lang="pt-B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BR" sz="1400" b="0" strike="noStrike" spc="-1">
                <a:solidFill>
                  <a:srgbClr val="595959"/>
                </a:solidFill>
                <a:latin typeface="Calibri"/>
              </a:rPr>
              <a:t>ELABORAÇÃO DETALHADA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0.66666666666666663</c:v>
                </c:pt>
                <c:pt idx="8">
                  <c:v>0.83333333333333337</c:v>
                </c:pt>
                <c:pt idx="9">
                  <c:v>0.66666666666666663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8-443D-BEF4-91FE2D972A30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8-443D-BEF4-91FE2D972A30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0.33333333333333331</c:v>
                </c:pt>
                <c:pt idx="8">
                  <c:v>0.16666666666666666</c:v>
                </c:pt>
                <c:pt idx="9">
                  <c:v>0.33333333333333331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18-443D-BEF4-91FE2D972A30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18-443D-BEF4-91FE2D972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14610"/>
        <c:axId val="41630312"/>
      </c:barChart>
      <c:catAx>
        <c:axId val="768146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41630312"/>
        <c:crosses val="autoZero"/>
        <c:auto val="1"/>
        <c:lblAlgn val="ctr"/>
        <c:lblOffset val="100"/>
        <c:noMultiLvlLbl val="0"/>
      </c:catAx>
      <c:valAx>
        <c:axId val="416303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7681461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lang="pt-B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BR" sz="1400" b="0" strike="noStrike" spc="-1">
                <a:solidFill>
                  <a:srgbClr val="595959"/>
                </a:solidFill>
                <a:latin typeface="Calibri"/>
              </a:rPr>
              <a:t>CONSTRUÇÃO DETALHADA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0.8571428571428571</c:v>
                </c:pt>
                <c:pt idx="9">
                  <c:v>0.5</c:v>
                </c:pt>
                <c:pt idx="10">
                  <c:v>1</c:v>
                </c:pt>
                <c:pt idx="11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9-4C84-961A-EFFDD4E0EA0D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9-4C84-961A-EFFDD4E0EA0D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9-4C84-961A-EFFDD4E0EA0D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0.14285714285714285</c:v>
                </c:pt>
                <c:pt idx="9">
                  <c:v>0</c:v>
                </c:pt>
                <c:pt idx="10">
                  <c:v>0</c:v>
                </c:pt>
                <c:pt idx="1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9-4C84-961A-EFFDD4E0E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2593"/>
        <c:axId val="25217789"/>
      </c:barChart>
      <c:catAx>
        <c:axId val="157725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25217789"/>
        <c:crosses val="autoZero"/>
        <c:auto val="1"/>
        <c:lblAlgn val="ctr"/>
        <c:lblOffset val="100"/>
        <c:noMultiLvlLbl val="0"/>
      </c:catAx>
      <c:valAx>
        <c:axId val="252177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1577259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lang="pt-B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BR" sz="1400" b="0" strike="noStrike" spc="-1">
                <a:solidFill>
                  <a:srgbClr val="595959"/>
                </a:solidFill>
                <a:latin typeface="Calibri"/>
              </a:rPr>
              <a:t>TRANSIÇÃO DETALHADA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2-473F-B7AF-F59E94F5EF56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2-473F-B7AF-F59E94F5EF56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72-473F-B7AF-F59E94F5EF56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72-473F-B7AF-F59E94F5E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6029"/>
        <c:axId val="44394914"/>
      </c:barChart>
      <c:catAx>
        <c:axId val="144660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44394914"/>
        <c:crosses val="autoZero"/>
        <c:auto val="1"/>
        <c:lblAlgn val="ctr"/>
        <c:lblOffset val="100"/>
        <c:noMultiLvlLbl val="0"/>
      </c:catAx>
      <c:valAx>
        <c:axId val="443949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1446602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9360</xdr:colOff>
      <xdr:row>7</xdr:row>
      <xdr:rowOff>142920</xdr:rowOff>
    </xdr:from>
    <xdr:to>
      <xdr:col>1</xdr:col>
      <xdr:colOff>3466800</xdr:colOff>
      <xdr:row>18</xdr:row>
      <xdr:rowOff>94320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212400</xdr:colOff>
      <xdr:row>19</xdr:row>
      <xdr:rowOff>175680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231480</xdr:colOff>
      <xdr:row>0</xdr:row>
      <xdr:rowOff>0</xdr:rowOff>
    </xdr:from>
    <xdr:to>
      <xdr:col>21</xdr:col>
      <xdr:colOff>26280</xdr:colOff>
      <xdr:row>19</xdr:row>
      <xdr:rowOff>173160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2880</xdr:rowOff>
    </xdr:from>
    <xdr:to>
      <xdr:col>10</xdr:col>
      <xdr:colOff>230400</xdr:colOff>
      <xdr:row>39</xdr:row>
      <xdr:rowOff>135000</xdr:rowOff>
    </xdr:to>
    <xdr:graphicFrame macro="">
      <xdr:nvGraphicFramePr>
        <xdr:cNvPr id="4" name="Gráfico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244800</xdr:colOff>
      <xdr:row>20</xdr:row>
      <xdr:rowOff>13680</xdr:rowOff>
    </xdr:from>
    <xdr:to>
      <xdr:col>21</xdr:col>
      <xdr:colOff>25920</xdr:colOff>
      <xdr:row>39</xdr:row>
      <xdr:rowOff>136800</xdr:rowOff>
    </xdr:to>
    <xdr:graphicFrame macro="">
      <xdr:nvGraphicFramePr>
        <xdr:cNvPr id="5" name="Gráfico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zoomScale="75" zoomScaleNormal="75" workbookViewId="0">
      <selection activeCell="F9" sqref="F9"/>
    </sheetView>
  </sheetViews>
  <sheetFormatPr defaultColWidth="8.42578125" defaultRowHeight="15"/>
  <cols>
    <col min="1" max="1" width="24.28515625" customWidth="1"/>
    <col min="2" max="2" width="39" style="10" customWidth="1"/>
  </cols>
  <sheetData>
    <row r="1" spans="1:2" ht="18.75">
      <c r="A1" s="9" t="s">
        <v>0</v>
      </c>
      <c r="B1" s="9"/>
    </row>
    <row r="2" spans="1:2" ht="30">
      <c r="A2" s="11" t="s">
        <v>1</v>
      </c>
      <c r="B2" s="12" t="s">
        <v>2</v>
      </c>
    </row>
    <row r="3" spans="1:2">
      <c r="A3" s="11" t="s">
        <v>3</v>
      </c>
      <c r="B3" s="13">
        <f>'Ver-Iniciação1'!$F$2</f>
        <v>0.96875</v>
      </c>
    </row>
    <row r="4" spans="1:2">
      <c r="A4" s="11" t="s">
        <v>4</v>
      </c>
      <c r="B4" s="13">
        <f>'Ver-Elaboração1'!$F$2</f>
        <v>0.8571428571428571</v>
      </c>
    </row>
    <row r="5" spans="1:2">
      <c r="A5" s="11" t="s">
        <v>5</v>
      </c>
      <c r="B5" s="13">
        <f>'Ver-Construção1'!$F$2</f>
        <v>0.96666666666666667</v>
      </c>
    </row>
    <row r="6" spans="1:2">
      <c r="A6" s="11" t="s">
        <v>6</v>
      </c>
      <c r="B6" s="13" t="e">
        <f>'Ver-Transição1'!$F$2</f>
        <v>#DIV/0!</v>
      </c>
    </row>
  </sheetData>
  <mergeCells count="1">
    <mergeCell ref="A1:B1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zoomScale="75" zoomScaleNormal="75" workbookViewId="0">
      <selection activeCell="F52" sqref="F52"/>
    </sheetView>
  </sheetViews>
  <sheetFormatPr defaultColWidth="8.42578125" defaultRowHeight="15"/>
  <cols>
    <col min="1" max="1" width="18.28515625" customWidth="1"/>
    <col min="2" max="2" width="8.140625" customWidth="1"/>
    <col min="3" max="3" width="17.140625" customWidth="1"/>
    <col min="4" max="4" width="6.85546875" customWidth="1"/>
    <col min="5" max="5" width="6.42578125" customWidth="1"/>
    <col min="6" max="6" width="6.85546875" customWidth="1"/>
    <col min="14" max="14" width="13.140625" customWidth="1"/>
    <col min="16" max="16" width="11.28515625" customWidth="1"/>
  </cols>
  <sheetData>
    <row r="1" spans="1:18">
      <c r="A1" t="s">
        <v>7</v>
      </c>
      <c r="B1" t="s">
        <v>8</v>
      </c>
      <c r="C1" t="s">
        <v>9</v>
      </c>
      <c r="D1" t="s">
        <v>10</v>
      </c>
      <c r="E1" t="s">
        <v>11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18">
      <c r="A2" t="s">
        <v>12</v>
      </c>
      <c r="B2" s="14">
        <f>('Ver-Iniciação1'!$G$5/SUM('Ver-Iniciação1'!$G$5:$J$5))</f>
        <v>1</v>
      </c>
      <c r="C2" s="14">
        <f>('Ver-Iniciação1'!$H$5/SUM('Ver-Iniciação1'!$G$5:$J$5))</f>
        <v>0</v>
      </c>
      <c r="D2" s="14">
        <f>('Ver-Iniciação1'!$I$5/SUM('Ver-Iniciação1'!$G$5:$J$5))</f>
        <v>0</v>
      </c>
      <c r="E2" s="14">
        <f>('Ver-Iniciação1'!$J$5/SUM('Ver-Iniciação1'!$G$5:$J$5))</f>
        <v>0</v>
      </c>
      <c r="N2" t="s">
        <v>13</v>
      </c>
      <c r="O2" s="14">
        <f>('Ver-Elaboração1'!$G$6/SUM('Ver-Elaboração1'!$G$6:$J$6))</f>
        <v>0</v>
      </c>
      <c r="P2" s="14">
        <f>('Ver-Elaboração1'!$H$6/SUM('Ver-Elaboração1'!$G$6:$J$6))</f>
        <v>0</v>
      </c>
      <c r="Q2" s="14">
        <f>('Ver-Elaboração1'!$I$6/SUM('Ver-Elaboração1'!$G$6:$J$6))</f>
        <v>0</v>
      </c>
      <c r="R2" s="14">
        <f>('Ver-Elaboração1'!$J$6/SUM('Ver-Elaboração1'!$G$6:$J$6))</f>
        <v>1</v>
      </c>
    </row>
    <row r="3" spans="1:18">
      <c r="A3" t="s">
        <v>13</v>
      </c>
      <c r="B3" s="14">
        <f>('Ver-Iniciação1'!$G$7/SUM('Ver-Iniciação1'!$G$7:$J$7))</f>
        <v>1</v>
      </c>
      <c r="C3" s="14">
        <f>('Ver-Iniciação1'!$H$7/SUM('Ver-Iniciação1'!$G$7:$J$7))</f>
        <v>0</v>
      </c>
      <c r="D3" s="14">
        <f>('Ver-Iniciação1'!$I$7/SUM('Ver-Iniciação1'!$G$7:$J$7))</f>
        <v>0</v>
      </c>
      <c r="E3" s="14">
        <f>('Ver-Iniciação1'!$J$7/SUM('Ver-Iniciação1'!$G$7:$J$7))</f>
        <v>0</v>
      </c>
      <c r="N3" t="s">
        <v>14</v>
      </c>
      <c r="O3" s="14">
        <f>('Ver-Elaboração1'!$G$8/SUM('Ver-Elaboração1'!$G$8:$J$8))</f>
        <v>1</v>
      </c>
      <c r="P3" s="14">
        <f>('Ver-Elaboração1'!$H$8/SUM('Ver-Elaboração1'!$G$8:$J$8))</f>
        <v>0</v>
      </c>
      <c r="Q3" s="14">
        <f>('Ver-Elaboração1'!$I$8/SUM('Ver-Elaboração1'!$G$8:$J$8))</f>
        <v>0</v>
      </c>
      <c r="R3" s="14">
        <f>('Ver-Elaboração1'!$J$8/SUM('Ver-Elaboração1'!$G$8:$J$8))</f>
        <v>0</v>
      </c>
    </row>
    <row r="4" spans="1:18">
      <c r="A4" t="s">
        <v>14</v>
      </c>
      <c r="B4" s="14">
        <f>('Ver-Iniciação1'!$G$13/SUM('Ver-Iniciação1'!$G$13:$J$13))</f>
        <v>1</v>
      </c>
      <c r="C4" s="14">
        <f>('Ver-Iniciação1'!$H$13/SUM('Ver-Iniciação1'!$G$13:$J$13))</f>
        <v>0</v>
      </c>
      <c r="D4" s="14">
        <f>('Ver-Iniciação1'!$I$13/SUM('Ver-Iniciação1'!$G$13:$J$13))</f>
        <v>0</v>
      </c>
      <c r="E4" s="14">
        <f>('Ver-Iniciação1'!$J$13/SUM('Ver-Iniciação1'!$G$13:$J$13))</f>
        <v>0</v>
      </c>
      <c r="N4" t="s">
        <v>15</v>
      </c>
      <c r="O4" s="14">
        <f>('Ver-Elaboração1'!$G$10/SUM('Ver-Elaboração1'!$G$10:$J$10))</f>
        <v>1</v>
      </c>
      <c r="P4" s="14">
        <f>('Ver-Elaboração1'!$H$10/SUM('Ver-Elaboração1'!$G$10:$J$10))</f>
        <v>0</v>
      </c>
      <c r="Q4" s="14">
        <f>('Ver-Elaboração1'!$I$10/SUM('Ver-Elaboração1'!$G$10:$J$10))</f>
        <v>0</v>
      </c>
      <c r="R4" s="14">
        <f>('Ver-Elaboração1'!$J$10/SUM('Ver-Elaboração1'!$G$10:$J$10))</f>
        <v>0</v>
      </c>
    </row>
    <row r="5" spans="1:18">
      <c r="A5" t="s">
        <v>15</v>
      </c>
      <c r="B5" s="14">
        <f>('Ver-Iniciação1'!$G$19/SUM('Ver-Iniciação1'!$G$19:$J$19))</f>
        <v>1</v>
      </c>
      <c r="C5" s="14">
        <f>('Ver-Iniciação1'!$H$19/SUM('Ver-Iniciação1'!$G$19:$J$19))</f>
        <v>0</v>
      </c>
      <c r="D5" s="14">
        <f>('Ver-Iniciação1'!$I$19/SUM('Ver-Iniciação1'!$G$19:$J$19))</f>
        <v>0</v>
      </c>
      <c r="E5" s="14">
        <f>('Ver-Iniciação1'!$J$19/SUM('Ver-Iniciação1'!$G$19:$J$19))</f>
        <v>0</v>
      </c>
      <c r="N5" t="s">
        <v>16</v>
      </c>
      <c r="O5" s="14">
        <f>('Ver-Elaboração1'!$G$15/SUM('Ver-Elaboração1'!$G$15:$J$15))</f>
        <v>1</v>
      </c>
      <c r="P5" s="14">
        <f>('Ver-Elaboração1'!$H$15/SUM('Ver-Elaboração1'!$G$15:$J$15))</f>
        <v>0</v>
      </c>
      <c r="Q5" s="14">
        <f>('Ver-Elaboração1'!$I$15/SUM('Ver-Elaboração1'!$G$15:$J$15))</f>
        <v>0</v>
      </c>
      <c r="R5" s="14">
        <f>('Ver-Elaboração1'!$J$15/SUM('Ver-Elaboração1'!$G$15:$J$15))</f>
        <v>0</v>
      </c>
    </row>
    <row r="6" spans="1:18">
      <c r="A6" t="s">
        <v>16</v>
      </c>
      <c r="B6" s="14">
        <f>('Ver-Iniciação1'!$G$22/SUM('Ver-Iniciação1'!$G$22:$J$22))</f>
        <v>1</v>
      </c>
      <c r="C6" s="14">
        <f>('Ver-Iniciação1'!$H$22/SUM('Ver-Iniciação1'!$G$22:$J$22))</f>
        <v>0</v>
      </c>
      <c r="D6" s="14">
        <f>('Ver-Iniciação1'!$I$22/SUM('Ver-Iniciação1'!$G$22:$J$22))</f>
        <v>0</v>
      </c>
      <c r="E6" s="14">
        <f>('Ver-Iniciação1'!$J$22/SUM('Ver-Iniciação1'!$G$22:$J$22))</f>
        <v>0</v>
      </c>
      <c r="N6" t="s">
        <v>17</v>
      </c>
      <c r="O6" s="14">
        <f>('Ver-Elaboração1'!$G$17/SUM('Ver-Elaboração1'!$G$17:$J$17))</f>
        <v>0</v>
      </c>
      <c r="P6" s="14">
        <f>('Ver-Elaboração1'!$H$17/SUM('Ver-Elaboração1'!$G$17:$J$17))</f>
        <v>0</v>
      </c>
      <c r="Q6" s="14">
        <f>('Ver-Elaboração1'!$I$17/SUM('Ver-Elaboração1'!$G$17:$J$17))</f>
        <v>0</v>
      </c>
      <c r="R6" s="14">
        <f>('Ver-Elaboração1'!$J$17/SUM('Ver-Elaboração1'!$G$17:$J$17))</f>
        <v>1</v>
      </c>
    </row>
    <row r="7" spans="1:18">
      <c r="A7" t="s">
        <v>17</v>
      </c>
      <c r="B7" s="14">
        <f>('Ver-Iniciação1'!$G$25/SUM('Ver-Iniciação1'!$G$25:$J$25))</f>
        <v>0</v>
      </c>
      <c r="C7" s="14">
        <f>('Ver-Iniciação1'!$H$25/SUM('Ver-Iniciação1'!$G$25:$J$25))</f>
        <v>0</v>
      </c>
      <c r="D7" s="14">
        <f>('Ver-Iniciação1'!$I$25/SUM('Ver-Iniciação1'!$G$25:$J$25))</f>
        <v>0</v>
      </c>
      <c r="E7" s="14">
        <f>('Ver-Iniciação1'!$J$25/SUM('Ver-Iniciação1'!$G$25:$J$25))</f>
        <v>1</v>
      </c>
      <c r="N7" t="s">
        <v>18</v>
      </c>
      <c r="O7" s="14">
        <f>('Ver-Elaboração1'!$G$19/SUM('Ver-Elaboração1'!$G$19:$J$19))</f>
        <v>1</v>
      </c>
      <c r="P7" s="14">
        <f>('Ver-Elaboração1'!$H$19/SUM('Ver-Elaboração1'!$G$19:$J$19))</f>
        <v>0</v>
      </c>
      <c r="Q7" s="14">
        <f>('Ver-Elaboração1'!$I$19/SUM('Ver-Elaboração1'!$G$19:$J$19))</f>
        <v>0</v>
      </c>
      <c r="R7" s="14">
        <f>('Ver-Elaboração1'!$J$19/SUM('Ver-Elaboração1'!$G$19:$J$19))</f>
        <v>0</v>
      </c>
    </row>
    <row r="8" spans="1:18">
      <c r="A8" t="s">
        <v>19</v>
      </c>
      <c r="B8" s="14">
        <f>('Ver-Iniciação1'!$G$28/SUM('Ver-Iniciação1'!$G$28:$J$28))</f>
        <v>0</v>
      </c>
      <c r="C8" s="14">
        <f>('Ver-Iniciação1'!$H$28/SUM('Ver-Iniciação1'!$G$28:$J$28))</f>
        <v>0</v>
      </c>
      <c r="D8" s="14">
        <f>('Ver-Iniciação1'!$I$28/SUM('Ver-Iniciação1'!$G$28:$J$28))</f>
        <v>1</v>
      </c>
      <c r="E8" s="14">
        <f>('Ver-Iniciação1'!$J$28/SUM('Ver-Iniciação1'!$G$28:$J$28))</f>
        <v>0</v>
      </c>
      <c r="N8" t="s">
        <v>20</v>
      </c>
      <c r="O8" s="14">
        <f>('Ver-Elaboração1'!$G$25/SUM('Ver-Elaboração1'!$G$25:$J$25))</f>
        <v>1</v>
      </c>
      <c r="P8" s="14">
        <f>('Ver-Elaboração1'!$H$25/SUM('Ver-Elaboração1'!$G$25:$J$25))</f>
        <v>0</v>
      </c>
      <c r="Q8" s="14">
        <f>('Ver-Elaboração1'!$I$25/SUM('Ver-Elaboração1'!$G$25:$J$25))</f>
        <v>0</v>
      </c>
      <c r="R8" s="14">
        <f>('Ver-Elaboração1'!$J$25/SUM('Ver-Elaboração1'!$G$25:$J$25))</f>
        <v>0</v>
      </c>
    </row>
    <row r="9" spans="1:18">
      <c r="A9" t="s">
        <v>21</v>
      </c>
      <c r="B9" s="14">
        <f>('Ver-Iniciação1'!$G$30/SUM('Ver-Iniciação1'!$G$30:$J$30))</f>
        <v>1</v>
      </c>
      <c r="C9" s="14">
        <f>('Ver-Iniciação1'!$H$30/SUM('Ver-Iniciação1'!$G$30:$J$30))</f>
        <v>0</v>
      </c>
      <c r="D9" s="14">
        <f>('Ver-Iniciação1'!$I$30/SUM('Ver-Iniciação1'!$G$30:$J$30))</f>
        <v>0</v>
      </c>
      <c r="E9" s="14">
        <f>('Ver-Iniciação1'!$J$30/SUM('Ver-Iniciação1'!$G$30:$J$30))</f>
        <v>0</v>
      </c>
      <c r="N9" t="s">
        <v>22</v>
      </c>
      <c r="O9" s="14">
        <f>('Ver-Elaboração1'!$G$28/SUM('Ver-Elaboração1'!$G$28:$J$28))</f>
        <v>0.66666666666666663</v>
      </c>
      <c r="P9" s="14">
        <f>('Ver-Elaboração1'!$H$28/SUM('Ver-Elaboração1'!$G$28:$J$28))</f>
        <v>0</v>
      </c>
      <c r="Q9" s="14">
        <f>('Ver-Elaboração1'!$I$28/SUM('Ver-Elaboração1'!$G$28:$J$28))</f>
        <v>0.33333333333333331</v>
      </c>
      <c r="R9" s="14">
        <f>('Ver-Elaboração1'!$J$28/SUM('Ver-Elaboração1'!$G$28:$J$28))</f>
        <v>0</v>
      </c>
    </row>
    <row r="10" spans="1:18">
      <c r="A10" t="s">
        <v>23</v>
      </c>
      <c r="B10" s="14">
        <f>('Ver-Iniciação1'!$G$34/SUM('Ver-Iniciação1'!$G$34:$J$34))</f>
        <v>1</v>
      </c>
      <c r="C10" s="14">
        <f>('Ver-Iniciação1'!$H$34/SUM('Ver-Iniciação1'!$G$34:$J$34))</f>
        <v>0</v>
      </c>
      <c r="D10" s="14">
        <f>('Ver-Iniciação1'!$I$34/SUM('Ver-Iniciação1'!$G$34:$J$34))</f>
        <v>0</v>
      </c>
      <c r="E10" s="14">
        <f>('Ver-Iniciação1'!$J$34/SUM('Ver-Iniciação1'!$G$34:$J$34))</f>
        <v>0</v>
      </c>
      <c r="N10" t="s">
        <v>23</v>
      </c>
      <c r="O10" s="14">
        <f>('Ver-Elaboração1'!$G$35/SUM('Ver-Elaboração1'!$G$35:$J$35))</f>
        <v>0.83333333333333337</v>
      </c>
      <c r="P10" s="14">
        <f>('Ver-Elaboração1'!$H$35/SUM('Ver-Elaboração1'!$G$35:$J$35))</f>
        <v>0</v>
      </c>
      <c r="Q10" s="14">
        <f>('Ver-Elaboração1'!$I$35/SUM('Ver-Elaboração1'!$G$35:$J$35))</f>
        <v>0.16666666666666666</v>
      </c>
      <c r="R10" s="14">
        <f>('Ver-Elaboração1'!$J$35/SUM('Ver-Elaboração1'!$G$35:$J$35))</f>
        <v>0</v>
      </c>
    </row>
    <row r="11" spans="1:18">
      <c r="A11" t="s">
        <v>24</v>
      </c>
      <c r="B11" s="14">
        <f>('Ver-Iniciação1'!$G$44/SUM('Ver-Iniciação1'!$G$44:$J$44))</f>
        <v>1</v>
      </c>
      <c r="C11" s="14">
        <f>('Ver-Iniciação1'!$H$44/SUM('Ver-Iniciação1'!$G$44:$J$44))</f>
        <v>0</v>
      </c>
      <c r="D11" s="14">
        <f>('Ver-Iniciação1'!$I$44/SUM('Ver-Iniciação1'!$G$44:$J$44))</f>
        <v>0</v>
      </c>
      <c r="E11" s="14">
        <f>('Ver-Iniciação1'!$J$44/SUM('Ver-Iniciação1'!$G$44:$J$44))</f>
        <v>0</v>
      </c>
      <c r="N11" t="s">
        <v>24</v>
      </c>
      <c r="O11" s="14">
        <f>('Ver-Elaboração1'!$G$42/SUM('Ver-Elaboração1'!$G$42:$J$42))</f>
        <v>0.66666666666666663</v>
      </c>
      <c r="P11" s="14">
        <f>('Ver-Elaboração1'!$H$42/SUM('Ver-Elaboração1'!$G$42:$J$42))</f>
        <v>0</v>
      </c>
      <c r="Q11" s="14">
        <f>('Ver-Elaboração1'!$I$42/SUM('Ver-Elaboração1'!$G$42:$J$42))</f>
        <v>0.33333333333333331</v>
      </c>
      <c r="R11" s="14">
        <f>('Ver-Elaboração1'!$J$42/SUM('Ver-Elaboração1'!$G$42:$J$42))</f>
        <v>0</v>
      </c>
    </row>
    <row r="12" spans="1:18">
      <c r="A12" t="s">
        <v>25</v>
      </c>
      <c r="B12" s="14">
        <f>('Ver-Iniciação1'!$G$49/SUM('Ver-Iniciação1'!$G$49:$J$49))</f>
        <v>0</v>
      </c>
      <c r="C12" s="14">
        <f>('Ver-Iniciação1'!$H$49/SUM('Ver-Iniciação1'!$G$49:$J$49))</f>
        <v>0</v>
      </c>
      <c r="D12" s="14">
        <f>('Ver-Iniciação1'!$I$49/SUM('Ver-Iniciação1'!$G$49:$J$49))</f>
        <v>0</v>
      </c>
      <c r="E12" s="14">
        <f>('Ver-Iniciação1'!$J$49/SUM('Ver-Iniciação1'!$G$49:$J$49))</f>
        <v>1</v>
      </c>
      <c r="N12" t="s">
        <v>25</v>
      </c>
      <c r="O12" s="14">
        <f>('Ver-Elaboração1'!$G$46/SUM('Ver-Elaboração1'!$G$46:$J$46))</f>
        <v>0</v>
      </c>
      <c r="P12" s="14">
        <f>('Ver-Elaboração1'!$H$46/SUM('Ver-Elaboração1'!$G$46:$J$46))</f>
        <v>0</v>
      </c>
      <c r="Q12" s="14">
        <f>('Ver-Elaboração1'!$I$46/SUM('Ver-Elaboração1'!$G$46:$J$46))</f>
        <v>0</v>
      </c>
      <c r="R12" s="14">
        <f>('Ver-Elaboração1'!$J$46/SUM('Ver-Elaboração1'!$G$46:$J$46))</f>
        <v>1</v>
      </c>
    </row>
    <row r="22" spans="1:17">
      <c r="A22" t="s">
        <v>7</v>
      </c>
      <c r="B22" t="s">
        <v>8</v>
      </c>
      <c r="C22" t="s">
        <v>9</v>
      </c>
      <c r="D22" t="s">
        <v>10</v>
      </c>
      <c r="E22" t="s">
        <v>11</v>
      </c>
    </row>
    <row r="23" spans="1:17">
      <c r="A23" t="s">
        <v>13</v>
      </c>
      <c r="B23" s="15">
        <f>('Ver-Construção1'!$G$6/SUM('Ver-Construção1'!$G$6:$J$6))</f>
        <v>1</v>
      </c>
      <c r="C23" s="16">
        <f>('Ver-Construção1'!$H$6/SUM('Ver-Construção1'!$G$6:$J$6))</f>
        <v>0</v>
      </c>
      <c r="D23" s="16">
        <f>('Ver-Construção1'!$I$6/SUM('Ver-Construção1'!$G$6:$J$6))</f>
        <v>0</v>
      </c>
      <c r="E23" s="16">
        <f>('Ver-Construção1'!$J$6/SUM('Ver-Construção1'!$G$6:$J$6))</f>
        <v>0</v>
      </c>
    </row>
    <row r="24" spans="1:17">
      <c r="A24" t="s">
        <v>14</v>
      </c>
      <c r="B24" s="15">
        <f>('Ver-Construção1'!$G$8/SUM('Ver-Construção1'!$G$8:$J$8))</f>
        <v>1</v>
      </c>
      <c r="C24" s="16">
        <f>('Ver-Construção1'!$H$8/SUM('Ver-Construção1'!$G$8:$J$8))</f>
        <v>0</v>
      </c>
      <c r="D24" s="16">
        <f>('Ver-Construção1'!$I$8/SUM('Ver-Construção1'!$G$8:$J$8))</f>
        <v>0</v>
      </c>
      <c r="E24" s="16">
        <f>('Ver-Construção1'!$J$8/SUM('Ver-Construção1'!$G$8:$J$8))</f>
        <v>0</v>
      </c>
      <c r="M24" t="s">
        <v>7</v>
      </c>
      <c r="N24" t="s">
        <v>8</v>
      </c>
      <c r="O24" t="s">
        <v>9</v>
      </c>
      <c r="P24" t="s">
        <v>10</v>
      </c>
      <c r="Q24" t="s">
        <v>11</v>
      </c>
    </row>
    <row r="25" spans="1:17">
      <c r="A25" t="s">
        <v>15</v>
      </c>
      <c r="B25" s="15">
        <f>('Ver-Construção1'!$G$10/SUM('Ver-Construção1'!$G$10:$J$10))</f>
        <v>0.66666666666666663</v>
      </c>
      <c r="C25" s="16">
        <f>('Ver-Construção1'!$G$10/SUM('Ver-Construção1'!$G$10:$J$10))</f>
        <v>0.66666666666666663</v>
      </c>
      <c r="D25" s="16">
        <f>('Ver-Construção1'!$I$10/SUM('Ver-Construção1'!$G$10:$J$10))</f>
        <v>0</v>
      </c>
      <c r="E25" s="16">
        <f>('Ver-Construção1'!$J$10/SUM('Ver-Construção1'!$G$10:$J$10))</f>
        <v>0.33333333333333331</v>
      </c>
      <c r="M25" t="s">
        <v>13</v>
      </c>
      <c r="N25" s="16" t="e">
        <f>('Ver-Transição1'!$G$6/SUM('Ver-Transição1'!$G$6:$J$6))</f>
        <v>#DIV/0!</v>
      </c>
      <c r="O25" s="16" t="e">
        <f>('Ver-Transição1'!$H$6/SUM('Ver-Transição1'!$G$6:$J$6))</f>
        <v>#DIV/0!</v>
      </c>
      <c r="P25" s="16" t="e">
        <f>('Ver-Transição1'!$I$6/SUM('Ver-Transição1'!$G$6:$J$6))</f>
        <v>#DIV/0!</v>
      </c>
      <c r="Q25" s="16" t="e">
        <f>('Ver-Transição1'!$J$6/SUM('Ver-Transição1'!$G$6:$J$6))</f>
        <v>#DIV/0!</v>
      </c>
    </row>
    <row r="26" spans="1:17">
      <c r="A26" t="s">
        <v>16</v>
      </c>
      <c r="B26" s="16">
        <f>('Ver-Construção1'!$G$14/SUM('Ver-Construção1'!$G$14:$J$14))</f>
        <v>1</v>
      </c>
      <c r="C26" s="16">
        <f>('Ver-Construção1'!$H$14/SUM('Ver-Construção1'!$G$14:$J$14))</f>
        <v>0</v>
      </c>
      <c r="D26" s="16">
        <f>('Ver-Construção1'!$I$14/SUM('Ver-Construção1'!$G$14:$J$14))</f>
        <v>0</v>
      </c>
      <c r="E26" s="16">
        <f>('Ver-Construção1'!$J$14/SUM('Ver-Construção1'!$G$14:$J$14))</f>
        <v>0</v>
      </c>
      <c r="M26" t="s">
        <v>14</v>
      </c>
      <c r="N26" s="16" t="e">
        <f>('Ver-Transição1'!$G$8/SUM('Ver-Transição1'!$G$8:$J$8))</f>
        <v>#DIV/0!</v>
      </c>
      <c r="O26" s="16" t="e">
        <f>('Ver-Transição1'!$H$8/SUM('Ver-Transição1'!$G$8:$J$8))</f>
        <v>#DIV/0!</v>
      </c>
      <c r="P26" s="16" t="e">
        <f>('Ver-Transição1'!$I$8/SUM('Ver-Transição1'!$G$8:$J$8))</f>
        <v>#DIV/0!</v>
      </c>
      <c r="Q26" s="16" t="e">
        <f>('Ver-Transição1'!$J$8/SUM('Ver-Transição1'!$G$8:$J$8))</f>
        <v>#DIV/0!</v>
      </c>
    </row>
    <row r="27" spans="1:17">
      <c r="A27" t="s">
        <v>17</v>
      </c>
      <c r="B27" s="16">
        <f>('Ver-Construção1'!$G$16/SUM('Ver-Construção1'!$G$16:$J$16))</f>
        <v>1</v>
      </c>
      <c r="C27" s="16">
        <f>('Ver-Construção1'!$H$16/SUM('Ver-Construção1'!$G$16:$J$16))</f>
        <v>0</v>
      </c>
      <c r="D27" s="16">
        <f>('Ver-Construção1'!$I$16/SUM('Ver-Construção1'!$G$16:$J$16))</f>
        <v>0</v>
      </c>
      <c r="E27" s="16">
        <f>('Ver-Construção1'!$J$16/SUM('Ver-Construção1'!$G$16:$J$16))</f>
        <v>0</v>
      </c>
      <c r="M27" t="s">
        <v>15</v>
      </c>
      <c r="N27" s="16" t="e">
        <f>('Ver-Transição1'!$G$10/SUM('Ver-Transição1'!$G$10:$J$10))</f>
        <v>#DIV/0!</v>
      </c>
      <c r="O27" s="16" t="e">
        <f>('Ver-Transição1'!$H$10/SUM('Ver-Transição1'!$G$10:$J$10))</f>
        <v>#DIV/0!</v>
      </c>
      <c r="P27" s="16" t="e">
        <f>('Ver-Transição1'!$I$10/SUM('Ver-Transição1'!$G$10:$J$10))</f>
        <v>#DIV/0!</v>
      </c>
      <c r="Q27" s="16" t="e">
        <f>('Ver-Transição1'!$J$10/SUM('Ver-Transição1'!$G$10:$J$10))</f>
        <v>#DIV/0!</v>
      </c>
    </row>
    <row r="28" spans="1:17">
      <c r="A28" t="s">
        <v>18</v>
      </c>
      <c r="B28" s="16">
        <f>('Ver-Construção1'!$G$18/SUM('Ver-Construção1'!$G$18:$J$18))</f>
        <v>1</v>
      </c>
      <c r="C28" s="16">
        <f>('Ver-Construção1'!$H$18/SUM('Ver-Construção1'!$G$18:$J$18))</f>
        <v>0</v>
      </c>
      <c r="D28" s="16">
        <f>('Ver-Construção1'!$I$18/SUM('Ver-Construção1'!$G$18:$J$18))</f>
        <v>0</v>
      </c>
      <c r="E28" s="16">
        <f>('Ver-Construção1'!$J$18/SUM('Ver-Construção1'!$G$18:$J$18))</f>
        <v>0</v>
      </c>
      <c r="M28" t="s">
        <v>16</v>
      </c>
      <c r="N28" s="16" t="e">
        <f>('Ver-Transição1'!$G$14/SUM('Ver-Transição1'!$G$14:$J$14))</f>
        <v>#DIV/0!</v>
      </c>
      <c r="O28" s="16" t="e">
        <f>('Ver-Transição1'!$H$14/SUM('Ver-Transição1'!$G$14:$J$14))</f>
        <v>#DIV/0!</v>
      </c>
      <c r="P28" s="16" t="e">
        <f>('Ver-Transição1'!$I$14/SUM('Ver-Transição1'!$G$14:$J$14))</f>
        <v>#DIV/0!</v>
      </c>
      <c r="Q28" s="16" t="e">
        <f>('Ver-Transição1'!$J$14/SUM('Ver-Transição1'!$G$14:$J$14))</f>
        <v>#DIV/0!</v>
      </c>
    </row>
    <row r="29" spans="1:17">
      <c r="A29" t="s">
        <v>20</v>
      </c>
      <c r="B29" s="16">
        <f>('Ver-Construção1'!$G$21/SUM('Ver-Construção1'!$G$21:$J$21))</f>
        <v>1</v>
      </c>
      <c r="C29" s="16">
        <f>('Ver-Construção1'!$H$21/SUM('Ver-Construção1'!$G$21:$J$21))</f>
        <v>0</v>
      </c>
      <c r="D29" s="16">
        <f>('Ver-Construção1'!$I$21/SUM('Ver-Construção1'!$G$21:$J$21))</f>
        <v>0</v>
      </c>
      <c r="E29" s="16">
        <f>('Ver-Construção1'!$J$21/SUM('Ver-Construção1'!$G$21:$J$21))</f>
        <v>0</v>
      </c>
      <c r="M29" t="s">
        <v>17</v>
      </c>
      <c r="N29" s="16" t="e">
        <f>('Ver-Transição1'!$G$16/SUM('Ver-Transição1'!$G$16:$J$16))</f>
        <v>#DIV/0!</v>
      </c>
      <c r="O29" s="16" t="e">
        <f>('Ver-Transição1'!$H$16/SUM('Ver-Transição1'!$G$16:$J$16))</f>
        <v>#DIV/0!</v>
      </c>
      <c r="P29" s="16" t="e">
        <f>('Ver-Transição1'!$I$16/SUM('Ver-Transição1'!$G$16:$J$16))</f>
        <v>#DIV/0!</v>
      </c>
      <c r="Q29" s="16" t="e">
        <f>('Ver-Transição1'!$J$16/SUM('Ver-Transição1'!$G$16:$J$16))</f>
        <v>#DIV/0!</v>
      </c>
    </row>
    <row r="30" spans="1:17">
      <c r="A30" t="s">
        <v>22</v>
      </c>
      <c r="B30" s="16">
        <f>('Ver-Construção1'!$G$23/SUM('Ver-Construção1'!$G$23:$J$23))</f>
        <v>1</v>
      </c>
      <c r="C30" s="16">
        <f>('Ver-Construção1'!$H$23/SUM('Ver-Construção1'!$G$23:$J$23))</f>
        <v>0</v>
      </c>
      <c r="D30" s="16">
        <f>('Ver-Construção1'!$I$23/SUM('Ver-Construção1'!$G$23:$J$23))</f>
        <v>0</v>
      </c>
      <c r="E30" s="16">
        <f>('Ver-Construção1'!$J$23/SUM('Ver-Construção1'!$G$23:$J$23))</f>
        <v>0</v>
      </c>
      <c r="M30" t="s">
        <v>18</v>
      </c>
      <c r="N30" s="16" t="e">
        <f>('Ver-Transição1'!$G$18/SUM('Ver-Transição1'!$G$18:$J$18))</f>
        <v>#DIV/0!</v>
      </c>
      <c r="O30" s="16" t="e">
        <f>('Ver-Transição1'!$H$18/SUM('Ver-Transição1'!$G$18:$J$18))</f>
        <v>#DIV/0!</v>
      </c>
      <c r="P30" s="16" t="e">
        <f>('Ver-Transição1'!$I$18/SUM('Ver-Transição1'!$G$18:$J$18))</f>
        <v>#DIV/0!</v>
      </c>
      <c r="Q30" s="16" t="e">
        <f>('Ver-Transição1'!$J$18/SUM('Ver-Transição1'!$G$18:$J$18))</f>
        <v>#DIV/0!</v>
      </c>
    </row>
    <row r="31" spans="1:17">
      <c r="A31" t="s">
        <v>26</v>
      </c>
      <c r="B31" s="16">
        <f>('Ver-Construção1'!$G$30/SUM('Ver-Construção1'!$G$30:$J$30))</f>
        <v>0.8571428571428571</v>
      </c>
      <c r="C31" s="16">
        <f>('Ver-Construção1'!$H$30/SUM('Ver-Construção1'!$G$30:$J$30))</f>
        <v>0</v>
      </c>
      <c r="D31" s="16">
        <f>('Ver-Construção1'!$I$30/SUM('Ver-Construção1'!$G$30:$J$30))</f>
        <v>0</v>
      </c>
      <c r="E31" s="16">
        <f>('Ver-Construção1'!$J$30/SUM('Ver-Construção1'!$G$30:$J$30))</f>
        <v>0.14285714285714285</v>
      </c>
      <c r="M31" t="s">
        <v>22</v>
      </c>
      <c r="N31" s="16" t="e">
        <f>('Ver-Transição1'!$G$20/SUM('Ver-Transição1'!$G$20:$J$20))</f>
        <v>#DIV/0!</v>
      </c>
      <c r="O31" s="16" t="e">
        <f>('Ver-Transição1'!$H$20/SUM('Ver-Transição1'!$G$20:$J$20))</f>
        <v>#DIV/0!</v>
      </c>
      <c r="P31" s="16" t="e">
        <f>('Ver-Transição1'!$I$20/SUM('Ver-Transição1'!$G$20:$J$20))</f>
        <v>#DIV/0!</v>
      </c>
      <c r="Q31" s="16" t="e">
        <f>('Ver-Transição1'!$J$20/SUM('Ver-Transição1'!$G$20:$J$20))</f>
        <v>#DIV/0!</v>
      </c>
    </row>
    <row r="32" spans="1:17">
      <c r="A32" t="s">
        <v>23</v>
      </c>
      <c r="B32" s="16">
        <f>('Ver-Construção1'!$G$38/SUM('Ver-Construção1'!$G$38:$J$38))</f>
        <v>0.5</v>
      </c>
      <c r="C32" s="16">
        <f>('Ver-Construção1'!$H$38/SUM('Ver-Construção1'!$G$38:$J$38))</f>
        <v>0</v>
      </c>
      <c r="D32" s="16">
        <f>('Ver-Construção1'!$I$38/SUM('Ver-Construção1'!$G$38:$J$38))</f>
        <v>0.5</v>
      </c>
      <c r="E32" s="16">
        <f>('Ver-Construção1'!$J$38/SUM('Ver-Construção1'!$G$38:$J$38))</f>
        <v>0</v>
      </c>
      <c r="M32" t="s">
        <v>26</v>
      </c>
      <c r="N32" s="16" t="e">
        <f>('Ver-Transição1'!$G$26/SUM('Ver-Transição1'!$G$26:$J$26))</f>
        <v>#DIV/0!</v>
      </c>
      <c r="O32" s="16" t="e">
        <f>('Ver-Transição1'!$H$26/SUM('Ver-Transição1'!$G$26:$J$26))</f>
        <v>#DIV/0!</v>
      </c>
      <c r="P32" s="16" t="e">
        <f>('Ver-Transição1'!$I$26/SUM('Ver-Transição1'!$G$26:$J$26))</f>
        <v>#DIV/0!</v>
      </c>
      <c r="Q32" s="16" t="e">
        <f>('Ver-Transição1'!$J$26/SUM('Ver-Transição1'!$G$26:$J$26))</f>
        <v>#DIV/0!</v>
      </c>
    </row>
    <row r="33" spans="1:17">
      <c r="A33" t="s">
        <v>24</v>
      </c>
      <c r="B33" s="16">
        <f>('Ver-Construção1'!$G$45/SUM('Ver-Construção1'!$G$45:$J$45))</f>
        <v>1</v>
      </c>
      <c r="C33" s="16">
        <f>('Ver-Construção1'!$H$45/SUM('Ver-Construção1'!$G$45:$J$45))</f>
        <v>0</v>
      </c>
      <c r="D33" s="16">
        <f>('Ver-Construção1'!$I$45/SUM('Ver-Construção1'!$G$45:$J$45))</f>
        <v>0</v>
      </c>
      <c r="E33" s="16">
        <f>('Ver-Construção1'!$J$45/SUM('Ver-Construção1'!$G$45:$J$45))</f>
        <v>0</v>
      </c>
      <c r="M33" t="s">
        <v>27</v>
      </c>
      <c r="N33" s="16" t="e">
        <f>('Ver-Transição1'!$G$30/SUM('Ver-Transição1'!$G$30:$J$30))</f>
        <v>#DIV/0!</v>
      </c>
      <c r="O33" s="16" t="e">
        <f>('Ver-Transição1'!$H$30/SUM('Ver-Transição1'!$G$30:$J$30))</f>
        <v>#DIV/0!</v>
      </c>
      <c r="P33" s="16" t="e">
        <f>('Ver-Transição1'!$I$30/SUM('Ver-Transição1'!$G$30:$J$30))</f>
        <v>#DIV/0!</v>
      </c>
      <c r="Q33" s="16" t="e">
        <f>('Ver-Transição1'!$J$30/SUM('Ver-Transição1'!$G$30:$J$30))</f>
        <v>#DIV/0!</v>
      </c>
    </row>
    <row r="34" spans="1:17">
      <c r="A34" t="s">
        <v>25</v>
      </c>
      <c r="B34" s="16">
        <f>('Ver-Construção1'!$G$49/SUM('Ver-Construção1'!$G$49:$J$49))</f>
        <v>0.66666666666666663</v>
      </c>
      <c r="C34" s="16">
        <f>('Ver-Construção1'!$H$49/SUM('Ver-Construção1'!$G$49:$J$49))</f>
        <v>0</v>
      </c>
      <c r="D34" s="16">
        <f>('Ver-Construção1'!$I$49/SUM('Ver-Construção1'!$G$49:$J$49))</f>
        <v>0</v>
      </c>
      <c r="E34" s="16">
        <f>('Ver-Construção1'!$J$49/SUM('Ver-Construção1'!$G$49:$J$49))</f>
        <v>0.33333333333333331</v>
      </c>
      <c r="M34" t="s">
        <v>28</v>
      </c>
      <c r="N34" s="15" t="e">
        <f>('Ver-Transição1'!$G$33/SUM('Ver-Transição1'!$G$33:$J$33))</f>
        <v>#DIV/0!</v>
      </c>
      <c r="O34" s="16" t="e">
        <f>('Ver-Transição1'!$H$33/SUM('Ver-Transição1'!$G$33:$J$33))</f>
        <v>#DIV/0!</v>
      </c>
      <c r="P34" s="16" t="e">
        <f>('Ver-Transição1'!$I$33/SUM('Ver-Transição1'!$G$33:$J$33))</f>
        <v>#DIV/0!</v>
      </c>
      <c r="Q34" s="16" t="e">
        <f>('Ver-Transição1'!$J$33/SUM('Ver-Transição1'!$G$33:$J$33))</f>
        <v>#DIV/0!</v>
      </c>
    </row>
    <row r="35" spans="1:17">
      <c r="M35" t="s">
        <v>23</v>
      </c>
      <c r="N35" s="16" t="e">
        <f>('Ver-Transição1'!$G$36/SUM('Ver-Transição1'!$G$36:$J$36))</f>
        <v>#DIV/0!</v>
      </c>
      <c r="O35" s="16" t="e">
        <f>('Ver-Transição1'!$H$36/SUM('Ver-Transição1'!$G$36:$J$36))</f>
        <v>#DIV/0!</v>
      </c>
      <c r="P35" s="16" t="e">
        <f>('Ver-Transição1'!$I$36/SUM('Ver-Transição1'!$G$36:$J$36))</f>
        <v>#DIV/0!</v>
      </c>
      <c r="Q35" s="16" t="e">
        <f>('Ver-Transição1'!$J$36/SUM('Ver-Transição1'!$G$36:$J$36))</f>
        <v>#DIV/0!</v>
      </c>
    </row>
    <row r="36" spans="1:17">
      <c r="M36" t="s">
        <v>24</v>
      </c>
      <c r="N36" s="16" t="e">
        <f>('Ver-Transição1'!$G$44/SUM('Ver-Transição1'!$G$44:$J$44))</f>
        <v>#DIV/0!</v>
      </c>
      <c r="O36" s="16" t="e">
        <f>('Ver-Transição1'!$H$44/SUM('Ver-Transição1'!$G$44:$J$44))</f>
        <v>#DIV/0!</v>
      </c>
      <c r="P36" s="16" t="e">
        <f>('Ver-Transição1'!$I$44/SUM('Ver-Transição1'!$G$44:$J$44))</f>
        <v>#DIV/0!</v>
      </c>
      <c r="Q36" s="16" t="e">
        <f>('Ver-Transição1'!$J$44/SUM('Ver-Transição1'!$G$44:$J$44))</f>
        <v>#DIV/0!</v>
      </c>
    </row>
    <row r="37" spans="1:17">
      <c r="M37" t="s">
        <v>25</v>
      </c>
      <c r="N37" s="16" t="e">
        <f>('Ver-Transição1'!$G$48/SUM('Ver-Transição1'!$G$48:$J$48))</f>
        <v>#DIV/0!</v>
      </c>
      <c r="O37" s="16" t="e">
        <f>('Ver-Transição1'!$H$48/SUM('Ver-Transição1'!$G$48:$J$48))</f>
        <v>#DIV/0!</v>
      </c>
      <c r="P37" s="16" t="e">
        <f>('Ver-Transição1'!$I$48/SUM('Ver-Transição1'!$G$48:$J$48))</f>
        <v>#DIV/0!</v>
      </c>
      <c r="Q37" s="16" t="e">
        <f>('Ver-Transição1'!$J$48/SUM('Ver-Transição1'!$G$48:$J$48))</f>
        <v>#DIV/0!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2"/>
  <sheetViews>
    <sheetView zoomScale="75" zoomScaleNormal="75" workbookViewId="0">
      <selection activeCell="C2" sqref="C2"/>
    </sheetView>
  </sheetViews>
  <sheetFormatPr defaultColWidth="8.42578125" defaultRowHeight="18.75"/>
  <cols>
    <col min="1" max="1" width="21.140625" customWidth="1"/>
    <col min="2" max="2" width="5.28515625" style="17" customWidth="1"/>
    <col min="3" max="3" width="91" style="18" customWidth="1"/>
    <col min="4" max="4" width="9.85546875" customWidth="1"/>
    <col min="5" max="5" width="29.7109375" customWidth="1"/>
    <col min="6" max="6" width="20.42578125" customWidth="1"/>
    <col min="7" max="7" width="4.42578125" hidden="1" customWidth="1"/>
    <col min="8" max="8" width="6.140625" hidden="1" customWidth="1"/>
    <col min="9" max="9" width="9.28515625" hidden="1" customWidth="1"/>
    <col min="10" max="10" width="6" hidden="1" customWidth="1"/>
  </cols>
  <sheetData>
    <row r="1" spans="1:10" ht="19.5" customHeight="1">
      <c r="A1" s="8" t="s">
        <v>29</v>
      </c>
      <c r="B1" s="8"/>
      <c r="C1" s="8"/>
      <c r="D1" s="8"/>
      <c r="E1" s="8"/>
      <c r="F1" s="8"/>
    </row>
    <row r="2" spans="1:10" ht="18.75" customHeight="1">
      <c r="A2" s="7" t="s">
        <v>30</v>
      </c>
      <c r="B2" s="7"/>
      <c r="C2" s="19"/>
      <c r="D2" s="6" t="s">
        <v>31</v>
      </c>
      <c r="E2" s="6"/>
      <c r="F2" s="20">
        <f>COUNTIF(D5:D52,"Sim")/(COUNTA(D5:D52)-COUNTIF(D5:D52,"NA"))</f>
        <v>0.96875</v>
      </c>
    </row>
    <row r="3" spans="1:10" ht="15.75">
      <c r="A3" s="7" t="s">
        <v>32</v>
      </c>
      <c r="B3" s="7"/>
      <c r="C3" s="21" t="s">
        <v>33</v>
      </c>
      <c r="D3" s="5" t="s">
        <v>34</v>
      </c>
      <c r="E3" s="5"/>
      <c r="F3" s="5"/>
    </row>
    <row r="4" spans="1:10" ht="15">
      <c r="A4" s="22" t="s">
        <v>35</v>
      </c>
      <c r="B4" s="22" t="s">
        <v>36</v>
      </c>
      <c r="C4" s="22" t="s">
        <v>37</v>
      </c>
      <c r="D4" s="23" t="s">
        <v>38</v>
      </c>
      <c r="E4" s="24" t="s">
        <v>39</v>
      </c>
      <c r="F4" s="24" t="s">
        <v>40</v>
      </c>
    </row>
    <row r="5" spans="1:10" ht="15" customHeight="1">
      <c r="A5" s="4" t="s">
        <v>41</v>
      </c>
      <c r="B5" s="25"/>
      <c r="C5" s="26" t="s">
        <v>12</v>
      </c>
      <c r="D5" s="27"/>
      <c r="E5" s="27"/>
      <c r="F5" s="27"/>
      <c r="G5">
        <f>COUNTIF(D6,"Sim")</f>
        <v>1</v>
      </c>
      <c r="H5">
        <f>COUNTIF(D6,"Parcialmente")</f>
        <v>0</v>
      </c>
      <c r="I5">
        <f>COUNTIF(D6,"Não")</f>
        <v>0</v>
      </c>
      <c r="J5">
        <f>COUNTIF(D6,"NA")</f>
        <v>0</v>
      </c>
    </row>
    <row r="6" spans="1:10" ht="15">
      <c r="A6" s="4"/>
      <c r="B6" s="28">
        <v>1</v>
      </c>
      <c r="C6" s="29" t="s">
        <v>42</v>
      </c>
      <c r="D6" s="30" t="s">
        <v>43</v>
      </c>
      <c r="E6" s="29"/>
      <c r="F6" s="29"/>
    </row>
    <row r="7" spans="1:10" ht="15" customHeight="1">
      <c r="A7" s="3" t="s">
        <v>44</v>
      </c>
      <c r="B7" s="25"/>
      <c r="C7" s="26" t="s">
        <v>13</v>
      </c>
      <c r="D7" s="27"/>
      <c r="E7" s="27"/>
      <c r="F7" s="27"/>
      <c r="G7">
        <f>COUNTIF(D8:D12,"Sim")</f>
        <v>5</v>
      </c>
      <c r="H7">
        <f>COUNTIF(D8:D12,"Parcialmente")</f>
        <v>0</v>
      </c>
      <c r="I7">
        <f>COUNTIF(D8:D12,"Não")</f>
        <v>0</v>
      </c>
      <c r="J7">
        <f>COUNTIF(D8:D12,"NA")</f>
        <v>0</v>
      </c>
    </row>
    <row r="8" spans="1:10" ht="15" customHeight="1">
      <c r="A8" s="3"/>
      <c r="B8" s="31">
        <v>2</v>
      </c>
      <c r="C8" s="32" t="s">
        <v>45</v>
      </c>
      <c r="D8" s="30" t="s">
        <v>43</v>
      </c>
      <c r="E8" s="29"/>
      <c r="F8" s="29"/>
    </row>
    <row r="9" spans="1:10" ht="15">
      <c r="A9" s="3"/>
      <c r="B9" s="28">
        <v>3</v>
      </c>
      <c r="C9" s="29" t="s">
        <v>46</v>
      </c>
      <c r="D9" s="30" t="s">
        <v>43</v>
      </c>
      <c r="E9" s="29"/>
      <c r="F9" s="29"/>
    </row>
    <row r="10" spans="1:10" ht="15">
      <c r="A10" s="3"/>
      <c r="B10" s="28">
        <v>4</v>
      </c>
      <c r="C10" s="29" t="s">
        <v>47</v>
      </c>
      <c r="D10" s="30" t="s">
        <v>43</v>
      </c>
      <c r="E10" s="29"/>
      <c r="F10" s="29"/>
    </row>
    <row r="11" spans="1:10" s="33" customFormat="1" ht="15">
      <c r="A11" s="3"/>
      <c r="B11" s="28">
        <v>5</v>
      </c>
      <c r="C11" s="29" t="s">
        <v>48</v>
      </c>
      <c r="D11" s="30" t="s">
        <v>43</v>
      </c>
      <c r="E11" s="29"/>
      <c r="F11" s="29"/>
    </row>
    <row r="12" spans="1:10" ht="16.5" customHeight="1">
      <c r="A12" s="3"/>
      <c r="B12" s="28">
        <v>6</v>
      </c>
      <c r="C12" s="29" t="s">
        <v>49</v>
      </c>
      <c r="D12" s="30" t="s">
        <v>43</v>
      </c>
      <c r="E12" s="29"/>
      <c r="F12" s="29"/>
    </row>
    <row r="13" spans="1:10" ht="15">
      <c r="A13" s="3"/>
      <c r="B13" s="25"/>
      <c r="C13" s="26" t="s">
        <v>14</v>
      </c>
      <c r="D13" s="27"/>
      <c r="E13" s="27"/>
      <c r="F13" s="27"/>
      <c r="G13">
        <f>COUNTIF(D14:D18,"Sim")</f>
        <v>5</v>
      </c>
      <c r="H13">
        <f>COUNTIF(D14:D18,"Parcialmente")</f>
        <v>0</v>
      </c>
      <c r="I13">
        <f>COUNTIF(D14:D18,"Não")</f>
        <v>0</v>
      </c>
      <c r="J13">
        <f>COUNTIF(D14:D18,"NA")</f>
        <v>0</v>
      </c>
    </row>
    <row r="14" spans="1:10" ht="15">
      <c r="A14" s="3"/>
      <c r="B14" s="34">
        <v>7</v>
      </c>
      <c r="C14" s="32" t="s">
        <v>45</v>
      </c>
      <c r="D14" s="30" t="s">
        <v>43</v>
      </c>
      <c r="E14" s="29"/>
      <c r="F14" s="29"/>
    </row>
    <row r="15" spans="1:10" s="33" customFormat="1" ht="30">
      <c r="A15" s="3"/>
      <c r="B15" s="28">
        <v>8</v>
      </c>
      <c r="C15" s="29" t="s">
        <v>50</v>
      </c>
      <c r="D15" s="30" t="s">
        <v>43</v>
      </c>
      <c r="E15" s="29"/>
      <c r="F15" s="29"/>
    </row>
    <row r="16" spans="1:10" s="33" customFormat="1" ht="30">
      <c r="A16" s="3"/>
      <c r="B16" s="28">
        <v>9</v>
      </c>
      <c r="C16" s="29" t="s">
        <v>51</v>
      </c>
      <c r="D16" s="30" t="s">
        <v>43</v>
      </c>
      <c r="E16" s="29"/>
      <c r="F16" s="29"/>
    </row>
    <row r="17" spans="1:10" s="33" customFormat="1" ht="15">
      <c r="A17" s="3"/>
      <c r="B17" s="34">
        <v>10</v>
      </c>
      <c r="C17" s="32" t="s">
        <v>52</v>
      </c>
      <c r="D17" s="30" t="s">
        <v>43</v>
      </c>
      <c r="E17" s="29"/>
      <c r="F17" s="29"/>
    </row>
    <row r="18" spans="1:10" s="33" customFormat="1" ht="15">
      <c r="A18" s="3"/>
      <c r="B18" s="28">
        <v>11</v>
      </c>
      <c r="C18" s="29" t="s">
        <v>53</v>
      </c>
      <c r="D18" s="30" t="s">
        <v>43</v>
      </c>
      <c r="E18" s="29"/>
      <c r="F18" s="29"/>
    </row>
    <row r="19" spans="1:10" ht="15">
      <c r="A19" s="3"/>
      <c r="B19" s="25"/>
      <c r="C19" s="26" t="s">
        <v>15</v>
      </c>
      <c r="D19" s="27"/>
      <c r="E19" s="27"/>
      <c r="F19" s="27"/>
      <c r="G19">
        <f>COUNTIF(D20:D21,"Sim")</f>
        <v>2</v>
      </c>
      <c r="H19">
        <f>COUNTIF(D20:D21,"Parcialmente")</f>
        <v>0</v>
      </c>
      <c r="I19">
        <f>COUNTIF(D20:D21,"Não")</f>
        <v>0</v>
      </c>
      <c r="J19">
        <f>COUNTIF(D20:D21,"NA")</f>
        <v>0</v>
      </c>
    </row>
    <row r="20" spans="1:10" ht="30">
      <c r="A20" s="3"/>
      <c r="B20" s="34">
        <v>12</v>
      </c>
      <c r="C20" s="32" t="s">
        <v>54</v>
      </c>
      <c r="D20" s="30" t="s">
        <v>43</v>
      </c>
      <c r="E20" s="29"/>
      <c r="F20" s="29"/>
    </row>
    <row r="21" spans="1:10" ht="30">
      <c r="A21" s="3"/>
      <c r="B21" s="28">
        <v>13</v>
      </c>
      <c r="C21" s="29" t="s">
        <v>55</v>
      </c>
      <c r="D21" s="30" t="s">
        <v>43</v>
      </c>
      <c r="E21" s="29"/>
      <c r="F21" s="29"/>
    </row>
    <row r="22" spans="1:10" ht="15">
      <c r="A22" s="3"/>
      <c r="B22" s="25"/>
      <c r="C22" s="26" t="s">
        <v>16</v>
      </c>
      <c r="D22" s="27"/>
      <c r="E22" s="27"/>
      <c r="F22" s="27"/>
      <c r="G22">
        <f>COUNTIF(D23:D24,"Sim")</f>
        <v>2</v>
      </c>
      <c r="H22">
        <f>COUNTIF(D23:D24,"Parcialmente")</f>
        <v>0</v>
      </c>
      <c r="I22">
        <f>COUNTIF(D23:D24,"Não")</f>
        <v>0</v>
      </c>
      <c r="J22">
        <f>COUNTIF(D23:D24,"NA")</f>
        <v>0</v>
      </c>
    </row>
    <row r="23" spans="1:10" ht="15">
      <c r="A23" s="3"/>
      <c r="B23" s="34">
        <v>14</v>
      </c>
      <c r="C23" s="32" t="s">
        <v>45</v>
      </c>
      <c r="D23" s="30" t="s">
        <v>43</v>
      </c>
      <c r="E23" s="29"/>
      <c r="F23" s="29"/>
    </row>
    <row r="24" spans="1:10" ht="15">
      <c r="A24" s="3"/>
      <c r="B24" s="28">
        <v>15</v>
      </c>
      <c r="C24" s="29" t="s">
        <v>56</v>
      </c>
      <c r="D24" s="30" t="s">
        <v>43</v>
      </c>
      <c r="E24" s="29"/>
      <c r="F24" s="29"/>
    </row>
    <row r="25" spans="1:10" ht="15">
      <c r="A25" s="3"/>
      <c r="B25" s="25"/>
      <c r="C25" s="26" t="s">
        <v>17</v>
      </c>
      <c r="D25" s="35"/>
      <c r="E25" s="27"/>
      <c r="F25" s="27"/>
      <c r="G25">
        <f>COUNTIF(D26:D27,"Sim")</f>
        <v>0</v>
      </c>
      <c r="H25">
        <f>COUNTIF(D26:D27,"Parcialmente")</f>
        <v>0</v>
      </c>
      <c r="I25">
        <f>COUNTIF(D26:D27,"Não")</f>
        <v>0</v>
      </c>
      <c r="J25">
        <f>COUNTIF(D26:D27,"NA")</f>
        <v>2</v>
      </c>
    </row>
    <row r="26" spans="1:10" ht="13.9" customHeight="1">
      <c r="A26" s="3"/>
      <c r="B26" s="34">
        <v>16</v>
      </c>
      <c r="C26" s="32" t="s">
        <v>45</v>
      </c>
      <c r="D26" s="30" t="s">
        <v>57</v>
      </c>
      <c r="E26" s="2" t="s">
        <v>58</v>
      </c>
      <c r="F26" s="2"/>
    </row>
    <row r="27" spans="1:10" ht="15">
      <c r="A27" s="3"/>
      <c r="B27" s="28">
        <v>17</v>
      </c>
      <c r="C27" s="29" t="s">
        <v>59</v>
      </c>
      <c r="D27" s="30" t="s">
        <v>57</v>
      </c>
      <c r="E27" s="2"/>
      <c r="F27" s="2"/>
    </row>
    <row r="28" spans="1:10" ht="15" customHeight="1">
      <c r="A28" s="3" t="s">
        <v>60</v>
      </c>
      <c r="B28" s="25"/>
      <c r="C28" s="26" t="s">
        <v>19</v>
      </c>
      <c r="D28" s="27"/>
      <c r="E28" s="27"/>
      <c r="F28" s="27"/>
      <c r="G28">
        <f>COUNTIF(D29,"Sim")</f>
        <v>0</v>
      </c>
      <c r="H28">
        <f>COUNTIF(D29,"Parcialmente")</f>
        <v>0</v>
      </c>
      <c r="I28">
        <f>COUNTIF(D29,"Não")</f>
        <v>1</v>
      </c>
      <c r="J28">
        <f>COUNTIF(D29,"NA")</f>
        <v>0</v>
      </c>
    </row>
    <row r="29" spans="1:10" ht="15">
      <c r="A29" s="3"/>
      <c r="B29" s="34">
        <v>18</v>
      </c>
      <c r="C29" s="32" t="s">
        <v>45</v>
      </c>
      <c r="D29" s="30" t="s">
        <v>61</v>
      </c>
      <c r="E29" s="29"/>
      <c r="F29" s="29"/>
    </row>
    <row r="30" spans="1:10" ht="15">
      <c r="A30" s="3"/>
      <c r="B30" s="25"/>
      <c r="C30" s="26" t="s">
        <v>21</v>
      </c>
      <c r="D30" s="30"/>
      <c r="E30" s="29"/>
      <c r="F30" s="29"/>
      <c r="G30">
        <f>COUNTIF(D31:D33,"Sim")</f>
        <v>3</v>
      </c>
      <c r="H30">
        <f>COUNTIF(D31:D33,"Parcialmente")</f>
        <v>0</v>
      </c>
      <c r="I30">
        <f>COUNTIF(D31:D33,"Não")</f>
        <v>0</v>
      </c>
      <c r="J30">
        <f>COUNTIF(D31:D33,"NA")</f>
        <v>0</v>
      </c>
    </row>
    <row r="31" spans="1:10" ht="15">
      <c r="A31" s="3"/>
      <c r="B31" s="34">
        <v>18</v>
      </c>
      <c r="C31" s="32" t="s">
        <v>45</v>
      </c>
      <c r="D31" s="30" t="s">
        <v>43</v>
      </c>
      <c r="E31" s="29"/>
      <c r="F31" s="29"/>
    </row>
    <row r="32" spans="1:10" ht="15">
      <c r="A32" s="3"/>
      <c r="B32" s="28">
        <v>19</v>
      </c>
      <c r="C32" s="29" t="s">
        <v>62</v>
      </c>
      <c r="D32" s="30" t="s">
        <v>43</v>
      </c>
      <c r="E32" s="29"/>
      <c r="F32" s="29"/>
    </row>
    <row r="33" spans="1:10" ht="15">
      <c r="A33" s="3"/>
      <c r="B33" s="28">
        <v>20</v>
      </c>
      <c r="C33" s="29" t="s">
        <v>63</v>
      </c>
      <c r="D33" s="30" t="s">
        <v>43</v>
      </c>
      <c r="E33" s="29"/>
      <c r="F33" s="29"/>
    </row>
    <row r="34" spans="1:10" ht="15">
      <c r="A34" s="3"/>
      <c r="B34" s="25"/>
      <c r="C34" s="26" t="s">
        <v>23</v>
      </c>
      <c r="D34" s="27"/>
      <c r="E34" s="27"/>
      <c r="F34" s="27"/>
      <c r="G34">
        <f>COUNTIF(D35:D43,"Sim")</f>
        <v>9</v>
      </c>
      <c r="H34">
        <f>COUNTIF(D35:D43,"Parcialmente")</f>
        <v>0</v>
      </c>
      <c r="I34">
        <f>COUNTIF(D35:D43,"Não")</f>
        <v>0</v>
      </c>
      <c r="J34">
        <f>COUNTIF(D35:D43,"NA")</f>
        <v>0</v>
      </c>
    </row>
    <row r="35" spans="1:10" ht="15">
      <c r="A35" s="3"/>
      <c r="B35" s="34">
        <v>21</v>
      </c>
      <c r="C35" s="32" t="s">
        <v>45</v>
      </c>
      <c r="D35" s="30" t="s">
        <v>43</v>
      </c>
      <c r="E35" s="29"/>
      <c r="F35" s="29"/>
    </row>
    <row r="36" spans="1:10" ht="15">
      <c r="A36" s="3"/>
      <c r="B36" s="28">
        <v>22</v>
      </c>
      <c r="C36" s="29" t="s">
        <v>64</v>
      </c>
      <c r="D36" s="30" t="s">
        <v>43</v>
      </c>
      <c r="E36" s="29"/>
      <c r="F36" s="29"/>
    </row>
    <row r="37" spans="1:10" ht="15">
      <c r="A37" s="3"/>
      <c r="B37" s="28">
        <v>23</v>
      </c>
      <c r="C37" s="29" t="s">
        <v>65</v>
      </c>
      <c r="D37" s="30" t="s">
        <v>43</v>
      </c>
      <c r="E37" s="29"/>
      <c r="F37" s="29"/>
    </row>
    <row r="38" spans="1:10" ht="15">
      <c r="A38" s="3"/>
      <c r="B38" s="28">
        <v>24</v>
      </c>
      <c r="C38" s="29" t="s">
        <v>66</v>
      </c>
      <c r="D38" s="30" t="s">
        <v>43</v>
      </c>
      <c r="E38" s="29"/>
      <c r="F38" s="29"/>
    </row>
    <row r="39" spans="1:10" ht="15">
      <c r="A39" s="3"/>
      <c r="B39" s="28">
        <v>25</v>
      </c>
      <c r="C39" s="29" t="s">
        <v>67</v>
      </c>
      <c r="D39" s="30" t="s">
        <v>43</v>
      </c>
      <c r="E39" s="29"/>
      <c r="F39" s="29"/>
    </row>
    <row r="40" spans="1:10" ht="15">
      <c r="A40" s="3"/>
      <c r="B40" s="28">
        <v>26</v>
      </c>
      <c r="C40" s="29" t="s">
        <v>68</v>
      </c>
      <c r="D40" s="36" t="s">
        <v>43</v>
      </c>
      <c r="F40" s="29"/>
    </row>
    <row r="41" spans="1:10" ht="18.75" customHeight="1">
      <c r="A41" s="3"/>
      <c r="B41" s="28">
        <v>27</v>
      </c>
      <c r="C41" s="29" t="s">
        <v>69</v>
      </c>
      <c r="D41" s="36" t="s">
        <v>43</v>
      </c>
      <c r="E41" s="29"/>
      <c r="F41" s="29"/>
    </row>
    <row r="42" spans="1:10" ht="15">
      <c r="A42" s="3"/>
      <c r="B42" s="28">
        <v>28</v>
      </c>
      <c r="C42" s="29" t="s">
        <v>70</v>
      </c>
      <c r="D42" s="37" t="s">
        <v>43</v>
      </c>
      <c r="E42" s="29"/>
      <c r="F42" s="29"/>
    </row>
    <row r="43" spans="1:10" ht="15">
      <c r="A43" s="38"/>
      <c r="B43" s="28">
        <v>29</v>
      </c>
      <c r="C43" s="29" t="s">
        <v>71</v>
      </c>
      <c r="D43" s="37" t="s">
        <v>43</v>
      </c>
      <c r="E43" s="29"/>
      <c r="F43" s="29"/>
    </row>
    <row r="44" spans="1:10" ht="15" customHeight="1">
      <c r="A44" s="1" t="s">
        <v>72</v>
      </c>
      <c r="B44" s="25"/>
      <c r="C44" s="26" t="s">
        <v>24</v>
      </c>
      <c r="D44" s="27"/>
      <c r="E44" s="27"/>
      <c r="F44" s="27"/>
      <c r="G44">
        <f>COUNTIF(D45:D48,"Sim")</f>
        <v>4</v>
      </c>
      <c r="H44">
        <f>COUNTIF(D45:D48,"Parcialmente")</f>
        <v>0</v>
      </c>
      <c r="I44">
        <f>COUNTIF(D45:D48,"Não")</f>
        <v>0</v>
      </c>
      <c r="J44">
        <f>COUNTIF(D45:D48,"NA")</f>
        <v>0</v>
      </c>
    </row>
    <row r="45" spans="1:10" ht="30">
      <c r="A45" s="1"/>
      <c r="B45" s="34">
        <v>30</v>
      </c>
      <c r="C45" s="32" t="s">
        <v>73</v>
      </c>
      <c r="D45" s="30" t="s">
        <v>43</v>
      </c>
      <c r="E45" s="29"/>
      <c r="F45" s="29"/>
    </row>
    <row r="46" spans="1:10" ht="15">
      <c r="A46" s="1"/>
      <c r="B46" s="28">
        <v>31</v>
      </c>
      <c r="C46" s="29" t="s">
        <v>74</v>
      </c>
      <c r="D46" s="30" t="s">
        <v>43</v>
      </c>
      <c r="E46" s="29"/>
      <c r="F46" s="29"/>
    </row>
    <row r="47" spans="1:10" ht="15">
      <c r="A47" s="1"/>
      <c r="B47" s="28">
        <v>32</v>
      </c>
      <c r="C47" s="29" t="s">
        <v>75</v>
      </c>
      <c r="D47" s="30" t="s">
        <v>43</v>
      </c>
      <c r="E47" s="29"/>
      <c r="F47" s="29"/>
    </row>
    <row r="48" spans="1:10" ht="20.25" customHeight="1">
      <c r="A48" s="1"/>
      <c r="B48" s="28">
        <v>33</v>
      </c>
      <c r="C48" s="29" t="s">
        <v>76</v>
      </c>
      <c r="D48" s="30" t="s">
        <v>43</v>
      </c>
      <c r="E48" s="29"/>
      <c r="F48" s="29"/>
    </row>
    <row r="49" spans="1:10" ht="15">
      <c r="A49" s="1"/>
      <c r="B49" s="25"/>
      <c r="C49" s="26" t="s">
        <v>25</v>
      </c>
      <c r="D49" s="27"/>
      <c r="E49" s="27"/>
      <c r="F49" s="27"/>
      <c r="G49">
        <f>COUNTIF(D50:D52,"Sim")</f>
        <v>0</v>
      </c>
      <c r="H49">
        <f>COUNTIF(D50:D52,"Parcialmente")</f>
        <v>0</v>
      </c>
      <c r="I49">
        <f>COUNTIF(D50:D52,"Não")</f>
        <v>0</v>
      </c>
      <c r="J49">
        <f>COUNTIF(D50:D52,"NA")</f>
        <v>3</v>
      </c>
    </row>
    <row r="50" spans="1:10" ht="13.9" customHeight="1">
      <c r="A50" s="1"/>
      <c r="B50" s="34">
        <v>34</v>
      </c>
      <c r="C50" s="32" t="s">
        <v>45</v>
      </c>
      <c r="D50" s="30" t="s">
        <v>57</v>
      </c>
      <c r="E50" s="2" t="s">
        <v>77</v>
      </c>
      <c r="F50" s="2"/>
    </row>
    <row r="51" spans="1:10" ht="15">
      <c r="A51" s="1"/>
      <c r="B51" s="28">
        <v>35</v>
      </c>
      <c r="C51" s="29" t="s">
        <v>78</v>
      </c>
      <c r="D51" s="30" t="s">
        <v>57</v>
      </c>
      <c r="E51" s="2"/>
      <c r="F51" s="2"/>
    </row>
    <row r="52" spans="1:10" ht="15">
      <c r="A52" s="1"/>
      <c r="B52" s="28">
        <v>36</v>
      </c>
      <c r="C52" s="29" t="s">
        <v>79</v>
      </c>
      <c r="D52" s="30" t="s">
        <v>57</v>
      </c>
      <c r="E52" s="2"/>
      <c r="F52" s="2"/>
    </row>
  </sheetData>
  <mergeCells count="13">
    <mergeCell ref="A44:A52"/>
    <mergeCell ref="E50:E52"/>
    <mergeCell ref="F50:F52"/>
    <mergeCell ref="A5:A6"/>
    <mergeCell ref="A7:A27"/>
    <mergeCell ref="E26:E27"/>
    <mergeCell ref="F26:F27"/>
    <mergeCell ref="A28:A42"/>
    <mergeCell ref="A1:F1"/>
    <mergeCell ref="A2:B2"/>
    <mergeCell ref="D2:E2"/>
    <mergeCell ref="A3:B3"/>
    <mergeCell ref="D3:F3"/>
  </mergeCells>
  <dataValidations count="2">
    <dataValidation type="list" allowBlank="1" showInputMessage="1" showErrorMessage="1" sqref="D6 D8:D12 D14:D18 D20:D21 D23:D24 D26:D27 D29 D31:D33 D35:D43 D45:D48 D50:D52" xr:uid="{00000000-0002-0000-0200-000000000000}">
      <formula1>"Sim,Parcialmente,Não,NA"</formula1>
      <formula2>0</formula2>
    </dataValidation>
    <dataValidation type="list" allowBlank="1" showInputMessage="1" showErrorMessage="1" sqref="D30" xr:uid="{00000000-0002-0000-0200-000001000000}">
      <formula1>"Sim,Não,NA"</formula1>
      <formula2>0</formula2>
    </dataValidation>
  </dataValidations>
  <pageMargins left="0.51180555555555596" right="0.51180555555555596" top="0.78749999999999998" bottom="0.78749999999999998" header="0.511811023622047" footer="0.511811023622047"/>
  <pageSetup paperSize="9" orientation="landscape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8"/>
  <sheetViews>
    <sheetView topLeftCell="A24" zoomScale="75" zoomScaleNormal="75" workbookViewId="0">
      <selection activeCell="D43" sqref="D43"/>
    </sheetView>
  </sheetViews>
  <sheetFormatPr defaultColWidth="8.42578125" defaultRowHeight="18.75"/>
  <cols>
    <col min="1" max="1" width="21.140625" customWidth="1"/>
    <col min="2" max="2" width="5.28515625" style="17" customWidth="1"/>
    <col min="3" max="3" width="68" style="18" customWidth="1"/>
    <col min="4" max="4" width="12.7109375" customWidth="1"/>
    <col min="5" max="5" width="29.7109375" customWidth="1"/>
    <col min="6" max="6" width="32.7109375" customWidth="1"/>
    <col min="7" max="10" width="9.140625" hidden="1" customWidth="1"/>
  </cols>
  <sheetData>
    <row r="1" spans="1:10" ht="19.5" customHeight="1">
      <c r="A1" s="8" t="s">
        <v>29</v>
      </c>
      <c r="B1" s="8"/>
      <c r="C1" s="8"/>
      <c r="D1" s="8"/>
      <c r="E1" s="8"/>
      <c r="F1" s="8"/>
    </row>
    <row r="2" spans="1:10" ht="18.75" customHeight="1">
      <c r="A2" s="7" t="s">
        <v>30</v>
      </c>
      <c r="B2" s="7"/>
      <c r="C2" s="19"/>
      <c r="D2" s="6" t="s">
        <v>31</v>
      </c>
      <c r="E2" s="6"/>
      <c r="F2" s="20">
        <f>COUNTIF(D5:D48,"Sim")/(COUNTA(D5:D49)-COUNTIF(D5:D49,"NA"))</f>
        <v>0.8571428571428571</v>
      </c>
    </row>
    <row r="3" spans="1:10" ht="15.75">
      <c r="A3" s="7" t="s">
        <v>32</v>
      </c>
      <c r="B3" s="7"/>
      <c r="C3" s="21" t="s">
        <v>33</v>
      </c>
      <c r="D3" s="5" t="s">
        <v>34</v>
      </c>
      <c r="E3" s="5"/>
      <c r="F3" s="5"/>
    </row>
    <row r="4" spans="1:10" ht="15">
      <c r="A4" s="22" t="s">
        <v>35</v>
      </c>
      <c r="B4" s="22" t="s">
        <v>36</v>
      </c>
      <c r="C4" s="22" t="s">
        <v>37</v>
      </c>
      <c r="D4" s="39" t="s">
        <v>38</v>
      </c>
      <c r="E4" s="22" t="s">
        <v>39</v>
      </c>
      <c r="F4" s="22" t="s">
        <v>40</v>
      </c>
    </row>
    <row r="5" spans="1:10" ht="15" customHeight="1">
      <c r="A5" s="3" t="s">
        <v>44</v>
      </c>
      <c r="B5" s="25"/>
      <c r="C5" s="26" t="s">
        <v>13</v>
      </c>
      <c r="D5" s="27"/>
      <c r="E5" s="27"/>
      <c r="F5" s="27"/>
    </row>
    <row r="6" spans="1:10" ht="30">
      <c r="A6" s="3"/>
      <c r="B6" s="28">
        <v>1</v>
      </c>
      <c r="C6" s="29" t="s">
        <v>80</v>
      </c>
      <c r="D6" s="30" t="s">
        <v>57</v>
      </c>
      <c r="E6" s="29" t="s">
        <v>81</v>
      </c>
      <c r="F6" s="29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1</v>
      </c>
    </row>
    <row r="7" spans="1:10" ht="15">
      <c r="A7" s="3"/>
      <c r="B7" s="25"/>
      <c r="C7" s="26" t="s">
        <v>14</v>
      </c>
      <c r="D7" s="27"/>
      <c r="E7" s="27"/>
      <c r="F7" s="27"/>
    </row>
    <row r="8" spans="1:10" s="33" customFormat="1" ht="30">
      <c r="A8" s="3"/>
      <c r="B8" s="28">
        <v>2</v>
      </c>
      <c r="C8" s="29" t="s">
        <v>82</v>
      </c>
      <c r="D8" s="30" t="s">
        <v>43</v>
      </c>
      <c r="E8" s="29"/>
      <c r="F8" s="29"/>
      <c r="G8" s="33">
        <f>COUNTIF(D8,"Sim")</f>
        <v>1</v>
      </c>
      <c r="H8" s="33">
        <f>COUNTIF(D8,"Parcialmente")</f>
        <v>0</v>
      </c>
      <c r="I8" s="33">
        <f>COUNTIF(D8,"Não")</f>
        <v>0</v>
      </c>
      <c r="J8" s="33">
        <f>COUNTIF(D8,"NA")</f>
        <v>0</v>
      </c>
    </row>
    <row r="9" spans="1:10" ht="15">
      <c r="A9" s="3"/>
      <c r="B9" s="25"/>
      <c r="C9" s="26" t="s">
        <v>15</v>
      </c>
      <c r="D9" s="27"/>
      <c r="E9" s="27"/>
      <c r="F9" s="27"/>
    </row>
    <row r="10" spans="1:10" ht="45">
      <c r="A10" s="3"/>
      <c r="B10" s="34">
        <v>3</v>
      </c>
      <c r="C10" s="32" t="s">
        <v>83</v>
      </c>
      <c r="D10" s="30" t="s">
        <v>43</v>
      </c>
      <c r="E10" s="29"/>
      <c r="F10" s="29"/>
      <c r="G10">
        <f>COUNTIF(D10:D13,"Sim")</f>
        <v>4</v>
      </c>
      <c r="H10">
        <f>COUNTIF(D10:D13,"Parcialmente")</f>
        <v>0</v>
      </c>
      <c r="I10">
        <f>COUNTIF(D10:D13,"Não")</f>
        <v>0</v>
      </c>
      <c r="J10">
        <f>COUNTIF(D10:D13,"NA")</f>
        <v>0</v>
      </c>
    </row>
    <row r="11" spans="1:10" ht="30">
      <c r="A11" s="3"/>
      <c r="B11" s="34">
        <v>4</v>
      </c>
      <c r="C11" s="32" t="s">
        <v>84</v>
      </c>
      <c r="D11" s="30" t="s">
        <v>43</v>
      </c>
      <c r="E11" s="29"/>
      <c r="F11" s="29"/>
    </row>
    <row r="12" spans="1:10" ht="30">
      <c r="A12" s="3"/>
      <c r="B12" s="28">
        <v>5</v>
      </c>
      <c r="C12" s="29" t="s">
        <v>85</v>
      </c>
      <c r="D12" s="30" t="s">
        <v>43</v>
      </c>
      <c r="E12" s="29"/>
      <c r="F12" s="29"/>
    </row>
    <row r="13" spans="1:10" ht="30">
      <c r="A13" s="3"/>
      <c r="B13" s="28">
        <v>6</v>
      </c>
      <c r="C13" s="29" t="s">
        <v>86</v>
      </c>
      <c r="D13" s="30" t="s">
        <v>43</v>
      </c>
      <c r="E13" s="29"/>
      <c r="F13" s="29"/>
    </row>
    <row r="14" spans="1:10" ht="15">
      <c r="A14" s="3"/>
      <c r="B14" s="25"/>
      <c r="C14" s="26" t="s">
        <v>16</v>
      </c>
      <c r="D14" s="27"/>
      <c r="E14" s="27"/>
      <c r="F14" s="27"/>
    </row>
    <row r="15" spans="1:10" ht="15">
      <c r="A15" s="3"/>
      <c r="B15" s="28">
        <v>7</v>
      </c>
      <c r="C15" s="29" t="s">
        <v>87</v>
      </c>
      <c r="D15" s="30" t="s">
        <v>43</v>
      </c>
      <c r="E15" s="29"/>
      <c r="F15" s="29"/>
      <c r="G15">
        <f>COUNTIF(D15,"Sim")</f>
        <v>1</v>
      </c>
      <c r="H15">
        <f>COUNTIF(D15,"Parcialmente")</f>
        <v>0</v>
      </c>
      <c r="I15">
        <f>COUNTIF(D15,"Não")</f>
        <v>0</v>
      </c>
      <c r="J15">
        <f>COUNTIF(D15,"NA")</f>
        <v>0</v>
      </c>
    </row>
    <row r="16" spans="1:10" ht="15">
      <c r="A16" s="3"/>
      <c r="B16" s="25"/>
      <c r="C16" s="26" t="s">
        <v>17</v>
      </c>
      <c r="D16" s="27"/>
      <c r="E16" s="27"/>
      <c r="F16" s="27"/>
    </row>
    <row r="17" spans="1:10" ht="30">
      <c r="A17" s="3"/>
      <c r="B17" s="28">
        <v>8</v>
      </c>
      <c r="C17" s="29" t="s">
        <v>59</v>
      </c>
      <c r="D17" s="30" t="s">
        <v>57</v>
      </c>
      <c r="E17" s="29" t="s">
        <v>88</v>
      </c>
      <c r="F17" s="29"/>
      <c r="G17">
        <f>COUNTIF(D17,"Sim")</f>
        <v>0</v>
      </c>
      <c r="H17">
        <f>COUNTIF(D17,"Parcialmente")</f>
        <v>0</v>
      </c>
      <c r="I17">
        <f>COUNTIF(D17,"Não")</f>
        <v>0</v>
      </c>
      <c r="J17">
        <f>COUNTIF(D17,"NA")</f>
        <v>1</v>
      </c>
    </row>
    <row r="18" spans="1:10" ht="15" customHeight="1">
      <c r="A18" s="3" t="s">
        <v>89</v>
      </c>
      <c r="B18" s="25"/>
      <c r="C18" s="26" t="s">
        <v>18</v>
      </c>
      <c r="D18" s="40"/>
      <c r="E18" s="27"/>
      <c r="F18" s="27"/>
    </row>
    <row r="19" spans="1:10" ht="30">
      <c r="A19" s="3"/>
      <c r="B19" s="28">
        <v>9</v>
      </c>
      <c r="C19" s="29" t="s">
        <v>90</v>
      </c>
      <c r="D19" s="30" t="s">
        <v>43</v>
      </c>
      <c r="E19" s="29"/>
      <c r="F19" s="29"/>
      <c r="G19">
        <f>COUNTIF(D19:D23,"Sim")</f>
        <v>5</v>
      </c>
      <c r="H19">
        <f>COUNTIF(D19:D23,"Parcialmente")</f>
        <v>0</v>
      </c>
      <c r="I19">
        <f>COUNTIF(D19:D23,"Não")</f>
        <v>0</v>
      </c>
      <c r="J19">
        <f>COUNTIF(D19:D23,"NA")</f>
        <v>0</v>
      </c>
    </row>
    <row r="20" spans="1:10" ht="30">
      <c r="A20" s="3"/>
      <c r="B20" s="34">
        <v>10</v>
      </c>
      <c r="C20" s="32" t="s">
        <v>91</v>
      </c>
      <c r="D20" s="30" t="s">
        <v>43</v>
      </c>
      <c r="E20" s="29"/>
      <c r="F20" s="29"/>
    </row>
    <row r="21" spans="1:10" s="33" customFormat="1" ht="30">
      <c r="A21" s="3"/>
      <c r="B21" s="28">
        <v>11</v>
      </c>
      <c r="C21" s="29" t="s">
        <v>92</v>
      </c>
      <c r="D21" s="30" t="s">
        <v>43</v>
      </c>
      <c r="E21" s="29"/>
      <c r="F21" s="29"/>
    </row>
    <row r="22" spans="1:10" ht="45">
      <c r="A22" s="3"/>
      <c r="B22" s="28">
        <v>12</v>
      </c>
      <c r="C22" s="29" t="s">
        <v>93</v>
      </c>
      <c r="D22" s="30" t="s">
        <v>43</v>
      </c>
      <c r="E22" s="29"/>
      <c r="F22" s="29"/>
    </row>
    <row r="23" spans="1:10" ht="30">
      <c r="A23" s="3"/>
      <c r="B23" s="28">
        <v>13</v>
      </c>
      <c r="C23" s="29" t="s">
        <v>94</v>
      </c>
      <c r="D23" s="30" t="s">
        <v>43</v>
      </c>
      <c r="E23" s="29"/>
      <c r="F23" s="29"/>
    </row>
    <row r="24" spans="1:10" s="33" customFormat="1" ht="15">
      <c r="A24" s="3"/>
      <c r="B24" s="25"/>
      <c r="C24" s="26" t="s">
        <v>20</v>
      </c>
      <c r="D24" s="40"/>
      <c r="E24" s="27"/>
      <c r="F24" s="27"/>
    </row>
    <row r="25" spans="1:10" s="33" customFormat="1" ht="30">
      <c r="A25" s="3"/>
      <c r="B25" s="34">
        <v>15</v>
      </c>
      <c r="C25" s="32" t="s">
        <v>45</v>
      </c>
      <c r="D25" s="30" t="s">
        <v>43</v>
      </c>
      <c r="E25" s="29"/>
      <c r="F25" s="29"/>
      <c r="G25" s="33">
        <f>COUNTIF(D25:D26,"Sim")</f>
        <v>2</v>
      </c>
      <c r="H25" s="33">
        <f>COUNTIF(D25:D26,"Parcialmente")</f>
        <v>0</v>
      </c>
      <c r="I25" s="33">
        <f>COUNTIF(D25:D26,"Não")</f>
        <v>0</v>
      </c>
      <c r="J25" s="33">
        <f>COUNTIF(D25:D26,"NA")</f>
        <v>0</v>
      </c>
    </row>
    <row r="26" spans="1:10" s="33" customFormat="1" ht="30">
      <c r="A26" s="3"/>
      <c r="B26" s="28">
        <v>16</v>
      </c>
      <c r="C26" s="29" t="s">
        <v>95</v>
      </c>
      <c r="D26" s="30" t="s">
        <v>43</v>
      </c>
      <c r="E26" s="29"/>
      <c r="F26" s="29"/>
    </row>
    <row r="27" spans="1:10" ht="15" customHeight="1">
      <c r="A27" s="3" t="s">
        <v>96</v>
      </c>
      <c r="B27" s="25"/>
      <c r="C27" s="26" t="s">
        <v>22</v>
      </c>
      <c r="D27" s="40"/>
      <c r="E27" s="27"/>
      <c r="F27" s="27"/>
    </row>
    <row r="28" spans="1:10" ht="30">
      <c r="A28" s="3"/>
      <c r="B28" s="28">
        <v>17</v>
      </c>
      <c r="C28" s="29" t="s">
        <v>90</v>
      </c>
      <c r="D28" s="30" t="s">
        <v>43</v>
      </c>
      <c r="E28" s="29"/>
      <c r="F28" s="29"/>
      <c r="G28">
        <f>COUNTIF(D28:D33,"Sim")</f>
        <v>4</v>
      </c>
      <c r="H28">
        <f>COUNTIF(D28:D33,"Parcialmente")</f>
        <v>0</v>
      </c>
      <c r="I28">
        <f>COUNTIF(D28:D33,"Não")</f>
        <v>2</v>
      </c>
      <c r="J28">
        <f>COUNTIF(D28:D33,"NA")</f>
        <v>0</v>
      </c>
    </row>
    <row r="29" spans="1:10" ht="30">
      <c r="A29" s="3"/>
      <c r="B29" s="28">
        <v>18</v>
      </c>
      <c r="C29" s="29" t="s">
        <v>97</v>
      </c>
      <c r="D29" s="30" t="s">
        <v>43</v>
      </c>
      <c r="E29" s="29"/>
      <c r="F29" s="29"/>
    </row>
    <row r="30" spans="1:10" ht="30">
      <c r="A30" s="3"/>
      <c r="B30" s="28">
        <v>19</v>
      </c>
      <c r="C30" s="29" t="s">
        <v>98</v>
      </c>
      <c r="D30" s="30" t="s">
        <v>43</v>
      </c>
      <c r="E30" s="29"/>
      <c r="F30" s="29"/>
    </row>
    <row r="31" spans="1:10" ht="15">
      <c r="A31" s="3"/>
      <c r="B31" s="34">
        <v>20</v>
      </c>
      <c r="C31" s="32" t="s">
        <v>99</v>
      </c>
      <c r="D31" s="30" t="s">
        <v>43</v>
      </c>
      <c r="E31" s="29"/>
      <c r="F31" s="29"/>
    </row>
    <row r="32" spans="1:10" ht="30">
      <c r="A32" s="3"/>
      <c r="B32" s="28">
        <v>21</v>
      </c>
      <c r="C32" s="29" t="s">
        <v>100</v>
      </c>
      <c r="D32" s="30" t="s">
        <v>61</v>
      </c>
      <c r="E32" s="29"/>
      <c r="F32" s="29"/>
    </row>
    <row r="33" spans="1:10" ht="15">
      <c r="A33" s="3"/>
      <c r="B33" s="28">
        <v>22</v>
      </c>
      <c r="C33" s="29" t="s">
        <v>101</v>
      </c>
      <c r="D33" s="30" t="s">
        <v>61</v>
      </c>
      <c r="E33" s="29"/>
      <c r="F33" s="29"/>
    </row>
    <row r="34" spans="1:10" ht="15" customHeight="1">
      <c r="A34" s="4" t="s">
        <v>60</v>
      </c>
      <c r="B34" s="25"/>
      <c r="C34" s="26" t="s">
        <v>23</v>
      </c>
      <c r="D34" s="40"/>
      <c r="E34" s="27"/>
      <c r="F34" s="27"/>
    </row>
    <row r="35" spans="1:10" ht="15">
      <c r="A35" s="4"/>
      <c r="B35" s="28">
        <v>23</v>
      </c>
      <c r="C35" s="29" t="s">
        <v>102</v>
      </c>
      <c r="D35" s="30" t="s">
        <v>43</v>
      </c>
      <c r="E35" s="29"/>
      <c r="F35" s="29"/>
      <c r="G35">
        <f>COUNTIF(D35:D40,"Sim")</f>
        <v>5</v>
      </c>
      <c r="H35">
        <f>COUNTIF(D35:D40,"Parcialmente")</f>
        <v>0</v>
      </c>
      <c r="I35">
        <f>COUNTIF(D35:D40,"Não")</f>
        <v>1</v>
      </c>
      <c r="J35">
        <f>COUNTIF(D35:D40,"NA")</f>
        <v>0</v>
      </c>
    </row>
    <row r="36" spans="1:10" ht="15">
      <c r="A36" s="4"/>
      <c r="B36" s="28">
        <v>24</v>
      </c>
      <c r="C36" s="29" t="s">
        <v>103</v>
      </c>
      <c r="D36" s="30" t="s">
        <v>43</v>
      </c>
      <c r="E36" s="29"/>
      <c r="F36" s="29"/>
    </row>
    <row r="37" spans="1:10" ht="30">
      <c r="A37" s="4"/>
      <c r="B37" s="28">
        <v>25</v>
      </c>
      <c r="C37" s="29" t="s">
        <v>104</v>
      </c>
      <c r="D37" s="30" t="s">
        <v>43</v>
      </c>
      <c r="E37" s="29"/>
      <c r="F37" s="29"/>
    </row>
    <row r="38" spans="1:10" ht="15">
      <c r="A38" s="4"/>
      <c r="B38" s="28">
        <v>26</v>
      </c>
      <c r="C38" s="29" t="s">
        <v>105</v>
      </c>
      <c r="D38" s="30" t="s">
        <v>43</v>
      </c>
      <c r="E38" s="29"/>
      <c r="F38" s="29"/>
    </row>
    <row r="39" spans="1:10" ht="15">
      <c r="A39" s="4"/>
      <c r="B39" s="28">
        <v>27</v>
      </c>
      <c r="C39" s="29" t="s">
        <v>106</v>
      </c>
      <c r="D39" s="30" t="s">
        <v>43</v>
      </c>
      <c r="E39" s="29"/>
      <c r="F39" s="29"/>
    </row>
    <row r="40" spans="1:10" ht="15">
      <c r="A40" s="4"/>
      <c r="B40" s="28">
        <v>28</v>
      </c>
      <c r="C40" s="29" t="s">
        <v>107</v>
      </c>
      <c r="D40" s="30" t="s">
        <v>61</v>
      </c>
      <c r="E40" s="29"/>
      <c r="F40" s="29"/>
    </row>
    <row r="41" spans="1:10" ht="15" customHeight="1">
      <c r="A41" s="1" t="s">
        <v>72</v>
      </c>
      <c r="B41" s="25"/>
      <c r="C41" s="26" t="s">
        <v>24</v>
      </c>
      <c r="D41" s="40"/>
      <c r="E41" s="27"/>
      <c r="F41" s="27"/>
    </row>
    <row r="42" spans="1:10" ht="30">
      <c r="A42" s="1"/>
      <c r="B42" s="28">
        <v>29</v>
      </c>
      <c r="C42" s="29" t="s">
        <v>74</v>
      </c>
      <c r="D42" s="30" t="s">
        <v>43</v>
      </c>
      <c r="E42" s="29"/>
      <c r="F42" s="29"/>
      <c r="G42">
        <f>COUNTIF(D42:D44,"Sim")</f>
        <v>2</v>
      </c>
      <c r="H42">
        <f>COUNTIF(D42:D44,"Parcialmente")</f>
        <v>0</v>
      </c>
      <c r="I42">
        <f>COUNTIF(D42:D44,"Não")</f>
        <v>1</v>
      </c>
      <c r="J42">
        <f>COUNTIF(D42:D44,"NA")</f>
        <v>0</v>
      </c>
    </row>
    <row r="43" spans="1:10" ht="15">
      <c r="A43" s="1"/>
      <c r="B43" s="28">
        <v>30</v>
      </c>
      <c r="C43" s="29" t="s">
        <v>75</v>
      </c>
      <c r="D43" s="30" t="s">
        <v>43</v>
      </c>
      <c r="E43" s="29"/>
      <c r="F43" s="29"/>
    </row>
    <row r="44" spans="1:10" ht="30">
      <c r="A44" s="1"/>
      <c r="B44" s="28">
        <v>31</v>
      </c>
      <c r="C44" s="29" t="s">
        <v>76</v>
      </c>
      <c r="D44" s="30" t="s">
        <v>61</v>
      </c>
      <c r="E44" s="29"/>
      <c r="F44" s="29"/>
    </row>
    <row r="45" spans="1:10" ht="15">
      <c r="A45" s="1"/>
      <c r="B45" s="25"/>
      <c r="C45" s="26" t="s">
        <v>25</v>
      </c>
      <c r="D45" s="40"/>
      <c r="E45" s="27"/>
      <c r="F45" s="27"/>
    </row>
    <row r="46" spans="1:10" ht="30">
      <c r="A46" s="1"/>
      <c r="B46" s="28">
        <v>32</v>
      </c>
      <c r="C46" s="29" t="s">
        <v>78</v>
      </c>
      <c r="D46" s="30" t="s">
        <v>57</v>
      </c>
      <c r="E46" s="29" t="s">
        <v>108</v>
      </c>
      <c r="F46" s="29"/>
      <c r="G46">
        <f>COUNTIF(D46:D48,"Sim")</f>
        <v>0</v>
      </c>
      <c r="H46">
        <f>COUNTIF(D46:D48,"Parcialmente")</f>
        <v>0</v>
      </c>
      <c r="I46">
        <f>COUNTIF(D46:D48,"Não")</f>
        <v>0</v>
      </c>
      <c r="J46">
        <f>COUNTIF(D46:D48,"NA")</f>
        <v>3</v>
      </c>
    </row>
    <row r="47" spans="1:10" ht="15">
      <c r="A47" s="1"/>
      <c r="B47" s="28">
        <v>33</v>
      </c>
      <c r="C47" s="29" t="s">
        <v>109</v>
      </c>
      <c r="D47" s="30" t="s">
        <v>57</v>
      </c>
      <c r="E47" s="29"/>
      <c r="F47" s="29"/>
    </row>
    <row r="48" spans="1:10" ht="15">
      <c r="A48" s="1"/>
      <c r="B48" s="28">
        <v>34</v>
      </c>
      <c r="C48" s="29" t="s">
        <v>79</v>
      </c>
      <c r="D48" s="30" t="s">
        <v>57</v>
      </c>
      <c r="E48" s="29"/>
      <c r="F48" s="29"/>
    </row>
  </sheetData>
  <mergeCells count="10">
    <mergeCell ref="A5:A17"/>
    <mergeCell ref="A18:A26"/>
    <mergeCell ref="A27:A33"/>
    <mergeCell ref="A34:A40"/>
    <mergeCell ref="A41:A48"/>
    <mergeCell ref="A1:F1"/>
    <mergeCell ref="A2:B2"/>
    <mergeCell ref="D2:E2"/>
    <mergeCell ref="A3:B3"/>
    <mergeCell ref="D3:F3"/>
  </mergeCells>
  <dataValidations count="2">
    <dataValidation type="list" allowBlank="1" showInputMessage="1" showErrorMessage="1" sqref="D6 D8 D10:D13 D15 D17 D19:D23 D25:D26 D28:D33 D35:D40 D42:D44 D46:D48" xr:uid="{00000000-0002-0000-0300-000000000000}">
      <formula1>"Sim,Parcialmente,Não,NA"</formula1>
      <formula2>0</formula2>
    </dataValidation>
    <dataValidation type="list" allowBlank="1" showInputMessage="1" showErrorMessage="1" sqref="D18 D24 D27 D34 D41 D45" xr:uid="{00000000-0002-0000-0300-000001000000}">
      <formula1>"Sim,Não,NA"</formula1>
      <formula2>0</formula2>
    </dataValidation>
  </dataValidations>
  <pageMargins left="0.51180555555555596" right="0.51180555555555596" top="0.78749999999999998" bottom="0.78749999999999998" header="0.511811023622047" footer="0.511811023622047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1"/>
  <sheetViews>
    <sheetView topLeftCell="A34" zoomScaleNormal="100" workbookViewId="0">
      <selection activeCell="D43" sqref="D43"/>
    </sheetView>
  </sheetViews>
  <sheetFormatPr defaultColWidth="8.42578125" defaultRowHeight="18.75"/>
  <cols>
    <col min="1" max="1" width="21.140625" customWidth="1"/>
    <col min="2" max="2" width="5.28515625" style="17" customWidth="1"/>
    <col min="3" max="3" width="71.28515625" style="18" customWidth="1"/>
    <col min="4" max="4" width="12.7109375" customWidth="1"/>
    <col min="5" max="5" width="29.7109375" customWidth="1"/>
    <col min="6" max="6" width="32.7109375" customWidth="1"/>
    <col min="7" max="10" width="9.140625" hidden="1" customWidth="1"/>
  </cols>
  <sheetData>
    <row r="1" spans="1:10" ht="19.5" customHeight="1">
      <c r="A1" s="8" t="s">
        <v>29</v>
      </c>
      <c r="B1" s="8"/>
      <c r="C1" s="8"/>
      <c r="D1" s="8"/>
      <c r="E1" s="8"/>
      <c r="F1" s="8"/>
    </row>
    <row r="2" spans="1:10" ht="18.75" customHeight="1">
      <c r="A2" s="7" t="s">
        <v>30</v>
      </c>
      <c r="B2" s="7"/>
      <c r="C2" s="19"/>
      <c r="D2" s="6" t="s">
        <v>31</v>
      </c>
      <c r="E2" s="6"/>
      <c r="F2" s="20">
        <f>COUNTIF(D5:D51,"Sim")/(COUNTA(D5:D49)-COUNTIF(D5:D49,"NA"))</f>
        <v>0.96666666666666667</v>
      </c>
    </row>
    <row r="3" spans="1:10" ht="15.75">
      <c r="A3" s="7" t="s">
        <v>32</v>
      </c>
      <c r="B3" s="7"/>
      <c r="C3" s="21" t="s">
        <v>136</v>
      </c>
      <c r="D3" s="5" t="s">
        <v>34</v>
      </c>
      <c r="E3" s="5"/>
      <c r="F3" s="5"/>
    </row>
    <row r="4" spans="1:10" ht="15">
      <c r="A4" s="22" t="s">
        <v>35</v>
      </c>
      <c r="B4" s="22" t="s">
        <v>36</v>
      </c>
      <c r="C4" s="22" t="s">
        <v>37</v>
      </c>
      <c r="D4" s="39" t="s">
        <v>38</v>
      </c>
      <c r="E4" s="22" t="s">
        <v>39</v>
      </c>
      <c r="F4" s="22" t="s">
        <v>40</v>
      </c>
    </row>
    <row r="5" spans="1:10" ht="15" customHeight="1">
      <c r="A5" s="3" t="s">
        <v>44</v>
      </c>
      <c r="B5" s="25"/>
      <c r="C5" s="26" t="s">
        <v>13</v>
      </c>
      <c r="D5" s="27"/>
      <c r="E5" s="27"/>
      <c r="F5" s="27"/>
    </row>
    <row r="6" spans="1:10" ht="30">
      <c r="A6" s="3"/>
      <c r="B6" s="28">
        <v>1</v>
      </c>
      <c r="C6" s="29" t="s">
        <v>80</v>
      </c>
      <c r="D6" s="30" t="s">
        <v>135</v>
      </c>
      <c r="E6" s="29"/>
      <c r="F6" s="29"/>
      <c r="G6">
        <f>COUNTIF(D6,"Sim")</f>
        <v>1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"/>
      <c r="B7" s="25"/>
      <c r="C7" s="26" t="s">
        <v>14</v>
      </c>
      <c r="D7" s="27"/>
      <c r="E7" s="27"/>
      <c r="F7" s="27"/>
    </row>
    <row r="8" spans="1:10" s="33" customFormat="1" ht="30">
      <c r="A8" s="3"/>
      <c r="B8" s="28">
        <v>2</v>
      </c>
      <c r="C8" s="29" t="s">
        <v>82</v>
      </c>
      <c r="D8" s="30" t="s">
        <v>135</v>
      </c>
      <c r="E8" s="29"/>
      <c r="F8" s="29"/>
      <c r="G8" s="33">
        <f>COUNTIF(D8,"Sim")</f>
        <v>1</v>
      </c>
      <c r="H8" s="33">
        <f>COUNTIF(D8,"Parcialmente")</f>
        <v>0</v>
      </c>
      <c r="I8" s="33">
        <f>COUNTIF(D8,"Não")</f>
        <v>0</v>
      </c>
      <c r="J8" s="33">
        <f>COUNTIF(D8,"NA")</f>
        <v>0</v>
      </c>
    </row>
    <row r="9" spans="1:10" ht="15">
      <c r="A9" s="3"/>
      <c r="B9" s="25"/>
      <c r="C9" s="26" t="s">
        <v>15</v>
      </c>
      <c r="D9" s="27"/>
      <c r="E9" s="27"/>
      <c r="F9" s="27"/>
    </row>
    <row r="10" spans="1:10" ht="45">
      <c r="A10" s="3"/>
      <c r="B10" s="28">
        <v>3</v>
      </c>
      <c r="C10" s="29" t="s">
        <v>83</v>
      </c>
      <c r="D10" s="30" t="s">
        <v>135</v>
      </c>
      <c r="E10" s="29"/>
      <c r="F10" s="29"/>
      <c r="G10">
        <f>COUNTIF(D10:D12,"Sim")</f>
        <v>2</v>
      </c>
      <c r="H10">
        <f>COUNTIF(D10:D12,"Parcialmente")</f>
        <v>0</v>
      </c>
      <c r="I10">
        <f>COUNTIF(D10:D12,"Não")</f>
        <v>0</v>
      </c>
      <c r="J10">
        <f>COUNTIF(D10:D12,"NA")</f>
        <v>1</v>
      </c>
    </row>
    <row r="11" spans="1:10" ht="30">
      <c r="A11" s="3"/>
      <c r="B11" s="28">
        <v>4</v>
      </c>
      <c r="C11" s="29" t="s">
        <v>110</v>
      </c>
      <c r="D11" s="30" t="s">
        <v>135</v>
      </c>
      <c r="E11" s="29"/>
      <c r="F11" s="29"/>
    </row>
    <row r="12" spans="1:10" ht="18.75" customHeight="1">
      <c r="A12" s="3"/>
      <c r="B12" s="28">
        <v>5</v>
      </c>
      <c r="C12" s="29" t="s">
        <v>85</v>
      </c>
      <c r="D12" s="30" t="s">
        <v>57</v>
      </c>
      <c r="E12" s="29"/>
      <c r="F12" s="29"/>
    </row>
    <row r="13" spans="1:10" ht="15">
      <c r="A13" s="3"/>
      <c r="B13" s="25"/>
      <c r="C13" s="26" t="s">
        <v>16</v>
      </c>
      <c r="D13" s="27"/>
      <c r="E13" s="27"/>
      <c r="F13" s="27"/>
    </row>
    <row r="14" spans="1:10" ht="15">
      <c r="A14" s="3"/>
      <c r="B14" s="28">
        <v>6</v>
      </c>
      <c r="C14" s="29" t="s">
        <v>87</v>
      </c>
      <c r="D14" s="30" t="s">
        <v>135</v>
      </c>
      <c r="E14" s="29"/>
      <c r="F14" s="29"/>
      <c r="G14">
        <f>COUNTIF(D14,"Sim")</f>
        <v>1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>
      <c r="A15" s="3"/>
      <c r="B15" s="25"/>
      <c r="C15" s="26" t="s">
        <v>17</v>
      </c>
      <c r="D15" s="27"/>
      <c r="E15" s="27"/>
      <c r="F15" s="27"/>
    </row>
    <row r="16" spans="1:10" ht="15">
      <c r="A16" s="3"/>
      <c r="B16" s="28">
        <v>7</v>
      </c>
      <c r="C16" s="29" t="s">
        <v>59</v>
      </c>
      <c r="D16" s="30" t="s">
        <v>135</v>
      </c>
      <c r="E16" s="29"/>
      <c r="F16" s="29"/>
      <c r="G16">
        <f>COUNTIF(D16,"Sim")</f>
        <v>1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" t="s">
        <v>89</v>
      </c>
      <c r="B17" s="25"/>
      <c r="C17" s="26" t="s">
        <v>18</v>
      </c>
      <c r="D17" s="40"/>
      <c r="E17" s="27"/>
      <c r="F17" s="27"/>
    </row>
    <row r="18" spans="1:10" ht="15">
      <c r="A18" s="3"/>
      <c r="B18" s="28">
        <v>8</v>
      </c>
      <c r="C18" s="29" t="s">
        <v>111</v>
      </c>
      <c r="D18" s="30" t="s">
        <v>135</v>
      </c>
      <c r="E18" s="29"/>
      <c r="F18" s="29"/>
      <c r="G18">
        <f>COUNTIF(D18:D19,"Sim")</f>
        <v>2</v>
      </c>
      <c r="H18">
        <f>COUNTIF(D18:D19,"Parcialmente")</f>
        <v>0</v>
      </c>
      <c r="I18">
        <f>COUNTIF(D18:D19,"Não")</f>
        <v>0</v>
      </c>
      <c r="J18">
        <f>COUNTIF(D18:D19,"NA")</f>
        <v>0</v>
      </c>
    </row>
    <row r="19" spans="1:10" ht="30">
      <c r="A19" s="3"/>
      <c r="B19" s="28">
        <v>9</v>
      </c>
      <c r="C19" s="29" t="s">
        <v>94</v>
      </c>
      <c r="D19" s="30" t="s">
        <v>135</v>
      </c>
      <c r="E19" s="29" t="s">
        <v>137</v>
      </c>
      <c r="F19" s="29"/>
    </row>
    <row r="20" spans="1:10" s="33" customFormat="1" ht="15">
      <c r="A20" s="3"/>
      <c r="B20" s="25"/>
      <c r="C20" s="26" t="s">
        <v>20</v>
      </c>
      <c r="D20" s="40"/>
      <c r="E20" s="27"/>
      <c r="F20" s="27"/>
    </row>
    <row r="21" spans="1:10" s="33" customFormat="1" ht="30">
      <c r="A21" s="3"/>
      <c r="B21" s="28">
        <v>10</v>
      </c>
      <c r="C21" s="29" t="s">
        <v>112</v>
      </c>
      <c r="D21" s="30" t="s">
        <v>135</v>
      </c>
      <c r="E21" s="29"/>
      <c r="F21" s="29"/>
      <c r="G21" s="33">
        <f>COUNTIF(D21,"Sim")</f>
        <v>1</v>
      </c>
      <c r="H21" s="33">
        <f>COUNTIF(D21,"Parcialmente")</f>
        <v>0</v>
      </c>
      <c r="I21" s="33">
        <f>COUNTIF(D21,"Não")</f>
        <v>0</v>
      </c>
      <c r="J21" s="33">
        <f>COUNTIF(D21,"NA")</f>
        <v>0</v>
      </c>
    </row>
    <row r="22" spans="1:10" ht="15" customHeight="1">
      <c r="A22" s="3" t="s">
        <v>96</v>
      </c>
      <c r="B22" s="25"/>
      <c r="C22" s="26" t="s">
        <v>22</v>
      </c>
      <c r="D22" s="40"/>
      <c r="E22" s="27"/>
      <c r="F22" s="27"/>
    </row>
    <row r="23" spans="1:10" ht="45">
      <c r="A23" s="3"/>
      <c r="B23" s="28">
        <v>11</v>
      </c>
      <c r="C23" s="29" t="s">
        <v>113</v>
      </c>
      <c r="D23" s="30" t="s">
        <v>135</v>
      </c>
      <c r="E23" s="29"/>
      <c r="F23" s="29"/>
      <c r="G23">
        <f>COUNTIF(D23:D28,"Sim")</f>
        <v>6</v>
      </c>
      <c r="H23">
        <f>COUNTIF(D23:D28,"Parcialmente")</f>
        <v>0</v>
      </c>
      <c r="I23">
        <f>COUNTIF(D23:D28,"Não")</f>
        <v>0</v>
      </c>
      <c r="J23">
        <f>COUNTIF(D23:D28,"NA")</f>
        <v>0</v>
      </c>
    </row>
    <row r="24" spans="1:10" ht="30">
      <c r="A24" s="3"/>
      <c r="B24" s="28">
        <v>12</v>
      </c>
      <c r="C24" s="29" t="s">
        <v>97</v>
      </c>
      <c r="D24" s="30" t="s">
        <v>135</v>
      </c>
      <c r="E24" s="29"/>
      <c r="F24" s="29"/>
    </row>
    <row r="25" spans="1:10" ht="30">
      <c r="A25" s="3"/>
      <c r="B25" s="28">
        <v>13</v>
      </c>
      <c r="C25" s="29" t="s">
        <v>98</v>
      </c>
      <c r="D25" s="30" t="s">
        <v>135</v>
      </c>
      <c r="E25" s="29"/>
      <c r="F25" s="29"/>
    </row>
    <row r="26" spans="1:10" ht="15">
      <c r="A26" s="3"/>
      <c r="B26" s="28">
        <v>14</v>
      </c>
      <c r="C26" s="29" t="s">
        <v>99</v>
      </c>
      <c r="D26" s="30" t="s">
        <v>135</v>
      </c>
      <c r="E26" s="29"/>
      <c r="F26" s="29"/>
    </row>
    <row r="27" spans="1:10" ht="30">
      <c r="A27" s="3"/>
      <c r="B27" s="28">
        <v>15</v>
      </c>
      <c r="C27" s="29" t="s">
        <v>100</v>
      </c>
      <c r="D27" s="30" t="s">
        <v>135</v>
      </c>
      <c r="E27" s="29"/>
      <c r="F27" s="29"/>
    </row>
    <row r="28" spans="1:10" ht="15">
      <c r="A28" s="3"/>
      <c r="B28" s="28">
        <v>16</v>
      </c>
      <c r="C28" s="29" t="s">
        <v>101</v>
      </c>
      <c r="D28" s="30" t="s">
        <v>135</v>
      </c>
      <c r="E28" s="29"/>
      <c r="F28" s="29"/>
    </row>
    <row r="29" spans="1:10" ht="15" customHeight="1">
      <c r="A29" s="4" t="s">
        <v>114</v>
      </c>
      <c r="B29" s="25"/>
      <c r="C29" s="26" t="s">
        <v>26</v>
      </c>
      <c r="D29" s="40"/>
      <c r="E29" s="27"/>
      <c r="F29" s="27"/>
    </row>
    <row r="30" spans="1:10" ht="30">
      <c r="A30" s="4"/>
      <c r="B30" s="34">
        <v>17</v>
      </c>
      <c r="C30" s="32" t="s">
        <v>45</v>
      </c>
      <c r="D30" s="30" t="s">
        <v>135</v>
      </c>
      <c r="E30" s="29"/>
      <c r="F30" s="29"/>
      <c r="G30">
        <f>COUNTIF(D30:D36,"Sim")</f>
        <v>6</v>
      </c>
      <c r="H30">
        <f>COUNTIF(D30:D36,"Parcialmente")</f>
        <v>0</v>
      </c>
      <c r="I30">
        <f>COUNTIF(D30:D36,"Não")</f>
        <v>0</v>
      </c>
      <c r="J30">
        <f>COUNTIF(D30:D36,"NA")</f>
        <v>1</v>
      </c>
    </row>
    <row r="31" spans="1:10" ht="30">
      <c r="A31" s="4"/>
      <c r="B31" s="28">
        <v>18</v>
      </c>
      <c r="C31" s="29" t="s">
        <v>115</v>
      </c>
      <c r="D31" s="30" t="s">
        <v>135</v>
      </c>
      <c r="E31" s="29"/>
      <c r="F31" s="29"/>
    </row>
    <row r="32" spans="1:10" ht="15">
      <c r="A32" s="4"/>
      <c r="B32" s="28">
        <v>19</v>
      </c>
      <c r="C32" s="29" t="s">
        <v>116</v>
      </c>
      <c r="D32" s="30" t="s">
        <v>135</v>
      </c>
      <c r="E32" s="29"/>
      <c r="F32" s="29"/>
    </row>
    <row r="33" spans="1:10" ht="15">
      <c r="A33" s="4"/>
      <c r="B33" s="28">
        <v>20</v>
      </c>
      <c r="C33" s="29" t="s">
        <v>117</v>
      </c>
      <c r="D33" s="30" t="s">
        <v>135</v>
      </c>
      <c r="E33" s="29"/>
      <c r="F33" s="29"/>
    </row>
    <row r="34" spans="1:10" ht="15">
      <c r="A34" s="4"/>
      <c r="B34" s="28">
        <v>21</v>
      </c>
      <c r="C34" s="29" t="s">
        <v>118</v>
      </c>
      <c r="D34" s="30" t="s">
        <v>135</v>
      </c>
      <c r="E34" s="29"/>
      <c r="F34" s="29"/>
    </row>
    <row r="35" spans="1:10" ht="30">
      <c r="A35" s="4"/>
      <c r="B35" s="28">
        <v>22</v>
      </c>
      <c r="C35" s="29" t="s">
        <v>119</v>
      </c>
      <c r="D35" s="30" t="s">
        <v>57</v>
      </c>
      <c r="E35" s="29"/>
      <c r="F35" s="29"/>
    </row>
    <row r="36" spans="1:10" ht="15">
      <c r="A36" s="4"/>
      <c r="B36" s="28">
        <v>23</v>
      </c>
      <c r="C36" s="29" t="s">
        <v>120</v>
      </c>
      <c r="D36" s="30" t="s">
        <v>135</v>
      </c>
      <c r="E36" s="29"/>
      <c r="F36" s="29"/>
    </row>
    <row r="37" spans="1:10" ht="15" customHeight="1">
      <c r="A37" s="4" t="s">
        <v>60</v>
      </c>
      <c r="B37" s="25"/>
      <c r="C37" s="26" t="s">
        <v>23</v>
      </c>
      <c r="D37" s="40"/>
      <c r="E37" s="27"/>
      <c r="F37" s="27"/>
    </row>
    <row r="38" spans="1:10" ht="30">
      <c r="A38" s="4"/>
      <c r="B38" s="28">
        <v>24</v>
      </c>
      <c r="C38" s="29" t="s">
        <v>121</v>
      </c>
      <c r="D38" s="30" t="s">
        <v>135</v>
      </c>
      <c r="E38" s="29"/>
      <c r="F38" s="29"/>
      <c r="G38">
        <f>COUNTIF(D38:D43,"Sim")</f>
        <v>3</v>
      </c>
      <c r="H38">
        <f>COUNTIF(D38:D43,"Parcialmente")</f>
        <v>0</v>
      </c>
      <c r="I38">
        <f>COUNTIF(D38:D43,"Não")</f>
        <v>3</v>
      </c>
      <c r="J38">
        <f>COUNTIF(D38:D43,"NA")</f>
        <v>0</v>
      </c>
    </row>
    <row r="39" spans="1:10" ht="45">
      <c r="A39" s="4"/>
      <c r="B39" s="28">
        <v>25</v>
      </c>
      <c r="C39" s="29" t="s">
        <v>122</v>
      </c>
      <c r="D39" s="30" t="s">
        <v>138</v>
      </c>
      <c r="E39" s="29"/>
      <c r="F39" s="29"/>
    </row>
    <row r="40" spans="1:10" ht="30">
      <c r="A40" s="4"/>
      <c r="B40" s="28">
        <v>26</v>
      </c>
      <c r="C40" s="29" t="s">
        <v>104</v>
      </c>
      <c r="D40" s="30" t="s">
        <v>138</v>
      </c>
      <c r="E40" s="29"/>
      <c r="F40" s="29"/>
    </row>
    <row r="41" spans="1:10" ht="15">
      <c r="A41" s="4"/>
      <c r="B41" s="28">
        <v>27</v>
      </c>
      <c r="C41" s="29" t="s">
        <v>123</v>
      </c>
      <c r="D41" s="30" t="s">
        <v>138</v>
      </c>
      <c r="E41" s="29"/>
      <c r="F41" s="29"/>
    </row>
    <row r="42" spans="1:10" ht="15">
      <c r="A42" s="4"/>
      <c r="B42" s="28">
        <v>28</v>
      </c>
      <c r="C42" s="29" t="s">
        <v>106</v>
      </c>
      <c r="D42" s="30" t="s">
        <v>135</v>
      </c>
      <c r="E42" s="29"/>
      <c r="F42" s="29"/>
    </row>
    <row r="43" spans="1:10" ht="15">
      <c r="A43" s="4"/>
      <c r="B43" s="28">
        <v>29</v>
      </c>
      <c r="C43" s="29" t="s">
        <v>107</v>
      </c>
      <c r="D43" s="30" t="s">
        <v>135</v>
      </c>
      <c r="E43" s="29"/>
      <c r="F43" s="29"/>
    </row>
    <row r="44" spans="1:10" ht="15" customHeight="1">
      <c r="A44" s="1" t="s">
        <v>72</v>
      </c>
      <c r="B44" s="25"/>
      <c r="C44" s="26" t="s">
        <v>24</v>
      </c>
      <c r="D44" s="40"/>
      <c r="E44" s="27"/>
      <c r="F44" s="27"/>
    </row>
    <row r="45" spans="1:10" ht="30">
      <c r="A45" s="1"/>
      <c r="B45" s="28">
        <v>30</v>
      </c>
      <c r="C45" s="29" t="s">
        <v>74</v>
      </c>
      <c r="D45" s="30" t="s">
        <v>135</v>
      </c>
      <c r="E45" s="29"/>
      <c r="F45" s="29"/>
      <c r="G45">
        <f>COUNTIF(D45:D47,"Sim")</f>
        <v>3</v>
      </c>
      <c r="H45">
        <f>COUNTIF(D45:D47,"Parcialmente")</f>
        <v>0</v>
      </c>
      <c r="I45">
        <f>COUNTIF(D45:D47,"Não")</f>
        <v>0</v>
      </c>
      <c r="J45">
        <f>COUNTIF(D45:D47,"NA")</f>
        <v>0</v>
      </c>
    </row>
    <row r="46" spans="1:10" ht="15">
      <c r="A46" s="1"/>
      <c r="B46" s="28">
        <v>31</v>
      </c>
      <c r="C46" s="29" t="s">
        <v>75</v>
      </c>
      <c r="D46" s="30" t="s">
        <v>135</v>
      </c>
      <c r="E46" s="29"/>
      <c r="F46" s="29"/>
    </row>
    <row r="47" spans="1:10" ht="30">
      <c r="A47" s="1"/>
      <c r="B47" s="28">
        <v>32</v>
      </c>
      <c r="C47" s="29" t="s">
        <v>76</v>
      </c>
      <c r="D47" s="30" t="s">
        <v>135</v>
      </c>
      <c r="E47" s="29"/>
      <c r="F47" s="29"/>
    </row>
    <row r="48" spans="1:10" ht="15">
      <c r="A48" s="1"/>
      <c r="B48" s="25"/>
      <c r="C48" s="26" t="s">
        <v>25</v>
      </c>
      <c r="D48" s="40"/>
      <c r="E48" s="27"/>
      <c r="F48" s="27"/>
    </row>
    <row r="49" spans="1:10" ht="30">
      <c r="A49" s="1"/>
      <c r="B49" s="28">
        <v>33</v>
      </c>
      <c r="C49" s="29" t="s">
        <v>78</v>
      </c>
      <c r="D49" s="30" t="s">
        <v>57</v>
      </c>
      <c r="E49" s="29"/>
      <c r="F49" s="29"/>
      <c r="G49">
        <f>COUNTIF(D49:D51,"Sim")</f>
        <v>2</v>
      </c>
      <c r="H49">
        <f>COUNTIF(D49:D51,"Parcialmente")</f>
        <v>0</v>
      </c>
      <c r="I49">
        <f>COUNTIF(D49:D51,"Não")</f>
        <v>0</v>
      </c>
      <c r="J49">
        <f>COUNTIF(D49:D51,"NA")</f>
        <v>1</v>
      </c>
    </row>
    <row r="50" spans="1:10" ht="15">
      <c r="A50" s="1"/>
      <c r="B50" s="28">
        <v>34</v>
      </c>
      <c r="C50" s="29" t="s">
        <v>109</v>
      </c>
      <c r="D50" s="30" t="s">
        <v>135</v>
      </c>
      <c r="E50" s="29"/>
      <c r="F50" s="29"/>
    </row>
    <row r="51" spans="1:10" ht="15">
      <c r="A51" s="1"/>
      <c r="B51" s="28">
        <v>35</v>
      </c>
      <c r="C51" s="29" t="s">
        <v>79</v>
      </c>
      <c r="D51" s="30" t="s">
        <v>135</v>
      </c>
      <c r="E51" s="29"/>
      <c r="F51" s="29"/>
    </row>
  </sheetData>
  <mergeCells count="11">
    <mergeCell ref="A44:A51"/>
    <mergeCell ref="A5:A16"/>
    <mergeCell ref="A17:A21"/>
    <mergeCell ref="A22:A28"/>
    <mergeCell ref="A29:A36"/>
    <mergeCell ref="A37:A43"/>
    <mergeCell ref="A1:F1"/>
    <mergeCell ref="A2:B2"/>
    <mergeCell ref="D2:E2"/>
    <mergeCell ref="A3:B3"/>
    <mergeCell ref="D3:F3"/>
  </mergeCells>
  <dataValidations count="2">
    <dataValidation type="list" allowBlank="1" showInputMessage="1" showErrorMessage="1" sqref="D6 D8 D10:D12 D14 D16 D18:D19 D21 D23:D28 D30:D36 D38:D43 D45:D47 D49:D51" xr:uid="{00000000-0002-0000-0400-000000000000}">
      <formula1>"Sim,Parcialmente,Não,NA"</formula1>
      <formula2>0</formula2>
    </dataValidation>
    <dataValidation type="list" allowBlank="1" showInputMessage="1" showErrorMessage="1" sqref="D17 D20 D22 D29 D37 D44 D48" xr:uid="{00000000-0002-0000-0400-000001000000}">
      <formula1>"Sim,Não,NA"</formula1>
      <formula2>0</formula2>
    </dataValidation>
  </dataValidations>
  <pageMargins left="0.51180555555555596" right="0.51180555555555596" top="0.78749999999999998" bottom="0.78749999999999998" header="0.511811023622047" footer="0.511811023622047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0"/>
  <sheetViews>
    <sheetView topLeftCell="C1" zoomScale="75" zoomScaleNormal="75" workbookViewId="0">
      <selection activeCell="E10" sqref="E10"/>
    </sheetView>
  </sheetViews>
  <sheetFormatPr defaultColWidth="8.42578125" defaultRowHeight="18.75"/>
  <cols>
    <col min="1" max="1" width="21.140625" customWidth="1"/>
    <col min="2" max="2" width="5.28515625" style="17" customWidth="1"/>
    <col min="3" max="3" width="71.28515625" style="18" customWidth="1"/>
    <col min="4" max="4" width="12.7109375" customWidth="1"/>
    <col min="5" max="5" width="29.7109375" customWidth="1"/>
    <col min="6" max="6" width="32.7109375" customWidth="1"/>
    <col min="7" max="10" width="9.140625" hidden="1" customWidth="1"/>
  </cols>
  <sheetData>
    <row r="1" spans="1:10" ht="19.5" customHeight="1">
      <c r="A1" s="8" t="s">
        <v>29</v>
      </c>
      <c r="B1" s="8"/>
      <c r="C1" s="8"/>
      <c r="D1" s="8"/>
      <c r="E1" s="8"/>
      <c r="F1" s="8"/>
    </row>
    <row r="2" spans="1:10" ht="18.75" customHeight="1">
      <c r="A2" s="7" t="s">
        <v>30</v>
      </c>
      <c r="B2" s="7"/>
      <c r="C2" s="19"/>
      <c r="D2" s="6" t="s">
        <v>31</v>
      </c>
      <c r="E2" s="6"/>
      <c r="F2" s="20" t="e">
        <f>COUNTIF(D5:D50,"Sim")/(COUNTA(D5:D49)-COUNTIF(D5:D49,"NA"))</f>
        <v>#DIV/0!</v>
      </c>
    </row>
    <row r="3" spans="1:10" ht="15.75">
      <c r="A3" s="7" t="s">
        <v>32</v>
      </c>
      <c r="B3" s="7"/>
      <c r="C3" s="21"/>
      <c r="D3" s="5" t="s">
        <v>34</v>
      </c>
      <c r="E3" s="5"/>
      <c r="F3" s="5"/>
    </row>
    <row r="4" spans="1:10" ht="15">
      <c r="A4" s="22" t="s">
        <v>35</v>
      </c>
      <c r="B4" s="22" t="s">
        <v>36</v>
      </c>
      <c r="C4" s="22" t="s">
        <v>37</v>
      </c>
      <c r="D4" s="39" t="s">
        <v>38</v>
      </c>
      <c r="E4" s="22" t="s">
        <v>39</v>
      </c>
      <c r="F4" s="22" t="s">
        <v>40</v>
      </c>
    </row>
    <row r="5" spans="1:10" ht="15" customHeight="1">
      <c r="A5" s="3" t="s">
        <v>44</v>
      </c>
      <c r="B5" s="25"/>
      <c r="C5" s="26" t="s">
        <v>13</v>
      </c>
      <c r="D5" s="27"/>
      <c r="E5" s="27"/>
      <c r="F5" s="27"/>
    </row>
    <row r="6" spans="1:10" ht="30">
      <c r="A6" s="3"/>
      <c r="B6" s="28">
        <v>1</v>
      </c>
      <c r="C6" s="29" t="s">
        <v>80</v>
      </c>
      <c r="D6" s="30"/>
      <c r="E6" s="29"/>
      <c r="F6" s="29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"/>
      <c r="B7" s="25"/>
      <c r="C7" s="26" t="s">
        <v>14</v>
      </c>
      <c r="D7" s="27"/>
      <c r="E7" s="27"/>
      <c r="F7" s="27"/>
    </row>
    <row r="8" spans="1:10" s="33" customFormat="1" ht="30">
      <c r="A8" s="3"/>
      <c r="B8" s="28">
        <v>2</v>
      </c>
      <c r="C8" s="29" t="s">
        <v>82</v>
      </c>
      <c r="D8" s="30"/>
      <c r="E8" s="29"/>
      <c r="F8" s="29"/>
      <c r="G8" s="33">
        <f>COUNTIF(D8,"Sim")</f>
        <v>0</v>
      </c>
      <c r="H8" s="33">
        <f>COUNTIF(D8,"Parcialmente")</f>
        <v>0</v>
      </c>
      <c r="I8" s="33">
        <f>COUNTIF(D8,"Não")</f>
        <v>0</v>
      </c>
      <c r="J8" s="33">
        <f>COUNTIF(D8,"NA")</f>
        <v>0</v>
      </c>
    </row>
    <row r="9" spans="1:10" ht="15">
      <c r="A9" s="3"/>
      <c r="B9" s="25"/>
      <c r="C9" s="26" t="s">
        <v>15</v>
      </c>
      <c r="D9" s="27"/>
      <c r="E9" s="27"/>
      <c r="F9" s="27"/>
    </row>
    <row r="10" spans="1:10" ht="45">
      <c r="A10" s="3"/>
      <c r="B10" s="28">
        <v>3</v>
      </c>
      <c r="C10" s="29" t="s">
        <v>83</v>
      </c>
      <c r="D10" s="30"/>
      <c r="E10" s="29"/>
      <c r="F10" s="29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"/>
      <c r="B11" s="28">
        <v>4</v>
      </c>
      <c r="C11" s="29" t="s">
        <v>124</v>
      </c>
      <c r="D11" s="30"/>
      <c r="E11" s="29"/>
      <c r="F11" s="29"/>
    </row>
    <row r="12" spans="1:10" ht="29.25" customHeight="1">
      <c r="A12" s="3"/>
      <c r="B12" s="28">
        <v>5</v>
      </c>
      <c r="C12" s="29" t="s">
        <v>125</v>
      </c>
      <c r="D12" s="30"/>
      <c r="E12" s="29"/>
      <c r="F12" s="29"/>
    </row>
    <row r="13" spans="1:10" ht="15">
      <c r="A13" s="3"/>
      <c r="B13" s="25"/>
      <c r="C13" s="26" t="s">
        <v>16</v>
      </c>
      <c r="D13" s="27"/>
      <c r="E13" s="27"/>
      <c r="F13" s="27"/>
    </row>
    <row r="14" spans="1:10" ht="15">
      <c r="A14" s="3"/>
      <c r="B14" s="28">
        <v>6</v>
      </c>
      <c r="C14" s="29" t="s">
        <v>87</v>
      </c>
      <c r="D14" s="30"/>
      <c r="E14" s="29"/>
      <c r="F14" s="29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>
      <c r="A15" s="3"/>
      <c r="B15" s="25"/>
      <c r="C15" s="26" t="s">
        <v>17</v>
      </c>
      <c r="D15" s="27"/>
      <c r="E15" s="27"/>
      <c r="F15" s="27"/>
    </row>
    <row r="16" spans="1:10" ht="30">
      <c r="A16" s="3"/>
      <c r="B16" s="28">
        <v>7</v>
      </c>
      <c r="C16" s="29" t="s">
        <v>126</v>
      </c>
      <c r="D16" s="30"/>
      <c r="E16" s="29"/>
      <c r="F16" s="29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" t="s">
        <v>89</v>
      </c>
      <c r="B17" s="25"/>
      <c r="C17" s="26" t="s">
        <v>18</v>
      </c>
      <c r="D17" s="40"/>
      <c r="E17" s="27"/>
      <c r="F17" s="27"/>
    </row>
    <row r="18" spans="1:10" ht="15">
      <c r="A18" s="3"/>
      <c r="B18" s="28">
        <v>8</v>
      </c>
      <c r="C18" s="29" t="s">
        <v>111</v>
      </c>
      <c r="D18" s="30"/>
      <c r="E18" s="29"/>
      <c r="F18" s="29"/>
      <c r="G18">
        <f>COUNTIF(D18,"Sim")</f>
        <v>0</v>
      </c>
      <c r="H18">
        <f>COUNTIF(D18,"Parcialmente")</f>
        <v>0</v>
      </c>
      <c r="I18">
        <f>COUNTIF(D18,"Não")</f>
        <v>0</v>
      </c>
      <c r="J18">
        <f>COUNTIF(D18,"NA")</f>
        <v>0</v>
      </c>
    </row>
    <row r="19" spans="1:10" ht="15" customHeight="1">
      <c r="A19" s="4" t="s">
        <v>96</v>
      </c>
      <c r="B19" s="25"/>
      <c r="C19" s="26" t="s">
        <v>22</v>
      </c>
      <c r="D19" s="40"/>
      <c r="E19" s="27"/>
      <c r="F19" s="27"/>
    </row>
    <row r="20" spans="1:10" ht="30">
      <c r="A20" s="4"/>
      <c r="B20" s="28">
        <v>9</v>
      </c>
      <c r="C20" s="29" t="s">
        <v>127</v>
      </c>
      <c r="D20" s="30"/>
      <c r="E20" s="29"/>
      <c r="F20" s="29"/>
      <c r="G20">
        <f>COUNTIF(D20:D24,"Sim")</f>
        <v>0</v>
      </c>
      <c r="H20">
        <f>COUNTIF(D20:D24,"Parcialmente")</f>
        <v>0</v>
      </c>
      <c r="I20">
        <f>COUNTIF(D20:D24,"Não")</f>
        <v>0</v>
      </c>
      <c r="J20">
        <f>COUNTIF(D20:D24,"NA")</f>
        <v>0</v>
      </c>
    </row>
    <row r="21" spans="1:10" ht="15">
      <c r="A21" s="4"/>
      <c r="B21" s="28">
        <v>10</v>
      </c>
      <c r="C21" s="29" t="s">
        <v>128</v>
      </c>
      <c r="D21" s="30"/>
      <c r="E21" s="29"/>
      <c r="F21" s="29"/>
    </row>
    <row r="22" spans="1:10" ht="30">
      <c r="A22" s="4"/>
      <c r="B22" s="28">
        <v>11</v>
      </c>
      <c r="C22" s="29" t="s">
        <v>98</v>
      </c>
      <c r="D22" s="30"/>
      <c r="E22" s="29"/>
      <c r="F22" s="29"/>
    </row>
    <row r="23" spans="1:10" ht="15">
      <c r="A23" s="4"/>
      <c r="B23" s="28">
        <v>12</v>
      </c>
      <c r="C23" s="29" t="s">
        <v>99</v>
      </c>
      <c r="D23" s="30"/>
      <c r="E23" s="29"/>
      <c r="F23" s="29"/>
    </row>
    <row r="24" spans="1:10" ht="15">
      <c r="A24" s="4"/>
      <c r="B24" s="28">
        <v>13</v>
      </c>
      <c r="C24" s="29" t="s">
        <v>101</v>
      </c>
      <c r="D24" s="30"/>
      <c r="E24" s="29"/>
      <c r="F24" s="29"/>
    </row>
    <row r="25" spans="1:10" ht="15" customHeight="1">
      <c r="A25" s="4" t="s">
        <v>114</v>
      </c>
      <c r="B25" s="25"/>
      <c r="C25" s="26" t="s">
        <v>26</v>
      </c>
      <c r="D25" s="40"/>
      <c r="E25" s="27"/>
      <c r="F25" s="27"/>
    </row>
    <row r="26" spans="1:10" ht="15">
      <c r="A26" s="4"/>
      <c r="B26" s="28">
        <v>14</v>
      </c>
      <c r="C26" s="29" t="s">
        <v>129</v>
      </c>
      <c r="D26" s="30"/>
      <c r="E26" s="29"/>
      <c r="F26" s="29"/>
      <c r="G26">
        <f>COUNTIF(D26:D28,"Sim")</f>
        <v>0</v>
      </c>
      <c r="H26">
        <f>COUNTIF(D26:D28,"Parcialmente")</f>
        <v>0</v>
      </c>
      <c r="I26">
        <f>COUNTIF(D26:D28,"Não")</f>
        <v>0</v>
      </c>
      <c r="J26">
        <f>COUNTIF(D26:D28,"NA")</f>
        <v>0</v>
      </c>
    </row>
    <row r="27" spans="1:10" ht="30">
      <c r="A27" s="4"/>
      <c r="B27" s="28">
        <v>15</v>
      </c>
      <c r="C27" s="29" t="s">
        <v>119</v>
      </c>
      <c r="D27" s="30"/>
      <c r="E27" s="29"/>
      <c r="F27" s="29"/>
    </row>
    <row r="28" spans="1:10" ht="15">
      <c r="A28" s="4"/>
      <c r="B28" s="28">
        <v>16</v>
      </c>
      <c r="C28" s="29" t="s">
        <v>130</v>
      </c>
      <c r="D28" s="30"/>
      <c r="E28" s="29"/>
      <c r="F28" s="29"/>
    </row>
    <row r="29" spans="1:10" s="33" customFormat="1" ht="15" customHeight="1">
      <c r="A29" s="4" t="s">
        <v>131</v>
      </c>
      <c r="B29" s="25"/>
      <c r="C29" s="26" t="s">
        <v>27</v>
      </c>
      <c r="D29" s="40"/>
      <c r="E29" s="27"/>
      <c r="F29" s="27"/>
    </row>
    <row r="30" spans="1:10" s="33" customFormat="1" ht="30">
      <c r="A30" s="4"/>
      <c r="B30" s="34">
        <v>24</v>
      </c>
      <c r="C30" s="32" t="s">
        <v>45</v>
      </c>
      <c r="D30" s="30"/>
      <c r="E30" s="29"/>
      <c r="F30" s="29"/>
      <c r="G30" s="33">
        <f>COUNTIF(D30:D31,"Sim")</f>
        <v>0</v>
      </c>
      <c r="H30" s="33">
        <f>COUNTIF(D30:D31,"Parcialmente")</f>
        <v>0</v>
      </c>
      <c r="I30" s="33">
        <f>COUNTIF(D30:D31,"Não")</f>
        <v>0</v>
      </c>
      <c r="J30" s="33">
        <f>COUNTIF(D30:D31,"NA")</f>
        <v>0</v>
      </c>
    </row>
    <row r="31" spans="1:10" s="33" customFormat="1" ht="45">
      <c r="A31" s="4"/>
      <c r="B31" s="28">
        <v>25</v>
      </c>
      <c r="C31" s="29" t="s">
        <v>132</v>
      </c>
      <c r="D31" s="30"/>
      <c r="E31" s="29"/>
      <c r="F31" s="29"/>
    </row>
    <row r="32" spans="1:10" ht="15">
      <c r="A32" s="4"/>
      <c r="B32" s="25"/>
      <c r="C32" s="26" t="s">
        <v>28</v>
      </c>
      <c r="D32" s="40"/>
      <c r="E32" s="27"/>
      <c r="F32" s="27"/>
    </row>
    <row r="33" spans="1:10" ht="30">
      <c r="A33" s="4"/>
      <c r="B33" s="34">
        <v>26</v>
      </c>
      <c r="C33" s="32" t="s">
        <v>45</v>
      </c>
      <c r="D33" s="30"/>
      <c r="E33" s="29"/>
      <c r="F33" s="29"/>
      <c r="G33">
        <f>COUNTIF(D33:D34,"Sim")</f>
        <v>0</v>
      </c>
      <c r="H33">
        <f>COUNTIF(D33:D34,"Parcialmente")</f>
        <v>0</v>
      </c>
      <c r="I33">
        <f>COUNTIF(D33:D34,"Não")</f>
        <v>0</v>
      </c>
      <c r="J33">
        <f>COUNTIF(D33:D34,"NA")</f>
        <v>0</v>
      </c>
    </row>
    <row r="34" spans="1:10" ht="15">
      <c r="A34" s="4"/>
      <c r="B34" s="28">
        <v>27</v>
      </c>
      <c r="C34" s="29" t="s">
        <v>133</v>
      </c>
      <c r="D34" s="30"/>
      <c r="E34" s="29"/>
      <c r="F34" s="29"/>
    </row>
    <row r="35" spans="1:10" ht="15" customHeight="1">
      <c r="A35" s="4" t="s">
        <v>60</v>
      </c>
      <c r="B35" s="25"/>
      <c r="C35" s="26" t="s">
        <v>23</v>
      </c>
      <c r="D35" s="40"/>
      <c r="E35" s="27"/>
      <c r="F35" s="27"/>
    </row>
    <row r="36" spans="1:10" ht="30">
      <c r="A36" s="4"/>
      <c r="B36" s="28">
        <v>19</v>
      </c>
      <c r="C36" s="29" t="s">
        <v>121</v>
      </c>
      <c r="D36" s="30"/>
      <c r="E36" s="29"/>
      <c r="F36" s="29"/>
      <c r="G36">
        <f>COUNTIF(D36:D42,"Sim")</f>
        <v>0</v>
      </c>
      <c r="H36">
        <f>COUNTIF(D36:D42,"Parcialmente")</f>
        <v>0</v>
      </c>
      <c r="I36">
        <f>COUNTIF(D36:D42,"Não")</f>
        <v>0</v>
      </c>
      <c r="J36">
        <f>COUNTIF(D36:D42,"NA")</f>
        <v>0</v>
      </c>
    </row>
    <row r="37" spans="1:10" ht="45">
      <c r="A37" s="4"/>
      <c r="B37" s="28">
        <v>20</v>
      </c>
      <c r="C37" s="29" t="s">
        <v>122</v>
      </c>
      <c r="D37" s="30"/>
      <c r="E37" s="29"/>
      <c r="F37" s="29"/>
    </row>
    <row r="38" spans="1:10" ht="30">
      <c r="A38" s="4"/>
      <c r="B38" s="28">
        <v>21</v>
      </c>
      <c r="C38" s="29" t="s">
        <v>104</v>
      </c>
      <c r="D38" s="30"/>
      <c r="E38" s="29"/>
      <c r="F38" s="29"/>
    </row>
    <row r="39" spans="1:10" ht="15">
      <c r="A39" s="4"/>
      <c r="B39" s="28">
        <v>22</v>
      </c>
      <c r="C39" s="29" t="s">
        <v>123</v>
      </c>
      <c r="D39" s="30"/>
      <c r="E39" s="29"/>
      <c r="F39" s="29"/>
    </row>
    <row r="40" spans="1:10" ht="15">
      <c r="A40" s="4"/>
      <c r="B40" s="28">
        <v>23</v>
      </c>
      <c r="C40" s="29" t="s">
        <v>106</v>
      </c>
      <c r="D40" s="30"/>
      <c r="E40" s="29"/>
      <c r="F40" s="29"/>
    </row>
    <row r="41" spans="1:10" ht="30">
      <c r="A41" s="4"/>
      <c r="B41" s="28">
        <v>24</v>
      </c>
      <c r="C41" s="29" t="s">
        <v>134</v>
      </c>
      <c r="D41" s="30"/>
      <c r="E41" s="29"/>
      <c r="F41" s="29"/>
    </row>
    <row r="42" spans="1:10" ht="15">
      <c r="A42" s="4"/>
      <c r="B42" s="28">
        <v>25</v>
      </c>
      <c r="C42" s="29" t="s">
        <v>107</v>
      </c>
      <c r="D42" s="30"/>
      <c r="E42" s="29"/>
      <c r="F42" s="29"/>
    </row>
    <row r="43" spans="1:10" ht="15" customHeight="1">
      <c r="A43" s="1" t="s">
        <v>72</v>
      </c>
      <c r="B43" s="25"/>
      <c r="C43" s="26" t="s">
        <v>24</v>
      </c>
      <c r="D43" s="40"/>
      <c r="E43" s="27"/>
      <c r="F43" s="27"/>
    </row>
    <row r="44" spans="1:10" ht="30">
      <c r="A44" s="1"/>
      <c r="B44" s="28">
        <v>26</v>
      </c>
      <c r="C44" s="29" t="s">
        <v>74</v>
      </c>
      <c r="D44" s="30"/>
      <c r="E44" s="29"/>
      <c r="F44" s="29"/>
      <c r="G44">
        <f>COUNTIF(D44:D46,"Sim")</f>
        <v>0</v>
      </c>
      <c r="H44">
        <f>COUNTIF(D44:D46,"Parcialmente")</f>
        <v>0</v>
      </c>
      <c r="I44">
        <f>COUNTIF(D44:D46,"Não")</f>
        <v>0</v>
      </c>
      <c r="J44">
        <f>COUNTIF(D44:D46,"NA")</f>
        <v>0</v>
      </c>
    </row>
    <row r="45" spans="1:10" ht="15">
      <c r="A45" s="1"/>
      <c r="B45" s="28">
        <v>27</v>
      </c>
      <c r="C45" s="29" t="s">
        <v>75</v>
      </c>
      <c r="D45" s="30"/>
      <c r="E45" s="29"/>
      <c r="F45" s="29"/>
    </row>
    <row r="46" spans="1:10" ht="30">
      <c r="A46" s="1"/>
      <c r="B46" s="28">
        <v>28</v>
      </c>
      <c r="C46" s="29" t="s">
        <v>76</v>
      </c>
      <c r="D46" s="30"/>
      <c r="E46" s="29"/>
      <c r="F46" s="29"/>
    </row>
    <row r="47" spans="1:10" ht="15">
      <c r="A47" s="1"/>
      <c r="B47" s="25"/>
      <c r="C47" s="26" t="s">
        <v>25</v>
      </c>
      <c r="D47" s="40"/>
      <c r="E47" s="27"/>
      <c r="F47" s="27"/>
    </row>
    <row r="48" spans="1:10" ht="30">
      <c r="A48" s="1"/>
      <c r="B48" s="28">
        <v>29</v>
      </c>
      <c r="C48" s="29" t="s">
        <v>78</v>
      </c>
      <c r="D48" s="30"/>
      <c r="E48" s="29"/>
      <c r="F48" s="29"/>
      <c r="G48">
        <f>COUNTIF(D48:D50,"Sim")</f>
        <v>0</v>
      </c>
      <c r="H48">
        <f>COUNTIF(D48:D50,"Parcialmente")</f>
        <v>0</v>
      </c>
      <c r="I48">
        <f>COUNTIF(D48:D50,"Não")</f>
        <v>0</v>
      </c>
      <c r="J48">
        <f>COUNTIF(D48:D50,"NA")</f>
        <v>0</v>
      </c>
    </row>
    <row r="49" spans="1:6" ht="15">
      <c r="A49" s="1"/>
      <c r="B49" s="28">
        <v>30</v>
      </c>
      <c r="C49" s="29" t="s">
        <v>109</v>
      </c>
      <c r="D49" s="30"/>
      <c r="E49" s="29"/>
      <c r="F49" s="29"/>
    </row>
    <row r="50" spans="1:6" ht="15">
      <c r="A50" s="1"/>
      <c r="B50" s="28">
        <v>31</v>
      </c>
      <c r="C50" s="29" t="s">
        <v>79</v>
      </c>
      <c r="D50" s="30"/>
      <c r="E50" s="29"/>
      <c r="F50" s="29"/>
    </row>
  </sheetData>
  <mergeCells count="12">
    <mergeCell ref="A35:A42"/>
    <mergeCell ref="A43:A50"/>
    <mergeCell ref="A5:A16"/>
    <mergeCell ref="A17:A18"/>
    <mergeCell ref="A19:A24"/>
    <mergeCell ref="A25:A28"/>
    <mergeCell ref="A29:A34"/>
    <mergeCell ref="A1:F1"/>
    <mergeCell ref="A2:B2"/>
    <mergeCell ref="D2:E2"/>
    <mergeCell ref="A3:B3"/>
    <mergeCell ref="D3:F3"/>
  </mergeCells>
  <dataValidations count="2">
    <dataValidation type="list" allowBlank="1" showInputMessage="1" showErrorMessage="1" sqref="D6 D8 D10:D12 D14 D16 D18 D20:D24 D26:D28 D30:D31 D33:D34 D36:D42 D44:D46 D48:D50" xr:uid="{00000000-0002-0000-0500-000000000000}">
      <formula1>"Sim,Parcialmente,Não,NA"</formula1>
      <formula2>0</formula2>
    </dataValidation>
    <dataValidation type="list" allowBlank="1" showInputMessage="1" showErrorMessage="1" sqref="D17 D19 D25 D29 D32 D35 D43 D47" xr:uid="{00000000-0002-0000-0500-000001000000}">
      <formula1>"Sim,Não,NA"</formula1>
      <formula2>0</formula2>
    </dataValidation>
  </dataValidations>
  <pageMargins left="0.51180555555555596" right="0.51180555555555596" top="0.78749999999999998" bottom="0.78749999999999998" header="0.511811023622047" footer="0.511811023622047"/>
  <pageSetup paperSize="9" orientation="landscape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MAURO APARECIDO ABREU</cp:lastModifiedBy>
  <cp:revision>5</cp:revision>
  <dcterms:created xsi:type="dcterms:W3CDTF">2024-10-07T20:55:40Z</dcterms:created>
  <dcterms:modified xsi:type="dcterms:W3CDTF">2024-11-27T04:02:27Z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