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\source\repos\GSServer\NStarAlignment\Documentation\"/>
    </mc:Choice>
  </mc:AlternateContent>
  <xr:revisionPtr revIDLastSave="0" documentId="13_ncr:40009_{6033FA9D-2DF7-41F1-A499-680C54EA8048}" xr6:coauthVersionLast="45" xr6:coauthVersionMax="45" xr10:uidLastSave="{00000000-0000-0000-0000-000000000000}"/>
  <bookViews>
    <workbookView xWindow="6924" yWindow="4500" windowWidth="34560" windowHeight="18792" activeTab="2"/>
  </bookViews>
  <sheets>
    <sheet name="Composite" sheetId="4" r:id="rId1"/>
    <sheet name="ForExport" sheetId="5" r:id="rId2"/>
    <sheet name="Sample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9" i="5" l="1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1" i="5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4" i="4"/>
  <c r="I4" i="4"/>
  <c r="O90" i="4"/>
  <c r="P90" i="4"/>
  <c r="G90" i="4"/>
  <c r="H90" i="4" s="1"/>
  <c r="O89" i="4"/>
  <c r="P89" i="4" s="1"/>
  <c r="G89" i="4"/>
  <c r="H89" i="4"/>
  <c r="O88" i="4"/>
  <c r="P88" i="4"/>
  <c r="G88" i="4"/>
  <c r="H88" i="4" s="1"/>
  <c r="O87" i="4"/>
  <c r="P87" i="4" s="1"/>
  <c r="G87" i="4"/>
  <c r="H87" i="4"/>
  <c r="O86" i="4"/>
  <c r="P86" i="4"/>
  <c r="G86" i="4"/>
  <c r="H86" i="4" s="1"/>
  <c r="O85" i="4"/>
  <c r="P85" i="4" s="1"/>
  <c r="G85" i="4"/>
  <c r="H85" i="4"/>
  <c r="O84" i="4"/>
  <c r="P84" i="4"/>
  <c r="G84" i="4"/>
  <c r="H84" i="4" s="1"/>
  <c r="O83" i="4"/>
  <c r="P83" i="4" s="1"/>
  <c r="G83" i="4"/>
  <c r="H83" i="4"/>
  <c r="O82" i="4"/>
  <c r="P82" i="4"/>
  <c r="G82" i="4"/>
  <c r="H82" i="4" s="1"/>
  <c r="O81" i="4"/>
  <c r="P81" i="4" s="1"/>
  <c r="G81" i="4"/>
  <c r="H81" i="4"/>
  <c r="O80" i="4"/>
  <c r="P80" i="4"/>
  <c r="G80" i="4"/>
  <c r="H80" i="4" s="1"/>
  <c r="O79" i="4"/>
  <c r="P79" i="4" s="1"/>
  <c r="G79" i="4"/>
  <c r="H79" i="4"/>
  <c r="O77" i="4"/>
  <c r="P77" i="4"/>
  <c r="G77" i="4"/>
  <c r="H77" i="4" s="1"/>
  <c r="O76" i="4"/>
  <c r="P76" i="4" s="1"/>
  <c r="G76" i="4"/>
  <c r="H76" i="4"/>
  <c r="O75" i="4"/>
  <c r="P75" i="4"/>
  <c r="G75" i="4"/>
  <c r="H75" i="4" s="1"/>
  <c r="O74" i="4"/>
  <c r="P74" i="4" s="1"/>
  <c r="G74" i="4"/>
  <c r="H74" i="4"/>
  <c r="O73" i="4"/>
  <c r="P73" i="4"/>
  <c r="G73" i="4"/>
  <c r="H73" i="4" s="1"/>
  <c r="O72" i="4"/>
  <c r="P72" i="4" s="1"/>
  <c r="G72" i="4"/>
  <c r="H72" i="4"/>
  <c r="O71" i="4"/>
  <c r="P71" i="4"/>
  <c r="G71" i="4"/>
  <c r="H71" i="4" s="1"/>
  <c r="O70" i="4"/>
  <c r="P70" i="4" s="1"/>
  <c r="G70" i="4"/>
  <c r="H70" i="4"/>
  <c r="O69" i="4"/>
  <c r="P69" i="4"/>
  <c r="G69" i="4"/>
  <c r="H69" i="4" s="1"/>
  <c r="O68" i="4"/>
  <c r="P68" i="4" s="1"/>
  <c r="G68" i="4"/>
  <c r="H68" i="4"/>
  <c r="O67" i="4"/>
  <c r="P67" i="4"/>
  <c r="G67" i="4"/>
  <c r="H67" i="4" s="1"/>
  <c r="O65" i="4"/>
  <c r="P65" i="4" s="1"/>
  <c r="G65" i="4"/>
  <c r="H65" i="4"/>
  <c r="O64" i="4"/>
  <c r="P64" i="4"/>
  <c r="G64" i="4"/>
  <c r="H64" i="4" s="1"/>
  <c r="O63" i="4"/>
  <c r="P63" i="4" s="1"/>
  <c r="G63" i="4"/>
  <c r="H63" i="4"/>
  <c r="O62" i="4"/>
  <c r="P62" i="4"/>
  <c r="G62" i="4"/>
  <c r="H62" i="4" s="1"/>
  <c r="O61" i="4"/>
  <c r="P61" i="4" s="1"/>
  <c r="G61" i="4"/>
  <c r="H61" i="4"/>
  <c r="O59" i="4"/>
  <c r="P59" i="4"/>
  <c r="G59" i="4"/>
  <c r="H59" i="4" s="1"/>
  <c r="O58" i="4"/>
  <c r="P58" i="4" s="1"/>
  <c r="G58" i="4"/>
  <c r="H58" i="4"/>
  <c r="O57" i="4"/>
  <c r="P57" i="4"/>
  <c r="G57" i="4"/>
  <c r="H57" i="4" s="1"/>
  <c r="O56" i="4"/>
  <c r="P56" i="4" s="1"/>
  <c r="G56" i="4"/>
  <c r="H56" i="4"/>
  <c r="O55" i="4"/>
  <c r="P55" i="4"/>
  <c r="G55" i="4"/>
  <c r="H55" i="4" s="1"/>
  <c r="O54" i="4"/>
  <c r="P54" i="4" s="1"/>
  <c r="G54" i="4"/>
  <c r="H54" i="4"/>
  <c r="O53" i="4"/>
  <c r="P53" i="4"/>
  <c r="G53" i="4"/>
  <c r="H53" i="4" s="1"/>
  <c r="O52" i="4"/>
  <c r="P52" i="4" s="1"/>
  <c r="G52" i="4"/>
  <c r="H52" i="4"/>
  <c r="O50" i="4"/>
  <c r="P50" i="4"/>
  <c r="G50" i="4"/>
  <c r="H50" i="4" s="1"/>
  <c r="O49" i="4"/>
  <c r="P49" i="4" s="1"/>
  <c r="G49" i="4"/>
  <c r="H49" i="4"/>
  <c r="O48" i="4"/>
  <c r="P48" i="4"/>
  <c r="G48" i="4"/>
  <c r="H48" i="4" s="1"/>
  <c r="O46" i="4"/>
  <c r="P46" i="4" s="1"/>
  <c r="G46" i="4"/>
  <c r="H46" i="4"/>
  <c r="O44" i="4"/>
  <c r="P44" i="4"/>
  <c r="G44" i="4"/>
  <c r="H44" i="4" s="1"/>
  <c r="O43" i="4"/>
  <c r="P43" i="4" s="1"/>
  <c r="G43" i="4"/>
  <c r="H43" i="4"/>
  <c r="O41" i="4"/>
  <c r="P41" i="4"/>
  <c r="G41" i="4"/>
  <c r="H41" i="4" s="1"/>
  <c r="O40" i="4"/>
  <c r="P40" i="4" s="1"/>
  <c r="G40" i="4"/>
  <c r="H40" i="4"/>
  <c r="O39" i="4"/>
  <c r="P39" i="4"/>
  <c r="G39" i="4"/>
  <c r="H39" i="4" s="1"/>
  <c r="O38" i="4"/>
  <c r="P38" i="4" s="1"/>
  <c r="G38" i="4"/>
  <c r="H38" i="4"/>
  <c r="O37" i="4"/>
  <c r="P37" i="4"/>
  <c r="G37" i="4"/>
  <c r="H37" i="4" s="1"/>
  <c r="O36" i="4"/>
  <c r="P36" i="4" s="1"/>
  <c r="G36" i="4"/>
  <c r="H36" i="4"/>
  <c r="O35" i="4"/>
  <c r="P35" i="4"/>
  <c r="G35" i="4"/>
  <c r="H35" i="4" s="1"/>
  <c r="O34" i="4"/>
  <c r="P34" i="4" s="1"/>
  <c r="G34" i="4"/>
  <c r="H34" i="4"/>
  <c r="O33" i="4"/>
  <c r="P33" i="4"/>
  <c r="G33" i="4"/>
  <c r="H33" i="4" s="1"/>
  <c r="O32" i="4"/>
  <c r="P32" i="4" s="1"/>
  <c r="G32" i="4"/>
  <c r="H32" i="4"/>
  <c r="O31" i="4"/>
  <c r="P31" i="4"/>
  <c r="G31" i="4"/>
  <c r="H31" i="4" s="1"/>
  <c r="O29" i="4"/>
  <c r="P29" i="4" s="1"/>
  <c r="G29" i="4"/>
  <c r="H29" i="4"/>
  <c r="O28" i="4"/>
  <c r="P28" i="4"/>
  <c r="G28" i="4"/>
  <c r="H28" i="4" s="1"/>
  <c r="O27" i="4"/>
  <c r="P27" i="4" s="1"/>
  <c r="G27" i="4"/>
  <c r="H27" i="4"/>
  <c r="O26" i="4"/>
  <c r="P26" i="4"/>
  <c r="G26" i="4"/>
  <c r="H26" i="4" s="1"/>
  <c r="O25" i="4"/>
  <c r="P25" i="4" s="1"/>
  <c r="G25" i="4"/>
  <c r="H25" i="4"/>
  <c r="O23" i="4"/>
  <c r="P23" i="4"/>
  <c r="G23" i="4"/>
  <c r="H23" i="4" s="1"/>
  <c r="O22" i="4"/>
  <c r="P22" i="4" s="1"/>
  <c r="G22" i="4"/>
  <c r="H22" i="4"/>
  <c r="O21" i="4"/>
  <c r="P21" i="4"/>
  <c r="G21" i="4"/>
  <c r="H21" i="4" s="1"/>
  <c r="O20" i="4"/>
  <c r="P20" i="4" s="1"/>
  <c r="G20" i="4"/>
  <c r="H20" i="4"/>
  <c r="O19" i="4"/>
  <c r="P19" i="4"/>
  <c r="G19" i="4"/>
  <c r="H19" i="4" s="1"/>
  <c r="O18" i="4"/>
  <c r="P18" i="4" s="1"/>
  <c r="G18" i="4"/>
  <c r="H18" i="4"/>
  <c r="O17" i="4"/>
  <c r="P17" i="4"/>
  <c r="G17" i="4"/>
  <c r="H17" i="4" s="1"/>
  <c r="O16" i="4"/>
  <c r="P16" i="4" s="1"/>
  <c r="G16" i="4"/>
  <c r="H16" i="4"/>
  <c r="O15" i="4"/>
  <c r="P15" i="4"/>
  <c r="G15" i="4"/>
  <c r="H15" i="4" s="1"/>
  <c r="O14" i="4"/>
  <c r="P14" i="4" s="1"/>
  <c r="G14" i="4"/>
  <c r="H14" i="4"/>
  <c r="O13" i="4"/>
  <c r="P13" i="4"/>
  <c r="G13" i="4"/>
  <c r="H13" i="4" s="1"/>
  <c r="O12" i="4"/>
  <c r="P12" i="4" s="1"/>
  <c r="G12" i="4"/>
  <c r="H12" i="4"/>
  <c r="O11" i="4"/>
  <c r="P11" i="4"/>
  <c r="G11" i="4"/>
  <c r="H11" i="4" s="1"/>
  <c r="O10" i="4"/>
  <c r="P10" i="4" s="1"/>
  <c r="G10" i="4"/>
  <c r="H10" i="4"/>
  <c r="O9" i="4"/>
  <c r="P9" i="4"/>
  <c r="G9" i="4"/>
  <c r="H9" i="4" s="1"/>
  <c r="O8" i="4"/>
  <c r="P8" i="4" s="1"/>
  <c r="G8" i="4"/>
  <c r="H8" i="4"/>
  <c r="O7" i="4"/>
  <c r="P7" i="4"/>
  <c r="G7" i="4"/>
  <c r="H7" i="4" s="1"/>
  <c r="O6" i="4"/>
  <c r="P6" i="4" s="1"/>
  <c r="G6" i="4"/>
  <c r="H6" i="4"/>
  <c r="O5" i="4"/>
  <c r="P5" i="4"/>
  <c r="G5" i="4"/>
  <c r="H5" i="4" s="1"/>
  <c r="O4" i="4"/>
  <c r="P4" i="4" s="1"/>
  <c r="G4" i="4"/>
  <c r="H4" i="4"/>
  <c r="G92" i="4"/>
  <c r="H92" i="4" s="1"/>
  <c r="G91" i="4"/>
  <c r="H91" i="4" s="1"/>
  <c r="G78" i="4"/>
  <c r="H78" i="4" s="1"/>
  <c r="G66" i="4"/>
  <c r="G60" i="4"/>
  <c r="G51" i="4"/>
  <c r="G47" i="4"/>
  <c r="G45" i="4"/>
  <c r="H45" i="4" s="1"/>
  <c r="G42" i="4"/>
  <c r="H42" i="4" s="1"/>
  <c r="G30" i="4"/>
  <c r="H30" i="4" s="1"/>
  <c r="G24" i="4"/>
  <c r="H24" i="4" s="1"/>
  <c r="O92" i="4"/>
  <c r="P92" i="4"/>
  <c r="O91" i="4"/>
  <c r="P91" i="4"/>
  <c r="O78" i="4"/>
  <c r="P78" i="4" s="1"/>
  <c r="O66" i="4"/>
  <c r="P66" i="4" s="1"/>
  <c r="H66" i="4"/>
  <c r="O60" i="4"/>
  <c r="P60" i="4" s="1"/>
  <c r="H60" i="4"/>
  <c r="O51" i="4"/>
  <c r="P51" i="4" s="1"/>
  <c r="H51" i="4"/>
  <c r="O47" i="4"/>
  <c r="P47" i="4"/>
  <c r="H47" i="4"/>
  <c r="O45" i="4"/>
  <c r="P45" i="4"/>
  <c r="O42" i="4"/>
  <c r="P42" i="4"/>
  <c r="O30" i="4"/>
  <c r="P30" i="4"/>
  <c r="O24" i="4"/>
  <c r="P24" i="4" s="1"/>
</calcChain>
</file>

<file path=xl/sharedStrings.xml><?xml version="1.0" encoding="utf-8"?>
<sst xmlns="http://schemas.openxmlformats.org/spreadsheetml/2006/main" count="299" uniqueCount="114">
  <si>
    <t>Achernar</t>
  </si>
  <si>
    <t>Adhara</t>
  </si>
  <si>
    <t>Aldebaran</t>
  </si>
  <si>
    <t>Alhena</t>
  </si>
  <si>
    <t>Alnilam</t>
  </si>
  <si>
    <t>Alnitak</t>
  </si>
  <si>
    <t>AlphaCentauri</t>
  </si>
  <si>
    <t>Alphard</t>
  </si>
  <si>
    <t>Alphecca</t>
  </si>
  <si>
    <t>Alpheratz</t>
  </si>
  <si>
    <t>Altair</t>
  </si>
  <si>
    <t>Aludra</t>
  </si>
  <si>
    <t>Antares</t>
  </si>
  <si>
    <t>Arcturus</t>
  </si>
  <si>
    <t>Arneb</t>
  </si>
  <si>
    <t>Bellatrix</t>
  </si>
  <si>
    <t>Betelgeuse</t>
  </si>
  <si>
    <t>Canopus</t>
  </si>
  <si>
    <t>Castor</t>
  </si>
  <si>
    <t>DenebKaitos</t>
  </si>
  <si>
    <t>Denebola</t>
  </si>
  <si>
    <t>Dschubba</t>
  </si>
  <si>
    <t>Elnath</t>
  </si>
  <si>
    <t>Enif</t>
  </si>
  <si>
    <t>Fomalhaut</t>
  </si>
  <si>
    <t>Gienah</t>
  </si>
  <si>
    <t>Hamal</t>
  </si>
  <si>
    <t>Markab</t>
  </si>
  <si>
    <t>Menkar</t>
  </si>
  <si>
    <t>Menkent</t>
  </si>
  <si>
    <t>Mintaka</t>
  </si>
  <si>
    <t>Mirach</t>
  </si>
  <si>
    <t>Mirzam</t>
  </si>
  <si>
    <t>Nunki</t>
  </si>
  <si>
    <t>Pollux</t>
  </si>
  <si>
    <t>Procyon</t>
  </si>
  <si>
    <t>Rasalhague</t>
  </si>
  <si>
    <t>Regulus</t>
  </si>
  <si>
    <t>Rigel</t>
  </si>
  <si>
    <t>Sabik</t>
  </si>
  <si>
    <t>Saiph</t>
  </si>
  <si>
    <t>Scheat</t>
  </si>
  <si>
    <t>Shaula</t>
  </si>
  <si>
    <t>Sirius</t>
  </si>
  <si>
    <t>Spica</t>
  </si>
  <si>
    <t>Vega</t>
  </si>
  <si>
    <t>Wezen</t>
  </si>
  <si>
    <t>Zosma</t>
  </si>
  <si>
    <t>HH</t>
  </si>
  <si>
    <t>MM</t>
  </si>
  <si>
    <t>SS.S</t>
  </si>
  <si>
    <t>DD</t>
  </si>
  <si>
    <t>S</t>
  </si>
  <si>
    <t>RA</t>
  </si>
  <si>
    <t>DEC</t>
  </si>
  <si>
    <t>Algenib</t>
  </si>
  <si>
    <t>Polaris</t>
  </si>
  <si>
    <t>Capella</t>
  </si>
  <si>
    <t>Dubhe</t>
  </si>
  <si>
    <t>Acrux</t>
  </si>
  <si>
    <t>Mizar</t>
  </si>
  <si>
    <t>Hadar</t>
  </si>
  <si>
    <t>Albireo</t>
  </si>
  <si>
    <t>Deneb</t>
  </si>
  <si>
    <t>Name</t>
  </si>
  <si>
    <t>Mag</t>
  </si>
  <si>
    <t>Acamar</t>
  </si>
  <si>
    <t>-</t>
  </si>
  <si>
    <t>Adara</t>
  </si>
  <si>
    <t>+</t>
  </si>
  <si>
    <t>Alcor</t>
  </si>
  <si>
    <t>Alcyone</t>
  </si>
  <si>
    <t>Alderamin</t>
  </si>
  <si>
    <t>Algieba</t>
  </si>
  <si>
    <t>Algol</t>
  </si>
  <si>
    <t>Alioth</t>
  </si>
  <si>
    <t>Alkaid</t>
  </si>
  <si>
    <t>Almaak</t>
  </si>
  <si>
    <t>Alnair</t>
  </si>
  <si>
    <t>Alnath</t>
  </si>
  <si>
    <t>Alphekka</t>
  </si>
  <si>
    <t>Alshain</t>
  </si>
  <si>
    <t>Ankaa</t>
  </si>
  <si>
    <t>Cor Caroli</t>
  </si>
  <si>
    <t>Diphda</t>
  </si>
  <si>
    <t>Etamin</t>
  </si>
  <si>
    <t>Izar</t>
  </si>
  <si>
    <t>Kaus Australis</t>
  </si>
  <si>
    <t>Kocab</t>
  </si>
  <si>
    <t>Megrez</t>
  </si>
  <si>
    <t>Merak</t>
  </si>
  <si>
    <t>Mira</t>
  </si>
  <si>
    <t>Mirphak</t>
  </si>
  <si>
    <t>Nihal</t>
  </si>
  <si>
    <t>Phad</t>
  </si>
  <si>
    <t>Rasalgethi</t>
  </si>
  <si>
    <t>Sadalmelik</t>
  </si>
  <si>
    <t>Shedir</t>
  </si>
  <si>
    <t>Tarazed</t>
  </si>
  <si>
    <t>Thuban</t>
  </si>
  <si>
    <t>Unukalhai</t>
  </si>
  <si>
    <t>Vindemiatrix</t>
  </si>
  <si>
    <t>GMS</t>
  </si>
  <si>
    <t>SSS.S</t>
  </si>
  <si>
    <t>Rigil Kentaurus</t>
  </si>
  <si>
    <t>Beta Ceti</t>
  </si>
  <si>
    <t>Alpha Cygni</t>
  </si>
  <si>
    <t>Alternate</t>
  </si>
  <si>
    <t>DD.D</t>
  </si>
  <si>
    <t>HH.H</t>
  </si>
  <si>
    <t>ct_X</t>
  </si>
  <si>
    <t>ct_Y</t>
  </si>
  <si>
    <t>my_X</t>
  </si>
  <si>
    <t>my_Y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</si>
</sst>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70" formatCode="0.000"/>
    <numFmt numFmtId="171" formatCode="0.0000"/>
    <numFmt numFmtId="172" formatCode="0.0"/>
    <numFmt numFmtId="176" formatCode="_(* #,##0_);_(* \(#,##0\);_(* &quot;-&quot;??_);_(@_)"/>
    <numFmt numFmtId="181" formatCode="0.000000"/>
  </numFmts>
  <fonts count="6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72" fontId="0" fillId="0" borderId="0" xfId="0" applyNumberFormat="1" applyAlignment="1">
      <alignment horizontal="right"/>
    </xf>
    <xf numFmtId="176" fontId="0" fillId="0" borderId="0" xfId="1" applyNumberFormat="1" applyFont="1" applyAlignment="1">
      <alignment horizontal="right"/>
    </xf>
    <xf numFmtId="176" fontId="0" fillId="0" borderId="0" xfId="1" applyNumberFormat="1" applyFont="1"/>
    <xf numFmtId="1" fontId="0" fillId="0" borderId="0" xfId="0" applyNumberFormat="1"/>
    <xf numFmtId="0" fontId="3" fillId="0" borderId="0" xfId="0" applyFont="1" applyAlignment="1">
      <alignment horizontal="left"/>
    </xf>
    <xf numFmtId="1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76" fontId="3" fillId="0" borderId="0" xfId="1" applyNumberFormat="1" applyFont="1" applyAlignment="1">
      <alignment horizontal="right"/>
    </xf>
    <xf numFmtId="0" fontId="4" fillId="0" borderId="0" xfId="0" applyFont="1"/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81" fontId="4" fillId="0" borderId="0" xfId="0" applyNumberFormat="1" applyFont="1" applyAlignment="1">
      <alignment horizontal="center"/>
    </xf>
    <xf numFmtId="181" fontId="3" fillId="0" borderId="0" xfId="1" applyNumberFormat="1" applyFont="1" applyAlignment="1">
      <alignment horizontal="right"/>
    </xf>
    <xf numFmtId="181" fontId="0" fillId="0" borderId="0" xfId="1" applyNumberFormat="1" applyFont="1" applyAlignment="1">
      <alignment horizontal="right"/>
    </xf>
    <xf numFmtId="181" fontId="0" fillId="0" borderId="0" xfId="1" applyNumberFormat="1" applyFont="1"/>
    <xf numFmtId="0" fontId="5" fillId="0" borderId="0" xfId="0" applyFont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Sample!$B$1</c:f>
              <c:strCache>
                <c:ptCount val="1"/>
                <c:pt idx="0">
                  <c:v>ct_Y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Sample!$A$2:$A$13</c:f>
              <c:numCache>
                <c:formatCode>General</c:formatCode>
                <c:ptCount val="12"/>
                <c:pt idx="0">
                  <c:v>-151.890804129347</c:v>
                </c:pt>
                <c:pt idx="1">
                  <c:v>214.53759770999901</c:v>
                </c:pt>
                <c:pt idx="2">
                  <c:v>241.91764058806299</c:v>
                </c:pt>
                <c:pt idx="3">
                  <c:v>145.613018472021</c:v>
                </c:pt>
                <c:pt idx="4">
                  <c:v>-93.849577810006096</c:v>
                </c:pt>
                <c:pt idx="5">
                  <c:v>-190.05688518213</c:v>
                </c:pt>
                <c:pt idx="6">
                  <c:v>-252.78332383789899</c:v>
                </c:pt>
                <c:pt idx="7">
                  <c:v>-215.029495273853</c:v>
                </c:pt>
                <c:pt idx="8">
                  <c:v>-181.09590409258499</c:v>
                </c:pt>
                <c:pt idx="9">
                  <c:v>-197.327541155137</c:v>
                </c:pt>
                <c:pt idx="10">
                  <c:v>-196.82099054200901</c:v>
                </c:pt>
                <c:pt idx="11">
                  <c:v>-205.722384259275</c:v>
                </c:pt>
              </c:numCache>
            </c:numRef>
          </c:xVal>
          <c:yVal>
            <c:numRef>
              <c:f>Sample!$B$2:$B$13</c:f>
              <c:numCache>
                <c:formatCode>General</c:formatCode>
                <c:ptCount val="12"/>
                <c:pt idx="0">
                  <c:v>-248.99926220669599</c:v>
                </c:pt>
                <c:pt idx="1">
                  <c:v>-136.58980176170101</c:v>
                </c:pt>
                <c:pt idx="2">
                  <c:v>108.158786659057</c:v>
                </c:pt>
                <c:pt idx="3">
                  <c:v>192.36107800408601</c:v>
                </c:pt>
                <c:pt idx="4">
                  <c:v>265.011982455245</c:v>
                </c:pt>
                <c:pt idx="5">
                  <c:v>105.607542825116</c:v>
                </c:pt>
                <c:pt idx="6">
                  <c:v>43.833978920712397</c:v>
                </c:pt>
                <c:pt idx="7">
                  <c:v>-134.91766775466701</c:v>
                </c:pt>
                <c:pt idx="8">
                  <c:v>-187.03685874036</c:v>
                </c:pt>
                <c:pt idx="9">
                  <c:v>-164.72736731773</c:v>
                </c:pt>
                <c:pt idx="10">
                  <c:v>-182.40518696284801</c:v>
                </c:pt>
                <c:pt idx="11">
                  <c:v>-110.71420636815699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C0-489C-92DF-98242C922BCE}"/>
            </c:ext>
          </c:extLst>
        </c:ser>
        <c:ser>
          <c:idx val="1"/>
          <c:order val="1"/>
          <c:tx>
            <c:strRef>
              <c:f>Sample!$D$1</c:f>
              <c:strCache>
                <c:ptCount val="1"/>
                <c:pt idx="0">
                  <c:v>my_Y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Sample!$C$2:$C$13</c:f>
              <c:numCache>
                <c:formatCode>General</c:formatCode>
                <c:ptCount val="12"/>
                <c:pt idx="0">
                  <c:v>-158.287269817793</c:v>
                </c:pt>
                <c:pt idx="1">
                  <c:v>206.342843177167</c:v>
                </c:pt>
                <c:pt idx="2">
                  <c:v>241.83855232025701</c:v>
                </c:pt>
                <c:pt idx="3">
                  <c:v>149.71356753302001</c:v>
                </c:pt>
                <c:pt idx="4">
                  <c:v>-83.340749166580096</c:v>
                </c:pt>
                <c:pt idx="5">
                  <c:v>-182.828922422749</c:v>
                </c:pt>
                <c:pt idx="6">
                  <c:v>-247.18461891931801</c:v>
                </c:pt>
                <c:pt idx="7">
                  <c:v>-216.14665842423699</c:v>
                </c:pt>
                <c:pt idx="8">
                  <c:v>-184.63206247468301</c:v>
                </c:pt>
                <c:pt idx="9">
                  <c:v>-199.79796487242101</c:v>
                </c:pt>
                <c:pt idx="10">
                  <c:v>-200.04001191645301</c:v>
                </c:pt>
                <c:pt idx="11">
                  <c:v>-205.722384259275</c:v>
                </c:pt>
              </c:numCache>
            </c:numRef>
          </c:xVal>
          <c:yVal>
            <c:numRef>
              <c:f>Sample!$D$2:$D$13</c:f>
              <c:numCache>
                <c:formatCode>General</c:formatCode>
                <c:ptCount val="12"/>
                <c:pt idx="0">
                  <c:v>-240.20663674698099</c:v>
                </c:pt>
                <c:pt idx="1">
                  <c:v>-141.72916142028399</c:v>
                </c:pt>
                <c:pt idx="2">
                  <c:v>98.145915836415298</c:v>
                </c:pt>
                <c:pt idx="3">
                  <c:v>184.05898695068601</c:v>
                </c:pt>
                <c:pt idx="4">
                  <c:v>264.310995313516</c:v>
                </c:pt>
                <c:pt idx="5">
                  <c:v>110.112399404058</c:v>
                </c:pt>
                <c:pt idx="6">
                  <c:v>51.808735747031697</c:v>
                </c:pt>
                <c:pt idx="7">
                  <c:v>-125.324669925618</c:v>
                </c:pt>
                <c:pt idx="8">
                  <c:v>-177.827922327571</c:v>
                </c:pt>
                <c:pt idx="9">
                  <c:v>-155.28573549510301</c:v>
                </c:pt>
                <c:pt idx="10">
                  <c:v>-172.81021827785801</c:v>
                </c:pt>
                <c:pt idx="11">
                  <c:v>-110.714206368158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C0-489C-92DF-98242C922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070568"/>
        <c:axId val="588073520"/>
      </c:scatterChart>
      <c:valAx>
        <c:axId val="588070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073520"/>
        <c:crosses val="autoZero"/>
        <c:crossBetween val="midCat"/>
      </c:valAx>
      <c:valAx>
        <c:axId val="58807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070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</xdr:row>
      <xdr:rowOff>76200</xdr:rowOff>
    </xdr:from>
    <xdr:to>
      <xdr:col>19</xdr:col>
      <xdr:colOff>495300</xdr:colOff>
      <xdr:row>46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3DE814-29E6-4E52-BDA5-03EF3A8B3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93"/>
  <sheetViews>
    <sheetView workbookViewId="0">
      <selection activeCell="S12" sqref="S12"/>
    </sheetView>
  </sheetViews>
  <sheetFormatPr defaultRowHeight="13.2" x14ac:dyDescent="0.25"/>
  <cols>
    <col min="2" max="2" width="13.33203125" bestFit="1" customWidth="1"/>
    <col min="3" max="3" width="13.6640625" bestFit="1" customWidth="1"/>
    <col min="4" max="4" width="3.5546875" style="10" bestFit="1" customWidth="1"/>
    <col min="5" max="5" width="4.109375" bestFit="1" customWidth="1"/>
    <col min="6" max="6" width="7.5546875" bestFit="1" customWidth="1"/>
    <col min="7" max="7" width="10.5546875" bestFit="1" customWidth="1"/>
    <col min="8" max="8" width="12.88671875" style="9" bestFit="1" customWidth="1"/>
    <col min="9" max="9" width="12.88671875" style="21" customWidth="1"/>
    <col min="11" max="11" width="4.88671875" bestFit="1" customWidth="1"/>
    <col min="12" max="12" width="3.5546875" bestFit="1" customWidth="1"/>
    <col min="13" max="13" width="4.109375" bestFit="1" customWidth="1"/>
    <col min="14" max="14" width="6.5546875" bestFit="1" customWidth="1"/>
    <col min="15" max="15" width="10.5546875" bestFit="1" customWidth="1"/>
    <col min="16" max="16" width="12.88671875" style="9" bestFit="1" customWidth="1"/>
    <col min="17" max="17" width="18.5546875" style="21" customWidth="1"/>
    <col min="18" max="18" width="4.88671875" bestFit="1" customWidth="1"/>
    <col min="19" max="19" width="5.109375" bestFit="1" customWidth="1"/>
  </cols>
  <sheetData>
    <row r="2" spans="2:19" s="15" customFormat="1" ht="15.6" x14ac:dyDescent="0.3">
      <c r="D2" s="16" t="s">
        <v>53</v>
      </c>
      <c r="E2" s="16"/>
      <c r="F2" s="16"/>
      <c r="G2" s="16"/>
      <c r="H2" s="16"/>
      <c r="I2" s="18"/>
      <c r="K2" s="17" t="s">
        <v>54</v>
      </c>
      <c r="L2" s="17"/>
      <c r="M2" s="17"/>
      <c r="N2" s="17"/>
      <c r="O2" s="17"/>
      <c r="P2" s="17"/>
      <c r="Q2" s="18"/>
    </row>
    <row r="3" spans="2:19" s="13" customFormat="1" x14ac:dyDescent="0.25">
      <c r="B3" s="11" t="s">
        <v>64</v>
      </c>
      <c r="C3" s="11" t="s">
        <v>107</v>
      </c>
      <c r="D3" s="12" t="s">
        <v>48</v>
      </c>
      <c r="E3" s="13" t="s">
        <v>49</v>
      </c>
      <c r="F3" s="13" t="s">
        <v>50</v>
      </c>
      <c r="G3" s="13" t="s">
        <v>103</v>
      </c>
      <c r="H3" s="14" t="s">
        <v>102</v>
      </c>
      <c r="I3" s="19" t="s">
        <v>109</v>
      </c>
      <c r="K3" s="13" t="s">
        <v>52</v>
      </c>
      <c r="L3" s="13" t="s">
        <v>51</v>
      </c>
      <c r="M3" s="13" t="s">
        <v>49</v>
      </c>
      <c r="N3" s="13" t="s">
        <v>50</v>
      </c>
      <c r="O3" s="13" t="s">
        <v>103</v>
      </c>
      <c r="P3" s="14" t="s">
        <v>102</v>
      </c>
      <c r="Q3" s="19" t="s">
        <v>108</v>
      </c>
      <c r="S3" s="13" t="s">
        <v>65</v>
      </c>
    </row>
    <row r="4" spans="2:19" ht="12" customHeight="1" x14ac:dyDescent="0.25">
      <c r="B4" t="s">
        <v>66</v>
      </c>
      <c r="D4" s="5">
        <v>2</v>
      </c>
      <c r="E4" s="5">
        <v>58</v>
      </c>
      <c r="F4" s="6">
        <v>15.646800000000001</v>
      </c>
      <c r="G4" s="6">
        <f t="shared" ref="G4:G26" si="0">(D4*60+E4)*60+F4</f>
        <v>10695.6468</v>
      </c>
      <c r="H4" s="8">
        <f t="shared" ref="H4:H26" si="1">ROUND((9024000/86400)*G4,0)</f>
        <v>1117101</v>
      </c>
      <c r="I4" s="20">
        <f>(G4/3600)</f>
        <v>2.9710130000000001</v>
      </c>
      <c r="J4" s="1"/>
      <c r="K4" s="1" t="s">
        <v>67</v>
      </c>
      <c r="L4" s="5">
        <v>40</v>
      </c>
      <c r="M4" s="5">
        <v>18</v>
      </c>
      <c r="N4" s="4">
        <v>17.045000000000002</v>
      </c>
      <c r="O4" s="4">
        <f t="shared" ref="O4:O26" si="2">(L4*60+M4)*60+N4</f>
        <v>145097.04500000001</v>
      </c>
      <c r="P4" s="8">
        <f t="shared" ref="P4:P26" si="3">ROUND((9024000/1296000)*O4,0)</f>
        <v>1010305</v>
      </c>
      <c r="Q4" s="20">
        <f>IF(K4="+", (O4/3600), (O4/-3600))</f>
        <v>-40.304734722222229</v>
      </c>
      <c r="R4" s="1"/>
      <c r="S4" s="3">
        <v>3.22</v>
      </c>
    </row>
    <row r="5" spans="2:19" x14ac:dyDescent="0.25">
      <c r="B5" t="s">
        <v>0</v>
      </c>
      <c r="D5" s="5">
        <v>1</v>
      </c>
      <c r="E5" s="5">
        <v>37</v>
      </c>
      <c r="F5" s="6">
        <v>42.843499999999999</v>
      </c>
      <c r="G5" s="6">
        <f t="shared" si="0"/>
        <v>5862.8434999999999</v>
      </c>
      <c r="H5" s="8">
        <f t="shared" si="1"/>
        <v>612341</v>
      </c>
      <c r="I5" s="20">
        <f t="shared" ref="I5:I68" si="4">(G5/3600)</f>
        <v>1.6285676388888888</v>
      </c>
      <c r="J5" s="1"/>
      <c r="K5" s="1" t="s">
        <v>67</v>
      </c>
      <c r="L5" s="5">
        <v>57</v>
      </c>
      <c r="M5" s="5">
        <v>14</v>
      </c>
      <c r="N5" s="4">
        <v>12.3</v>
      </c>
      <c r="O5" s="4">
        <f t="shared" si="2"/>
        <v>206052.3</v>
      </c>
      <c r="P5" s="8">
        <f t="shared" si="3"/>
        <v>1434735</v>
      </c>
      <c r="Q5" s="20">
        <f t="shared" ref="Q5:Q68" si="5">IF(K5="+", (O5/3600), (O5/-3600))</f>
        <v>-57.236749999999994</v>
      </c>
      <c r="R5" s="1"/>
      <c r="S5" s="3">
        <v>0.54</v>
      </c>
    </row>
    <row r="6" spans="2:19" x14ac:dyDescent="0.25">
      <c r="B6" t="s">
        <v>59</v>
      </c>
      <c r="D6" s="5">
        <v>12</v>
      </c>
      <c r="E6" s="5">
        <v>26</v>
      </c>
      <c r="F6" s="6">
        <v>35.8949</v>
      </c>
      <c r="G6" s="6">
        <f t="shared" si="0"/>
        <v>44795.894899999999</v>
      </c>
      <c r="H6" s="8">
        <f t="shared" si="1"/>
        <v>4678682</v>
      </c>
      <c r="I6" s="20">
        <f t="shared" si="4"/>
        <v>12.443304138888889</v>
      </c>
      <c r="J6" s="1"/>
      <c r="K6" s="1" t="s">
        <v>67</v>
      </c>
      <c r="L6" s="5">
        <v>63</v>
      </c>
      <c r="M6" s="5">
        <v>5</v>
      </c>
      <c r="N6" s="4">
        <v>56.57</v>
      </c>
      <c r="O6" s="4">
        <f t="shared" si="2"/>
        <v>227156.57</v>
      </c>
      <c r="P6" s="8">
        <f t="shared" si="3"/>
        <v>1581683</v>
      </c>
      <c r="Q6" s="20">
        <f t="shared" si="5"/>
        <v>-63.099047222222225</v>
      </c>
      <c r="R6" s="1"/>
      <c r="S6" s="3">
        <v>1.28</v>
      </c>
    </row>
    <row r="7" spans="2:19" x14ac:dyDescent="0.25">
      <c r="B7" t="s">
        <v>68</v>
      </c>
      <c r="C7" t="s">
        <v>1</v>
      </c>
      <c r="D7" s="5">
        <v>6</v>
      </c>
      <c r="E7" s="5">
        <v>58</v>
      </c>
      <c r="F7" s="6">
        <v>37.5458</v>
      </c>
      <c r="G7" s="6">
        <f t="shared" si="0"/>
        <v>25117.5458</v>
      </c>
      <c r="H7" s="8">
        <f t="shared" si="1"/>
        <v>2623388</v>
      </c>
      <c r="I7" s="20">
        <f t="shared" si="4"/>
        <v>6.9770960555555552</v>
      </c>
      <c r="J7" s="1"/>
      <c r="K7" s="1" t="s">
        <v>67</v>
      </c>
      <c r="L7" s="5">
        <v>28</v>
      </c>
      <c r="M7" s="5">
        <v>58</v>
      </c>
      <c r="N7" s="4">
        <v>19.516999999999999</v>
      </c>
      <c r="O7" s="4">
        <f t="shared" si="2"/>
        <v>104299.51700000001</v>
      </c>
      <c r="P7" s="8">
        <f t="shared" si="3"/>
        <v>726234</v>
      </c>
      <c r="Q7" s="20">
        <f t="shared" si="5"/>
        <v>-28.972088055555556</v>
      </c>
      <c r="R7" s="1"/>
      <c r="S7" s="3">
        <v>1.53</v>
      </c>
    </row>
    <row r="8" spans="2:19" x14ac:dyDescent="0.25">
      <c r="B8" t="s">
        <v>62</v>
      </c>
      <c r="D8" s="5">
        <v>19</v>
      </c>
      <c r="E8" s="5">
        <v>30</v>
      </c>
      <c r="F8" s="6">
        <v>43.2879</v>
      </c>
      <c r="G8" s="6">
        <f t="shared" si="0"/>
        <v>70243.287899999996</v>
      </c>
      <c r="H8" s="8">
        <f t="shared" si="1"/>
        <v>7336521</v>
      </c>
      <c r="I8" s="20">
        <f t="shared" si="4"/>
        <v>19.512024416666666</v>
      </c>
      <c r="J8" s="1"/>
      <c r="K8" s="1" t="s">
        <v>69</v>
      </c>
      <c r="L8" s="5">
        <v>27</v>
      </c>
      <c r="M8" s="5">
        <v>57</v>
      </c>
      <c r="N8" s="4">
        <v>34.817</v>
      </c>
      <c r="O8" s="4">
        <f t="shared" si="2"/>
        <v>100654.817</v>
      </c>
      <c r="P8" s="8">
        <f t="shared" si="3"/>
        <v>700856</v>
      </c>
      <c r="Q8" s="20">
        <f t="shared" si="5"/>
        <v>27.959671388888889</v>
      </c>
      <c r="R8" s="1"/>
      <c r="S8" s="3">
        <v>3.08</v>
      </c>
    </row>
    <row r="9" spans="2:19" x14ac:dyDescent="0.25">
      <c r="B9" t="s">
        <v>70</v>
      </c>
      <c r="D9" s="5">
        <v>13</v>
      </c>
      <c r="E9" s="5">
        <v>25</v>
      </c>
      <c r="F9" s="6">
        <v>13.537100000000001</v>
      </c>
      <c r="G9" s="6">
        <f t="shared" si="0"/>
        <v>48313.537100000001</v>
      </c>
      <c r="H9" s="8">
        <f t="shared" si="1"/>
        <v>5046081</v>
      </c>
      <c r="I9" s="20">
        <f t="shared" si="4"/>
        <v>13.420426972222222</v>
      </c>
      <c r="J9" s="1"/>
      <c r="K9" s="1" t="s">
        <v>69</v>
      </c>
      <c r="L9" s="5">
        <v>54</v>
      </c>
      <c r="M9" s="5">
        <v>59</v>
      </c>
      <c r="N9" s="4">
        <v>16.614000000000001</v>
      </c>
      <c r="O9" s="4">
        <f t="shared" si="2"/>
        <v>197956.614</v>
      </c>
      <c r="P9" s="8">
        <f t="shared" si="3"/>
        <v>1378365</v>
      </c>
      <c r="Q9" s="20">
        <f t="shared" si="5"/>
        <v>54.987948333333335</v>
      </c>
      <c r="R9" s="1"/>
      <c r="S9" s="3">
        <v>4</v>
      </c>
    </row>
    <row r="10" spans="2:19" x14ac:dyDescent="0.25">
      <c r="B10" t="s">
        <v>71</v>
      </c>
      <c r="D10" s="5">
        <v>3</v>
      </c>
      <c r="E10" s="5">
        <v>47</v>
      </c>
      <c r="F10" s="6">
        <v>29.075500000000002</v>
      </c>
      <c r="G10" s="6">
        <f t="shared" si="0"/>
        <v>13649.075500000001</v>
      </c>
      <c r="H10" s="8">
        <f t="shared" si="1"/>
        <v>1425570</v>
      </c>
      <c r="I10" s="20">
        <f t="shared" si="4"/>
        <v>3.7914098611111116</v>
      </c>
      <c r="J10" s="1"/>
      <c r="K10" s="1" t="s">
        <v>69</v>
      </c>
      <c r="L10" s="5">
        <v>24</v>
      </c>
      <c r="M10" s="5">
        <v>6</v>
      </c>
      <c r="N10" s="4">
        <v>18.503</v>
      </c>
      <c r="O10" s="4">
        <f t="shared" si="2"/>
        <v>86778.502999999997</v>
      </c>
      <c r="P10" s="8">
        <f t="shared" si="3"/>
        <v>604236</v>
      </c>
      <c r="Q10" s="20">
        <f t="shared" si="5"/>
        <v>24.105139722222223</v>
      </c>
      <c r="R10" s="1"/>
      <c r="S10" s="3">
        <v>2.88</v>
      </c>
    </row>
    <row r="11" spans="2:19" x14ac:dyDescent="0.25">
      <c r="B11" t="s">
        <v>2</v>
      </c>
      <c r="D11" s="5">
        <v>4</v>
      </c>
      <c r="E11" s="5">
        <v>35</v>
      </c>
      <c r="F11" s="6">
        <v>55.241700000000002</v>
      </c>
      <c r="G11" s="6">
        <f t="shared" si="0"/>
        <v>16555.241699999999</v>
      </c>
      <c r="H11" s="8">
        <f t="shared" si="1"/>
        <v>1729103</v>
      </c>
      <c r="I11" s="20">
        <f t="shared" si="4"/>
        <v>4.5986782499999999</v>
      </c>
      <c r="J11" s="1"/>
      <c r="K11" s="1" t="s">
        <v>69</v>
      </c>
      <c r="L11" s="5">
        <v>16</v>
      </c>
      <c r="M11" s="5">
        <v>30</v>
      </c>
      <c r="N11" s="4">
        <v>33.444000000000003</v>
      </c>
      <c r="O11" s="4">
        <f t="shared" si="2"/>
        <v>59433.444000000003</v>
      </c>
      <c r="P11" s="8">
        <f t="shared" si="3"/>
        <v>413833</v>
      </c>
      <c r="Q11" s="20">
        <f t="shared" si="5"/>
        <v>16.50929</v>
      </c>
      <c r="R11" s="1"/>
      <c r="S11" s="3">
        <v>0.99</v>
      </c>
    </row>
    <row r="12" spans="2:19" x14ac:dyDescent="0.25">
      <c r="B12" t="s">
        <v>72</v>
      </c>
      <c r="D12" s="5">
        <v>21</v>
      </c>
      <c r="E12" s="5">
        <v>18</v>
      </c>
      <c r="F12" s="6">
        <v>34.773699999999998</v>
      </c>
      <c r="G12" s="6">
        <f t="shared" si="0"/>
        <v>76714.773700000005</v>
      </c>
      <c r="H12" s="8">
        <f t="shared" si="1"/>
        <v>8012432</v>
      </c>
      <c r="I12" s="20">
        <f t="shared" si="4"/>
        <v>21.309659361111112</v>
      </c>
      <c r="J12" s="1"/>
      <c r="K12" s="1" t="s">
        <v>69</v>
      </c>
      <c r="L12" s="5">
        <v>62</v>
      </c>
      <c r="M12" s="5">
        <v>35</v>
      </c>
      <c r="N12" s="4">
        <v>8.0670000000000002</v>
      </c>
      <c r="O12" s="4">
        <f t="shared" si="2"/>
        <v>225308.06700000001</v>
      </c>
      <c r="P12" s="8">
        <f t="shared" si="3"/>
        <v>1568812</v>
      </c>
      <c r="Q12" s="20">
        <f t="shared" si="5"/>
        <v>62.585574166666667</v>
      </c>
      <c r="R12" s="1"/>
      <c r="S12" s="3">
        <v>2.4700000000000002</v>
      </c>
    </row>
    <row r="13" spans="2:19" x14ac:dyDescent="0.25">
      <c r="B13" t="s">
        <v>55</v>
      </c>
      <c r="D13" s="5">
        <v>0</v>
      </c>
      <c r="E13" s="5">
        <v>13</v>
      </c>
      <c r="F13" s="6">
        <v>14.1516</v>
      </c>
      <c r="G13" s="6">
        <f t="shared" si="0"/>
        <v>794.15160000000003</v>
      </c>
      <c r="H13" s="8">
        <f t="shared" si="1"/>
        <v>82945</v>
      </c>
      <c r="I13" s="20">
        <f t="shared" si="4"/>
        <v>0.22059766666666666</v>
      </c>
      <c r="J13" s="1"/>
      <c r="K13" s="1" t="s">
        <v>69</v>
      </c>
      <c r="L13" s="5">
        <v>15</v>
      </c>
      <c r="M13" s="5">
        <v>11</v>
      </c>
      <c r="N13" s="4">
        <v>0.93300000000000005</v>
      </c>
      <c r="O13" s="4">
        <f t="shared" si="2"/>
        <v>54660.932999999997</v>
      </c>
      <c r="P13" s="8">
        <f t="shared" si="3"/>
        <v>380602</v>
      </c>
      <c r="Q13" s="20">
        <f t="shared" si="5"/>
        <v>15.1835925</v>
      </c>
      <c r="R13" s="1"/>
      <c r="S13" s="3">
        <v>2.84</v>
      </c>
    </row>
    <row r="14" spans="2:19" x14ac:dyDescent="0.25">
      <c r="B14" t="s">
        <v>73</v>
      </c>
      <c r="D14" s="5">
        <v>10</v>
      </c>
      <c r="E14" s="5">
        <v>19</v>
      </c>
      <c r="F14" s="6">
        <v>58.134599999999999</v>
      </c>
      <c r="G14" s="6">
        <f t="shared" si="0"/>
        <v>37198.134599999998</v>
      </c>
      <c r="H14" s="8">
        <f t="shared" si="1"/>
        <v>3885139</v>
      </c>
      <c r="I14" s="20">
        <f t="shared" si="4"/>
        <v>10.332815166666666</v>
      </c>
      <c r="J14" s="1"/>
      <c r="K14" s="1" t="s">
        <v>69</v>
      </c>
      <c r="L14" s="5">
        <v>19</v>
      </c>
      <c r="M14" s="5">
        <v>50</v>
      </c>
      <c r="N14" s="4">
        <v>30.925000000000001</v>
      </c>
      <c r="O14" s="4">
        <f t="shared" si="2"/>
        <v>71430.925000000003</v>
      </c>
      <c r="P14" s="8">
        <f t="shared" si="3"/>
        <v>497371</v>
      </c>
      <c r="Q14" s="20">
        <f t="shared" si="5"/>
        <v>19.841923611111113</v>
      </c>
      <c r="R14" s="1"/>
      <c r="S14" s="3">
        <v>2.23</v>
      </c>
    </row>
    <row r="15" spans="2:19" x14ac:dyDescent="0.25">
      <c r="B15" t="s">
        <v>74</v>
      </c>
      <c r="D15" s="5">
        <v>3</v>
      </c>
      <c r="E15" s="5">
        <v>8</v>
      </c>
      <c r="F15" s="6">
        <v>10.112299999999999</v>
      </c>
      <c r="G15" s="6">
        <f t="shared" si="0"/>
        <v>11290.112300000001</v>
      </c>
      <c r="H15" s="8">
        <f t="shared" si="1"/>
        <v>1179190</v>
      </c>
      <c r="I15" s="20">
        <f t="shared" si="4"/>
        <v>3.136142305555556</v>
      </c>
      <c r="J15" s="1"/>
      <c r="K15" s="1" t="s">
        <v>69</v>
      </c>
      <c r="L15" s="5">
        <v>40</v>
      </c>
      <c r="M15" s="5">
        <v>57</v>
      </c>
      <c r="N15" s="4">
        <v>20.501000000000001</v>
      </c>
      <c r="O15" s="4">
        <f t="shared" si="2"/>
        <v>147440.50099999999</v>
      </c>
      <c r="P15" s="8">
        <f t="shared" si="3"/>
        <v>1026623</v>
      </c>
      <c r="Q15" s="20">
        <f t="shared" si="5"/>
        <v>40.955694722222219</v>
      </c>
      <c r="R15" s="1"/>
      <c r="S15" s="3">
        <v>2.11</v>
      </c>
    </row>
    <row r="16" spans="2:19" x14ac:dyDescent="0.25">
      <c r="B16" t="s">
        <v>3</v>
      </c>
      <c r="D16" s="5">
        <v>6</v>
      </c>
      <c r="E16" s="5">
        <v>37</v>
      </c>
      <c r="F16" s="6">
        <v>42.728299999999997</v>
      </c>
      <c r="G16" s="6">
        <f t="shared" si="0"/>
        <v>23862.728299999999</v>
      </c>
      <c r="H16" s="8">
        <f t="shared" si="1"/>
        <v>2492329</v>
      </c>
      <c r="I16" s="20">
        <f t="shared" si="4"/>
        <v>6.6285356388888887</v>
      </c>
      <c r="J16" s="1"/>
      <c r="K16" s="1" t="s">
        <v>69</v>
      </c>
      <c r="L16" s="5">
        <v>16</v>
      </c>
      <c r="M16" s="5">
        <v>23</v>
      </c>
      <c r="N16" s="4">
        <v>57.381</v>
      </c>
      <c r="O16" s="4">
        <f t="shared" si="2"/>
        <v>59037.381000000001</v>
      </c>
      <c r="P16" s="8">
        <f t="shared" si="3"/>
        <v>411075</v>
      </c>
      <c r="Q16" s="20">
        <f t="shared" si="5"/>
        <v>16.399272499999999</v>
      </c>
      <c r="R16" s="1"/>
      <c r="S16" s="3">
        <v>2.02</v>
      </c>
    </row>
    <row r="17" spans="2:19" x14ac:dyDescent="0.25">
      <c r="B17" t="s">
        <v>75</v>
      </c>
      <c r="D17" s="5">
        <v>12</v>
      </c>
      <c r="E17" s="5">
        <v>54</v>
      </c>
      <c r="F17" s="6">
        <v>1.7468999999999999</v>
      </c>
      <c r="G17" s="6">
        <f t="shared" si="0"/>
        <v>46441.746899999998</v>
      </c>
      <c r="H17" s="8">
        <f t="shared" si="1"/>
        <v>4850582</v>
      </c>
      <c r="I17" s="20">
        <f t="shared" si="4"/>
        <v>12.900485249999999</v>
      </c>
      <c r="J17" s="1"/>
      <c r="K17" s="1" t="s">
        <v>69</v>
      </c>
      <c r="L17" s="5">
        <v>55</v>
      </c>
      <c r="M17" s="5">
        <v>57</v>
      </c>
      <c r="N17" s="4">
        <v>35.369999999999997</v>
      </c>
      <c r="O17" s="4">
        <f t="shared" si="2"/>
        <v>201455.37</v>
      </c>
      <c r="P17" s="8">
        <f t="shared" si="3"/>
        <v>1402726</v>
      </c>
      <c r="Q17" s="20">
        <f t="shared" si="5"/>
        <v>55.959825000000002</v>
      </c>
      <c r="R17" s="1"/>
      <c r="S17" s="3">
        <v>1.76</v>
      </c>
    </row>
    <row r="18" spans="2:19" x14ac:dyDescent="0.25">
      <c r="B18" t="s">
        <v>76</v>
      </c>
      <c r="D18" s="5">
        <v>13</v>
      </c>
      <c r="E18" s="5">
        <v>47</v>
      </c>
      <c r="F18" s="6">
        <v>32.438499999999998</v>
      </c>
      <c r="G18" s="6">
        <f t="shared" si="0"/>
        <v>49652.438499999997</v>
      </c>
      <c r="H18" s="8">
        <f t="shared" si="1"/>
        <v>5185921</v>
      </c>
      <c r="I18" s="20">
        <f t="shared" si="4"/>
        <v>13.792344027777776</v>
      </c>
      <c r="J18" s="1"/>
      <c r="K18" s="1" t="s">
        <v>69</v>
      </c>
      <c r="L18" s="5">
        <v>49</v>
      </c>
      <c r="M18" s="5">
        <v>18</v>
      </c>
      <c r="N18" s="4">
        <v>47.707999999999998</v>
      </c>
      <c r="O18" s="4">
        <f t="shared" si="2"/>
        <v>177527.70800000001</v>
      </c>
      <c r="P18" s="8">
        <f t="shared" si="3"/>
        <v>1236119</v>
      </c>
      <c r="Q18" s="20">
        <f t="shared" si="5"/>
        <v>49.313252222222225</v>
      </c>
      <c r="R18" s="1"/>
      <c r="S18" s="3">
        <v>1.86</v>
      </c>
    </row>
    <row r="19" spans="2:19" x14ac:dyDescent="0.25">
      <c r="B19" t="s">
        <v>77</v>
      </c>
      <c r="D19" s="5">
        <v>2</v>
      </c>
      <c r="E19" s="5">
        <v>3</v>
      </c>
      <c r="F19" s="6">
        <v>53.955100000000002</v>
      </c>
      <c r="G19" s="6">
        <f t="shared" si="0"/>
        <v>7433.9551000000001</v>
      </c>
      <c r="H19" s="8">
        <f t="shared" si="1"/>
        <v>776435</v>
      </c>
      <c r="I19" s="20">
        <f t="shared" si="4"/>
        <v>2.0649875277777778</v>
      </c>
      <c r="J19" s="1"/>
      <c r="K19" s="1" t="s">
        <v>69</v>
      </c>
      <c r="L19" s="5">
        <v>42</v>
      </c>
      <c r="M19" s="5">
        <v>19</v>
      </c>
      <c r="N19" s="4">
        <v>47.033000000000001</v>
      </c>
      <c r="O19" s="4">
        <f t="shared" si="2"/>
        <v>152387.033</v>
      </c>
      <c r="P19" s="8">
        <f t="shared" si="3"/>
        <v>1061065</v>
      </c>
      <c r="Q19" s="20">
        <f t="shared" si="5"/>
        <v>42.329731388888888</v>
      </c>
      <c r="R19" s="1"/>
      <c r="S19" s="3">
        <v>2.17</v>
      </c>
    </row>
    <row r="20" spans="2:19" x14ac:dyDescent="0.25">
      <c r="B20" t="s">
        <v>78</v>
      </c>
      <c r="D20" s="5">
        <v>22</v>
      </c>
      <c r="E20" s="5">
        <v>8</v>
      </c>
      <c r="F20" s="6">
        <v>13.988099999999999</v>
      </c>
      <c r="G20" s="6">
        <f t="shared" si="0"/>
        <v>79693.988100000002</v>
      </c>
      <c r="H20" s="8">
        <f t="shared" si="1"/>
        <v>8323594</v>
      </c>
      <c r="I20" s="20">
        <f t="shared" si="4"/>
        <v>22.137218916666669</v>
      </c>
      <c r="J20" s="1"/>
      <c r="K20" s="1" t="s">
        <v>67</v>
      </c>
      <c r="L20" s="5">
        <v>46</v>
      </c>
      <c r="M20" s="5">
        <v>57</v>
      </c>
      <c r="N20" s="4">
        <v>39.783999999999999</v>
      </c>
      <c r="O20" s="4">
        <f t="shared" si="2"/>
        <v>169059.78400000001</v>
      </c>
      <c r="P20" s="8">
        <f t="shared" si="3"/>
        <v>1177157</v>
      </c>
      <c r="Q20" s="20">
        <f t="shared" si="5"/>
        <v>-46.961051111111118</v>
      </c>
      <c r="R20" s="1"/>
      <c r="S20" s="3">
        <v>1.77</v>
      </c>
    </row>
    <row r="21" spans="2:19" x14ac:dyDescent="0.25">
      <c r="B21" t="s">
        <v>79</v>
      </c>
      <c r="D21" s="5">
        <v>5</v>
      </c>
      <c r="E21" s="5">
        <v>26</v>
      </c>
      <c r="F21" s="6">
        <v>17.516200000000001</v>
      </c>
      <c r="G21" s="6">
        <f t="shared" si="0"/>
        <v>19577.516199999998</v>
      </c>
      <c r="H21" s="8">
        <f t="shared" si="1"/>
        <v>2044763</v>
      </c>
      <c r="I21" s="20">
        <f t="shared" si="4"/>
        <v>5.4381989444444443</v>
      </c>
      <c r="J21" s="1"/>
      <c r="K21" s="1" t="s">
        <v>69</v>
      </c>
      <c r="L21" s="5">
        <v>28</v>
      </c>
      <c r="M21" s="5">
        <v>36</v>
      </c>
      <c r="N21" s="4">
        <v>26.838000000000001</v>
      </c>
      <c r="O21" s="4">
        <f t="shared" si="2"/>
        <v>102986.838</v>
      </c>
      <c r="P21" s="8">
        <f t="shared" si="3"/>
        <v>717094</v>
      </c>
      <c r="Q21" s="20">
        <f t="shared" si="5"/>
        <v>28.607455000000002</v>
      </c>
      <c r="R21" s="1"/>
      <c r="S21" s="3">
        <v>1.68</v>
      </c>
    </row>
    <row r="22" spans="2:19" x14ac:dyDescent="0.25">
      <c r="B22" t="s">
        <v>4</v>
      </c>
      <c r="D22" s="5">
        <v>5</v>
      </c>
      <c r="E22" s="5">
        <v>36</v>
      </c>
      <c r="F22" s="6">
        <v>12.8117</v>
      </c>
      <c r="G22" s="6">
        <f t="shared" si="0"/>
        <v>20172.811699999998</v>
      </c>
      <c r="H22" s="8">
        <f t="shared" si="1"/>
        <v>2106938</v>
      </c>
      <c r="I22" s="20">
        <f t="shared" si="4"/>
        <v>5.6035588055555552</v>
      </c>
      <c r="J22" s="1"/>
      <c r="K22" s="1" t="s">
        <v>67</v>
      </c>
      <c r="L22" s="5">
        <v>1</v>
      </c>
      <c r="M22" s="5">
        <v>12</v>
      </c>
      <c r="N22" s="4">
        <v>6.9240000000000004</v>
      </c>
      <c r="O22" s="4">
        <f t="shared" si="2"/>
        <v>4326.924</v>
      </c>
      <c r="P22" s="8">
        <f t="shared" si="3"/>
        <v>30128</v>
      </c>
      <c r="Q22" s="20">
        <f t="shared" si="5"/>
        <v>-1.2019233333333332</v>
      </c>
      <c r="R22" s="1"/>
      <c r="S22" s="3">
        <v>1.72</v>
      </c>
    </row>
    <row r="23" spans="2:19" x14ac:dyDescent="0.25">
      <c r="B23" t="s">
        <v>5</v>
      </c>
      <c r="D23" s="5">
        <v>5</v>
      </c>
      <c r="E23" s="5">
        <v>40</v>
      </c>
      <c r="F23" s="6">
        <v>45.524299999999997</v>
      </c>
      <c r="G23" s="6">
        <f t="shared" si="0"/>
        <v>20445.524300000001</v>
      </c>
      <c r="H23" s="8">
        <f t="shared" si="1"/>
        <v>2135421</v>
      </c>
      <c r="I23" s="20">
        <f t="shared" si="4"/>
        <v>5.6793123055555554</v>
      </c>
      <c r="J23" s="1"/>
      <c r="K23" s="1" t="s">
        <v>67</v>
      </c>
      <c r="L23" s="5">
        <v>1</v>
      </c>
      <c r="M23" s="5">
        <v>56</v>
      </c>
      <c r="N23" s="4">
        <v>33.277000000000001</v>
      </c>
      <c r="O23" s="4">
        <f t="shared" si="2"/>
        <v>6993.277</v>
      </c>
      <c r="P23" s="8">
        <f t="shared" si="3"/>
        <v>48694</v>
      </c>
      <c r="Q23" s="20">
        <f t="shared" si="5"/>
        <v>-1.9425769444444445</v>
      </c>
      <c r="R23" s="1"/>
      <c r="S23" s="3">
        <v>1.9</v>
      </c>
    </row>
    <row r="24" spans="2:19" x14ac:dyDescent="0.25">
      <c r="B24" t="s">
        <v>6</v>
      </c>
      <c r="C24" t="s">
        <v>104</v>
      </c>
      <c r="D24" s="5">
        <v>14</v>
      </c>
      <c r="E24" s="1">
        <v>39</v>
      </c>
      <c r="F24" s="1">
        <v>36.5</v>
      </c>
      <c r="G24" s="7">
        <f t="shared" si="0"/>
        <v>52776.5</v>
      </c>
      <c r="H24" s="8">
        <f t="shared" si="1"/>
        <v>5512212</v>
      </c>
      <c r="I24" s="20">
        <f t="shared" si="4"/>
        <v>14.660138888888889</v>
      </c>
      <c r="J24" s="1"/>
      <c r="K24" s="1" t="s">
        <v>67</v>
      </c>
      <c r="L24" s="1">
        <v>60</v>
      </c>
      <c r="M24" s="1">
        <v>50</v>
      </c>
      <c r="N24" s="1">
        <v>2</v>
      </c>
      <c r="O24" s="1">
        <f t="shared" si="2"/>
        <v>219002</v>
      </c>
      <c r="P24" s="8">
        <f t="shared" si="3"/>
        <v>1524903</v>
      </c>
      <c r="Q24" s="20">
        <f t="shared" si="5"/>
        <v>-60.833888888888886</v>
      </c>
      <c r="R24" s="1"/>
      <c r="S24" s="1"/>
    </row>
    <row r="25" spans="2:19" x14ac:dyDescent="0.25">
      <c r="B25" t="s">
        <v>7</v>
      </c>
      <c r="D25" s="5">
        <v>9</v>
      </c>
      <c r="E25" s="5">
        <v>27</v>
      </c>
      <c r="F25" s="6">
        <v>35.243299999999998</v>
      </c>
      <c r="G25" s="6">
        <f t="shared" si="0"/>
        <v>34055.243300000002</v>
      </c>
      <c r="H25" s="8">
        <f t="shared" si="1"/>
        <v>3556881</v>
      </c>
      <c r="I25" s="20">
        <f t="shared" si="4"/>
        <v>9.4597898055555554</v>
      </c>
      <c r="J25" s="1"/>
      <c r="K25" s="1" t="s">
        <v>67</v>
      </c>
      <c r="L25" s="5">
        <v>8</v>
      </c>
      <c r="M25" s="5">
        <v>39</v>
      </c>
      <c r="N25" s="4">
        <v>30.97</v>
      </c>
      <c r="O25" s="4">
        <f t="shared" si="2"/>
        <v>31170.97</v>
      </c>
      <c r="P25" s="8">
        <f t="shared" si="3"/>
        <v>217042</v>
      </c>
      <c r="Q25" s="20">
        <f t="shared" si="5"/>
        <v>-8.6586027777777783</v>
      </c>
      <c r="R25" s="1"/>
      <c r="S25" s="3">
        <v>1.99</v>
      </c>
    </row>
    <row r="26" spans="2:19" x14ac:dyDescent="0.25">
      <c r="B26" t="s">
        <v>80</v>
      </c>
      <c r="C26" t="s">
        <v>8</v>
      </c>
      <c r="D26" s="5">
        <v>15</v>
      </c>
      <c r="E26" s="5">
        <v>34</v>
      </c>
      <c r="F26" s="6">
        <v>41.272799999999997</v>
      </c>
      <c r="G26" s="6">
        <f t="shared" si="0"/>
        <v>56081.272799999999</v>
      </c>
      <c r="H26" s="8">
        <f t="shared" si="1"/>
        <v>5857377</v>
      </c>
      <c r="I26" s="20">
        <f t="shared" si="4"/>
        <v>15.578131333333333</v>
      </c>
      <c r="J26" s="1"/>
      <c r="K26" s="1" t="s">
        <v>69</v>
      </c>
      <c r="L26" s="5">
        <v>26</v>
      </c>
      <c r="M26" s="5">
        <v>42</v>
      </c>
      <c r="N26" s="4">
        <v>52.872</v>
      </c>
      <c r="O26" s="4">
        <f t="shared" si="2"/>
        <v>96172.872000000003</v>
      </c>
      <c r="P26" s="8">
        <f t="shared" si="3"/>
        <v>669648</v>
      </c>
      <c r="Q26" s="20">
        <f t="shared" si="5"/>
        <v>26.714686666666669</v>
      </c>
      <c r="R26" s="1"/>
      <c r="S26" s="3">
        <v>2.2200000000000002</v>
      </c>
    </row>
    <row r="27" spans="2:19" x14ac:dyDescent="0.25">
      <c r="B27" t="s">
        <v>9</v>
      </c>
      <c r="D27" s="5">
        <v>0</v>
      </c>
      <c r="E27" s="5">
        <v>8</v>
      </c>
      <c r="F27" s="6">
        <v>23.2562</v>
      </c>
      <c r="G27" s="6">
        <f t="shared" ref="G27:G48" si="6">(D27*60+E27)*60+F27</f>
        <v>503.25619999999998</v>
      </c>
      <c r="H27" s="8">
        <f t="shared" ref="H27:H48" si="7">ROUND((9024000/86400)*G27,0)</f>
        <v>52562</v>
      </c>
      <c r="I27" s="20">
        <f t="shared" si="4"/>
        <v>0.13979338888888887</v>
      </c>
      <c r="J27" s="1"/>
      <c r="K27" s="1" t="s">
        <v>69</v>
      </c>
      <c r="L27" s="5">
        <v>29</v>
      </c>
      <c r="M27" s="5">
        <v>5</v>
      </c>
      <c r="N27" s="4">
        <v>25.541</v>
      </c>
      <c r="O27" s="4">
        <f t="shared" ref="O27:O48" si="8">(L27*60+M27)*60+N27</f>
        <v>104725.541</v>
      </c>
      <c r="P27" s="8">
        <f t="shared" ref="P27:P48" si="9">ROUND((9024000/1296000)*O27,0)</f>
        <v>729200</v>
      </c>
      <c r="Q27" s="20">
        <f t="shared" si="5"/>
        <v>29.090428055555556</v>
      </c>
      <c r="R27" s="1"/>
      <c r="S27" s="3">
        <v>2.06</v>
      </c>
    </row>
    <row r="28" spans="2:19" x14ac:dyDescent="0.25">
      <c r="B28" t="s">
        <v>81</v>
      </c>
      <c r="D28" s="5">
        <v>19</v>
      </c>
      <c r="E28" s="5">
        <v>55</v>
      </c>
      <c r="F28" s="6">
        <v>18.796700000000001</v>
      </c>
      <c r="G28" s="6">
        <f t="shared" si="6"/>
        <v>71718.796700000006</v>
      </c>
      <c r="H28" s="8">
        <f t="shared" si="7"/>
        <v>7490630</v>
      </c>
      <c r="I28" s="20">
        <f t="shared" si="4"/>
        <v>19.921887972222223</v>
      </c>
      <c r="J28" s="1"/>
      <c r="K28" s="1" t="s">
        <v>69</v>
      </c>
      <c r="L28" s="5">
        <v>6</v>
      </c>
      <c r="M28" s="5">
        <v>24</v>
      </c>
      <c r="N28" s="4">
        <v>24.39</v>
      </c>
      <c r="O28" s="4">
        <f t="shared" si="8"/>
        <v>23064.39</v>
      </c>
      <c r="P28" s="8">
        <f t="shared" si="9"/>
        <v>160596</v>
      </c>
      <c r="Q28" s="20">
        <f t="shared" si="5"/>
        <v>6.4067749999999997</v>
      </c>
      <c r="R28" s="1"/>
      <c r="S28" s="3">
        <v>3.72</v>
      </c>
    </row>
    <row r="29" spans="2:19" x14ac:dyDescent="0.25">
      <c r="B29" t="s">
        <v>10</v>
      </c>
      <c r="D29" s="5">
        <v>19</v>
      </c>
      <c r="E29" s="5">
        <v>50</v>
      </c>
      <c r="F29" s="6">
        <v>46.999400000000001</v>
      </c>
      <c r="G29" s="6">
        <f t="shared" si="6"/>
        <v>71446.999400000001</v>
      </c>
      <c r="H29" s="8">
        <f t="shared" si="7"/>
        <v>7462242</v>
      </c>
      <c r="I29" s="20">
        <f t="shared" si="4"/>
        <v>19.846388722222223</v>
      </c>
      <c r="J29" s="1"/>
      <c r="K29" s="1" t="s">
        <v>69</v>
      </c>
      <c r="L29" s="5">
        <v>8</v>
      </c>
      <c r="M29" s="5">
        <v>52</v>
      </c>
      <c r="N29" s="4">
        <v>5.98</v>
      </c>
      <c r="O29" s="4">
        <f t="shared" si="8"/>
        <v>31925.98</v>
      </c>
      <c r="P29" s="8">
        <f t="shared" si="9"/>
        <v>222299</v>
      </c>
      <c r="Q29" s="20">
        <f t="shared" si="5"/>
        <v>8.8683277777777771</v>
      </c>
      <c r="R29" s="1"/>
      <c r="S29" s="3">
        <v>0.93</v>
      </c>
    </row>
    <row r="30" spans="2:19" x14ac:dyDescent="0.25">
      <c r="B30" t="s">
        <v>11</v>
      </c>
      <c r="D30" s="5">
        <v>7</v>
      </c>
      <c r="E30" s="1">
        <v>24</v>
      </c>
      <c r="F30" s="1">
        <v>5.7</v>
      </c>
      <c r="G30" s="7">
        <f t="shared" si="6"/>
        <v>26645.7</v>
      </c>
      <c r="H30" s="8">
        <f t="shared" si="7"/>
        <v>2782995</v>
      </c>
      <c r="I30" s="20">
        <f t="shared" si="4"/>
        <v>7.4015833333333338</v>
      </c>
      <c r="J30" s="1"/>
      <c r="K30" s="1" t="s">
        <v>67</v>
      </c>
      <c r="L30" s="1">
        <v>29</v>
      </c>
      <c r="M30" s="1">
        <v>18</v>
      </c>
      <c r="N30" s="1">
        <v>11</v>
      </c>
      <c r="O30" s="1">
        <f t="shared" si="8"/>
        <v>105491</v>
      </c>
      <c r="P30" s="8">
        <f t="shared" si="9"/>
        <v>734530</v>
      </c>
      <c r="Q30" s="20">
        <f t="shared" si="5"/>
        <v>-29.303055555555556</v>
      </c>
      <c r="R30" s="1"/>
      <c r="S30" s="1"/>
    </row>
    <row r="31" spans="2:19" x14ac:dyDescent="0.25">
      <c r="B31" t="s">
        <v>82</v>
      </c>
      <c r="D31" s="5">
        <v>0</v>
      </c>
      <c r="E31" s="5">
        <v>26</v>
      </c>
      <c r="F31" s="6">
        <v>17.019200000000001</v>
      </c>
      <c r="G31" s="6">
        <f t="shared" si="6"/>
        <v>1577.0192</v>
      </c>
      <c r="H31" s="8">
        <f t="shared" si="7"/>
        <v>164711</v>
      </c>
      <c r="I31" s="20">
        <f t="shared" si="4"/>
        <v>0.43806088888888889</v>
      </c>
      <c r="J31" s="1"/>
      <c r="K31" s="1" t="s">
        <v>67</v>
      </c>
      <c r="L31" s="5">
        <v>42</v>
      </c>
      <c r="M31" s="5">
        <v>18</v>
      </c>
      <c r="N31" s="4">
        <v>21.969000000000001</v>
      </c>
      <c r="O31" s="4">
        <f t="shared" si="8"/>
        <v>152301.96900000001</v>
      </c>
      <c r="P31" s="8">
        <f t="shared" si="9"/>
        <v>1060473</v>
      </c>
      <c r="Q31" s="20">
        <f t="shared" si="5"/>
        <v>-42.306102500000001</v>
      </c>
      <c r="R31" s="1"/>
      <c r="S31" s="3">
        <v>2.4</v>
      </c>
    </row>
    <row r="32" spans="2:19" x14ac:dyDescent="0.25">
      <c r="B32" t="s">
        <v>12</v>
      </c>
      <c r="D32" s="5">
        <v>16</v>
      </c>
      <c r="E32" s="5">
        <v>29</v>
      </c>
      <c r="F32" s="6">
        <v>24.458600000000001</v>
      </c>
      <c r="G32" s="6">
        <f t="shared" si="6"/>
        <v>59364.458599999998</v>
      </c>
      <c r="H32" s="8">
        <f t="shared" si="7"/>
        <v>6200288</v>
      </c>
      <c r="I32" s="20">
        <f t="shared" si="4"/>
        <v>16.490127388888887</v>
      </c>
      <c r="J32" s="1"/>
      <c r="K32" s="1" t="s">
        <v>67</v>
      </c>
      <c r="L32" s="5">
        <v>26</v>
      </c>
      <c r="M32" s="5">
        <v>25</v>
      </c>
      <c r="N32" s="4">
        <v>55.213000000000001</v>
      </c>
      <c r="O32" s="4">
        <f t="shared" si="8"/>
        <v>95155.213000000003</v>
      </c>
      <c r="P32" s="8">
        <f t="shared" si="9"/>
        <v>662562</v>
      </c>
      <c r="Q32" s="20">
        <f t="shared" si="5"/>
        <v>-26.432003611111114</v>
      </c>
      <c r="R32" s="1"/>
      <c r="S32" s="3">
        <v>1.07</v>
      </c>
    </row>
    <row r="33" spans="2:19" x14ac:dyDescent="0.25">
      <c r="B33" t="s">
        <v>13</v>
      </c>
      <c r="D33" s="5">
        <v>14</v>
      </c>
      <c r="E33" s="5">
        <v>15</v>
      </c>
      <c r="F33" s="6">
        <v>39.669800000000002</v>
      </c>
      <c r="G33" s="6">
        <f t="shared" si="6"/>
        <v>51339.669800000003</v>
      </c>
      <c r="H33" s="8">
        <f t="shared" si="7"/>
        <v>5362143</v>
      </c>
      <c r="I33" s="20">
        <f t="shared" si="4"/>
        <v>14.26101938888889</v>
      </c>
      <c r="J33" s="1"/>
      <c r="K33" s="1" t="s">
        <v>69</v>
      </c>
      <c r="L33" s="5">
        <v>19</v>
      </c>
      <c r="M33" s="5">
        <v>10</v>
      </c>
      <c r="N33" s="4">
        <v>56.706000000000003</v>
      </c>
      <c r="O33" s="4">
        <f t="shared" si="8"/>
        <v>69056.706000000006</v>
      </c>
      <c r="P33" s="8">
        <f t="shared" si="9"/>
        <v>480839</v>
      </c>
      <c r="Q33" s="20">
        <f t="shared" si="5"/>
        <v>19.182418333333334</v>
      </c>
      <c r="R33" s="1"/>
      <c r="S33" s="3">
        <v>0.16</v>
      </c>
    </row>
    <row r="34" spans="2:19" x14ac:dyDescent="0.25">
      <c r="B34" t="s">
        <v>14</v>
      </c>
      <c r="D34" s="5">
        <v>5</v>
      </c>
      <c r="E34" s="5">
        <v>32</v>
      </c>
      <c r="F34" s="6">
        <v>43.816800000000001</v>
      </c>
      <c r="G34" s="6">
        <f t="shared" si="6"/>
        <v>19963.816800000001</v>
      </c>
      <c r="H34" s="8">
        <f t="shared" si="7"/>
        <v>2085110</v>
      </c>
      <c r="I34" s="20">
        <f t="shared" si="4"/>
        <v>5.545504666666667</v>
      </c>
      <c r="J34" s="1"/>
      <c r="K34" s="1" t="s">
        <v>67</v>
      </c>
      <c r="L34" s="5">
        <v>17</v>
      </c>
      <c r="M34" s="5">
        <v>49</v>
      </c>
      <c r="N34" s="4">
        <v>20.219000000000001</v>
      </c>
      <c r="O34" s="4">
        <f t="shared" si="8"/>
        <v>64160.218999999997</v>
      </c>
      <c r="P34" s="8">
        <f t="shared" si="9"/>
        <v>446745</v>
      </c>
      <c r="Q34" s="20">
        <f t="shared" si="5"/>
        <v>-17.822283055555555</v>
      </c>
      <c r="R34" s="1"/>
      <c r="S34" s="3">
        <v>2.59</v>
      </c>
    </row>
    <row r="35" spans="2:19" x14ac:dyDescent="0.25">
      <c r="B35" t="s">
        <v>15</v>
      </c>
      <c r="D35" s="5">
        <v>5</v>
      </c>
      <c r="E35" s="5">
        <v>25</v>
      </c>
      <c r="F35" s="6">
        <v>7.8613</v>
      </c>
      <c r="G35" s="6">
        <f t="shared" si="6"/>
        <v>19507.8613</v>
      </c>
      <c r="H35" s="8">
        <f t="shared" si="7"/>
        <v>2037488</v>
      </c>
      <c r="I35" s="20">
        <f t="shared" si="4"/>
        <v>5.4188503611111116</v>
      </c>
      <c r="J35" s="1"/>
      <c r="K35" s="1" t="s">
        <v>69</v>
      </c>
      <c r="L35" s="5">
        <v>6</v>
      </c>
      <c r="M35" s="5">
        <v>20</v>
      </c>
      <c r="N35" s="4">
        <v>58.929000000000002</v>
      </c>
      <c r="O35" s="4">
        <f t="shared" si="8"/>
        <v>22858.929</v>
      </c>
      <c r="P35" s="8">
        <f t="shared" si="9"/>
        <v>159166</v>
      </c>
      <c r="Q35" s="20">
        <f t="shared" si="5"/>
        <v>6.3497025000000002</v>
      </c>
      <c r="R35" s="1"/>
      <c r="S35" s="3">
        <v>1.66</v>
      </c>
    </row>
    <row r="36" spans="2:19" x14ac:dyDescent="0.25">
      <c r="B36" t="s">
        <v>16</v>
      </c>
      <c r="D36" s="5">
        <v>5</v>
      </c>
      <c r="E36" s="5">
        <v>55</v>
      </c>
      <c r="F36" s="6">
        <v>10.3009</v>
      </c>
      <c r="G36" s="6">
        <f t="shared" si="6"/>
        <v>21310.300899999998</v>
      </c>
      <c r="H36" s="8">
        <f t="shared" si="7"/>
        <v>2225743</v>
      </c>
      <c r="I36" s="20">
        <f t="shared" si="4"/>
        <v>5.9195280277777771</v>
      </c>
      <c r="J36" s="1"/>
      <c r="K36" s="1" t="s">
        <v>69</v>
      </c>
      <c r="L36" s="5">
        <v>7</v>
      </c>
      <c r="M36" s="5">
        <v>24</v>
      </c>
      <c r="N36" s="4">
        <v>25.42</v>
      </c>
      <c r="O36" s="4">
        <f t="shared" si="8"/>
        <v>26665.42</v>
      </c>
      <c r="P36" s="8">
        <f t="shared" si="9"/>
        <v>185670</v>
      </c>
      <c r="Q36" s="20">
        <f t="shared" si="5"/>
        <v>7.4070611111111102</v>
      </c>
      <c r="R36" s="1"/>
      <c r="S36" s="3">
        <v>0.56999999999999995</v>
      </c>
    </row>
    <row r="37" spans="2:19" x14ac:dyDescent="0.25">
      <c r="B37" t="s">
        <v>17</v>
      </c>
      <c r="D37" s="5">
        <v>6</v>
      </c>
      <c r="E37" s="5">
        <v>23</v>
      </c>
      <c r="F37" s="6">
        <v>57.098500000000001</v>
      </c>
      <c r="G37" s="6">
        <f t="shared" si="6"/>
        <v>23037.0985</v>
      </c>
      <c r="H37" s="8">
        <f t="shared" si="7"/>
        <v>2406097</v>
      </c>
      <c r="I37" s="20">
        <f t="shared" si="4"/>
        <v>6.3991940277777779</v>
      </c>
      <c r="J37" s="1"/>
      <c r="K37" s="1" t="s">
        <v>67</v>
      </c>
      <c r="L37" s="5">
        <v>52</v>
      </c>
      <c r="M37" s="5">
        <v>41</v>
      </c>
      <c r="N37" s="4">
        <v>44.19</v>
      </c>
      <c r="O37" s="4">
        <f t="shared" si="8"/>
        <v>189704.19</v>
      </c>
      <c r="P37" s="8">
        <f t="shared" si="9"/>
        <v>1320903</v>
      </c>
      <c r="Q37" s="20">
        <f t="shared" si="5"/>
        <v>-52.695608333333332</v>
      </c>
      <c r="R37" s="1"/>
      <c r="S37" s="3">
        <v>-0.63</v>
      </c>
    </row>
    <row r="38" spans="2:19" x14ac:dyDescent="0.25">
      <c r="B38" t="s">
        <v>57</v>
      </c>
      <c r="D38" s="5">
        <v>5</v>
      </c>
      <c r="E38" s="5">
        <v>16</v>
      </c>
      <c r="F38" s="6">
        <v>41.359099999999998</v>
      </c>
      <c r="G38" s="6">
        <f t="shared" si="6"/>
        <v>19001.359100000001</v>
      </c>
      <c r="H38" s="8">
        <f t="shared" si="7"/>
        <v>1984586</v>
      </c>
      <c r="I38" s="20">
        <f t="shared" si="4"/>
        <v>5.2781553055555559</v>
      </c>
      <c r="J38" s="1"/>
      <c r="K38" s="1" t="s">
        <v>69</v>
      </c>
      <c r="L38" s="5">
        <v>45</v>
      </c>
      <c r="M38" s="5">
        <v>59</v>
      </c>
      <c r="N38" s="4">
        <v>52.768000000000001</v>
      </c>
      <c r="O38" s="4">
        <f t="shared" si="8"/>
        <v>165592.76800000001</v>
      </c>
      <c r="P38" s="8">
        <f t="shared" si="9"/>
        <v>1153016</v>
      </c>
      <c r="Q38" s="20">
        <f t="shared" si="5"/>
        <v>45.997991111111112</v>
      </c>
      <c r="R38" s="1"/>
      <c r="S38" s="3">
        <v>0.08</v>
      </c>
    </row>
    <row r="39" spans="2:19" x14ac:dyDescent="0.25">
      <c r="B39" t="s">
        <v>18</v>
      </c>
      <c r="D39" s="5">
        <v>7</v>
      </c>
      <c r="E39" s="5">
        <v>34</v>
      </c>
      <c r="F39" s="6">
        <v>36.146999999999998</v>
      </c>
      <c r="G39" s="6">
        <f t="shared" si="6"/>
        <v>27276.147000000001</v>
      </c>
      <c r="H39" s="8">
        <f t="shared" si="7"/>
        <v>2848842</v>
      </c>
      <c r="I39" s="20">
        <f t="shared" si="4"/>
        <v>7.5767075000000004</v>
      </c>
      <c r="J39" s="1"/>
      <c r="K39" s="1" t="s">
        <v>69</v>
      </c>
      <c r="L39" s="5">
        <v>31</v>
      </c>
      <c r="M39" s="5">
        <v>53</v>
      </c>
      <c r="N39" s="4">
        <v>18.824999999999999</v>
      </c>
      <c r="O39" s="4">
        <f t="shared" si="8"/>
        <v>114798.825</v>
      </c>
      <c r="P39" s="8">
        <f t="shared" si="9"/>
        <v>799340</v>
      </c>
      <c r="Q39" s="20">
        <f t="shared" si="5"/>
        <v>31.888562499999999</v>
      </c>
      <c r="R39" s="1"/>
      <c r="S39" s="3">
        <v>1.58</v>
      </c>
    </row>
    <row r="40" spans="2:19" x14ac:dyDescent="0.25">
      <c r="B40" t="s">
        <v>83</v>
      </c>
      <c r="D40" s="5">
        <v>12</v>
      </c>
      <c r="E40" s="5">
        <v>56</v>
      </c>
      <c r="F40" s="6">
        <v>1.6657999999999999</v>
      </c>
      <c r="G40" s="6">
        <f t="shared" si="6"/>
        <v>46561.665800000002</v>
      </c>
      <c r="H40" s="8">
        <f t="shared" si="7"/>
        <v>4863107</v>
      </c>
      <c r="I40" s="20">
        <f t="shared" si="4"/>
        <v>12.933796055555556</v>
      </c>
      <c r="J40" s="1"/>
      <c r="K40" s="1" t="s">
        <v>69</v>
      </c>
      <c r="L40" s="5">
        <v>38</v>
      </c>
      <c r="M40" s="5">
        <v>19</v>
      </c>
      <c r="N40" s="4">
        <v>6.1820000000000004</v>
      </c>
      <c r="O40" s="4">
        <f t="shared" si="8"/>
        <v>137946.182</v>
      </c>
      <c r="P40" s="8">
        <f t="shared" si="9"/>
        <v>960514</v>
      </c>
      <c r="Q40" s="20">
        <f t="shared" si="5"/>
        <v>38.318383888888889</v>
      </c>
      <c r="R40" s="1"/>
      <c r="S40" s="3">
        <v>2.89</v>
      </c>
    </row>
    <row r="41" spans="2:19" x14ac:dyDescent="0.25">
      <c r="B41" t="s">
        <v>63</v>
      </c>
      <c r="C41" t="s">
        <v>106</v>
      </c>
      <c r="D41" s="5">
        <v>20</v>
      </c>
      <c r="E41" s="5">
        <v>41</v>
      </c>
      <c r="F41" s="6">
        <v>25.913699999999999</v>
      </c>
      <c r="G41" s="6">
        <f t="shared" si="6"/>
        <v>74485.913700000005</v>
      </c>
      <c r="H41" s="8">
        <f t="shared" si="7"/>
        <v>7779640</v>
      </c>
      <c r="I41" s="20">
        <f t="shared" si="4"/>
        <v>20.690531583333335</v>
      </c>
      <c r="J41" s="1"/>
      <c r="K41" s="1" t="s">
        <v>69</v>
      </c>
      <c r="L41" s="5">
        <v>45</v>
      </c>
      <c r="M41" s="5">
        <v>16</v>
      </c>
      <c r="N41" s="4">
        <v>49.218000000000004</v>
      </c>
      <c r="O41" s="4">
        <f t="shared" si="8"/>
        <v>163009.21799999999</v>
      </c>
      <c r="P41" s="8">
        <f t="shared" si="9"/>
        <v>1135027</v>
      </c>
      <c r="Q41" s="20">
        <f t="shared" si="5"/>
        <v>45.280338333333333</v>
      </c>
      <c r="R41" s="1"/>
      <c r="S41" s="3">
        <v>1.33</v>
      </c>
    </row>
    <row r="42" spans="2:19" x14ac:dyDescent="0.25">
      <c r="B42" t="s">
        <v>19</v>
      </c>
      <c r="C42" t="s">
        <v>105</v>
      </c>
      <c r="D42" s="5">
        <v>0</v>
      </c>
      <c r="E42" s="1">
        <v>43</v>
      </c>
      <c r="F42" s="1">
        <v>35.4</v>
      </c>
      <c r="G42" s="7">
        <f t="shared" si="6"/>
        <v>2615.4</v>
      </c>
      <c r="H42" s="8">
        <f t="shared" si="7"/>
        <v>273164</v>
      </c>
      <c r="I42" s="20">
        <f t="shared" si="4"/>
        <v>0.72650000000000003</v>
      </c>
      <c r="J42" s="1"/>
      <c r="K42" s="1" t="s">
        <v>67</v>
      </c>
      <c r="L42" s="1">
        <v>17</v>
      </c>
      <c r="M42" s="1">
        <v>59</v>
      </c>
      <c r="N42" s="1">
        <v>12</v>
      </c>
      <c r="O42" s="1">
        <f t="shared" si="8"/>
        <v>64752</v>
      </c>
      <c r="P42" s="8">
        <f t="shared" si="9"/>
        <v>450866</v>
      </c>
      <c r="Q42" s="20">
        <f t="shared" si="5"/>
        <v>-17.986666666666668</v>
      </c>
      <c r="R42" s="1"/>
      <c r="S42" s="1"/>
    </row>
    <row r="43" spans="2:19" x14ac:dyDescent="0.25">
      <c r="B43" t="s">
        <v>20</v>
      </c>
      <c r="D43" s="5">
        <v>11</v>
      </c>
      <c r="E43" s="5">
        <v>49</v>
      </c>
      <c r="F43" s="6">
        <v>3.5960999999999999</v>
      </c>
      <c r="G43" s="6">
        <f t="shared" si="6"/>
        <v>42543.596100000002</v>
      </c>
      <c r="H43" s="8">
        <f t="shared" si="7"/>
        <v>4443442</v>
      </c>
      <c r="I43" s="20">
        <f t="shared" si="4"/>
        <v>11.817665583333334</v>
      </c>
      <c r="J43" s="1"/>
      <c r="K43" s="1" t="s">
        <v>69</v>
      </c>
      <c r="L43" s="5">
        <v>14</v>
      </c>
      <c r="M43" s="5">
        <v>34</v>
      </c>
      <c r="N43" s="4">
        <v>19.352</v>
      </c>
      <c r="O43" s="4">
        <f t="shared" si="8"/>
        <v>52459.351999999999</v>
      </c>
      <c r="P43" s="8">
        <f t="shared" si="9"/>
        <v>365273</v>
      </c>
      <c r="Q43" s="20">
        <f t="shared" si="5"/>
        <v>14.572042222222223</v>
      </c>
      <c r="R43" s="1"/>
      <c r="S43" s="3">
        <v>2.13</v>
      </c>
    </row>
    <row r="44" spans="2:19" x14ac:dyDescent="0.25">
      <c r="B44" t="s">
        <v>84</v>
      </c>
      <c r="D44" s="5">
        <v>0</v>
      </c>
      <c r="E44" s="5">
        <v>43</v>
      </c>
      <c r="F44" s="6">
        <v>35.369900000000001</v>
      </c>
      <c r="G44" s="6">
        <f t="shared" si="6"/>
        <v>2615.3699000000001</v>
      </c>
      <c r="H44" s="8">
        <f t="shared" si="7"/>
        <v>273161</v>
      </c>
      <c r="I44" s="20">
        <f t="shared" si="4"/>
        <v>0.7264916388888889</v>
      </c>
      <c r="J44" s="1"/>
      <c r="K44" s="1" t="s">
        <v>67</v>
      </c>
      <c r="L44" s="5">
        <v>17</v>
      </c>
      <c r="M44" s="5">
        <v>59</v>
      </c>
      <c r="N44" s="4">
        <v>11.679</v>
      </c>
      <c r="O44" s="4">
        <f t="shared" si="8"/>
        <v>64751.678999999996</v>
      </c>
      <c r="P44" s="8">
        <f t="shared" si="9"/>
        <v>450864</v>
      </c>
      <c r="Q44" s="20">
        <f t="shared" si="5"/>
        <v>-17.986577499999999</v>
      </c>
      <c r="R44" s="1"/>
      <c r="S44" s="3">
        <v>2.0499999999999998</v>
      </c>
    </row>
    <row r="45" spans="2:19" x14ac:dyDescent="0.25">
      <c r="B45" t="s">
        <v>21</v>
      </c>
      <c r="D45" s="5">
        <v>16</v>
      </c>
      <c r="E45" s="1">
        <v>0</v>
      </c>
      <c r="F45" s="1">
        <v>20</v>
      </c>
      <c r="G45" s="7">
        <f t="shared" si="6"/>
        <v>57620</v>
      </c>
      <c r="H45" s="8">
        <f t="shared" si="7"/>
        <v>6018089</v>
      </c>
      <c r="I45" s="20">
        <f t="shared" si="4"/>
        <v>16.005555555555556</v>
      </c>
      <c r="J45" s="1"/>
      <c r="K45" s="1" t="s">
        <v>67</v>
      </c>
      <c r="L45" s="1">
        <v>22</v>
      </c>
      <c r="M45" s="1">
        <v>37</v>
      </c>
      <c r="N45" s="1">
        <v>18</v>
      </c>
      <c r="O45" s="1">
        <f t="shared" si="8"/>
        <v>81438</v>
      </c>
      <c r="P45" s="8">
        <f t="shared" si="9"/>
        <v>567050</v>
      </c>
      <c r="Q45" s="20">
        <f t="shared" si="5"/>
        <v>-22.621666666666666</v>
      </c>
      <c r="R45" s="1"/>
      <c r="S45" s="1"/>
    </row>
    <row r="46" spans="2:19" x14ac:dyDescent="0.25">
      <c r="B46" t="s">
        <v>58</v>
      </c>
      <c r="D46" s="5">
        <v>11</v>
      </c>
      <c r="E46" s="5">
        <v>3</v>
      </c>
      <c r="F46" s="6">
        <v>43.665900000000001</v>
      </c>
      <c r="G46" s="6">
        <f t="shared" si="6"/>
        <v>39823.6659</v>
      </c>
      <c r="H46" s="8">
        <f t="shared" si="7"/>
        <v>4159361</v>
      </c>
      <c r="I46" s="20">
        <f t="shared" si="4"/>
        <v>11.062129416666666</v>
      </c>
      <c r="J46" s="1"/>
      <c r="K46" s="1" t="s">
        <v>69</v>
      </c>
      <c r="L46" s="5">
        <v>61</v>
      </c>
      <c r="M46" s="5">
        <v>45</v>
      </c>
      <c r="N46" s="4">
        <v>3.6930000000000001</v>
      </c>
      <c r="O46" s="4">
        <f t="shared" si="8"/>
        <v>222303.693</v>
      </c>
      <c r="P46" s="8">
        <f t="shared" si="9"/>
        <v>1547892</v>
      </c>
      <c r="Q46" s="20">
        <f t="shared" si="5"/>
        <v>61.75102583333333</v>
      </c>
      <c r="R46" s="1"/>
      <c r="S46" s="3">
        <v>1.82</v>
      </c>
    </row>
    <row r="47" spans="2:19" x14ac:dyDescent="0.25">
      <c r="B47" t="s">
        <v>22</v>
      </c>
      <c r="D47" s="5">
        <v>5</v>
      </c>
      <c r="E47" s="1">
        <v>26</v>
      </c>
      <c r="F47" s="1">
        <v>17.5</v>
      </c>
      <c r="G47" s="7">
        <f t="shared" si="6"/>
        <v>19577.5</v>
      </c>
      <c r="H47" s="8">
        <f t="shared" si="7"/>
        <v>2044761</v>
      </c>
      <c r="I47" s="20">
        <f t="shared" si="4"/>
        <v>5.4381944444444441</v>
      </c>
      <c r="J47" s="1"/>
      <c r="K47" s="1" t="s">
        <v>69</v>
      </c>
      <c r="L47" s="1">
        <v>28</v>
      </c>
      <c r="M47" s="1">
        <v>36</v>
      </c>
      <c r="N47" s="1">
        <v>27</v>
      </c>
      <c r="O47" s="1">
        <f t="shared" si="8"/>
        <v>102987</v>
      </c>
      <c r="P47" s="8">
        <f t="shared" si="9"/>
        <v>717095</v>
      </c>
      <c r="Q47" s="20">
        <f t="shared" si="5"/>
        <v>28.607500000000002</v>
      </c>
      <c r="R47" s="1"/>
      <c r="S47" s="1"/>
    </row>
    <row r="48" spans="2:19" x14ac:dyDescent="0.25">
      <c r="B48" t="s">
        <v>23</v>
      </c>
      <c r="D48" s="5">
        <v>21</v>
      </c>
      <c r="E48" s="5">
        <v>44</v>
      </c>
      <c r="F48" s="6">
        <v>11.1539</v>
      </c>
      <c r="G48" s="6">
        <f t="shared" si="6"/>
        <v>78251.153900000005</v>
      </c>
      <c r="H48" s="8">
        <f t="shared" si="7"/>
        <v>8172898</v>
      </c>
      <c r="I48" s="20">
        <f t="shared" si="4"/>
        <v>21.736431638888892</v>
      </c>
      <c r="J48" s="1"/>
      <c r="K48" s="1" t="s">
        <v>69</v>
      </c>
      <c r="L48" s="5">
        <v>9</v>
      </c>
      <c r="M48" s="5">
        <v>52</v>
      </c>
      <c r="N48" s="4">
        <v>30.044</v>
      </c>
      <c r="O48" s="4">
        <f t="shared" si="8"/>
        <v>35550.044000000002</v>
      </c>
      <c r="P48" s="8">
        <f t="shared" si="9"/>
        <v>247534</v>
      </c>
      <c r="Q48" s="20">
        <f t="shared" si="5"/>
        <v>9.8750122222222227</v>
      </c>
      <c r="R48" s="1"/>
      <c r="S48" s="3">
        <v>2.39</v>
      </c>
    </row>
    <row r="49" spans="2:19" x14ac:dyDescent="0.25">
      <c r="B49" t="s">
        <v>85</v>
      </c>
      <c r="D49" s="5">
        <v>17</v>
      </c>
      <c r="E49" s="5">
        <v>56</v>
      </c>
      <c r="F49" s="6">
        <v>36.370199999999997</v>
      </c>
      <c r="G49" s="6">
        <f t="shared" ref="G49:G71" si="10">(D49*60+E49)*60+F49</f>
        <v>64596.370199999998</v>
      </c>
      <c r="H49" s="8">
        <f t="shared" ref="H49:H71" si="11">ROUND((9024000/86400)*G49,0)</f>
        <v>6746732</v>
      </c>
      <c r="I49" s="20">
        <f t="shared" si="4"/>
        <v>17.943436166666665</v>
      </c>
      <c r="J49" s="1"/>
      <c r="K49" s="1" t="s">
        <v>69</v>
      </c>
      <c r="L49" s="5">
        <v>51</v>
      </c>
      <c r="M49" s="5">
        <v>29</v>
      </c>
      <c r="N49" s="4">
        <v>19.998000000000001</v>
      </c>
      <c r="O49" s="4">
        <f t="shared" ref="O49:O71" si="12">(L49*60+M49)*60+N49</f>
        <v>185359.99799999999</v>
      </c>
      <c r="P49" s="8">
        <f t="shared" ref="P49:P71" si="13">ROUND((9024000/1296000)*O49,0)</f>
        <v>1290655</v>
      </c>
      <c r="Q49" s="20">
        <f t="shared" si="5"/>
        <v>51.488888333333328</v>
      </c>
      <c r="R49" s="1"/>
      <c r="S49" s="3">
        <v>2.23</v>
      </c>
    </row>
    <row r="50" spans="2:19" x14ac:dyDescent="0.25">
      <c r="B50" t="s">
        <v>24</v>
      </c>
      <c r="D50" s="5">
        <v>22</v>
      </c>
      <c r="E50" s="5">
        <v>57</v>
      </c>
      <c r="F50" s="6">
        <v>39.045900000000003</v>
      </c>
      <c r="G50" s="6">
        <f t="shared" si="10"/>
        <v>82659.045899999997</v>
      </c>
      <c r="H50" s="8">
        <f t="shared" si="11"/>
        <v>8633278</v>
      </c>
      <c r="I50" s="20">
        <f t="shared" si="4"/>
        <v>22.960846083333333</v>
      </c>
      <c r="J50" s="1"/>
      <c r="K50" s="1" t="s">
        <v>67</v>
      </c>
      <c r="L50" s="5">
        <v>29</v>
      </c>
      <c r="M50" s="5">
        <v>37</v>
      </c>
      <c r="N50" s="4">
        <v>20.045999999999999</v>
      </c>
      <c r="O50" s="4">
        <f t="shared" si="12"/>
        <v>106640.046</v>
      </c>
      <c r="P50" s="8">
        <f t="shared" si="13"/>
        <v>742531</v>
      </c>
      <c r="Q50" s="20">
        <f t="shared" si="5"/>
        <v>-29.622235</v>
      </c>
      <c r="R50" s="1"/>
      <c r="S50" s="3">
        <v>1.23</v>
      </c>
    </row>
    <row r="51" spans="2:19" x14ac:dyDescent="0.25">
      <c r="B51" t="s">
        <v>25</v>
      </c>
      <c r="D51" s="5">
        <v>20</v>
      </c>
      <c r="E51" s="1">
        <v>46</v>
      </c>
      <c r="F51" s="1">
        <v>12.7</v>
      </c>
      <c r="G51" s="7">
        <f t="shared" si="10"/>
        <v>74772.7</v>
      </c>
      <c r="H51" s="8">
        <f t="shared" si="11"/>
        <v>7809593</v>
      </c>
      <c r="I51" s="20">
        <f t="shared" si="4"/>
        <v>20.770194444444442</v>
      </c>
      <c r="J51" s="1"/>
      <c r="K51" s="1" t="s">
        <v>69</v>
      </c>
      <c r="L51" s="1">
        <v>33</v>
      </c>
      <c r="M51" s="1">
        <v>58</v>
      </c>
      <c r="N51" s="1">
        <v>13</v>
      </c>
      <c r="O51" s="1">
        <f t="shared" si="12"/>
        <v>122293</v>
      </c>
      <c r="P51" s="8">
        <f t="shared" si="13"/>
        <v>851522</v>
      </c>
      <c r="Q51" s="20">
        <f t="shared" si="5"/>
        <v>33.970277777777781</v>
      </c>
      <c r="R51" s="1"/>
      <c r="S51" s="1"/>
    </row>
    <row r="52" spans="2:19" x14ac:dyDescent="0.25">
      <c r="B52" t="s">
        <v>61</v>
      </c>
      <c r="D52" s="5">
        <v>14</v>
      </c>
      <c r="E52" s="5">
        <v>3</v>
      </c>
      <c r="F52" s="6">
        <v>49.398699999999998</v>
      </c>
      <c r="G52" s="6">
        <f t="shared" si="10"/>
        <v>50629.398699999998</v>
      </c>
      <c r="H52" s="8">
        <f t="shared" si="11"/>
        <v>5287959</v>
      </c>
      <c r="I52" s="20">
        <f t="shared" si="4"/>
        <v>14.063721861111111</v>
      </c>
      <c r="J52" s="1"/>
      <c r="K52" s="1" t="s">
        <v>67</v>
      </c>
      <c r="L52" s="5">
        <v>60</v>
      </c>
      <c r="M52" s="5">
        <v>22</v>
      </c>
      <c r="N52" s="4">
        <v>23.006</v>
      </c>
      <c r="O52" s="4">
        <f t="shared" si="12"/>
        <v>217343.00599999999</v>
      </c>
      <c r="P52" s="8">
        <f t="shared" si="13"/>
        <v>1513351</v>
      </c>
      <c r="Q52" s="20">
        <f t="shared" si="5"/>
        <v>-60.373057222222222</v>
      </c>
      <c r="R52" s="1"/>
      <c r="S52" s="3">
        <v>0.64</v>
      </c>
    </row>
    <row r="53" spans="2:19" x14ac:dyDescent="0.25">
      <c r="B53" t="s">
        <v>26</v>
      </c>
      <c r="D53" s="5">
        <v>2</v>
      </c>
      <c r="E53" s="5">
        <v>7</v>
      </c>
      <c r="F53" s="6">
        <v>10.4026</v>
      </c>
      <c r="G53" s="6">
        <f t="shared" si="10"/>
        <v>7630.4026000000003</v>
      </c>
      <c r="H53" s="8">
        <f t="shared" si="11"/>
        <v>796953</v>
      </c>
      <c r="I53" s="20">
        <f t="shared" si="4"/>
        <v>2.1195562777777779</v>
      </c>
      <c r="J53" s="1"/>
      <c r="K53" s="1" t="s">
        <v>69</v>
      </c>
      <c r="L53" s="5">
        <v>23</v>
      </c>
      <c r="M53" s="5">
        <v>27</v>
      </c>
      <c r="N53" s="4">
        <v>44.709000000000003</v>
      </c>
      <c r="O53" s="4">
        <f t="shared" si="12"/>
        <v>84464.709000000003</v>
      </c>
      <c r="P53" s="8">
        <f t="shared" si="13"/>
        <v>588125</v>
      </c>
      <c r="Q53" s="20">
        <f t="shared" si="5"/>
        <v>23.462419166666667</v>
      </c>
      <c r="R53" s="1"/>
      <c r="S53" s="3">
        <v>2.02</v>
      </c>
    </row>
    <row r="54" spans="2:19" x14ac:dyDescent="0.25">
      <c r="B54" t="s">
        <v>86</v>
      </c>
      <c r="D54" s="5">
        <v>14</v>
      </c>
      <c r="E54" s="5">
        <v>44</v>
      </c>
      <c r="F54" s="6">
        <v>59.221899999999998</v>
      </c>
      <c r="G54" s="6">
        <f t="shared" si="10"/>
        <v>53099.221899999997</v>
      </c>
      <c r="H54" s="8">
        <f t="shared" si="11"/>
        <v>5545919</v>
      </c>
      <c r="I54" s="20">
        <f t="shared" si="4"/>
        <v>14.74978386111111</v>
      </c>
      <c r="J54" s="1"/>
      <c r="K54" s="1" t="s">
        <v>69</v>
      </c>
      <c r="L54" s="5">
        <v>27</v>
      </c>
      <c r="M54" s="5">
        <v>4</v>
      </c>
      <c r="N54" s="4">
        <v>27.17</v>
      </c>
      <c r="O54" s="4">
        <f t="shared" si="12"/>
        <v>97467.17</v>
      </c>
      <c r="P54" s="8">
        <f t="shared" si="13"/>
        <v>678660</v>
      </c>
      <c r="Q54" s="20">
        <f t="shared" si="5"/>
        <v>27.074213888888888</v>
      </c>
      <c r="R54" s="1"/>
      <c r="S54" s="3">
        <v>2.5</v>
      </c>
    </row>
    <row r="55" spans="2:19" x14ac:dyDescent="0.25">
      <c r="B55" t="s">
        <v>87</v>
      </c>
      <c r="D55" s="5">
        <v>18</v>
      </c>
      <c r="E55" s="5">
        <v>24</v>
      </c>
      <c r="F55" s="6">
        <v>10.3154</v>
      </c>
      <c r="G55" s="6">
        <f t="shared" si="10"/>
        <v>66250.315400000007</v>
      </c>
      <c r="H55" s="8">
        <f t="shared" si="11"/>
        <v>6919477</v>
      </c>
      <c r="I55" s="20">
        <f t="shared" si="4"/>
        <v>18.402865388888891</v>
      </c>
      <c r="J55" s="1"/>
      <c r="K55" s="1" t="s">
        <v>67</v>
      </c>
      <c r="L55" s="5">
        <v>34</v>
      </c>
      <c r="M55" s="5">
        <v>23</v>
      </c>
      <c r="N55" s="4">
        <v>4.6040000000000001</v>
      </c>
      <c r="O55" s="4">
        <f t="shared" si="12"/>
        <v>123784.60400000001</v>
      </c>
      <c r="P55" s="8">
        <f t="shared" si="13"/>
        <v>861908</v>
      </c>
      <c r="Q55" s="20">
        <f t="shared" si="5"/>
        <v>-34.384612222222223</v>
      </c>
      <c r="R55" s="1"/>
      <c r="S55" s="3">
        <v>1.81</v>
      </c>
    </row>
    <row r="56" spans="2:19" x14ac:dyDescent="0.25">
      <c r="B56" t="s">
        <v>88</v>
      </c>
      <c r="D56" s="5">
        <v>14</v>
      </c>
      <c r="E56" s="5">
        <v>50</v>
      </c>
      <c r="F56" s="6">
        <v>42.328099999999999</v>
      </c>
      <c r="G56" s="6">
        <f t="shared" si="10"/>
        <v>53442.328099999999</v>
      </c>
      <c r="H56" s="8">
        <f t="shared" si="11"/>
        <v>5581754</v>
      </c>
      <c r="I56" s="20">
        <f t="shared" si="4"/>
        <v>14.845091138888888</v>
      </c>
      <c r="J56" s="1"/>
      <c r="K56" s="1" t="s">
        <v>69</v>
      </c>
      <c r="L56" s="5">
        <v>74</v>
      </c>
      <c r="M56" s="5">
        <v>9</v>
      </c>
      <c r="N56" s="4">
        <v>19.797999999999998</v>
      </c>
      <c r="O56" s="4">
        <f t="shared" si="12"/>
        <v>266959.79800000001</v>
      </c>
      <c r="P56" s="8">
        <f t="shared" si="13"/>
        <v>1858831</v>
      </c>
      <c r="Q56" s="20">
        <f t="shared" si="5"/>
        <v>74.155499444444445</v>
      </c>
      <c r="R56" s="1"/>
      <c r="S56" s="3">
        <v>2.06</v>
      </c>
    </row>
    <row r="57" spans="2:19" x14ac:dyDescent="0.25">
      <c r="B57" t="s">
        <v>27</v>
      </c>
      <c r="D57" s="5">
        <v>23</v>
      </c>
      <c r="E57" s="5">
        <v>4</v>
      </c>
      <c r="F57" s="6">
        <v>45.653100000000002</v>
      </c>
      <c r="G57" s="6">
        <f t="shared" si="10"/>
        <v>83085.653099999996</v>
      </c>
      <c r="H57" s="8">
        <f t="shared" si="11"/>
        <v>8677835</v>
      </c>
      <c r="I57" s="20">
        <f t="shared" si="4"/>
        <v>23.079348083333333</v>
      </c>
      <c r="J57" s="1"/>
      <c r="K57" s="1" t="s">
        <v>69</v>
      </c>
      <c r="L57" s="5">
        <v>15</v>
      </c>
      <c r="M57" s="5">
        <v>12</v>
      </c>
      <c r="N57" s="4">
        <v>18.946999999999999</v>
      </c>
      <c r="O57" s="4">
        <f t="shared" si="12"/>
        <v>54738.947</v>
      </c>
      <c r="P57" s="8">
        <f t="shared" si="13"/>
        <v>381145</v>
      </c>
      <c r="Q57" s="20">
        <f t="shared" si="5"/>
        <v>15.205263055555555</v>
      </c>
      <c r="R57" s="1"/>
      <c r="S57" s="3">
        <v>2.4900000000000002</v>
      </c>
    </row>
    <row r="58" spans="2:19" x14ac:dyDescent="0.25">
      <c r="B58" t="s">
        <v>89</v>
      </c>
      <c r="D58" s="5">
        <v>12</v>
      </c>
      <c r="E58" s="5">
        <v>15</v>
      </c>
      <c r="F58" s="6">
        <v>25.557099999999998</v>
      </c>
      <c r="G58" s="6">
        <f t="shared" si="10"/>
        <v>44125.557099999998</v>
      </c>
      <c r="H58" s="8">
        <f t="shared" si="11"/>
        <v>4608669</v>
      </c>
      <c r="I58" s="20">
        <f t="shared" si="4"/>
        <v>12.257099194444445</v>
      </c>
      <c r="J58" s="1"/>
      <c r="K58" s="1" t="s">
        <v>69</v>
      </c>
      <c r="L58" s="5">
        <v>57</v>
      </c>
      <c r="M58" s="5">
        <v>1</v>
      </c>
      <c r="N58" s="4">
        <v>57.432000000000002</v>
      </c>
      <c r="O58" s="4">
        <f t="shared" si="12"/>
        <v>205317.432</v>
      </c>
      <c r="P58" s="8">
        <f t="shared" si="13"/>
        <v>1429618</v>
      </c>
      <c r="Q58" s="20">
        <f t="shared" si="5"/>
        <v>57.032620000000001</v>
      </c>
      <c r="R58" s="1"/>
      <c r="S58" s="3">
        <v>3.3</v>
      </c>
    </row>
    <row r="59" spans="2:19" x14ac:dyDescent="0.25">
      <c r="B59" t="s">
        <v>28</v>
      </c>
      <c r="D59" s="5">
        <v>3</v>
      </c>
      <c r="E59" s="5">
        <v>2</v>
      </c>
      <c r="F59" s="6">
        <v>16.773299999999999</v>
      </c>
      <c r="G59" s="6">
        <f t="shared" si="10"/>
        <v>10936.773300000001</v>
      </c>
      <c r="H59" s="8">
        <f t="shared" si="11"/>
        <v>1142285</v>
      </c>
      <c r="I59" s="20">
        <f t="shared" si="4"/>
        <v>3.0379925833333337</v>
      </c>
      <c r="J59" s="1"/>
      <c r="K59" s="1" t="s">
        <v>69</v>
      </c>
      <c r="L59" s="5">
        <v>4</v>
      </c>
      <c r="M59" s="5">
        <v>5</v>
      </c>
      <c r="N59" s="4">
        <v>23.093</v>
      </c>
      <c r="O59" s="4">
        <f t="shared" si="12"/>
        <v>14723.093000000001</v>
      </c>
      <c r="P59" s="8">
        <f t="shared" si="13"/>
        <v>102516</v>
      </c>
      <c r="Q59" s="20">
        <f t="shared" si="5"/>
        <v>4.0897480555555559</v>
      </c>
      <c r="R59" s="1"/>
      <c r="S59" s="3">
        <v>2.5499999999999998</v>
      </c>
    </row>
    <row r="60" spans="2:19" x14ac:dyDescent="0.25">
      <c r="B60" t="s">
        <v>29</v>
      </c>
      <c r="D60" s="5">
        <v>14</v>
      </c>
      <c r="E60" s="1">
        <v>6</v>
      </c>
      <c r="F60" s="1">
        <v>41</v>
      </c>
      <c r="G60" s="7">
        <f t="shared" si="10"/>
        <v>50801</v>
      </c>
      <c r="H60" s="8">
        <f t="shared" si="11"/>
        <v>5305882</v>
      </c>
      <c r="I60" s="20">
        <f t="shared" si="4"/>
        <v>14.111388888888889</v>
      </c>
      <c r="J60" s="1"/>
      <c r="K60" s="1" t="s">
        <v>67</v>
      </c>
      <c r="L60" s="1">
        <v>36</v>
      </c>
      <c r="M60" s="1">
        <v>22</v>
      </c>
      <c r="N60" s="1">
        <v>12</v>
      </c>
      <c r="O60" s="1">
        <f t="shared" si="12"/>
        <v>130932</v>
      </c>
      <c r="P60" s="8">
        <f t="shared" si="13"/>
        <v>911675</v>
      </c>
      <c r="Q60" s="20">
        <f t="shared" si="5"/>
        <v>-36.369999999999997</v>
      </c>
      <c r="R60" s="1"/>
      <c r="S60" s="1"/>
    </row>
    <row r="61" spans="2:19" x14ac:dyDescent="0.25">
      <c r="B61" t="s">
        <v>90</v>
      </c>
      <c r="D61" s="5">
        <v>11</v>
      </c>
      <c r="E61" s="5">
        <v>1</v>
      </c>
      <c r="F61" s="6">
        <v>50.479900000000001</v>
      </c>
      <c r="G61" s="6">
        <f t="shared" si="10"/>
        <v>39710.479899999998</v>
      </c>
      <c r="H61" s="8">
        <f t="shared" si="11"/>
        <v>4147539</v>
      </c>
      <c r="I61" s="20">
        <f t="shared" si="4"/>
        <v>11.030688861111111</v>
      </c>
      <c r="J61" s="1"/>
      <c r="K61" s="1" t="s">
        <v>69</v>
      </c>
      <c r="L61" s="5">
        <v>56</v>
      </c>
      <c r="M61" s="5">
        <v>22</v>
      </c>
      <c r="N61" s="4">
        <v>56.73</v>
      </c>
      <c r="O61" s="4">
        <f t="shared" si="12"/>
        <v>202976.73</v>
      </c>
      <c r="P61" s="8">
        <f t="shared" si="13"/>
        <v>1413319</v>
      </c>
      <c r="Q61" s="20">
        <f t="shared" si="5"/>
        <v>56.382425000000005</v>
      </c>
      <c r="R61" s="1"/>
      <c r="S61" s="3">
        <v>2.35</v>
      </c>
    </row>
    <row r="62" spans="2:19" x14ac:dyDescent="0.25">
      <c r="B62" t="s">
        <v>30</v>
      </c>
      <c r="D62" s="5">
        <v>5</v>
      </c>
      <c r="E62" s="5">
        <v>32</v>
      </c>
      <c r="F62" s="6">
        <v>0.4</v>
      </c>
      <c r="G62" s="6">
        <f t="shared" si="10"/>
        <v>19920.400000000001</v>
      </c>
      <c r="H62" s="8">
        <f t="shared" si="11"/>
        <v>2080575</v>
      </c>
      <c r="I62" s="20">
        <f t="shared" si="4"/>
        <v>5.5334444444444451</v>
      </c>
      <c r="J62" s="1"/>
      <c r="K62" s="1" t="s">
        <v>67</v>
      </c>
      <c r="L62" s="5">
        <v>0</v>
      </c>
      <c r="M62" s="5">
        <v>17</v>
      </c>
      <c r="N62" s="4">
        <v>56.738</v>
      </c>
      <c r="O62" s="4">
        <f t="shared" si="12"/>
        <v>1076.7380000000001</v>
      </c>
      <c r="P62" s="8">
        <f t="shared" si="13"/>
        <v>7497</v>
      </c>
      <c r="Q62" s="20">
        <f t="shared" si="5"/>
        <v>-0.29909388888888888</v>
      </c>
      <c r="R62" s="1"/>
      <c r="S62" s="3">
        <v>2.23</v>
      </c>
    </row>
    <row r="63" spans="2:19" x14ac:dyDescent="0.25">
      <c r="B63" t="s">
        <v>91</v>
      </c>
      <c r="D63" s="5">
        <v>2</v>
      </c>
      <c r="E63" s="5">
        <v>19</v>
      </c>
      <c r="F63" s="6">
        <v>20.787199999999999</v>
      </c>
      <c r="G63" s="6">
        <f t="shared" si="10"/>
        <v>8360.7872000000007</v>
      </c>
      <c r="H63" s="8">
        <f t="shared" si="11"/>
        <v>873238</v>
      </c>
      <c r="I63" s="20">
        <f t="shared" si="4"/>
        <v>2.322440888888889</v>
      </c>
      <c r="J63" s="1"/>
      <c r="K63" s="1" t="s">
        <v>67</v>
      </c>
      <c r="L63" s="5">
        <v>2</v>
      </c>
      <c r="M63" s="5">
        <v>58</v>
      </c>
      <c r="N63" s="4">
        <v>39.533999999999999</v>
      </c>
      <c r="O63" s="4">
        <f t="shared" si="12"/>
        <v>10719.534</v>
      </c>
      <c r="P63" s="8">
        <f t="shared" si="13"/>
        <v>74640</v>
      </c>
      <c r="Q63" s="20">
        <f t="shared" si="5"/>
        <v>-2.9776483333333332</v>
      </c>
      <c r="R63" s="1"/>
      <c r="S63" s="3">
        <v>6.54</v>
      </c>
    </row>
    <row r="64" spans="2:19" x14ac:dyDescent="0.25">
      <c r="B64" t="s">
        <v>31</v>
      </c>
      <c r="D64" s="5">
        <v>1</v>
      </c>
      <c r="E64" s="5">
        <v>9</v>
      </c>
      <c r="F64" s="6">
        <v>43.924399999999999</v>
      </c>
      <c r="G64" s="6">
        <f t="shared" si="10"/>
        <v>4183.9243999999999</v>
      </c>
      <c r="H64" s="8">
        <f t="shared" si="11"/>
        <v>436988</v>
      </c>
      <c r="I64" s="20">
        <f t="shared" si="4"/>
        <v>1.1622012222222222</v>
      </c>
      <c r="J64" s="1"/>
      <c r="K64" s="1" t="s">
        <v>69</v>
      </c>
      <c r="L64" s="5">
        <v>35</v>
      </c>
      <c r="M64" s="5">
        <v>37</v>
      </c>
      <c r="N64" s="4">
        <v>13.875999999999999</v>
      </c>
      <c r="O64" s="4">
        <f t="shared" si="12"/>
        <v>128233.876</v>
      </c>
      <c r="P64" s="8">
        <f t="shared" si="13"/>
        <v>892888</v>
      </c>
      <c r="Q64" s="20">
        <f t="shared" si="5"/>
        <v>35.62052111111111</v>
      </c>
      <c r="R64" s="1"/>
      <c r="S64" s="3">
        <v>2.08</v>
      </c>
    </row>
    <row r="65" spans="2:19" x14ac:dyDescent="0.25">
      <c r="B65" t="s">
        <v>92</v>
      </c>
      <c r="D65" s="5">
        <v>3</v>
      </c>
      <c r="E65" s="5">
        <v>24</v>
      </c>
      <c r="F65" s="6">
        <v>19.3733</v>
      </c>
      <c r="G65" s="6">
        <f t="shared" si="10"/>
        <v>12259.373299999999</v>
      </c>
      <c r="H65" s="8">
        <f t="shared" si="11"/>
        <v>1280423</v>
      </c>
      <c r="I65" s="20">
        <f t="shared" si="4"/>
        <v>3.405381472222222</v>
      </c>
      <c r="J65" s="1"/>
      <c r="K65" s="1" t="s">
        <v>69</v>
      </c>
      <c r="L65" s="5">
        <v>49</v>
      </c>
      <c r="M65" s="5">
        <v>51</v>
      </c>
      <c r="N65" s="4">
        <v>40.26</v>
      </c>
      <c r="O65" s="4">
        <f t="shared" si="12"/>
        <v>179500.26</v>
      </c>
      <c r="P65" s="8">
        <f t="shared" si="13"/>
        <v>1249854</v>
      </c>
      <c r="Q65" s="20">
        <f t="shared" si="5"/>
        <v>49.861183333333337</v>
      </c>
      <c r="R65" s="1"/>
      <c r="S65" s="3">
        <v>1.81</v>
      </c>
    </row>
    <row r="66" spans="2:19" x14ac:dyDescent="0.25">
      <c r="B66" t="s">
        <v>32</v>
      </c>
      <c r="D66" s="5">
        <v>6</v>
      </c>
      <c r="E66" s="1">
        <v>22</v>
      </c>
      <c r="F66" s="1">
        <v>42</v>
      </c>
      <c r="G66" s="7">
        <f t="shared" si="10"/>
        <v>22962</v>
      </c>
      <c r="H66" s="8">
        <f t="shared" si="11"/>
        <v>2398253</v>
      </c>
      <c r="I66" s="20">
        <f t="shared" si="4"/>
        <v>6.378333333333333</v>
      </c>
      <c r="J66" s="1"/>
      <c r="K66" s="1" t="s">
        <v>67</v>
      </c>
      <c r="L66" s="1">
        <v>17</v>
      </c>
      <c r="M66" s="1">
        <v>57</v>
      </c>
      <c r="N66" s="1">
        <v>21</v>
      </c>
      <c r="O66" s="1">
        <f t="shared" si="12"/>
        <v>64641</v>
      </c>
      <c r="P66" s="8">
        <f t="shared" si="13"/>
        <v>450093</v>
      </c>
      <c r="Q66" s="20">
        <f t="shared" si="5"/>
        <v>-17.955833333333334</v>
      </c>
      <c r="R66" s="1"/>
      <c r="S66" s="1"/>
    </row>
    <row r="67" spans="2:19" x14ac:dyDescent="0.25">
      <c r="B67" t="s">
        <v>60</v>
      </c>
      <c r="D67" s="5">
        <v>13</v>
      </c>
      <c r="E67" s="5">
        <v>23</v>
      </c>
      <c r="F67" s="6">
        <v>55.536700000000003</v>
      </c>
      <c r="G67" s="6">
        <f t="shared" si="10"/>
        <v>48235.536699999997</v>
      </c>
      <c r="H67" s="8">
        <f t="shared" si="11"/>
        <v>5037934</v>
      </c>
      <c r="I67" s="20">
        <f t="shared" si="4"/>
        <v>13.398760194444444</v>
      </c>
      <c r="J67" s="1"/>
      <c r="K67" s="1" t="s">
        <v>69</v>
      </c>
      <c r="L67" s="5">
        <v>54</v>
      </c>
      <c r="M67" s="5">
        <v>55</v>
      </c>
      <c r="N67" s="4">
        <v>31.271000000000001</v>
      </c>
      <c r="O67" s="4">
        <f t="shared" si="12"/>
        <v>197731.27100000001</v>
      </c>
      <c r="P67" s="8">
        <f t="shared" si="13"/>
        <v>1376796</v>
      </c>
      <c r="Q67" s="20">
        <f t="shared" si="5"/>
        <v>54.925353055555554</v>
      </c>
      <c r="R67" s="1"/>
      <c r="S67" s="3">
        <v>2.2200000000000002</v>
      </c>
    </row>
    <row r="68" spans="2:19" x14ac:dyDescent="0.25">
      <c r="B68" t="s">
        <v>93</v>
      </c>
      <c r="D68" s="5">
        <v>5</v>
      </c>
      <c r="E68" s="5">
        <v>28</v>
      </c>
      <c r="F68" s="6">
        <v>14.7235</v>
      </c>
      <c r="G68" s="6">
        <f t="shared" si="10"/>
        <v>19694.7235</v>
      </c>
      <c r="H68" s="8">
        <f t="shared" si="11"/>
        <v>2057004</v>
      </c>
      <c r="I68" s="20">
        <f t="shared" si="4"/>
        <v>5.4707565277777777</v>
      </c>
      <c r="J68" s="1"/>
      <c r="K68" s="1" t="s">
        <v>67</v>
      </c>
      <c r="L68" s="5">
        <v>20</v>
      </c>
      <c r="M68" s="5">
        <v>45</v>
      </c>
      <c r="N68" s="4">
        <v>34.000999999999998</v>
      </c>
      <c r="O68" s="4">
        <f t="shared" si="12"/>
        <v>74734.001000000004</v>
      </c>
      <c r="P68" s="8">
        <f t="shared" si="13"/>
        <v>520370</v>
      </c>
      <c r="Q68" s="20">
        <f t="shared" si="5"/>
        <v>-20.759444722222224</v>
      </c>
      <c r="R68" s="1"/>
      <c r="S68" s="3">
        <v>2.84</v>
      </c>
    </row>
    <row r="69" spans="2:19" x14ac:dyDescent="0.25">
      <c r="B69" t="s">
        <v>33</v>
      </c>
      <c r="D69" s="5">
        <v>18</v>
      </c>
      <c r="E69" s="5">
        <v>55</v>
      </c>
      <c r="F69" s="6">
        <v>15.928800000000001</v>
      </c>
      <c r="G69" s="6">
        <f t="shared" si="10"/>
        <v>68115.928799999994</v>
      </c>
      <c r="H69" s="8">
        <f t="shared" si="11"/>
        <v>7114330</v>
      </c>
      <c r="I69" s="20">
        <f t="shared" ref="I69:I92" si="14">(G69/3600)</f>
        <v>18.921091333333333</v>
      </c>
      <c r="J69" s="1"/>
      <c r="K69" s="1" t="s">
        <v>67</v>
      </c>
      <c r="L69" s="5">
        <v>26</v>
      </c>
      <c r="M69" s="5">
        <v>17</v>
      </c>
      <c r="N69" s="4">
        <v>48.28</v>
      </c>
      <c r="O69" s="4">
        <f t="shared" si="12"/>
        <v>94668.28</v>
      </c>
      <c r="P69" s="8">
        <f t="shared" si="13"/>
        <v>659172</v>
      </c>
      <c r="Q69" s="20">
        <f t="shared" ref="Q69:Q92" si="15">IF(K69="+", (O69/3600), (O69/-3600))</f>
        <v>-26.296744444444442</v>
      </c>
      <c r="R69" s="1"/>
      <c r="S69" s="3">
        <v>2.0699999999999998</v>
      </c>
    </row>
    <row r="70" spans="2:19" x14ac:dyDescent="0.25">
      <c r="B70" t="s">
        <v>94</v>
      </c>
      <c r="D70" s="5">
        <v>11</v>
      </c>
      <c r="E70" s="5">
        <v>53</v>
      </c>
      <c r="F70" s="6">
        <v>49.828899999999997</v>
      </c>
      <c r="G70" s="6">
        <f t="shared" si="10"/>
        <v>42829.8289</v>
      </c>
      <c r="H70" s="8">
        <f t="shared" si="11"/>
        <v>4473338</v>
      </c>
      <c r="I70" s="20">
        <f t="shared" si="14"/>
        <v>11.897174694444445</v>
      </c>
      <c r="J70" s="1"/>
      <c r="K70" s="1" t="s">
        <v>69</v>
      </c>
      <c r="L70" s="5">
        <v>53</v>
      </c>
      <c r="M70" s="5">
        <v>41</v>
      </c>
      <c r="N70" s="4">
        <v>40.942</v>
      </c>
      <c r="O70" s="4">
        <f t="shared" si="12"/>
        <v>193300.94200000001</v>
      </c>
      <c r="P70" s="8">
        <f t="shared" si="13"/>
        <v>1345947</v>
      </c>
      <c r="Q70" s="20">
        <f t="shared" si="15"/>
        <v>53.694706111111117</v>
      </c>
      <c r="R70" s="1"/>
      <c r="S70" s="3">
        <v>2.4300000000000002</v>
      </c>
    </row>
    <row r="71" spans="2:19" x14ac:dyDescent="0.25">
      <c r="B71" t="s">
        <v>56</v>
      </c>
      <c r="D71" s="5">
        <v>2</v>
      </c>
      <c r="E71" s="5">
        <v>31</v>
      </c>
      <c r="F71" s="6">
        <v>49.145200000000003</v>
      </c>
      <c r="G71" s="6">
        <f t="shared" si="10"/>
        <v>9109.1452000000008</v>
      </c>
      <c r="H71" s="8">
        <f t="shared" si="11"/>
        <v>951400</v>
      </c>
      <c r="I71" s="20">
        <f t="shared" si="14"/>
        <v>2.5303181111111113</v>
      </c>
      <c r="J71" s="1"/>
      <c r="K71" s="1" t="s">
        <v>69</v>
      </c>
      <c r="L71" s="5">
        <v>89</v>
      </c>
      <c r="M71" s="5">
        <v>15</v>
      </c>
      <c r="N71" s="4">
        <v>50.771999999999998</v>
      </c>
      <c r="O71" s="4">
        <f t="shared" si="12"/>
        <v>321350.772</v>
      </c>
      <c r="P71" s="8">
        <f t="shared" si="13"/>
        <v>2237554</v>
      </c>
      <c r="Q71" s="20">
        <f t="shared" si="15"/>
        <v>89.264103333333338</v>
      </c>
      <c r="R71" s="1"/>
      <c r="S71" s="3">
        <v>2</v>
      </c>
    </row>
    <row r="72" spans="2:19" x14ac:dyDescent="0.25">
      <c r="B72" t="s">
        <v>34</v>
      </c>
      <c r="D72" s="5">
        <v>7</v>
      </c>
      <c r="E72" s="5">
        <v>45</v>
      </c>
      <c r="F72" s="6">
        <v>18.943300000000001</v>
      </c>
      <c r="G72" s="6">
        <f t="shared" ref="G72:G92" si="16">(D72*60+E72)*60+F72</f>
        <v>27918.943299999999</v>
      </c>
      <c r="H72" s="8">
        <f t="shared" ref="H72:H92" si="17">ROUND((9024000/86400)*G72,0)</f>
        <v>2915979</v>
      </c>
      <c r="I72" s="20">
        <f t="shared" si="14"/>
        <v>7.7552620277777775</v>
      </c>
      <c r="J72" s="1"/>
      <c r="K72" s="1" t="s">
        <v>69</v>
      </c>
      <c r="L72" s="5">
        <v>28</v>
      </c>
      <c r="M72" s="5">
        <v>1</v>
      </c>
      <c r="N72" s="4">
        <v>34.423000000000002</v>
      </c>
      <c r="O72" s="4">
        <f t="shared" ref="O72:O92" si="18">(L72*60+M72)*60+N72</f>
        <v>100894.423</v>
      </c>
      <c r="P72" s="8">
        <f t="shared" ref="P72:P92" si="19">ROUND((9024000/1296000)*O72,0)</f>
        <v>702524</v>
      </c>
      <c r="Q72" s="20">
        <f t="shared" si="15"/>
        <v>28.026228611111108</v>
      </c>
      <c r="R72" s="1"/>
      <c r="S72" s="3">
        <v>1.22</v>
      </c>
    </row>
    <row r="73" spans="2:19" x14ac:dyDescent="0.25">
      <c r="B73" t="s">
        <v>35</v>
      </c>
      <c r="D73" s="5">
        <v>7</v>
      </c>
      <c r="E73" s="5">
        <v>39</v>
      </c>
      <c r="F73" s="6">
        <v>18.118300000000001</v>
      </c>
      <c r="G73" s="6">
        <f t="shared" si="16"/>
        <v>27558.118299999998</v>
      </c>
      <c r="H73" s="8">
        <f t="shared" si="17"/>
        <v>2878292</v>
      </c>
      <c r="I73" s="20">
        <f t="shared" si="14"/>
        <v>7.6550328611111107</v>
      </c>
      <c r="J73" s="1"/>
      <c r="K73" s="1" t="s">
        <v>69</v>
      </c>
      <c r="L73" s="5">
        <v>5</v>
      </c>
      <c r="M73" s="5">
        <v>13</v>
      </c>
      <c r="N73" s="4">
        <v>29.975999999999999</v>
      </c>
      <c r="O73" s="4">
        <f t="shared" si="18"/>
        <v>18809.975999999999</v>
      </c>
      <c r="P73" s="8">
        <f t="shared" si="19"/>
        <v>130973</v>
      </c>
      <c r="Q73" s="20">
        <f t="shared" si="15"/>
        <v>5.2249933333333329</v>
      </c>
      <c r="R73" s="1"/>
      <c r="S73" s="3">
        <v>0.4</v>
      </c>
    </row>
    <row r="74" spans="2:19" x14ac:dyDescent="0.25">
      <c r="B74" t="s">
        <v>95</v>
      </c>
      <c r="D74" s="5">
        <v>17</v>
      </c>
      <c r="E74" s="5">
        <v>14</v>
      </c>
      <c r="F74" s="6">
        <v>38.860399999999998</v>
      </c>
      <c r="G74" s="6">
        <f t="shared" si="16"/>
        <v>62078.860399999998</v>
      </c>
      <c r="H74" s="8">
        <f t="shared" si="17"/>
        <v>6483792</v>
      </c>
      <c r="I74" s="20">
        <f t="shared" si="14"/>
        <v>17.244127888888887</v>
      </c>
      <c r="J74" s="1"/>
      <c r="K74" s="1" t="s">
        <v>69</v>
      </c>
      <c r="L74" s="5">
        <v>14</v>
      </c>
      <c r="M74" s="5">
        <v>23</v>
      </c>
      <c r="N74" s="4">
        <v>24.88</v>
      </c>
      <c r="O74" s="4">
        <f t="shared" si="18"/>
        <v>51804.88</v>
      </c>
      <c r="P74" s="8">
        <f t="shared" si="19"/>
        <v>360715</v>
      </c>
      <c r="Q74" s="20">
        <f t="shared" si="15"/>
        <v>14.390244444444443</v>
      </c>
      <c r="R74" s="1"/>
      <c r="S74" s="3">
        <v>3.37</v>
      </c>
    </row>
    <row r="75" spans="2:19" x14ac:dyDescent="0.25">
      <c r="B75" t="s">
        <v>36</v>
      </c>
      <c r="D75" s="5">
        <v>17</v>
      </c>
      <c r="E75" s="5">
        <v>34</v>
      </c>
      <c r="F75" s="6">
        <v>56.072400000000002</v>
      </c>
      <c r="G75" s="6">
        <f t="shared" si="16"/>
        <v>63296.072399999997</v>
      </c>
      <c r="H75" s="8">
        <f t="shared" si="17"/>
        <v>6610923</v>
      </c>
      <c r="I75" s="20">
        <f t="shared" si="14"/>
        <v>17.582242333333333</v>
      </c>
      <c r="J75" s="1"/>
      <c r="K75" s="1" t="s">
        <v>69</v>
      </c>
      <c r="L75" s="5">
        <v>12</v>
      </c>
      <c r="M75" s="5">
        <v>33</v>
      </c>
      <c r="N75" s="4">
        <v>36.098999999999997</v>
      </c>
      <c r="O75" s="4">
        <f t="shared" si="18"/>
        <v>45216.099000000002</v>
      </c>
      <c r="P75" s="8">
        <f t="shared" si="19"/>
        <v>314838</v>
      </c>
      <c r="Q75" s="20">
        <f t="shared" si="15"/>
        <v>12.5600275</v>
      </c>
      <c r="R75" s="1"/>
      <c r="S75" s="3">
        <v>2.09</v>
      </c>
    </row>
    <row r="76" spans="2:19" x14ac:dyDescent="0.25">
      <c r="B76" t="s">
        <v>37</v>
      </c>
      <c r="D76" s="5">
        <v>10</v>
      </c>
      <c r="E76" s="5">
        <v>8</v>
      </c>
      <c r="F76" s="6">
        <v>22.3127</v>
      </c>
      <c r="G76" s="6">
        <f t="shared" si="16"/>
        <v>36502.312700000002</v>
      </c>
      <c r="H76" s="8">
        <f t="shared" si="17"/>
        <v>3812464</v>
      </c>
      <c r="I76" s="20">
        <f t="shared" si="14"/>
        <v>10.139531305555556</v>
      </c>
      <c r="J76" s="1"/>
      <c r="K76" s="1" t="s">
        <v>69</v>
      </c>
      <c r="L76" s="5">
        <v>11</v>
      </c>
      <c r="M76" s="5">
        <v>58</v>
      </c>
      <c r="N76" s="4">
        <v>1.9550000000000001</v>
      </c>
      <c r="O76" s="4">
        <f t="shared" si="18"/>
        <v>43081.955000000002</v>
      </c>
      <c r="P76" s="8">
        <f t="shared" si="19"/>
        <v>299978</v>
      </c>
      <c r="Q76" s="20">
        <f t="shared" si="15"/>
        <v>11.967209722222222</v>
      </c>
      <c r="R76" s="1"/>
      <c r="S76" s="3">
        <v>1.41</v>
      </c>
    </row>
    <row r="77" spans="2:19" x14ac:dyDescent="0.25">
      <c r="B77" t="s">
        <v>38</v>
      </c>
      <c r="D77" s="5">
        <v>5</v>
      </c>
      <c r="E77" s="5">
        <v>14</v>
      </c>
      <c r="F77" s="6">
        <v>32.270000000000003</v>
      </c>
      <c r="G77" s="6">
        <f t="shared" si="16"/>
        <v>18872.27</v>
      </c>
      <c r="H77" s="8">
        <f t="shared" si="17"/>
        <v>1971104</v>
      </c>
      <c r="I77" s="20">
        <f t="shared" si="14"/>
        <v>5.2422972222222226</v>
      </c>
      <c r="J77" s="1"/>
      <c r="K77" s="1" t="s">
        <v>67</v>
      </c>
      <c r="L77" s="5">
        <v>8</v>
      </c>
      <c r="M77" s="5">
        <v>12</v>
      </c>
      <c r="N77" s="4">
        <v>5.9160000000000004</v>
      </c>
      <c r="O77" s="4">
        <f t="shared" si="18"/>
        <v>29525.916000000001</v>
      </c>
      <c r="P77" s="8">
        <f t="shared" si="19"/>
        <v>205588</v>
      </c>
      <c r="Q77" s="20">
        <f t="shared" si="15"/>
        <v>-8.2016433333333332</v>
      </c>
      <c r="R77" s="1"/>
      <c r="S77" s="3">
        <v>0.28000000000000003</v>
      </c>
    </row>
    <row r="78" spans="2:19" x14ac:dyDescent="0.25">
      <c r="B78" t="s">
        <v>39</v>
      </c>
      <c r="D78" s="5">
        <v>17</v>
      </c>
      <c r="E78" s="1">
        <v>10</v>
      </c>
      <c r="F78" s="1">
        <v>22.7</v>
      </c>
      <c r="G78" s="7">
        <f t="shared" si="16"/>
        <v>61822.7</v>
      </c>
      <c r="H78" s="8">
        <f t="shared" si="17"/>
        <v>6457038</v>
      </c>
      <c r="I78" s="20">
        <f t="shared" si="14"/>
        <v>17.172972222222221</v>
      </c>
      <c r="J78" s="1"/>
      <c r="K78" s="1" t="s">
        <v>67</v>
      </c>
      <c r="L78" s="1">
        <v>15</v>
      </c>
      <c r="M78" s="1">
        <v>43</v>
      </c>
      <c r="N78" s="1">
        <v>29</v>
      </c>
      <c r="O78" s="1">
        <f t="shared" si="18"/>
        <v>56609</v>
      </c>
      <c r="P78" s="8">
        <f t="shared" si="19"/>
        <v>394166</v>
      </c>
      <c r="Q78" s="20">
        <f t="shared" si="15"/>
        <v>-15.724722222222223</v>
      </c>
      <c r="R78" s="1"/>
      <c r="S78" s="1"/>
    </row>
    <row r="79" spans="2:19" x14ac:dyDescent="0.25">
      <c r="B79" t="s">
        <v>96</v>
      </c>
      <c r="D79" s="5">
        <v>22</v>
      </c>
      <c r="E79" s="5">
        <v>5</v>
      </c>
      <c r="F79" s="6">
        <v>47.038600000000002</v>
      </c>
      <c r="G79" s="6">
        <f t="shared" si="16"/>
        <v>79547.0386</v>
      </c>
      <c r="H79" s="8">
        <f t="shared" si="17"/>
        <v>8308246</v>
      </c>
      <c r="I79" s="20">
        <f t="shared" si="14"/>
        <v>22.09639961111111</v>
      </c>
      <c r="J79" s="1"/>
      <c r="K79" s="1" t="s">
        <v>67</v>
      </c>
      <c r="L79" s="5">
        <v>0</v>
      </c>
      <c r="M79" s="5">
        <v>19</v>
      </c>
      <c r="N79" s="4">
        <v>11.465</v>
      </c>
      <c r="O79" s="4">
        <f t="shared" si="18"/>
        <v>1151.4649999999999</v>
      </c>
      <c r="P79" s="8">
        <f t="shared" si="19"/>
        <v>8018</v>
      </c>
      <c r="Q79" s="20">
        <f t="shared" si="15"/>
        <v>-0.31985138888888887</v>
      </c>
      <c r="R79" s="1"/>
      <c r="S79" s="3">
        <v>2.94</v>
      </c>
    </row>
    <row r="80" spans="2:19" x14ac:dyDescent="0.25">
      <c r="B80" t="s">
        <v>40</v>
      </c>
      <c r="D80" s="5">
        <v>5</v>
      </c>
      <c r="E80" s="5">
        <v>47</v>
      </c>
      <c r="F80" s="6">
        <v>45.375999999999998</v>
      </c>
      <c r="G80" s="6">
        <f t="shared" si="16"/>
        <v>20865.376</v>
      </c>
      <c r="H80" s="8">
        <f t="shared" si="17"/>
        <v>2179273</v>
      </c>
      <c r="I80" s="20">
        <f t="shared" si="14"/>
        <v>5.7959377777777776</v>
      </c>
      <c r="J80" s="1"/>
      <c r="K80" s="1" t="s">
        <v>67</v>
      </c>
      <c r="L80" s="5">
        <v>9</v>
      </c>
      <c r="M80" s="5">
        <v>40</v>
      </c>
      <c r="N80" s="4">
        <v>10.779</v>
      </c>
      <c r="O80" s="4">
        <f t="shared" si="18"/>
        <v>34810.779000000002</v>
      </c>
      <c r="P80" s="8">
        <f t="shared" si="19"/>
        <v>242386</v>
      </c>
      <c r="Q80" s="20">
        <f t="shared" si="15"/>
        <v>-9.6696608333333334</v>
      </c>
      <c r="R80" s="1"/>
      <c r="S80" s="3">
        <v>2.06</v>
      </c>
    </row>
    <row r="81" spans="2:19" x14ac:dyDescent="0.25">
      <c r="B81" t="s">
        <v>41</v>
      </c>
      <c r="D81" s="5">
        <v>23</v>
      </c>
      <c r="E81" s="5">
        <v>3</v>
      </c>
      <c r="F81" s="6">
        <v>46.4589</v>
      </c>
      <c r="G81" s="6">
        <f t="shared" si="16"/>
        <v>83026.458899999998</v>
      </c>
      <c r="H81" s="8">
        <f t="shared" si="17"/>
        <v>8671652</v>
      </c>
      <c r="I81" s="20">
        <f t="shared" si="14"/>
        <v>23.06290525</v>
      </c>
      <c r="J81" s="1"/>
      <c r="K81" s="1" t="s">
        <v>69</v>
      </c>
      <c r="L81" s="5">
        <v>28</v>
      </c>
      <c r="M81" s="5">
        <v>4</v>
      </c>
      <c r="N81" s="4">
        <v>58.040999999999997</v>
      </c>
      <c r="O81" s="4">
        <f t="shared" si="18"/>
        <v>101098.041</v>
      </c>
      <c r="P81" s="8">
        <f t="shared" si="19"/>
        <v>703942</v>
      </c>
      <c r="Q81" s="20">
        <f t="shared" si="15"/>
        <v>28.082789166666664</v>
      </c>
      <c r="R81" s="1"/>
      <c r="S81" s="3">
        <v>2.4700000000000002</v>
      </c>
    </row>
    <row r="82" spans="2:19" x14ac:dyDescent="0.25">
      <c r="B82" t="s">
        <v>42</v>
      </c>
      <c r="D82" s="5">
        <v>17</v>
      </c>
      <c r="E82" s="5">
        <v>33</v>
      </c>
      <c r="F82" s="6">
        <v>36.519199999999998</v>
      </c>
      <c r="G82" s="6">
        <f t="shared" si="16"/>
        <v>63216.519200000002</v>
      </c>
      <c r="H82" s="8">
        <f t="shared" si="17"/>
        <v>6602614</v>
      </c>
      <c r="I82" s="20">
        <f t="shared" si="14"/>
        <v>17.560144222222224</v>
      </c>
      <c r="J82" s="1"/>
      <c r="K82" s="1" t="s">
        <v>67</v>
      </c>
      <c r="L82" s="5">
        <v>37</v>
      </c>
      <c r="M82" s="5">
        <v>6</v>
      </c>
      <c r="N82" s="4">
        <v>13.782</v>
      </c>
      <c r="O82" s="4">
        <f t="shared" si="18"/>
        <v>133573.78200000001</v>
      </c>
      <c r="P82" s="8">
        <f t="shared" si="19"/>
        <v>930069</v>
      </c>
      <c r="Q82" s="20">
        <f t="shared" si="15"/>
        <v>-37.103828333333333</v>
      </c>
      <c r="R82" s="1"/>
      <c r="S82" s="3">
        <v>1.63</v>
      </c>
    </row>
    <row r="83" spans="2:19" x14ac:dyDescent="0.25">
      <c r="B83" t="s">
        <v>97</v>
      </c>
      <c r="D83" s="5">
        <v>0</v>
      </c>
      <c r="E83" s="5">
        <v>40</v>
      </c>
      <c r="F83" s="6">
        <v>30.440300000000001</v>
      </c>
      <c r="G83" s="6">
        <f t="shared" si="16"/>
        <v>2430.4403000000002</v>
      </c>
      <c r="H83" s="8">
        <f t="shared" si="17"/>
        <v>253846</v>
      </c>
      <c r="I83" s="20">
        <f t="shared" si="14"/>
        <v>0.67512230555555564</v>
      </c>
      <c r="J83" s="1"/>
      <c r="K83" s="1" t="s">
        <v>69</v>
      </c>
      <c r="L83" s="5">
        <v>56</v>
      </c>
      <c r="M83" s="5">
        <v>32</v>
      </c>
      <c r="N83" s="4">
        <v>14.382</v>
      </c>
      <c r="O83" s="4">
        <f t="shared" si="18"/>
        <v>203534.38200000001</v>
      </c>
      <c r="P83" s="8">
        <f t="shared" si="19"/>
        <v>1417202</v>
      </c>
      <c r="Q83" s="20">
        <f t="shared" si="15"/>
        <v>56.537328333333335</v>
      </c>
      <c r="R83" s="1"/>
      <c r="S83" s="3">
        <v>2.25</v>
      </c>
    </row>
    <row r="84" spans="2:19" x14ac:dyDescent="0.25">
      <c r="B84" t="s">
        <v>43</v>
      </c>
      <c r="D84" s="5">
        <v>6</v>
      </c>
      <c r="E84" s="5">
        <v>45</v>
      </c>
      <c r="F84" s="6">
        <v>8.9433000000000007</v>
      </c>
      <c r="G84" s="6">
        <f t="shared" si="16"/>
        <v>24308.943299999999</v>
      </c>
      <c r="H84" s="8">
        <f t="shared" si="17"/>
        <v>2538934</v>
      </c>
      <c r="I84" s="20">
        <f t="shared" si="14"/>
        <v>6.7524842499999993</v>
      </c>
      <c r="J84" s="1"/>
      <c r="K84" s="1" t="s">
        <v>67</v>
      </c>
      <c r="L84" s="5">
        <v>16</v>
      </c>
      <c r="M84" s="5">
        <v>42</v>
      </c>
      <c r="N84" s="4">
        <v>57.712000000000003</v>
      </c>
      <c r="O84" s="4">
        <f t="shared" si="18"/>
        <v>60177.712</v>
      </c>
      <c r="P84" s="8">
        <f t="shared" si="19"/>
        <v>419015</v>
      </c>
      <c r="Q84" s="20">
        <f t="shared" si="15"/>
        <v>-16.716031111111111</v>
      </c>
      <c r="R84" s="1"/>
      <c r="S84" s="3">
        <v>-1.44</v>
      </c>
    </row>
    <row r="85" spans="2:19" x14ac:dyDescent="0.25">
      <c r="B85" t="s">
        <v>44</v>
      </c>
      <c r="D85" s="5">
        <v>13</v>
      </c>
      <c r="E85" s="5">
        <v>25</v>
      </c>
      <c r="F85" s="6">
        <v>11.576499999999999</v>
      </c>
      <c r="G85" s="6">
        <f t="shared" si="16"/>
        <v>48311.576500000003</v>
      </c>
      <c r="H85" s="8">
        <f t="shared" si="17"/>
        <v>5045876</v>
      </c>
      <c r="I85" s="20">
        <f t="shared" si="14"/>
        <v>13.419882361111112</v>
      </c>
      <c r="J85" s="1"/>
      <c r="K85" s="1" t="s">
        <v>67</v>
      </c>
      <c r="L85" s="5">
        <v>11</v>
      </c>
      <c r="M85" s="5">
        <v>9</v>
      </c>
      <c r="N85" s="4">
        <v>40.753999999999998</v>
      </c>
      <c r="O85" s="4">
        <f t="shared" si="18"/>
        <v>40180.754000000001</v>
      </c>
      <c r="P85" s="8">
        <f t="shared" si="19"/>
        <v>279777</v>
      </c>
      <c r="Q85" s="20">
        <f t="shared" si="15"/>
        <v>-11.161320555555555</v>
      </c>
      <c r="R85" s="1"/>
      <c r="S85" s="3">
        <v>1.06</v>
      </c>
    </row>
    <row r="86" spans="2:19" x14ac:dyDescent="0.25">
      <c r="B86" t="s">
        <v>98</v>
      </c>
      <c r="D86" s="5">
        <v>19</v>
      </c>
      <c r="E86" s="5">
        <v>46</v>
      </c>
      <c r="F86" s="6">
        <v>15.5807</v>
      </c>
      <c r="G86" s="6">
        <f t="shared" si="16"/>
        <v>71175.580700000006</v>
      </c>
      <c r="H86" s="8">
        <f t="shared" si="17"/>
        <v>7433894</v>
      </c>
      <c r="I86" s="20">
        <f t="shared" si="14"/>
        <v>19.77099463888889</v>
      </c>
      <c r="J86" s="1"/>
      <c r="K86" s="1" t="s">
        <v>69</v>
      </c>
      <c r="L86" s="5">
        <v>10</v>
      </c>
      <c r="M86" s="5">
        <v>36</v>
      </c>
      <c r="N86" s="4">
        <v>47.756999999999998</v>
      </c>
      <c r="O86" s="4">
        <f t="shared" si="18"/>
        <v>38207.756999999998</v>
      </c>
      <c r="P86" s="8">
        <f t="shared" si="19"/>
        <v>266039</v>
      </c>
      <c r="Q86" s="20">
        <f t="shared" si="15"/>
        <v>10.613265833333333</v>
      </c>
      <c r="R86" s="1"/>
      <c r="S86" s="3">
        <v>2.71</v>
      </c>
    </row>
    <row r="87" spans="2:19" x14ac:dyDescent="0.25">
      <c r="B87" t="s">
        <v>99</v>
      </c>
      <c r="D87" s="5">
        <v>14</v>
      </c>
      <c r="E87" s="5">
        <v>4</v>
      </c>
      <c r="F87" s="6">
        <v>23.353100000000001</v>
      </c>
      <c r="G87" s="6">
        <f t="shared" si="16"/>
        <v>50663.3531</v>
      </c>
      <c r="H87" s="8">
        <f t="shared" si="17"/>
        <v>5291506</v>
      </c>
      <c r="I87" s="20">
        <f t="shared" si="14"/>
        <v>14.07315363888889</v>
      </c>
      <c r="J87" s="1"/>
      <c r="K87" s="1" t="s">
        <v>69</v>
      </c>
      <c r="L87" s="5">
        <v>64</v>
      </c>
      <c r="M87" s="5">
        <v>22</v>
      </c>
      <c r="N87" s="4">
        <v>33.085999999999999</v>
      </c>
      <c r="O87" s="4">
        <f t="shared" si="18"/>
        <v>231753.08600000001</v>
      </c>
      <c r="P87" s="8">
        <f t="shared" si="19"/>
        <v>1613688</v>
      </c>
      <c r="Q87" s="20">
        <f t="shared" si="15"/>
        <v>64.375857222222223</v>
      </c>
      <c r="R87" s="1"/>
      <c r="S87" s="3">
        <v>3.65</v>
      </c>
    </row>
    <row r="88" spans="2:19" x14ac:dyDescent="0.25">
      <c r="B88" t="s">
        <v>100</v>
      </c>
      <c r="D88" s="5">
        <v>15</v>
      </c>
      <c r="E88" s="5">
        <v>44</v>
      </c>
      <c r="F88" s="6">
        <v>16.074200000000001</v>
      </c>
      <c r="G88" s="6">
        <f t="shared" si="16"/>
        <v>56656.074200000003</v>
      </c>
      <c r="H88" s="8">
        <f t="shared" si="17"/>
        <v>5917412</v>
      </c>
      <c r="I88" s="20">
        <f t="shared" si="14"/>
        <v>15.737798388888889</v>
      </c>
      <c r="J88" s="1"/>
      <c r="K88" s="1" t="s">
        <v>69</v>
      </c>
      <c r="L88" s="5">
        <v>6</v>
      </c>
      <c r="M88" s="5">
        <v>25</v>
      </c>
      <c r="N88" s="4">
        <v>32.261000000000003</v>
      </c>
      <c r="O88" s="4">
        <f t="shared" si="18"/>
        <v>23132.260999999999</v>
      </c>
      <c r="P88" s="8">
        <f t="shared" si="19"/>
        <v>161069</v>
      </c>
      <c r="Q88" s="20">
        <f t="shared" si="15"/>
        <v>6.4256280555555554</v>
      </c>
      <c r="R88" s="1"/>
      <c r="S88" s="3">
        <v>2.63</v>
      </c>
    </row>
    <row r="89" spans="2:19" x14ac:dyDescent="0.25">
      <c r="B89" t="s">
        <v>45</v>
      </c>
      <c r="D89" s="5">
        <v>18</v>
      </c>
      <c r="E89" s="5">
        <v>36</v>
      </c>
      <c r="F89" s="6">
        <v>56.336399999999998</v>
      </c>
      <c r="G89" s="6">
        <f t="shared" si="16"/>
        <v>67016.3364</v>
      </c>
      <c r="H89" s="8">
        <f t="shared" si="17"/>
        <v>6999484</v>
      </c>
      <c r="I89" s="20">
        <f t="shared" si="14"/>
        <v>18.615649000000001</v>
      </c>
      <c r="J89" s="1"/>
      <c r="K89" s="1" t="s">
        <v>69</v>
      </c>
      <c r="L89" s="5">
        <v>38</v>
      </c>
      <c r="M89" s="5">
        <v>47</v>
      </c>
      <c r="N89" s="4">
        <v>1.29</v>
      </c>
      <c r="O89" s="4">
        <f t="shared" si="18"/>
        <v>139621.29</v>
      </c>
      <c r="P89" s="8">
        <f t="shared" si="19"/>
        <v>972178</v>
      </c>
      <c r="Q89" s="20">
        <f t="shared" si="15"/>
        <v>38.78369166666667</v>
      </c>
      <c r="R89" s="1"/>
      <c r="S89" s="3">
        <v>0.03</v>
      </c>
    </row>
    <row r="90" spans="2:19" x14ac:dyDescent="0.25">
      <c r="B90" t="s">
        <v>101</v>
      </c>
      <c r="D90" s="5">
        <v>13</v>
      </c>
      <c r="E90" s="5">
        <v>2</v>
      </c>
      <c r="F90" s="6">
        <v>10.598699999999999</v>
      </c>
      <c r="G90" s="6">
        <f t="shared" si="16"/>
        <v>46930.598700000002</v>
      </c>
      <c r="H90" s="8">
        <f t="shared" si="17"/>
        <v>4901640</v>
      </c>
      <c r="I90" s="20">
        <f t="shared" si="14"/>
        <v>13.036277416666668</v>
      </c>
      <c r="J90" s="1"/>
      <c r="K90" s="1" t="s">
        <v>69</v>
      </c>
      <c r="L90" s="5">
        <v>10</v>
      </c>
      <c r="M90" s="5">
        <v>57</v>
      </c>
      <c r="N90" s="4">
        <v>32.875999999999998</v>
      </c>
      <c r="O90" s="4">
        <f t="shared" si="18"/>
        <v>39452.875999999997</v>
      </c>
      <c r="P90" s="8">
        <f t="shared" si="19"/>
        <v>274709</v>
      </c>
      <c r="Q90" s="20">
        <f t="shared" si="15"/>
        <v>10.959132222222221</v>
      </c>
      <c r="R90" s="1"/>
      <c r="S90" s="3">
        <v>2.84</v>
      </c>
    </row>
    <row r="91" spans="2:19" x14ac:dyDescent="0.25">
      <c r="B91" t="s">
        <v>46</v>
      </c>
      <c r="D91" s="5">
        <v>7</v>
      </c>
      <c r="E91" s="1">
        <v>8</v>
      </c>
      <c r="F91" s="1">
        <v>23.5</v>
      </c>
      <c r="G91" s="7">
        <f t="shared" si="16"/>
        <v>25703.5</v>
      </c>
      <c r="H91" s="8">
        <f t="shared" si="17"/>
        <v>2684588</v>
      </c>
      <c r="I91" s="20">
        <f t="shared" si="14"/>
        <v>7.1398611111111112</v>
      </c>
      <c r="J91" s="1"/>
      <c r="K91" s="1" t="s">
        <v>67</v>
      </c>
      <c r="L91" s="1">
        <v>26</v>
      </c>
      <c r="M91" s="1">
        <v>23</v>
      </c>
      <c r="N91" s="1">
        <v>36</v>
      </c>
      <c r="O91" s="1">
        <f t="shared" si="18"/>
        <v>95016</v>
      </c>
      <c r="P91" s="8">
        <f t="shared" si="19"/>
        <v>661593</v>
      </c>
      <c r="Q91" s="20">
        <f t="shared" si="15"/>
        <v>-26.393333333333334</v>
      </c>
      <c r="R91" s="1"/>
      <c r="S91" s="1"/>
    </row>
    <row r="92" spans="2:19" x14ac:dyDescent="0.25">
      <c r="B92" t="s">
        <v>47</v>
      </c>
      <c r="D92" s="5">
        <v>11</v>
      </c>
      <c r="E92" s="1">
        <v>14</v>
      </c>
      <c r="F92" s="1">
        <v>6.5</v>
      </c>
      <c r="G92" s="7">
        <f t="shared" si="16"/>
        <v>40446.5</v>
      </c>
      <c r="H92" s="8">
        <f t="shared" si="17"/>
        <v>4224412</v>
      </c>
      <c r="I92" s="20">
        <f t="shared" si="14"/>
        <v>11.235138888888889</v>
      </c>
      <c r="J92" s="1"/>
      <c r="K92" s="1" t="s">
        <v>69</v>
      </c>
      <c r="L92" s="1">
        <v>20</v>
      </c>
      <c r="M92" s="1">
        <v>31</v>
      </c>
      <c r="N92" s="1">
        <v>25</v>
      </c>
      <c r="O92" s="1">
        <f t="shared" si="18"/>
        <v>73885</v>
      </c>
      <c r="P92" s="8">
        <f t="shared" si="19"/>
        <v>514459</v>
      </c>
      <c r="Q92" s="20">
        <f t="shared" si="15"/>
        <v>20.523611111111112</v>
      </c>
      <c r="R92" s="1"/>
      <c r="S92" s="1"/>
    </row>
    <row r="93" spans="2:19" x14ac:dyDescent="0.25">
      <c r="S93" s="2"/>
    </row>
  </sheetData>
  <mergeCells count="2">
    <mergeCell ref="D2:H2"/>
    <mergeCell ref="K2:P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topLeftCell="A37" workbookViewId="0">
      <selection activeCell="F37" sqref="F1:F65536"/>
    </sheetView>
  </sheetViews>
  <sheetFormatPr defaultRowHeight="13.2" x14ac:dyDescent="0.25"/>
  <cols>
    <col min="1" max="1" width="13.33203125" bestFit="1" customWidth="1"/>
    <col min="2" max="2" width="13.6640625" bestFit="1" customWidth="1"/>
    <col min="3" max="3" width="12.88671875" style="21" customWidth="1"/>
    <col min="4" max="4" width="18.5546875" style="21" customWidth="1"/>
    <col min="5" max="5" width="5.109375" style="23" bestFit="1" customWidth="1"/>
    <col min="6" max="6" width="128.88671875" customWidth="1"/>
  </cols>
  <sheetData>
    <row r="1" spans="1:6" x14ac:dyDescent="0.25">
      <c r="A1" s="22" t="s">
        <v>66</v>
      </c>
      <c r="C1" s="20">
        <v>2.9710130000000001</v>
      </c>
      <c r="D1" s="20">
        <v>-40.304734722222229</v>
      </c>
      <c r="E1" s="3">
        <v>3.22</v>
      </c>
      <c r="F1" t="str">
        <f>_xlfn.CONCAT("new AlignmentStar(""",A1,""",""",B1,""",",C1,",",D1,",",E1,"),")</f>
        <v>new AlignmentStar("Acamar","",2.971013,-40.3047347222222,3.22),</v>
      </c>
    </row>
    <row r="2" spans="1:6" x14ac:dyDescent="0.25">
      <c r="A2" t="s">
        <v>0</v>
      </c>
      <c r="C2" s="20">
        <v>1.6285676388888888</v>
      </c>
      <c r="D2" s="20">
        <v>-57.236749999999994</v>
      </c>
      <c r="E2" s="3">
        <v>0.54</v>
      </c>
      <c r="F2" t="str">
        <f t="shared" ref="F2:F65" si="0">_xlfn.CONCAT("new AlignmentStar(""",A2,""",""",B2,""",",C2,",",D2,",",E2,"),")</f>
        <v>new AlignmentStar("Achernar","",1.62856763888889,-57.23675,0.54),</v>
      </c>
    </row>
    <row r="3" spans="1:6" x14ac:dyDescent="0.25">
      <c r="A3" t="s">
        <v>59</v>
      </c>
      <c r="C3" s="20">
        <v>12.443304138888889</v>
      </c>
      <c r="D3" s="20">
        <v>-63.099047222222225</v>
      </c>
      <c r="E3" s="3">
        <v>1.28</v>
      </c>
      <c r="F3" t="str">
        <f t="shared" si="0"/>
        <v>new AlignmentStar("Acrux","",12.4433041388889,-63.0990472222222,1.28),</v>
      </c>
    </row>
    <row r="4" spans="1:6" x14ac:dyDescent="0.25">
      <c r="A4" t="s">
        <v>68</v>
      </c>
      <c r="B4" t="s">
        <v>1</v>
      </c>
      <c r="C4" s="20">
        <v>6.9770960555555552</v>
      </c>
      <c r="D4" s="20">
        <v>-28.972088055555556</v>
      </c>
      <c r="E4" s="3">
        <v>1.53</v>
      </c>
      <c r="F4" t="str">
        <f t="shared" si="0"/>
        <v>new AlignmentStar("Adara","Adhara",6.97709605555556,-28.9720880555556,1.53),</v>
      </c>
    </row>
    <row r="5" spans="1:6" x14ac:dyDescent="0.25">
      <c r="A5" t="s">
        <v>62</v>
      </c>
      <c r="C5" s="20">
        <v>19.512024416666666</v>
      </c>
      <c r="D5" s="20">
        <v>27.959671388888889</v>
      </c>
      <c r="E5" s="3">
        <v>3.08</v>
      </c>
      <c r="F5" t="str">
        <f t="shared" si="0"/>
        <v>new AlignmentStar("Albireo","",19.5120244166667,27.9596713888889,3.08),</v>
      </c>
    </row>
    <row r="6" spans="1:6" x14ac:dyDescent="0.25">
      <c r="A6" t="s">
        <v>70</v>
      </c>
      <c r="C6" s="20">
        <v>13.420426972222222</v>
      </c>
      <c r="D6" s="20">
        <v>54.987948333333335</v>
      </c>
      <c r="E6" s="3">
        <v>4</v>
      </c>
      <c r="F6" t="str">
        <f t="shared" si="0"/>
        <v>new AlignmentStar("Alcor","",13.4204269722222,54.9879483333333,4),</v>
      </c>
    </row>
    <row r="7" spans="1:6" x14ac:dyDescent="0.25">
      <c r="A7" t="s">
        <v>71</v>
      </c>
      <c r="C7" s="20">
        <v>3.7914098611111116</v>
      </c>
      <c r="D7" s="20">
        <v>24.105139722222223</v>
      </c>
      <c r="E7" s="3">
        <v>2.88</v>
      </c>
      <c r="F7" t="str">
        <f t="shared" si="0"/>
        <v>new AlignmentStar("Alcyone","",3.79140986111111,24.1051397222222,2.88),</v>
      </c>
    </row>
    <row r="8" spans="1:6" x14ac:dyDescent="0.25">
      <c r="A8" t="s">
        <v>2</v>
      </c>
      <c r="C8" s="20">
        <v>4.5986782499999999</v>
      </c>
      <c r="D8" s="20">
        <v>16.50929</v>
      </c>
      <c r="E8" s="3">
        <v>0.99</v>
      </c>
      <c r="F8" t="str">
        <f t="shared" si="0"/>
        <v>new AlignmentStar("Aldebaran","",4.59867825,16.50929,0.99),</v>
      </c>
    </row>
    <row r="9" spans="1:6" x14ac:dyDescent="0.25">
      <c r="A9" t="s">
        <v>72</v>
      </c>
      <c r="C9" s="20">
        <v>21.309659361111112</v>
      </c>
      <c r="D9" s="20">
        <v>62.585574166666667</v>
      </c>
      <c r="E9" s="3">
        <v>2.4700000000000002</v>
      </c>
      <c r="F9" t="str">
        <f t="shared" si="0"/>
        <v>new AlignmentStar("Alderamin","",21.3096593611111,62.5855741666667,2.47),</v>
      </c>
    </row>
    <row r="10" spans="1:6" x14ac:dyDescent="0.25">
      <c r="A10" t="s">
        <v>55</v>
      </c>
      <c r="C10" s="20">
        <v>0.22059766666666666</v>
      </c>
      <c r="D10" s="20">
        <v>15.1835925</v>
      </c>
      <c r="E10" s="3">
        <v>2.84</v>
      </c>
      <c r="F10" t="str">
        <f t="shared" si="0"/>
        <v>new AlignmentStar("Algenib","",0.220597666666667,15.1835925,2.84),</v>
      </c>
    </row>
    <row r="11" spans="1:6" x14ac:dyDescent="0.25">
      <c r="A11" t="s">
        <v>73</v>
      </c>
      <c r="C11" s="20">
        <v>10.332815166666666</v>
      </c>
      <c r="D11" s="20">
        <v>19.841923611111113</v>
      </c>
      <c r="E11" s="3">
        <v>2.23</v>
      </c>
      <c r="F11" t="str">
        <f t="shared" si="0"/>
        <v>new AlignmentStar("Algieba","",10.3328151666667,19.8419236111111,2.23),</v>
      </c>
    </row>
    <row r="12" spans="1:6" x14ac:dyDescent="0.25">
      <c r="A12" t="s">
        <v>74</v>
      </c>
      <c r="C12" s="20">
        <v>3.136142305555556</v>
      </c>
      <c r="D12" s="20">
        <v>40.955694722222219</v>
      </c>
      <c r="E12" s="3">
        <v>2.11</v>
      </c>
      <c r="F12" t="str">
        <f t="shared" si="0"/>
        <v>new AlignmentStar("Algol","",3.13614230555556,40.9556947222222,2.11),</v>
      </c>
    </row>
    <row r="13" spans="1:6" x14ac:dyDescent="0.25">
      <c r="A13" t="s">
        <v>3</v>
      </c>
      <c r="C13" s="20">
        <v>6.6285356388888887</v>
      </c>
      <c r="D13" s="20">
        <v>16.399272499999999</v>
      </c>
      <c r="E13" s="3">
        <v>2.02</v>
      </c>
      <c r="F13" t="str">
        <f t="shared" si="0"/>
        <v>new AlignmentStar("Alhena","",6.62853563888889,16.3992725,2.02),</v>
      </c>
    </row>
    <row r="14" spans="1:6" x14ac:dyDescent="0.25">
      <c r="A14" t="s">
        <v>75</v>
      </c>
      <c r="C14" s="20">
        <v>12.900485249999999</v>
      </c>
      <c r="D14" s="20">
        <v>55.959825000000002</v>
      </c>
      <c r="E14" s="3">
        <v>1.76</v>
      </c>
      <c r="F14" t="str">
        <f t="shared" si="0"/>
        <v>new AlignmentStar("Alioth","",12.90048525,55.959825,1.76),</v>
      </c>
    </row>
    <row r="15" spans="1:6" x14ac:dyDescent="0.25">
      <c r="A15" t="s">
        <v>76</v>
      </c>
      <c r="C15" s="20">
        <v>13.792344027777776</v>
      </c>
      <c r="D15" s="20">
        <v>49.313252222222225</v>
      </c>
      <c r="E15" s="3">
        <v>1.86</v>
      </c>
      <c r="F15" t="str">
        <f t="shared" si="0"/>
        <v>new AlignmentStar("Alkaid","",13.7923440277778,49.3132522222222,1.86),</v>
      </c>
    </row>
    <row r="16" spans="1:6" x14ac:dyDescent="0.25">
      <c r="A16" t="s">
        <v>77</v>
      </c>
      <c r="C16" s="20">
        <v>2.0649875277777778</v>
      </c>
      <c r="D16" s="20">
        <v>42.329731388888888</v>
      </c>
      <c r="E16" s="3">
        <v>2.17</v>
      </c>
      <c r="F16" t="str">
        <f t="shared" si="0"/>
        <v>new AlignmentStar("Almaak","",2.06498752777778,42.3297313888889,2.17),</v>
      </c>
    </row>
    <row r="17" spans="1:6" x14ac:dyDescent="0.25">
      <c r="A17" t="s">
        <v>78</v>
      </c>
      <c r="C17" s="20">
        <v>22.137218916666669</v>
      </c>
      <c r="D17" s="20">
        <v>-46.961051111111118</v>
      </c>
      <c r="E17" s="3">
        <v>1.77</v>
      </c>
      <c r="F17" t="str">
        <f t="shared" si="0"/>
        <v>new AlignmentStar("Alnair","",22.1372189166667,-46.9610511111111,1.77),</v>
      </c>
    </row>
    <row r="18" spans="1:6" x14ac:dyDescent="0.25">
      <c r="A18" t="s">
        <v>79</v>
      </c>
      <c r="C18" s="20">
        <v>5.4381989444444443</v>
      </c>
      <c r="D18" s="20">
        <v>28.607455000000002</v>
      </c>
      <c r="E18" s="3">
        <v>1.68</v>
      </c>
      <c r="F18" t="str">
        <f t="shared" si="0"/>
        <v>new AlignmentStar("Alnath","",5.43819894444444,28.607455,1.68),</v>
      </c>
    </row>
    <row r="19" spans="1:6" x14ac:dyDescent="0.25">
      <c r="A19" t="s">
        <v>4</v>
      </c>
      <c r="C19" s="20">
        <v>5.6035588055555552</v>
      </c>
      <c r="D19" s="20">
        <v>-1.2019233333333332</v>
      </c>
      <c r="E19" s="3">
        <v>1.72</v>
      </c>
      <c r="F19" t="str">
        <f t="shared" si="0"/>
        <v>new AlignmentStar("Alnilam","",5.60355880555556,-1.20192333333333,1.72),</v>
      </c>
    </row>
    <row r="20" spans="1:6" x14ac:dyDescent="0.25">
      <c r="A20" t="s">
        <v>5</v>
      </c>
      <c r="C20" s="20">
        <v>5.6793123055555554</v>
      </c>
      <c r="D20" s="20">
        <v>-1.9425769444444445</v>
      </c>
      <c r="E20" s="3">
        <v>1.9</v>
      </c>
      <c r="F20" t="str">
        <f t="shared" si="0"/>
        <v>new AlignmentStar("Alnitak","",5.67931230555556,-1.94257694444444,1.9),</v>
      </c>
    </row>
    <row r="21" spans="1:6" x14ac:dyDescent="0.25">
      <c r="A21" s="22" t="s">
        <v>6</v>
      </c>
      <c r="B21" t="s">
        <v>104</v>
      </c>
      <c r="C21" s="20">
        <v>14.660138888888889</v>
      </c>
      <c r="D21" s="20">
        <v>-60.833888888888886</v>
      </c>
      <c r="E21" s="3">
        <v>0</v>
      </c>
      <c r="F21" t="str">
        <f t="shared" si="0"/>
        <v>new AlignmentStar("AlphaCentauri","Rigil Kentaurus",14.6601388888889,-60.8338888888889,0),</v>
      </c>
    </row>
    <row r="22" spans="1:6" x14ac:dyDescent="0.25">
      <c r="A22" t="s">
        <v>7</v>
      </c>
      <c r="C22" s="20">
        <v>9.4597898055555554</v>
      </c>
      <c r="D22" s="20">
        <v>-8.6586027777777783</v>
      </c>
      <c r="E22" s="3">
        <v>1.99</v>
      </c>
      <c r="F22" t="str">
        <f t="shared" si="0"/>
        <v>new AlignmentStar("Alphard","",9.45978980555556,-8.65860277777778,1.99),</v>
      </c>
    </row>
    <row r="23" spans="1:6" x14ac:dyDescent="0.25">
      <c r="A23" t="s">
        <v>80</v>
      </c>
      <c r="B23" t="s">
        <v>8</v>
      </c>
      <c r="C23" s="20">
        <v>15.578131333333333</v>
      </c>
      <c r="D23" s="20">
        <v>26.714686666666669</v>
      </c>
      <c r="E23" s="3">
        <v>2.2200000000000002</v>
      </c>
      <c r="F23" t="str">
        <f t="shared" si="0"/>
        <v>new AlignmentStar("Alphekka","Alphecca",15.5781313333333,26.7146866666667,2.22),</v>
      </c>
    </row>
    <row r="24" spans="1:6" x14ac:dyDescent="0.25">
      <c r="A24" t="s">
        <v>9</v>
      </c>
      <c r="C24" s="20">
        <v>0.13979338888888887</v>
      </c>
      <c r="D24" s="20">
        <v>29.090428055555556</v>
      </c>
      <c r="E24" s="3">
        <v>2.06</v>
      </c>
      <c r="F24" t="str">
        <f t="shared" si="0"/>
        <v>new AlignmentStar("Alpheratz","",0.139793388888889,29.0904280555556,2.06),</v>
      </c>
    </row>
    <row r="25" spans="1:6" x14ac:dyDescent="0.25">
      <c r="A25" t="s">
        <v>81</v>
      </c>
      <c r="C25" s="20">
        <v>19.921887972222223</v>
      </c>
      <c r="D25" s="20">
        <v>6.4067749999999997</v>
      </c>
      <c r="E25" s="3">
        <v>3.72</v>
      </c>
      <c r="F25" t="str">
        <f t="shared" si="0"/>
        <v>new AlignmentStar("Alshain","",19.9218879722222,6.406775,3.72),</v>
      </c>
    </row>
    <row r="26" spans="1:6" x14ac:dyDescent="0.25">
      <c r="A26" t="s">
        <v>10</v>
      </c>
      <c r="C26" s="20">
        <v>19.846388722222223</v>
      </c>
      <c r="D26" s="20">
        <v>8.8683277777777771</v>
      </c>
      <c r="E26" s="3">
        <v>0.93</v>
      </c>
      <c r="F26" t="str">
        <f t="shared" si="0"/>
        <v>new AlignmentStar("Altair","",19.8463887222222,8.86832777777778,0.93),</v>
      </c>
    </row>
    <row r="27" spans="1:6" x14ac:dyDescent="0.25">
      <c r="A27" s="22" t="s">
        <v>11</v>
      </c>
      <c r="C27" s="20">
        <v>7.4015833333333338</v>
      </c>
      <c r="D27" s="20">
        <v>-29.303055555555556</v>
      </c>
      <c r="E27" s="3">
        <v>2.4500000000000002</v>
      </c>
      <c r="F27" t="str">
        <f t="shared" si="0"/>
        <v>new AlignmentStar("Aludra","",7.40158333333333,-29.3030555555556,2.45),</v>
      </c>
    </row>
    <row r="28" spans="1:6" x14ac:dyDescent="0.25">
      <c r="A28" t="s">
        <v>82</v>
      </c>
      <c r="C28" s="20">
        <v>0.43806088888888889</v>
      </c>
      <c r="D28" s="20">
        <v>-42.306102500000001</v>
      </c>
      <c r="E28" s="3">
        <v>2.4</v>
      </c>
      <c r="F28" t="str">
        <f t="shared" si="0"/>
        <v>new AlignmentStar("Ankaa","",0.438060888888889,-42.3061025,2.4),</v>
      </c>
    </row>
    <row r="29" spans="1:6" x14ac:dyDescent="0.25">
      <c r="A29" t="s">
        <v>12</v>
      </c>
      <c r="C29" s="20">
        <v>16.490127388888887</v>
      </c>
      <c r="D29" s="20">
        <v>-26.432003611111114</v>
      </c>
      <c r="E29" s="3">
        <v>1.07</v>
      </c>
      <c r="F29" t="str">
        <f t="shared" si="0"/>
        <v>new AlignmentStar("Antares","",16.4901273888889,-26.4320036111111,1.07),</v>
      </c>
    </row>
    <row r="30" spans="1:6" x14ac:dyDescent="0.25">
      <c r="A30" t="s">
        <v>13</v>
      </c>
      <c r="C30" s="20">
        <v>14.26101938888889</v>
      </c>
      <c r="D30" s="20">
        <v>19.182418333333334</v>
      </c>
      <c r="E30" s="3">
        <v>0.16</v>
      </c>
      <c r="F30" t="str">
        <f t="shared" si="0"/>
        <v>new AlignmentStar("Arcturus","",14.2610193888889,19.1824183333333,0.16),</v>
      </c>
    </row>
    <row r="31" spans="1:6" x14ac:dyDescent="0.25">
      <c r="A31" t="s">
        <v>14</v>
      </c>
      <c r="C31" s="20">
        <v>5.545504666666667</v>
      </c>
      <c r="D31" s="20">
        <v>-17.822283055555555</v>
      </c>
      <c r="E31" s="3">
        <v>2.59</v>
      </c>
      <c r="F31" t="str">
        <f t="shared" si="0"/>
        <v>new AlignmentStar("Arneb","",5.54550466666667,-17.8222830555556,2.59),</v>
      </c>
    </row>
    <row r="32" spans="1:6" x14ac:dyDescent="0.25">
      <c r="A32" t="s">
        <v>15</v>
      </c>
      <c r="C32" s="20">
        <v>5.4188503611111116</v>
      </c>
      <c r="D32" s="20">
        <v>6.3497025000000002</v>
      </c>
      <c r="E32" s="3">
        <v>1.66</v>
      </c>
      <c r="F32" t="str">
        <f t="shared" si="0"/>
        <v>new AlignmentStar("Bellatrix","",5.41885036111111,6.3497025,1.66),</v>
      </c>
    </row>
    <row r="33" spans="1:6" x14ac:dyDescent="0.25">
      <c r="A33" t="s">
        <v>16</v>
      </c>
      <c r="C33" s="20">
        <v>5.9195280277777771</v>
      </c>
      <c r="D33" s="20">
        <v>7.4070611111111102</v>
      </c>
      <c r="E33" s="3">
        <v>0.56999999999999995</v>
      </c>
      <c r="F33" t="str">
        <f t="shared" si="0"/>
        <v>new AlignmentStar("Betelgeuse","",5.91952802777778,7.40706111111111,0.57),</v>
      </c>
    </row>
    <row r="34" spans="1:6" x14ac:dyDescent="0.25">
      <c r="A34" t="s">
        <v>17</v>
      </c>
      <c r="C34" s="20">
        <v>6.3991940277777779</v>
      </c>
      <c r="D34" s="20">
        <v>-52.695608333333332</v>
      </c>
      <c r="E34" s="3">
        <v>-0.63</v>
      </c>
      <c r="F34" t="str">
        <f t="shared" si="0"/>
        <v>new AlignmentStar("Canopus","",6.39919402777778,-52.6956083333333,-0.63),</v>
      </c>
    </row>
    <row r="35" spans="1:6" x14ac:dyDescent="0.25">
      <c r="A35" t="s">
        <v>57</v>
      </c>
      <c r="C35" s="20">
        <v>5.2781553055555559</v>
      </c>
      <c r="D35" s="20">
        <v>45.997991111111112</v>
      </c>
      <c r="E35" s="3">
        <v>0.08</v>
      </c>
      <c r="F35" t="str">
        <f t="shared" si="0"/>
        <v>new AlignmentStar("Capella","",5.27815530555556,45.9979911111111,0.08),</v>
      </c>
    </row>
    <row r="36" spans="1:6" x14ac:dyDescent="0.25">
      <c r="A36" t="s">
        <v>18</v>
      </c>
      <c r="C36" s="20">
        <v>7.5767075000000004</v>
      </c>
      <c r="D36" s="20">
        <v>31.888562499999999</v>
      </c>
      <c r="E36" s="3">
        <v>1.58</v>
      </c>
      <c r="F36" t="str">
        <f t="shared" si="0"/>
        <v>new AlignmentStar("Castor","",7.5767075,31.8885625,1.58),</v>
      </c>
    </row>
    <row r="37" spans="1:6" x14ac:dyDescent="0.25">
      <c r="A37" t="s">
        <v>83</v>
      </c>
      <c r="C37" s="20">
        <v>12.933796055555556</v>
      </c>
      <c r="D37" s="20">
        <v>38.318383888888889</v>
      </c>
      <c r="E37" s="3">
        <v>2.89</v>
      </c>
      <c r="F37" t="str">
        <f t="shared" si="0"/>
        <v>new AlignmentStar("Cor Caroli","",12.9337960555556,38.3183838888889,2.89),</v>
      </c>
    </row>
    <row r="38" spans="1:6" x14ac:dyDescent="0.25">
      <c r="A38" t="s">
        <v>63</v>
      </c>
      <c r="B38" t="s">
        <v>106</v>
      </c>
      <c r="C38" s="20">
        <v>20.690531583333335</v>
      </c>
      <c r="D38" s="20">
        <v>45.280338333333333</v>
      </c>
      <c r="E38" s="3">
        <v>1.33</v>
      </c>
      <c r="F38" t="str">
        <f t="shared" si="0"/>
        <v>new AlignmentStar("Deneb","Alpha Cygni",20.6905315833333,45.2803383333333,1.33),</v>
      </c>
    </row>
    <row r="39" spans="1:6" x14ac:dyDescent="0.25">
      <c r="A39" s="22" t="s">
        <v>19</v>
      </c>
      <c r="B39" t="s">
        <v>105</v>
      </c>
      <c r="C39" s="20">
        <v>0.72650000000000003</v>
      </c>
      <c r="D39" s="20">
        <v>-17.986666666666668</v>
      </c>
      <c r="E39" s="3">
        <v>2.02</v>
      </c>
      <c r="F39" t="str">
        <f t="shared" si="0"/>
        <v>new AlignmentStar("DenebKaitos","Beta Ceti",0.7265,-17.9866666666667,2.02),</v>
      </c>
    </row>
    <row r="40" spans="1:6" x14ac:dyDescent="0.25">
      <c r="A40" t="s">
        <v>20</v>
      </c>
      <c r="C40" s="20">
        <v>11.817665583333334</v>
      </c>
      <c r="D40" s="20">
        <v>14.572042222222223</v>
      </c>
      <c r="E40" s="3">
        <v>2.13</v>
      </c>
      <c r="F40" t="str">
        <f t="shared" si="0"/>
        <v>new AlignmentStar("Denebola","",11.8176655833333,14.5720422222222,2.13),</v>
      </c>
    </row>
    <row r="41" spans="1:6" x14ac:dyDescent="0.25">
      <c r="A41" t="s">
        <v>84</v>
      </c>
      <c r="C41" s="20">
        <v>0.7264916388888889</v>
      </c>
      <c r="D41" s="20">
        <v>-17.986577499999999</v>
      </c>
      <c r="E41" s="3">
        <v>2.0499999999999998</v>
      </c>
      <c r="F41" t="str">
        <f t="shared" si="0"/>
        <v>new AlignmentStar("Diphda","",0.726491638888889,-17.9865775,2.05),</v>
      </c>
    </row>
    <row r="42" spans="1:6" x14ac:dyDescent="0.25">
      <c r="A42" t="s">
        <v>21</v>
      </c>
      <c r="C42" s="20">
        <v>16.005555555555556</v>
      </c>
      <c r="D42" s="20">
        <v>-22.621666666666666</v>
      </c>
      <c r="E42" s="3">
        <v>2.31</v>
      </c>
      <c r="F42" t="str">
        <f t="shared" si="0"/>
        <v>new AlignmentStar("Dschubba","",16.0055555555556,-22.6216666666667,2.31),</v>
      </c>
    </row>
    <row r="43" spans="1:6" x14ac:dyDescent="0.25">
      <c r="A43" t="s">
        <v>58</v>
      </c>
      <c r="C43" s="20">
        <v>11.062129416666666</v>
      </c>
      <c r="D43" s="20">
        <v>61.75102583333333</v>
      </c>
      <c r="E43" s="3">
        <v>1.82</v>
      </c>
      <c r="F43" t="str">
        <f t="shared" si="0"/>
        <v>new AlignmentStar("Dubhe","",11.0621294166667,61.7510258333333,1.82),</v>
      </c>
    </row>
    <row r="44" spans="1:6" x14ac:dyDescent="0.25">
      <c r="A44" t="s">
        <v>22</v>
      </c>
      <c r="C44" s="20">
        <v>5.4381944444444441</v>
      </c>
      <c r="D44" s="20">
        <v>28.607500000000002</v>
      </c>
      <c r="E44" s="3">
        <v>1.65</v>
      </c>
      <c r="F44" t="str">
        <f t="shared" si="0"/>
        <v>new AlignmentStar("Elnath","",5.43819444444444,28.6075,1.65),</v>
      </c>
    </row>
    <row r="45" spans="1:6" x14ac:dyDescent="0.25">
      <c r="A45" t="s">
        <v>23</v>
      </c>
      <c r="C45" s="20">
        <v>21.736431638888892</v>
      </c>
      <c r="D45" s="20">
        <v>9.8750122222222227</v>
      </c>
      <c r="E45" s="3">
        <v>2.39</v>
      </c>
      <c r="F45" t="str">
        <f t="shared" si="0"/>
        <v>new AlignmentStar("Enif","",21.7364316388889,9.87501222222222,2.39),</v>
      </c>
    </row>
    <row r="46" spans="1:6" x14ac:dyDescent="0.25">
      <c r="A46" t="s">
        <v>85</v>
      </c>
      <c r="C46" s="20">
        <v>17.943436166666665</v>
      </c>
      <c r="D46" s="20">
        <v>51.488888333333328</v>
      </c>
      <c r="E46" s="3">
        <v>2.23</v>
      </c>
      <c r="F46" t="str">
        <f t="shared" si="0"/>
        <v>new AlignmentStar("Etamin","",17.9434361666667,51.4888883333333,2.23),</v>
      </c>
    </row>
    <row r="47" spans="1:6" x14ac:dyDescent="0.25">
      <c r="A47" t="s">
        <v>24</v>
      </c>
      <c r="C47" s="20">
        <v>22.960846083333333</v>
      </c>
      <c r="D47" s="20">
        <v>-29.622235</v>
      </c>
      <c r="E47" s="3">
        <v>1.23</v>
      </c>
      <c r="F47" t="str">
        <f t="shared" si="0"/>
        <v>new AlignmentStar("Fomalhaut","",22.9608460833333,-29.622235,1.23),</v>
      </c>
    </row>
    <row r="48" spans="1:6" x14ac:dyDescent="0.25">
      <c r="A48" t="s">
        <v>25</v>
      </c>
      <c r="C48" s="20">
        <v>20.770194444444442</v>
      </c>
      <c r="D48" s="20">
        <v>33.970277777777781</v>
      </c>
      <c r="E48" s="3">
        <v>2.48</v>
      </c>
      <c r="F48" t="str">
        <f t="shared" si="0"/>
        <v>new AlignmentStar("Gienah","",20.7701944444444,33.9702777777778,2.48),</v>
      </c>
    </row>
    <row r="49" spans="1:6" x14ac:dyDescent="0.25">
      <c r="A49" t="s">
        <v>61</v>
      </c>
      <c r="C49" s="20">
        <v>14.063721861111111</v>
      </c>
      <c r="D49" s="20">
        <v>-60.373057222222222</v>
      </c>
      <c r="E49" s="3">
        <v>0.64</v>
      </c>
      <c r="F49" t="str">
        <f t="shared" si="0"/>
        <v>new AlignmentStar("Hadar","",14.0637218611111,-60.3730572222222,0.64),</v>
      </c>
    </row>
    <row r="50" spans="1:6" x14ac:dyDescent="0.25">
      <c r="A50" t="s">
        <v>26</v>
      </c>
      <c r="C50" s="20">
        <v>2.1195562777777779</v>
      </c>
      <c r="D50" s="20">
        <v>23.462419166666667</v>
      </c>
      <c r="E50" s="3">
        <v>2.02</v>
      </c>
      <c r="F50" t="str">
        <f t="shared" si="0"/>
        <v>new AlignmentStar("Hamal","",2.11955627777778,23.4624191666667,2.02),</v>
      </c>
    </row>
    <row r="51" spans="1:6" x14ac:dyDescent="0.25">
      <c r="A51" t="s">
        <v>86</v>
      </c>
      <c r="C51" s="20">
        <v>14.74978386111111</v>
      </c>
      <c r="D51" s="20">
        <v>27.074213888888888</v>
      </c>
      <c r="E51" s="3">
        <v>2.5</v>
      </c>
      <c r="F51" t="str">
        <f t="shared" si="0"/>
        <v>new AlignmentStar("Izar","",14.7497838611111,27.0742138888889,2.5),</v>
      </c>
    </row>
    <row r="52" spans="1:6" x14ac:dyDescent="0.25">
      <c r="A52" t="s">
        <v>87</v>
      </c>
      <c r="C52" s="20">
        <v>18.402865388888891</v>
      </c>
      <c r="D52" s="20">
        <v>-34.384612222222223</v>
      </c>
      <c r="E52" s="3">
        <v>1.81</v>
      </c>
      <c r="F52" t="str">
        <f t="shared" si="0"/>
        <v>new AlignmentStar("Kaus Australis","",18.4028653888889,-34.3846122222222,1.81),</v>
      </c>
    </row>
    <row r="53" spans="1:6" x14ac:dyDescent="0.25">
      <c r="A53" t="s">
        <v>88</v>
      </c>
      <c r="C53" s="20">
        <v>14.845091138888888</v>
      </c>
      <c r="D53" s="20">
        <v>74.155499444444445</v>
      </c>
      <c r="E53" s="3">
        <v>2.06</v>
      </c>
      <c r="F53" t="str">
        <f t="shared" si="0"/>
        <v>new AlignmentStar("Kocab","",14.8450911388889,74.1554994444444,2.06),</v>
      </c>
    </row>
    <row r="54" spans="1:6" x14ac:dyDescent="0.25">
      <c r="A54" t="s">
        <v>27</v>
      </c>
      <c r="C54" s="20">
        <v>23.079348083333333</v>
      </c>
      <c r="D54" s="20">
        <v>15.205263055555555</v>
      </c>
      <c r="E54" s="3">
        <v>2.4900000000000002</v>
      </c>
      <c r="F54" t="str">
        <f t="shared" si="0"/>
        <v>new AlignmentStar("Markab","",23.0793480833333,15.2052630555556,2.49),</v>
      </c>
    </row>
    <row r="55" spans="1:6" x14ac:dyDescent="0.25">
      <c r="A55" t="s">
        <v>89</v>
      </c>
      <c r="C55" s="20">
        <v>12.257099194444445</v>
      </c>
      <c r="D55" s="20">
        <v>57.032620000000001</v>
      </c>
      <c r="E55" s="3">
        <v>3.3</v>
      </c>
      <c r="F55" t="str">
        <f t="shared" si="0"/>
        <v>new AlignmentStar("Megrez","",12.2570991944444,57.03262,3.3),</v>
      </c>
    </row>
    <row r="56" spans="1:6" x14ac:dyDescent="0.25">
      <c r="A56" t="s">
        <v>28</v>
      </c>
      <c r="C56" s="20">
        <v>3.0379925833333337</v>
      </c>
      <c r="D56" s="20">
        <v>4.0897480555555559</v>
      </c>
      <c r="E56" s="3">
        <v>2.5499999999999998</v>
      </c>
      <c r="F56" t="str">
        <f t="shared" si="0"/>
        <v>new AlignmentStar("Menkar","",3.03799258333333,4.08974805555556,2.55),</v>
      </c>
    </row>
    <row r="57" spans="1:6" x14ac:dyDescent="0.25">
      <c r="A57" t="s">
        <v>29</v>
      </c>
      <c r="C57" s="20">
        <v>14.111388888888889</v>
      </c>
      <c r="D57" s="20">
        <v>-36.369999999999997</v>
      </c>
      <c r="E57" s="3">
        <v>2.06</v>
      </c>
      <c r="F57" t="str">
        <f t="shared" si="0"/>
        <v>new AlignmentStar("Menkent","",14.1113888888889,-36.37,2.06),</v>
      </c>
    </row>
    <row r="58" spans="1:6" x14ac:dyDescent="0.25">
      <c r="A58" t="s">
        <v>90</v>
      </c>
      <c r="C58" s="20">
        <v>11.030688861111111</v>
      </c>
      <c r="D58" s="20">
        <v>56.382425000000005</v>
      </c>
      <c r="E58" s="3">
        <v>2.35</v>
      </c>
      <c r="F58" t="str">
        <f t="shared" si="0"/>
        <v>new AlignmentStar("Merak","",11.0306888611111,56.382425,2.35),</v>
      </c>
    </row>
    <row r="59" spans="1:6" x14ac:dyDescent="0.25">
      <c r="A59" t="s">
        <v>30</v>
      </c>
      <c r="C59" s="20">
        <v>5.5334444444444451</v>
      </c>
      <c r="D59" s="20">
        <v>-0.29909388888888888</v>
      </c>
      <c r="E59" s="3">
        <v>2.23</v>
      </c>
      <c r="F59" t="str">
        <f t="shared" si="0"/>
        <v>new AlignmentStar("Mintaka","",5.53344444444445,-0.299093888888889,2.23),</v>
      </c>
    </row>
    <row r="60" spans="1:6" x14ac:dyDescent="0.25">
      <c r="A60" t="s">
        <v>91</v>
      </c>
      <c r="C60" s="20">
        <v>2.322440888888889</v>
      </c>
      <c r="D60" s="20">
        <v>-2.9776483333333332</v>
      </c>
      <c r="E60" s="3">
        <v>6.54</v>
      </c>
      <c r="F60" t="str">
        <f t="shared" si="0"/>
        <v>new AlignmentStar("Mira","",2.32244088888889,-2.97764833333333,6.54),</v>
      </c>
    </row>
    <row r="61" spans="1:6" x14ac:dyDescent="0.25">
      <c r="A61" t="s">
        <v>31</v>
      </c>
      <c r="C61" s="20">
        <v>1.1622012222222222</v>
      </c>
      <c r="D61" s="20">
        <v>35.62052111111111</v>
      </c>
      <c r="E61" s="3">
        <v>2.08</v>
      </c>
      <c r="F61" t="str">
        <f t="shared" si="0"/>
        <v>new AlignmentStar("Mirach","",1.16220122222222,35.6205211111111,2.08),</v>
      </c>
    </row>
    <row r="62" spans="1:6" x14ac:dyDescent="0.25">
      <c r="A62" t="s">
        <v>92</v>
      </c>
      <c r="C62" s="20">
        <v>3.405381472222222</v>
      </c>
      <c r="D62" s="20">
        <v>49.861183333333337</v>
      </c>
      <c r="E62" s="3">
        <v>1.81</v>
      </c>
      <c r="F62" t="str">
        <f t="shared" si="0"/>
        <v>new AlignmentStar("Mirphak","",3.40538147222222,49.8611833333333,1.81),</v>
      </c>
    </row>
    <row r="63" spans="1:6" x14ac:dyDescent="0.25">
      <c r="A63" t="s">
        <v>32</v>
      </c>
      <c r="C63" s="20">
        <v>6.378333333333333</v>
      </c>
      <c r="D63" s="20">
        <v>-17.955833333333334</v>
      </c>
      <c r="E63" s="3">
        <v>1.95</v>
      </c>
      <c r="F63" t="str">
        <f t="shared" si="0"/>
        <v>new AlignmentStar("Mirzam","",6.37833333333333,-17.9558333333333,1.95),</v>
      </c>
    </row>
    <row r="64" spans="1:6" x14ac:dyDescent="0.25">
      <c r="A64" t="s">
        <v>60</v>
      </c>
      <c r="C64" s="20">
        <v>13.398760194444444</v>
      </c>
      <c r="D64" s="20">
        <v>54.925353055555554</v>
      </c>
      <c r="E64" s="3">
        <v>2.2200000000000002</v>
      </c>
      <c r="F64" t="str">
        <f t="shared" si="0"/>
        <v>new AlignmentStar("Mizar","",13.3987601944444,54.9253530555556,2.22),</v>
      </c>
    </row>
    <row r="65" spans="1:6" x14ac:dyDescent="0.25">
      <c r="A65" t="s">
        <v>93</v>
      </c>
      <c r="C65" s="20">
        <v>5.4707565277777777</v>
      </c>
      <c r="D65" s="20">
        <v>-20.759444722222224</v>
      </c>
      <c r="E65" s="3">
        <v>2.84</v>
      </c>
      <c r="F65" t="str">
        <f t="shared" si="0"/>
        <v>new AlignmentStar("Nihal","",5.47075652777778,-20.7594447222222,2.84),</v>
      </c>
    </row>
    <row r="66" spans="1:6" x14ac:dyDescent="0.25">
      <c r="A66" t="s">
        <v>33</v>
      </c>
      <c r="C66" s="20">
        <v>18.921091333333333</v>
      </c>
      <c r="D66" s="20">
        <v>-26.296744444444442</v>
      </c>
      <c r="E66" s="3">
        <v>2.0699999999999998</v>
      </c>
      <c r="F66" t="str">
        <f t="shared" ref="F66:F89" si="1">_xlfn.CONCAT("new AlignmentStar(""",A66,""",""",B66,""",",C66,",",D66,",",E66,"),")</f>
        <v>new AlignmentStar("Nunki","",18.9210913333333,-26.2967444444444,2.07),</v>
      </c>
    </row>
    <row r="67" spans="1:6" x14ac:dyDescent="0.25">
      <c r="A67" t="s">
        <v>94</v>
      </c>
      <c r="C67" s="20">
        <v>11.897174694444445</v>
      </c>
      <c r="D67" s="20">
        <v>53.694706111111117</v>
      </c>
      <c r="E67" s="3">
        <v>2.4300000000000002</v>
      </c>
      <c r="F67" t="str">
        <f t="shared" si="1"/>
        <v>new AlignmentStar("Phad","",11.8971746944444,53.6947061111111,2.43),</v>
      </c>
    </row>
    <row r="68" spans="1:6" x14ac:dyDescent="0.25">
      <c r="A68" t="s">
        <v>56</v>
      </c>
      <c r="C68" s="20">
        <v>2.5303181111111113</v>
      </c>
      <c r="D68" s="20">
        <v>89.264103333333338</v>
      </c>
      <c r="E68" s="3">
        <v>2</v>
      </c>
      <c r="F68" t="str">
        <f t="shared" si="1"/>
        <v>new AlignmentStar("Polaris","",2.53031811111111,89.2641033333333,2),</v>
      </c>
    </row>
    <row r="69" spans="1:6" x14ac:dyDescent="0.25">
      <c r="A69" t="s">
        <v>34</v>
      </c>
      <c r="C69" s="20">
        <v>7.7552620277777775</v>
      </c>
      <c r="D69" s="20">
        <v>28.026228611111108</v>
      </c>
      <c r="E69" s="3">
        <v>1.22</v>
      </c>
      <c r="F69" t="str">
        <f t="shared" si="1"/>
        <v>new AlignmentStar("Pollux","",7.75526202777778,28.0262286111111,1.22),</v>
      </c>
    </row>
    <row r="70" spans="1:6" x14ac:dyDescent="0.25">
      <c r="A70" t="s">
        <v>35</v>
      </c>
      <c r="C70" s="20">
        <v>7.6550328611111107</v>
      </c>
      <c r="D70" s="20">
        <v>5.2249933333333329</v>
      </c>
      <c r="E70" s="3">
        <v>0.4</v>
      </c>
      <c r="F70" t="str">
        <f t="shared" si="1"/>
        <v>new AlignmentStar("Procyon","",7.65503286111111,5.22499333333333,0.4),</v>
      </c>
    </row>
    <row r="71" spans="1:6" x14ac:dyDescent="0.25">
      <c r="A71" t="s">
        <v>95</v>
      </c>
      <c r="C71" s="20">
        <v>17.244127888888887</v>
      </c>
      <c r="D71" s="20">
        <v>14.390244444444443</v>
      </c>
      <c r="E71" s="3">
        <v>3.37</v>
      </c>
      <c r="F71" t="str">
        <f t="shared" si="1"/>
        <v>new AlignmentStar("Rasalgethi","",17.2441278888889,14.3902444444444,3.37),</v>
      </c>
    </row>
    <row r="72" spans="1:6" x14ac:dyDescent="0.25">
      <c r="A72" t="s">
        <v>36</v>
      </c>
      <c r="C72" s="20">
        <v>17.582242333333333</v>
      </c>
      <c r="D72" s="20">
        <v>12.5600275</v>
      </c>
      <c r="E72" s="3">
        <v>2.09</v>
      </c>
      <c r="F72" t="str">
        <f t="shared" si="1"/>
        <v>new AlignmentStar("Rasalhague","",17.5822423333333,12.5600275,2.09),</v>
      </c>
    </row>
    <row r="73" spans="1:6" x14ac:dyDescent="0.25">
      <c r="A73" t="s">
        <v>37</v>
      </c>
      <c r="C73" s="20">
        <v>10.139531305555556</v>
      </c>
      <c r="D73" s="20">
        <v>11.967209722222222</v>
      </c>
      <c r="E73" s="3">
        <v>1.41</v>
      </c>
      <c r="F73" t="str">
        <f t="shared" si="1"/>
        <v>new AlignmentStar("Regulus","",10.1395313055556,11.9672097222222,1.41),</v>
      </c>
    </row>
    <row r="74" spans="1:6" x14ac:dyDescent="0.25">
      <c r="A74" t="s">
        <v>38</v>
      </c>
      <c r="C74" s="20">
        <v>5.2422972222222226</v>
      </c>
      <c r="D74" s="20">
        <v>-8.2016433333333332</v>
      </c>
      <c r="E74" s="3">
        <v>0.28000000000000003</v>
      </c>
      <c r="F74" t="str">
        <f t="shared" si="1"/>
        <v>new AlignmentStar("Rigel","",5.24229722222222,-8.20164333333333,0.28),</v>
      </c>
    </row>
    <row r="75" spans="1:6" x14ac:dyDescent="0.25">
      <c r="A75" t="s">
        <v>39</v>
      </c>
      <c r="C75" s="20">
        <v>17.172972222222221</v>
      </c>
      <c r="D75" s="20">
        <v>-15.724722222222223</v>
      </c>
      <c r="E75" s="3">
        <v>2.4300000000000002</v>
      </c>
      <c r="F75" t="str">
        <f t="shared" si="1"/>
        <v>new AlignmentStar("Sabik","",17.1729722222222,-15.7247222222222,2.43),</v>
      </c>
    </row>
    <row r="76" spans="1:6" x14ac:dyDescent="0.25">
      <c r="A76" t="s">
        <v>96</v>
      </c>
      <c r="C76" s="20">
        <v>22.09639961111111</v>
      </c>
      <c r="D76" s="20">
        <v>-0.31985138888888887</v>
      </c>
      <c r="E76" s="3">
        <v>2.94</v>
      </c>
      <c r="F76" t="str">
        <f t="shared" si="1"/>
        <v>new AlignmentStar("Sadalmelik","",22.0963996111111,-0.319851388888889,2.94),</v>
      </c>
    </row>
    <row r="77" spans="1:6" x14ac:dyDescent="0.25">
      <c r="A77" t="s">
        <v>40</v>
      </c>
      <c r="C77" s="20">
        <v>5.7959377777777776</v>
      </c>
      <c r="D77" s="20">
        <v>-9.6696608333333334</v>
      </c>
      <c r="E77" s="3">
        <v>2.06</v>
      </c>
      <c r="F77" t="str">
        <f t="shared" si="1"/>
        <v>new AlignmentStar("Saiph","",5.79593777777778,-9.66966083333333,2.06),</v>
      </c>
    </row>
    <row r="78" spans="1:6" x14ac:dyDescent="0.25">
      <c r="A78" t="s">
        <v>41</v>
      </c>
      <c r="C78" s="20">
        <v>23.06290525</v>
      </c>
      <c r="D78" s="20">
        <v>28.082789166666664</v>
      </c>
      <c r="E78" s="3">
        <v>2.4700000000000002</v>
      </c>
      <c r="F78" t="str">
        <f t="shared" si="1"/>
        <v>new AlignmentStar("Scheat","",23.06290525,28.0827891666667,2.47),</v>
      </c>
    </row>
    <row r="79" spans="1:6" x14ac:dyDescent="0.25">
      <c r="A79" t="s">
        <v>42</v>
      </c>
      <c r="C79" s="20">
        <v>17.560144222222224</v>
      </c>
      <c r="D79" s="20">
        <v>-37.103828333333333</v>
      </c>
      <c r="E79" s="3">
        <v>1.63</v>
      </c>
      <c r="F79" t="str">
        <f t="shared" si="1"/>
        <v>new AlignmentStar("Shaula","",17.5601442222222,-37.1038283333333,1.63),</v>
      </c>
    </row>
    <row r="80" spans="1:6" x14ac:dyDescent="0.25">
      <c r="A80" t="s">
        <v>97</v>
      </c>
      <c r="C80" s="20">
        <v>0.67512230555555564</v>
      </c>
      <c r="D80" s="20">
        <v>56.537328333333335</v>
      </c>
      <c r="E80" s="3">
        <v>2.25</v>
      </c>
      <c r="F80" t="str">
        <f t="shared" si="1"/>
        <v>new AlignmentStar("Shedir","",0.675122305555556,56.5373283333333,2.25),</v>
      </c>
    </row>
    <row r="81" spans="1:6" x14ac:dyDescent="0.25">
      <c r="A81" t="s">
        <v>43</v>
      </c>
      <c r="C81" s="20">
        <v>6.7524842499999993</v>
      </c>
      <c r="D81" s="20">
        <v>-16.716031111111111</v>
      </c>
      <c r="E81" s="3">
        <v>-1.44</v>
      </c>
      <c r="F81" t="str">
        <f t="shared" si="1"/>
        <v>new AlignmentStar("Sirius","",6.75248425,-16.7160311111111,-1.44),</v>
      </c>
    </row>
    <row r="82" spans="1:6" x14ac:dyDescent="0.25">
      <c r="A82" t="s">
        <v>44</v>
      </c>
      <c r="C82" s="20">
        <v>13.419882361111112</v>
      </c>
      <c r="D82" s="20">
        <v>-11.161320555555555</v>
      </c>
      <c r="E82" s="3">
        <v>1.06</v>
      </c>
      <c r="F82" t="str">
        <f t="shared" si="1"/>
        <v>new AlignmentStar("Spica","",13.4198823611111,-11.1613205555556,1.06),</v>
      </c>
    </row>
    <row r="83" spans="1:6" x14ac:dyDescent="0.25">
      <c r="A83" t="s">
        <v>98</v>
      </c>
      <c r="C83" s="20">
        <v>19.77099463888889</v>
      </c>
      <c r="D83" s="20">
        <v>10.613265833333333</v>
      </c>
      <c r="E83" s="3">
        <v>2.71</v>
      </c>
      <c r="F83" t="str">
        <f t="shared" si="1"/>
        <v>new AlignmentStar("Tarazed","",19.7709946388889,10.6132658333333,2.71),</v>
      </c>
    </row>
    <row r="84" spans="1:6" x14ac:dyDescent="0.25">
      <c r="A84" t="s">
        <v>99</v>
      </c>
      <c r="C84" s="20">
        <v>14.07315363888889</v>
      </c>
      <c r="D84" s="20">
        <v>64.375857222222223</v>
      </c>
      <c r="E84" s="3">
        <v>3.65</v>
      </c>
      <c r="F84" t="str">
        <f t="shared" si="1"/>
        <v>new AlignmentStar("Thuban","",14.0731536388889,64.3758572222222,3.65),</v>
      </c>
    </row>
    <row r="85" spans="1:6" x14ac:dyDescent="0.25">
      <c r="A85" t="s">
        <v>100</v>
      </c>
      <c r="C85" s="20">
        <v>15.737798388888889</v>
      </c>
      <c r="D85" s="20">
        <v>6.4256280555555554</v>
      </c>
      <c r="E85" s="3">
        <v>2.63</v>
      </c>
      <c r="F85" t="str">
        <f t="shared" si="1"/>
        <v>new AlignmentStar("Unukalhai","",15.7377983888889,6.42562805555556,2.63),</v>
      </c>
    </row>
    <row r="86" spans="1:6" x14ac:dyDescent="0.25">
      <c r="A86" t="s">
        <v>45</v>
      </c>
      <c r="C86" s="20">
        <v>18.615649000000001</v>
      </c>
      <c r="D86" s="20">
        <v>38.78369166666667</v>
      </c>
      <c r="E86" s="3">
        <v>0.03</v>
      </c>
      <c r="F86" t="str">
        <f t="shared" si="1"/>
        <v>new AlignmentStar("Vega","",18.615649,38.7836916666667,0.03),</v>
      </c>
    </row>
    <row r="87" spans="1:6" x14ac:dyDescent="0.25">
      <c r="A87" t="s">
        <v>101</v>
      </c>
      <c r="C87" s="20">
        <v>13.036277416666668</v>
      </c>
      <c r="D87" s="20">
        <v>10.959132222222221</v>
      </c>
      <c r="E87" s="3">
        <v>2.84</v>
      </c>
      <c r="F87" t="str">
        <f t="shared" si="1"/>
        <v>new AlignmentStar("Vindemiatrix","",13.0362774166667,10.9591322222222,2.84),</v>
      </c>
    </row>
    <row r="88" spans="1:6" x14ac:dyDescent="0.25">
      <c r="A88" s="22" t="s">
        <v>46</v>
      </c>
      <c r="C88" s="20">
        <v>7.1398611111111112</v>
      </c>
      <c r="D88" s="20">
        <v>-26.393333333333334</v>
      </c>
      <c r="E88" s="3">
        <v>1.82</v>
      </c>
      <c r="F88" t="str">
        <f t="shared" si="1"/>
        <v>new AlignmentStar("Wezen","",7.13986111111111,-26.3933333333333,1.82),</v>
      </c>
    </row>
    <row r="89" spans="1:6" x14ac:dyDescent="0.25">
      <c r="A89" t="s">
        <v>47</v>
      </c>
      <c r="C89" s="20">
        <v>11.235138888888889</v>
      </c>
      <c r="D89" s="20">
        <v>20.523611111111112</v>
      </c>
      <c r="E89" s="3">
        <v>2.56</v>
      </c>
      <c r="F89" t="str">
        <f>_xlfn.CONCAT("new AlignmentStar(""",A89,""",""",B89,""",",C89,",",D89,",",E89,")")</f>
        <v>new AlignmentStar("Zosma","",11.2351388888889,20.5236111111111,2.56)</v>
      </c>
    </row>
    <row r="90" spans="1:6" x14ac:dyDescent="0.25">
      <c r="E9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C17" sqref="C17"/>
    </sheetView>
  </sheetViews>
  <sheetFormatPr defaultRowHeight="13.2" x14ac:dyDescent="0.25"/>
  <cols>
    <col min="1" max="4" width="8.88671875" style="1"/>
  </cols>
  <sheetData>
    <row r="1" spans="1:4" x14ac:dyDescent="0.25">
      <c r="A1" s="1" t="s">
        <v>110</v>
      </c>
      <c r="B1" s="1" t="s">
        <v>111</v>
      </c>
      <c r="C1" s="1" t="s">
        <v>112</v>
      </c>
      <c r="D1" s="1" t="s">
        <v>113</v>
      </c>
    </row>
    <row r="2" spans="1:4" x14ac:dyDescent="0.25">
      <c r="A2" s="1">
        <v>-151.890804129347</v>
      </c>
      <c r="B2" s="1">
        <v>-248.99926220669599</v>
      </c>
      <c r="C2" s="1">
        <v>-158.287269817793</v>
      </c>
      <c r="D2" s="1">
        <v>-240.20663674698099</v>
      </c>
    </row>
    <row r="3" spans="1:4" x14ac:dyDescent="0.25">
      <c r="A3" s="1">
        <v>214.53759770999901</v>
      </c>
      <c r="B3" s="1">
        <v>-136.58980176170101</v>
      </c>
      <c r="C3" s="1">
        <v>206.342843177167</v>
      </c>
      <c r="D3" s="1">
        <v>-141.72916142028399</v>
      </c>
    </row>
    <row r="4" spans="1:4" x14ac:dyDescent="0.25">
      <c r="A4" s="1">
        <v>241.91764058806299</v>
      </c>
      <c r="B4" s="1">
        <v>108.158786659057</v>
      </c>
      <c r="C4" s="1">
        <v>241.83855232025701</v>
      </c>
      <c r="D4" s="1">
        <v>98.145915836415298</v>
      </c>
    </row>
    <row r="5" spans="1:4" x14ac:dyDescent="0.25">
      <c r="A5" s="1">
        <v>145.613018472021</v>
      </c>
      <c r="B5" s="1">
        <v>192.36107800408601</v>
      </c>
      <c r="C5" s="1">
        <v>149.71356753302001</v>
      </c>
      <c r="D5" s="1">
        <v>184.05898695068601</v>
      </c>
    </row>
    <row r="6" spans="1:4" x14ac:dyDescent="0.25">
      <c r="A6" s="1">
        <v>-93.849577810006096</v>
      </c>
      <c r="B6" s="1">
        <v>265.011982455245</v>
      </c>
      <c r="C6" s="1">
        <v>-83.340749166580096</v>
      </c>
      <c r="D6" s="1">
        <v>264.310995313516</v>
      </c>
    </row>
    <row r="7" spans="1:4" x14ac:dyDescent="0.25">
      <c r="A7" s="1">
        <v>-190.05688518213</v>
      </c>
      <c r="B7" s="1">
        <v>105.607542825116</v>
      </c>
      <c r="C7" s="1">
        <v>-182.828922422749</v>
      </c>
      <c r="D7" s="1">
        <v>110.112399404058</v>
      </c>
    </row>
    <row r="8" spans="1:4" x14ac:dyDescent="0.25">
      <c r="A8" s="1">
        <v>-252.78332383789899</v>
      </c>
      <c r="B8" s="1">
        <v>43.833978920712397</v>
      </c>
      <c r="C8" s="1">
        <v>-247.18461891931801</v>
      </c>
      <c r="D8" s="1">
        <v>51.808735747031697</v>
      </c>
    </row>
    <row r="9" spans="1:4" x14ac:dyDescent="0.25">
      <c r="A9" s="1">
        <v>-215.029495273853</v>
      </c>
      <c r="B9" s="1">
        <v>-134.91766775466701</v>
      </c>
      <c r="C9" s="1">
        <v>-216.14665842423699</v>
      </c>
      <c r="D9" s="1">
        <v>-125.324669925618</v>
      </c>
    </row>
    <row r="10" spans="1:4" x14ac:dyDescent="0.25">
      <c r="A10" s="1">
        <v>-181.09590409258499</v>
      </c>
      <c r="B10" s="1">
        <v>-187.03685874036</v>
      </c>
      <c r="C10" s="1">
        <v>-184.63206247468301</v>
      </c>
      <c r="D10" s="1">
        <v>-177.827922327571</v>
      </c>
    </row>
    <row r="11" spans="1:4" x14ac:dyDescent="0.25">
      <c r="A11" s="1">
        <v>-197.327541155137</v>
      </c>
      <c r="B11" s="1">
        <v>-164.72736731773</v>
      </c>
      <c r="C11" s="1">
        <v>-199.79796487242101</v>
      </c>
      <c r="D11" s="1">
        <v>-155.28573549510301</v>
      </c>
    </row>
    <row r="12" spans="1:4" x14ac:dyDescent="0.25">
      <c r="A12" s="1">
        <v>-196.82099054200901</v>
      </c>
      <c r="B12" s="1">
        <v>-182.40518696284801</v>
      </c>
      <c r="C12" s="1">
        <v>-200.04001191645301</v>
      </c>
      <c r="D12" s="1">
        <v>-172.81021827785801</v>
      </c>
    </row>
    <row r="13" spans="1:4" x14ac:dyDescent="0.25">
      <c r="A13" s="1">
        <v>-205.722384259275</v>
      </c>
      <c r="B13" s="1">
        <v>-110.71420636815699</v>
      </c>
      <c r="C13" s="1">
        <v>-205.722384259275</v>
      </c>
      <c r="D13" s="1">
        <v>-110.714206368158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Composite</vt:lpstr>
      <vt:lpstr>ForExport</vt:lpstr>
      <vt:lpstr>Sample</vt:lpstr>
    </vt:vector>
  </TitlesOfParts>
  <Company>WindSpring,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Archbold</dc:creator>
  <cp:lastModifiedBy>Phil Crompton</cp:lastModifiedBy>
  <dcterms:created xsi:type="dcterms:W3CDTF">2006-11-03T05:05:55Z</dcterms:created>
  <dcterms:modified xsi:type="dcterms:W3CDTF">2020-06-18T16:04:40Z</dcterms:modified>
</cp:coreProperties>
</file>