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source\repos\GSServer\NStarAlignment\Documentation\"/>
    </mc:Choice>
  </mc:AlternateContent>
  <xr:revisionPtr revIDLastSave="0" documentId="13_ncr:1_{E1AD95A1-B11B-4A14-8407-AEEB5B1EECA8}" xr6:coauthVersionLast="45" xr6:coauthVersionMax="45" xr10:uidLastSave="{00000000-0000-0000-0000-000000000000}"/>
  <bookViews>
    <workbookView xWindow="9540" yWindow="3924" windowWidth="34752" windowHeight="21660" activeTab="1" xr2:uid="{60A3EA15-ACF4-4DA7-8354-0E0B3987BFA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3" l="1"/>
  <c r="F42" i="3" s="1"/>
  <c r="C42" i="3"/>
  <c r="E42" i="3"/>
  <c r="D41" i="3"/>
  <c r="F41" i="3" s="1"/>
  <c r="C41" i="3"/>
  <c r="E41" i="3"/>
  <c r="D40" i="3"/>
  <c r="F40" i="3"/>
  <c r="H40" i="3" s="1"/>
  <c r="C40" i="3"/>
  <c r="E40" i="3"/>
  <c r="D76" i="3"/>
  <c r="F76" i="3" s="1"/>
  <c r="C76" i="3"/>
  <c r="E76" i="3"/>
  <c r="C14" i="3"/>
  <c r="D14" i="3"/>
  <c r="F14" i="3" s="1"/>
  <c r="E14" i="3"/>
  <c r="D75" i="3"/>
  <c r="F75" i="3" s="1"/>
  <c r="C75" i="3"/>
  <c r="E75" i="3"/>
  <c r="D15" i="3"/>
  <c r="F15" i="3" s="1"/>
  <c r="C15" i="3"/>
  <c r="E15" i="3"/>
  <c r="E16" i="3"/>
  <c r="E24" i="3"/>
  <c r="E32" i="3"/>
  <c r="E43" i="3"/>
  <c r="E51" i="3"/>
  <c r="E59" i="3"/>
  <c r="E67" i="3"/>
  <c r="E7" i="3"/>
  <c r="E17" i="3"/>
  <c r="E25" i="3"/>
  <c r="E33" i="3"/>
  <c r="E44" i="3"/>
  <c r="E52" i="3"/>
  <c r="E60" i="3"/>
  <c r="E68" i="3"/>
  <c r="E8" i="3"/>
  <c r="E18" i="3"/>
  <c r="E26" i="3"/>
  <c r="E34" i="3"/>
  <c r="E45" i="3"/>
  <c r="E53" i="3"/>
  <c r="E61" i="3"/>
  <c r="E69" i="3"/>
  <c r="E9" i="3"/>
  <c r="E19" i="3"/>
  <c r="E27" i="3"/>
  <c r="E35" i="3"/>
  <c r="E46" i="3"/>
  <c r="E54" i="3"/>
  <c r="E62" i="3"/>
  <c r="E70" i="3"/>
  <c r="E10" i="3"/>
  <c r="E20" i="3"/>
  <c r="E28" i="3"/>
  <c r="E36" i="3"/>
  <c r="E47" i="3"/>
  <c r="E55" i="3"/>
  <c r="E63" i="3"/>
  <c r="E71" i="3"/>
  <c r="E11" i="3"/>
  <c r="E21" i="3"/>
  <c r="E29" i="3"/>
  <c r="E37" i="3"/>
  <c r="E48" i="3"/>
  <c r="E56" i="3"/>
  <c r="E64" i="3"/>
  <c r="E72" i="3"/>
  <c r="E12" i="3"/>
  <c r="E22" i="3"/>
  <c r="E30" i="3"/>
  <c r="E38" i="3"/>
  <c r="E49" i="3"/>
  <c r="E57" i="3"/>
  <c r="E65" i="3"/>
  <c r="E73" i="3"/>
  <c r="E13" i="3"/>
  <c r="E23" i="3"/>
  <c r="E31" i="3"/>
  <c r="E39" i="3"/>
  <c r="E50" i="3"/>
  <c r="E58" i="3"/>
  <c r="E66" i="3"/>
  <c r="E74" i="3"/>
  <c r="E6" i="3"/>
  <c r="C16" i="3"/>
  <c r="D16" i="3"/>
  <c r="F16" i="3" s="1"/>
  <c r="C24" i="3"/>
  <c r="D24" i="3"/>
  <c r="F24" i="3" s="1"/>
  <c r="C32" i="3"/>
  <c r="D32" i="3"/>
  <c r="F32" i="3" s="1"/>
  <c r="C43" i="3"/>
  <c r="D43" i="3"/>
  <c r="F43" i="3" s="1"/>
  <c r="C51" i="3"/>
  <c r="D51" i="3"/>
  <c r="F51" i="3" s="1"/>
  <c r="C59" i="3"/>
  <c r="D59" i="3"/>
  <c r="F59" i="3" s="1"/>
  <c r="C67" i="3"/>
  <c r="D67" i="3"/>
  <c r="F67" i="3" s="1"/>
  <c r="C7" i="3"/>
  <c r="D7" i="3"/>
  <c r="F7" i="3" s="1"/>
  <c r="C17" i="3"/>
  <c r="D17" i="3"/>
  <c r="F17" i="3" s="1"/>
  <c r="C25" i="3"/>
  <c r="D25" i="3"/>
  <c r="F25" i="3" s="1"/>
  <c r="C33" i="3"/>
  <c r="D33" i="3"/>
  <c r="F33" i="3" s="1"/>
  <c r="C44" i="3"/>
  <c r="D44" i="3"/>
  <c r="F44" i="3" s="1"/>
  <c r="C52" i="3"/>
  <c r="D52" i="3"/>
  <c r="F52" i="3" s="1"/>
  <c r="C60" i="3"/>
  <c r="D60" i="3"/>
  <c r="F60" i="3" s="1"/>
  <c r="C68" i="3"/>
  <c r="D68" i="3"/>
  <c r="F68" i="3" s="1"/>
  <c r="C8" i="3"/>
  <c r="D8" i="3"/>
  <c r="F8" i="3" s="1"/>
  <c r="C18" i="3"/>
  <c r="D18" i="3"/>
  <c r="F18" i="3" s="1"/>
  <c r="C26" i="3"/>
  <c r="D26" i="3"/>
  <c r="F26" i="3" s="1"/>
  <c r="C34" i="3"/>
  <c r="D34" i="3"/>
  <c r="F34" i="3" s="1"/>
  <c r="C45" i="3"/>
  <c r="D45" i="3"/>
  <c r="F45" i="3" s="1"/>
  <c r="C53" i="3"/>
  <c r="D53" i="3"/>
  <c r="F53" i="3" s="1"/>
  <c r="C61" i="3"/>
  <c r="D61" i="3"/>
  <c r="F61" i="3" s="1"/>
  <c r="C69" i="3"/>
  <c r="D69" i="3"/>
  <c r="F69" i="3" s="1"/>
  <c r="C9" i="3"/>
  <c r="D9" i="3"/>
  <c r="F9" i="3" s="1"/>
  <c r="C19" i="3"/>
  <c r="D19" i="3"/>
  <c r="F19" i="3" s="1"/>
  <c r="C27" i="3"/>
  <c r="D27" i="3"/>
  <c r="F27" i="3" s="1"/>
  <c r="C35" i="3"/>
  <c r="D35" i="3"/>
  <c r="F35" i="3" s="1"/>
  <c r="C46" i="3"/>
  <c r="D46" i="3"/>
  <c r="F46" i="3" s="1"/>
  <c r="C54" i="3"/>
  <c r="D54" i="3"/>
  <c r="F54" i="3" s="1"/>
  <c r="C62" i="3"/>
  <c r="D62" i="3"/>
  <c r="F62" i="3" s="1"/>
  <c r="C70" i="3"/>
  <c r="D70" i="3"/>
  <c r="F70" i="3" s="1"/>
  <c r="C10" i="3"/>
  <c r="D10" i="3"/>
  <c r="F10" i="3" s="1"/>
  <c r="C20" i="3"/>
  <c r="D20" i="3"/>
  <c r="F20" i="3" s="1"/>
  <c r="C28" i="3"/>
  <c r="D28" i="3"/>
  <c r="F28" i="3" s="1"/>
  <c r="C36" i="3"/>
  <c r="D36" i="3"/>
  <c r="F36" i="3" s="1"/>
  <c r="C47" i="3"/>
  <c r="D47" i="3"/>
  <c r="F47" i="3" s="1"/>
  <c r="C55" i="3"/>
  <c r="D55" i="3"/>
  <c r="F55" i="3" s="1"/>
  <c r="C63" i="3"/>
  <c r="D63" i="3"/>
  <c r="F63" i="3" s="1"/>
  <c r="C71" i="3"/>
  <c r="D71" i="3"/>
  <c r="F71" i="3" s="1"/>
  <c r="C11" i="3"/>
  <c r="D11" i="3"/>
  <c r="F11" i="3" s="1"/>
  <c r="C21" i="3"/>
  <c r="D21" i="3"/>
  <c r="F21" i="3" s="1"/>
  <c r="C29" i="3"/>
  <c r="D29" i="3"/>
  <c r="F29" i="3" s="1"/>
  <c r="C37" i="3"/>
  <c r="D37" i="3"/>
  <c r="F37" i="3" s="1"/>
  <c r="C48" i="3"/>
  <c r="D48" i="3"/>
  <c r="F48" i="3" s="1"/>
  <c r="C56" i="3"/>
  <c r="D56" i="3"/>
  <c r="F56" i="3" s="1"/>
  <c r="C64" i="3"/>
  <c r="D64" i="3"/>
  <c r="F64" i="3" s="1"/>
  <c r="C72" i="3"/>
  <c r="D72" i="3"/>
  <c r="F72" i="3" s="1"/>
  <c r="C12" i="3"/>
  <c r="D12" i="3"/>
  <c r="F12" i="3" s="1"/>
  <c r="C22" i="3"/>
  <c r="D22" i="3"/>
  <c r="F22" i="3" s="1"/>
  <c r="C30" i="3"/>
  <c r="D30" i="3"/>
  <c r="F30" i="3" s="1"/>
  <c r="C38" i="3"/>
  <c r="D38" i="3"/>
  <c r="F38" i="3" s="1"/>
  <c r="C49" i="3"/>
  <c r="D49" i="3"/>
  <c r="F49" i="3" s="1"/>
  <c r="C57" i="3"/>
  <c r="D57" i="3"/>
  <c r="F57" i="3" s="1"/>
  <c r="C65" i="3"/>
  <c r="D65" i="3"/>
  <c r="F65" i="3" s="1"/>
  <c r="C73" i="3"/>
  <c r="D73" i="3"/>
  <c r="F73" i="3" s="1"/>
  <c r="C13" i="3"/>
  <c r="D13" i="3"/>
  <c r="F13" i="3" s="1"/>
  <c r="C23" i="3"/>
  <c r="D23" i="3"/>
  <c r="F23" i="3" s="1"/>
  <c r="C31" i="3"/>
  <c r="D31" i="3"/>
  <c r="F31" i="3" s="1"/>
  <c r="C39" i="3"/>
  <c r="D39" i="3"/>
  <c r="F39" i="3" s="1"/>
  <c r="C50" i="3"/>
  <c r="D50" i="3"/>
  <c r="F50" i="3" s="1"/>
  <c r="C58" i="3"/>
  <c r="D58" i="3"/>
  <c r="F58" i="3" s="1"/>
  <c r="C66" i="3"/>
  <c r="D66" i="3"/>
  <c r="F66" i="3" s="1"/>
  <c r="C74" i="3"/>
  <c r="D74" i="3"/>
  <c r="F74" i="3" s="1"/>
  <c r="C6" i="3"/>
  <c r="D6" i="3"/>
  <c r="F6" i="3" s="1"/>
  <c r="G40" i="3" l="1"/>
  <c r="K40" i="3" s="1"/>
  <c r="G42" i="3"/>
  <c r="G41" i="3"/>
  <c r="H41" i="3"/>
  <c r="I41" i="3" s="1"/>
  <c r="H42" i="3"/>
  <c r="J41" i="3"/>
  <c r="L41" i="3" s="1"/>
  <c r="K41" i="3"/>
  <c r="P41" i="3"/>
  <c r="M40" i="3"/>
  <c r="N40" i="3" s="1"/>
  <c r="O40" i="3" s="1"/>
  <c r="I40" i="3"/>
  <c r="P40" i="3"/>
  <c r="G15" i="3"/>
  <c r="H15" i="3"/>
  <c r="H66" i="3"/>
  <c r="G6" i="3"/>
  <c r="H50" i="3"/>
  <c r="H13" i="3"/>
  <c r="H49" i="3"/>
  <c r="H12" i="3"/>
  <c r="H48" i="3"/>
  <c r="H11" i="3"/>
  <c r="H47" i="3"/>
  <c r="H10" i="3"/>
  <c r="H46" i="3"/>
  <c r="H9" i="3"/>
  <c r="H45" i="3"/>
  <c r="H8" i="3"/>
  <c r="H44" i="3"/>
  <c r="H7" i="3"/>
  <c r="H43" i="3"/>
  <c r="G76" i="3"/>
  <c r="H76" i="3"/>
  <c r="K76" i="3" s="1"/>
  <c r="G75" i="3"/>
  <c r="H75" i="3"/>
  <c r="G14" i="3"/>
  <c r="H14" i="3"/>
  <c r="H31" i="3"/>
  <c r="H30" i="3"/>
  <c r="H29" i="3"/>
  <c r="H65" i="3"/>
  <c r="H64" i="3"/>
  <c r="G38" i="3"/>
  <c r="G70" i="3"/>
  <c r="G68" i="3"/>
  <c r="G72" i="3"/>
  <c r="G36" i="3"/>
  <c r="G34" i="3"/>
  <c r="H58" i="3"/>
  <c r="H23" i="3"/>
  <c r="H57" i="3"/>
  <c r="H22" i="3"/>
  <c r="H56" i="3"/>
  <c r="H21" i="3"/>
  <c r="H55" i="3"/>
  <c r="H20" i="3"/>
  <c r="H54" i="3"/>
  <c r="H19" i="3"/>
  <c r="H53" i="3"/>
  <c r="H18" i="3"/>
  <c r="H52" i="3"/>
  <c r="H17" i="3"/>
  <c r="H51" i="3"/>
  <c r="H16" i="3"/>
  <c r="G73" i="3"/>
  <c r="G67" i="3"/>
  <c r="G71" i="3"/>
  <c r="G69" i="3"/>
  <c r="H6" i="3"/>
  <c r="K6" i="3" s="1"/>
  <c r="G50" i="3"/>
  <c r="G13" i="3"/>
  <c r="G49" i="3"/>
  <c r="G12" i="3"/>
  <c r="G48" i="3"/>
  <c r="G11" i="3"/>
  <c r="G47" i="3"/>
  <c r="G10" i="3"/>
  <c r="G46" i="3"/>
  <c r="G9" i="3"/>
  <c r="G45" i="3"/>
  <c r="G8" i="3"/>
  <c r="G44" i="3"/>
  <c r="G7" i="3"/>
  <c r="G43" i="3"/>
  <c r="G39" i="3"/>
  <c r="G33" i="3"/>
  <c r="G74" i="3"/>
  <c r="G37" i="3"/>
  <c r="G35" i="3"/>
  <c r="G32" i="3"/>
  <c r="G66" i="3"/>
  <c r="G31" i="3"/>
  <c r="G65" i="3"/>
  <c r="G30" i="3"/>
  <c r="G64" i="3"/>
  <c r="G29" i="3"/>
  <c r="G63" i="3"/>
  <c r="G28" i="3"/>
  <c r="G62" i="3"/>
  <c r="G27" i="3"/>
  <c r="G61" i="3"/>
  <c r="G26" i="3"/>
  <c r="G60" i="3"/>
  <c r="G25" i="3"/>
  <c r="G59" i="3"/>
  <c r="G24" i="3"/>
  <c r="G58" i="3"/>
  <c r="G23" i="3"/>
  <c r="G57" i="3"/>
  <c r="G22" i="3"/>
  <c r="G56" i="3"/>
  <c r="G21" i="3"/>
  <c r="G55" i="3"/>
  <c r="G20" i="3"/>
  <c r="G54" i="3"/>
  <c r="G19" i="3"/>
  <c r="G53" i="3"/>
  <c r="G18" i="3"/>
  <c r="G52" i="3"/>
  <c r="G17" i="3"/>
  <c r="G51" i="3"/>
  <c r="G16" i="3"/>
  <c r="H74" i="3"/>
  <c r="H39" i="3"/>
  <c r="H73" i="3"/>
  <c r="H38" i="3"/>
  <c r="H72" i="3"/>
  <c r="H37" i="3"/>
  <c r="H71" i="3"/>
  <c r="H36" i="3"/>
  <c r="H70" i="3"/>
  <c r="H35" i="3"/>
  <c r="H69" i="3"/>
  <c r="H34" i="3"/>
  <c r="H68" i="3"/>
  <c r="H33" i="3"/>
  <c r="H67" i="3"/>
  <c r="H32" i="3"/>
  <c r="H63" i="3"/>
  <c r="H28" i="3"/>
  <c r="H62" i="3"/>
  <c r="H27" i="3"/>
  <c r="H61" i="3"/>
  <c r="H26" i="3"/>
  <c r="H60" i="3"/>
  <c r="H25" i="3"/>
  <c r="H59" i="3"/>
  <c r="H24" i="3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P22" i="1" s="1"/>
  <c r="M23" i="1"/>
  <c r="M24" i="1"/>
  <c r="M25" i="1"/>
  <c r="M26" i="1"/>
  <c r="M27" i="1"/>
  <c r="M28" i="1"/>
  <c r="M29" i="1"/>
  <c r="M30" i="1"/>
  <c r="P30" i="1" s="1"/>
  <c r="M31" i="1"/>
  <c r="M32" i="1"/>
  <c r="M33" i="1"/>
  <c r="M34" i="1"/>
  <c r="M35" i="1"/>
  <c r="M36" i="1"/>
  <c r="M37" i="1"/>
  <c r="M38" i="1"/>
  <c r="P38" i="1" s="1"/>
  <c r="M39" i="1"/>
  <c r="M40" i="1"/>
  <c r="M41" i="1"/>
  <c r="M42" i="1"/>
  <c r="M43" i="1"/>
  <c r="M44" i="1"/>
  <c r="M45" i="1"/>
  <c r="M46" i="1"/>
  <c r="P46" i="1" s="1"/>
  <c r="M47" i="1"/>
  <c r="M48" i="1"/>
  <c r="M49" i="1"/>
  <c r="M50" i="1"/>
  <c r="P50" i="1" s="1"/>
  <c r="M51" i="1"/>
  <c r="M52" i="1"/>
  <c r="M53" i="1"/>
  <c r="M6" i="1"/>
  <c r="N7" i="1"/>
  <c r="N8" i="1"/>
  <c r="N9" i="1"/>
  <c r="N10" i="1"/>
  <c r="N11" i="1"/>
  <c r="N12" i="1"/>
  <c r="N13" i="1"/>
  <c r="N14" i="1"/>
  <c r="Q14" i="1" s="1"/>
  <c r="N15" i="1"/>
  <c r="N16" i="1"/>
  <c r="N17" i="1"/>
  <c r="N18" i="1"/>
  <c r="N19" i="1"/>
  <c r="N20" i="1"/>
  <c r="N21" i="1"/>
  <c r="N22" i="1"/>
  <c r="Q22" i="1" s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Q38" i="1" s="1"/>
  <c r="N39" i="1"/>
  <c r="N40" i="1"/>
  <c r="N41" i="1"/>
  <c r="N42" i="1"/>
  <c r="N43" i="1"/>
  <c r="N44" i="1"/>
  <c r="N45" i="1"/>
  <c r="N46" i="1"/>
  <c r="Q46" i="1" s="1"/>
  <c r="N47" i="1"/>
  <c r="N48" i="1"/>
  <c r="N49" i="1"/>
  <c r="N50" i="1"/>
  <c r="N51" i="1"/>
  <c r="N52" i="1"/>
  <c r="N53" i="1"/>
  <c r="N6" i="1"/>
  <c r="Q7" i="1"/>
  <c r="I6" i="1"/>
  <c r="P8" i="1"/>
  <c r="Q10" i="1"/>
  <c r="Q18" i="1"/>
  <c r="P24" i="1"/>
  <c r="Q26" i="1"/>
  <c r="P28" i="1"/>
  <c r="Q34" i="1"/>
  <c r="Q37" i="1"/>
  <c r="Q41" i="1"/>
  <c r="P42" i="1"/>
  <c r="Q42" i="1"/>
  <c r="P10" i="1"/>
  <c r="P14" i="1"/>
  <c r="P18" i="1"/>
  <c r="P26" i="1"/>
  <c r="P34" i="1"/>
  <c r="L6" i="1"/>
  <c r="L7" i="1"/>
  <c r="L8" i="1"/>
  <c r="R8" i="1" s="1"/>
  <c r="L9" i="1"/>
  <c r="L10" i="1"/>
  <c r="R10" i="1" s="1"/>
  <c r="L11" i="1"/>
  <c r="L12" i="1"/>
  <c r="R12" i="1" s="1"/>
  <c r="L13" i="1"/>
  <c r="L14" i="1"/>
  <c r="L15" i="1"/>
  <c r="L16" i="1"/>
  <c r="L17" i="1"/>
  <c r="L18" i="1"/>
  <c r="L19" i="1"/>
  <c r="L20" i="1"/>
  <c r="L21" i="1"/>
  <c r="L22" i="1"/>
  <c r="R22" i="1" s="1"/>
  <c r="L23" i="1"/>
  <c r="L24" i="1"/>
  <c r="R24" i="1" s="1"/>
  <c r="L25" i="1"/>
  <c r="L26" i="1"/>
  <c r="R26" i="1" s="1"/>
  <c r="L27" i="1"/>
  <c r="L28" i="1"/>
  <c r="L29" i="1"/>
  <c r="L30" i="1"/>
  <c r="L31" i="1"/>
  <c r="L32" i="1"/>
  <c r="R32" i="1" s="1"/>
  <c r="L33" i="1"/>
  <c r="L34" i="1"/>
  <c r="R34" i="1" s="1"/>
  <c r="L35" i="1"/>
  <c r="L36" i="1"/>
  <c r="R36" i="1" s="1"/>
  <c r="L37" i="1"/>
  <c r="L38" i="1"/>
  <c r="R38" i="1" s="1"/>
  <c r="L39" i="1"/>
  <c r="L40" i="1"/>
  <c r="R40" i="1" s="1"/>
  <c r="L41" i="1"/>
  <c r="L42" i="1"/>
  <c r="R42" i="1" s="1"/>
  <c r="L43" i="1"/>
  <c r="L44" i="1"/>
  <c r="L45" i="1"/>
  <c r="L46" i="1"/>
  <c r="R46" i="1" s="1"/>
  <c r="L47" i="1"/>
  <c r="L48" i="1"/>
  <c r="R48" i="1" s="1"/>
  <c r="L49" i="1"/>
  <c r="L50" i="1"/>
  <c r="L51" i="1"/>
  <c r="L52" i="1"/>
  <c r="R52" i="1" s="1"/>
  <c r="L53" i="1"/>
  <c r="R6" i="1"/>
  <c r="P7" i="1"/>
  <c r="R7" i="1"/>
  <c r="Q8" i="1"/>
  <c r="P9" i="1"/>
  <c r="Q9" i="1"/>
  <c r="R9" i="1"/>
  <c r="P11" i="1"/>
  <c r="Q11" i="1"/>
  <c r="R11" i="1"/>
  <c r="P12" i="1"/>
  <c r="Q12" i="1"/>
  <c r="P13" i="1"/>
  <c r="Q13" i="1"/>
  <c r="R13" i="1"/>
  <c r="R14" i="1"/>
  <c r="P15" i="1"/>
  <c r="Q15" i="1"/>
  <c r="R15" i="1"/>
  <c r="P16" i="1"/>
  <c r="Q16" i="1"/>
  <c r="R16" i="1"/>
  <c r="P17" i="1"/>
  <c r="Q17" i="1"/>
  <c r="R17" i="1"/>
  <c r="R18" i="1"/>
  <c r="P19" i="1"/>
  <c r="Q19" i="1"/>
  <c r="R19" i="1"/>
  <c r="P20" i="1"/>
  <c r="Q20" i="1"/>
  <c r="R20" i="1"/>
  <c r="P21" i="1"/>
  <c r="Q21" i="1"/>
  <c r="R21" i="1"/>
  <c r="P23" i="1"/>
  <c r="Q23" i="1"/>
  <c r="R23" i="1"/>
  <c r="Q24" i="1"/>
  <c r="P25" i="1"/>
  <c r="Q25" i="1"/>
  <c r="R25" i="1"/>
  <c r="P27" i="1"/>
  <c r="Q27" i="1"/>
  <c r="R27" i="1"/>
  <c r="Q28" i="1"/>
  <c r="R28" i="1"/>
  <c r="P29" i="1"/>
  <c r="S29" i="1" s="1"/>
  <c r="Y29" i="1" s="1"/>
  <c r="Q29" i="1"/>
  <c r="R29" i="1"/>
  <c r="Q30" i="1"/>
  <c r="R30" i="1"/>
  <c r="P31" i="1"/>
  <c r="Q31" i="1"/>
  <c r="R31" i="1"/>
  <c r="P32" i="1"/>
  <c r="Q32" i="1"/>
  <c r="P33" i="1"/>
  <c r="Q33" i="1"/>
  <c r="R33" i="1"/>
  <c r="P35" i="1"/>
  <c r="Q35" i="1"/>
  <c r="R35" i="1"/>
  <c r="P36" i="1"/>
  <c r="Q36" i="1"/>
  <c r="P37" i="1"/>
  <c r="R37" i="1"/>
  <c r="P39" i="1"/>
  <c r="Q39" i="1"/>
  <c r="R39" i="1"/>
  <c r="P40" i="1"/>
  <c r="Q40" i="1"/>
  <c r="P41" i="1"/>
  <c r="R41" i="1"/>
  <c r="P43" i="1"/>
  <c r="Q43" i="1"/>
  <c r="R43" i="1"/>
  <c r="P44" i="1"/>
  <c r="Q44" i="1"/>
  <c r="R44" i="1"/>
  <c r="P45" i="1"/>
  <c r="Q45" i="1"/>
  <c r="R45" i="1"/>
  <c r="P47" i="1"/>
  <c r="S47" i="1" s="1"/>
  <c r="Q47" i="1"/>
  <c r="R47" i="1"/>
  <c r="P48" i="1"/>
  <c r="Q48" i="1"/>
  <c r="P49" i="1"/>
  <c r="Q49" i="1"/>
  <c r="R49" i="1"/>
  <c r="Q50" i="1"/>
  <c r="R50" i="1"/>
  <c r="P51" i="1"/>
  <c r="Q51" i="1"/>
  <c r="R51" i="1"/>
  <c r="P52" i="1"/>
  <c r="Q52" i="1"/>
  <c r="P53" i="1"/>
  <c r="Q53" i="1"/>
  <c r="R53" i="1"/>
  <c r="G7" i="1"/>
  <c r="H7" i="1"/>
  <c r="G8" i="1"/>
  <c r="H8" i="1"/>
  <c r="G9" i="1"/>
  <c r="H9" i="1"/>
  <c r="G10" i="1"/>
  <c r="K10" i="1" s="1"/>
  <c r="H10" i="1"/>
  <c r="I10" i="1" s="1"/>
  <c r="G11" i="1"/>
  <c r="H11" i="1"/>
  <c r="G12" i="1"/>
  <c r="H12" i="1"/>
  <c r="G13" i="1"/>
  <c r="K13" i="1" s="1"/>
  <c r="H13" i="1"/>
  <c r="G14" i="1"/>
  <c r="H14" i="1"/>
  <c r="I14" i="1" s="1"/>
  <c r="G15" i="1"/>
  <c r="H15" i="1"/>
  <c r="G16" i="1"/>
  <c r="H16" i="1"/>
  <c r="G17" i="1"/>
  <c r="H17" i="1"/>
  <c r="G18" i="1"/>
  <c r="K18" i="1" s="1"/>
  <c r="H18" i="1"/>
  <c r="I18" i="1" s="1"/>
  <c r="G19" i="1"/>
  <c r="H19" i="1"/>
  <c r="G20" i="1"/>
  <c r="H20" i="1"/>
  <c r="G21" i="1"/>
  <c r="K21" i="1" s="1"/>
  <c r="H21" i="1"/>
  <c r="G22" i="1"/>
  <c r="H22" i="1"/>
  <c r="I22" i="1" s="1"/>
  <c r="G23" i="1"/>
  <c r="H23" i="1"/>
  <c r="G24" i="1"/>
  <c r="H24" i="1"/>
  <c r="G25" i="1"/>
  <c r="H25" i="1"/>
  <c r="G26" i="1"/>
  <c r="K26" i="1" s="1"/>
  <c r="H26" i="1"/>
  <c r="I26" i="1" s="1"/>
  <c r="G27" i="1"/>
  <c r="H27" i="1"/>
  <c r="G28" i="1"/>
  <c r="H28" i="1"/>
  <c r="G29" i="1"/>
  <c r="K29" i="1" s="1"/>
  <c r="H29" i="1"/>
  <c r="G30" i="1"/>
  <c r="H30" i="1"/>
  <c r="I30" i="1" s="1"/>
  <c r="G31" i="1"/>
  <c r="H31" i="1"/>
  <c r="G32" i="1"/>
  <c r="H32" i="1"/>
  <c r="G33" i="1"/>
  <c r="H33" i="1"/>
  <c r="G34" i="1"/>
  <c r="K34" i="1" s="1"/>
  <c r="H34" i="1"/>
  <c r="G35" i="1"/>
  <c r="H35" i="1"/>
  <c r="G36" i="1"/>
  <c r="H36" i="1"/>
  <c r="G37" i="1"/>
  <c r="K37" i="1" s="1"/>
  <c r="H37" i="1"/>
  <c r="G38" i="1"/>
  <c r="H38" i="1"/>
  <c r="I38" i="1" s="1"/>
  <c r="G39" i="1"/>
  <c r="H39" i="1"/>
  <c r="G40" i="1"/>
  <c r="H40" i="1"/>
  <c r="G41" i="1"/>
  <c r="H41" i="1"/>
  <c r="G42" i="1"/>
  <c r="K42" i="1" s="1"/>
  <c r="H42" i="1"/>
  <c r="I42" i="1" s="1"/>
  <c r="G43" i="1"/>
  <c r="H43" i="1"/>
  <c r="G44" i="1"/>
  <c r="H44" i="1"/>
  <c r="G45" i="1"/>
  <c r="K45" i="1" s="1"/>
  <c r="H45" i="1"/>
  <c r="G46" i="1"/>
  <c r="H46" i="1"/>
  <c r="I46" i="1" s="1"/>
  <c r="G47" i="1"/>
  <c r="H47" i="1"/>
  <c r="G48" i="1"/>
  <c r="H48" i="1"/>
  <c r="G49" i="1"/>
  <c r="H49" i="1"/>
  <c r="G50" i="1"/>
  <c r="K50" i="1" s="1"/>
  <c r="H50" i="1"/>
  <c r="I50" i="1" s="1"/>
  <c r="G51" i="1"/>
  <c r="H51" i="1"/>
  <c r="G52" i="1"/>
  <c r="H52" i="1"/>
  <c r="G53" i="1"/>
  <c r="K53" i="1" s="1"/>
  <c r="H53" i="1"/>
  <c r="G6" i="1"/>
  <c r="H6" i="1"/>
  <c r="I34" i="1"/>
  <c r="K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D6" i="1"/>
  <c r="C6" i="1"/>
  <c r="K7" i="1"/>
  <c r="K8" i="1"/>
  <c r="K9" i="1"/>
  <c r="K11" i="1"/>
  <c r="K12" i="1"/>
  <c r="K14" i="1"/>
  <c r="K15" i="1"/>
  <c r="K16" i="1"/>
  <c r="K17" i="1"/>
  <c r="K19" i="1"/>
  <c r="K20" i="1"/>
  <c r="K22" i="1"/>
  <c r="K23" i="1"/>
  <c r="K24" i="1"/>
  <c r="K25" i="1"/>
  <c r="K27" i="1"/>
  <c r="K28" i="1"/>
  <c r="K30" i="1"/>
  <c r="K31" i="1"/>
  <c r="K32" i="1"/>
  <c r="K33" i="1"/>
  <c r="K35" i="1"/>
  <c r="K36" i="1"/>
  <c r="K38" i="1"/>
  <c r="K39" i="1"/>
  <c r="K40" i="1"/>
  <c r="K41" i="1"/>
  <c r="K43" i="1"/>
  <c r="K44" i="1"/>
  <c r="K46" i="1"/>
  <c r="K47" i="1"/>
  <c r="K48" i="1"/>
  <c r="K49" i="1"/>
  <c r="K51" i="1"/>
  <c r="K52" i="1"/>
  <c r="I7" i="1"/>
  <c r="I8" i="1"/>
  <c r="I9" i="1"/>
  <c r="I11" i="1"/>
  <c r="I12" i="1"/>
  <c r="I13" i="1"/>
  <c r="I15" i="1"/>
  <c r="I16" i="1"/>
  <c r="I17" i="1"/>
  <c r="I19" i="1"/>
  <c r="I20" i="1"/>
  <c r="I21" i="1"/>
  <c r="I23" i="1"/>
  <c r="I24" i="1"/>
  <c r="I25" i="1"/>
  <c r="I27" i="1"/>
  <c r="I28" i="1"/>
  <c r="I29" i="1"/>
  <c r="I31" i="1"/>
  <c r="I32" i="1"/>
  <c r="I33" i="1"/>
  <c r="I35" i="1"/>
  <c r="I36" i="1"/>
  <c r="I37" i="1"/>
  <c r="I39" i="1"/>
  <c r="I40" i="1"/>
  <c r="I41" i="1"/>
  <c r="I43" i="1"/>
  <c r="I44" i="1"/>
  <c r="I45" i="1"/>
  <c r="I47" i="1"/>
  <c r="I48" i="1"/>
  <c r="I49" i="1"/>
  <c r="I51" i="1"/>
  <c r="I52" i="1"/>
  <c r="I53" i="1"/>
  <c r="M30" i="3" l="1"/>
  <c r="I42" i="3"/>
  <c r="J40" i="3"/>
  <c r="L40" i="3" s="1"/>
  <c r="M41" i="3"/>
  <c r="N41" i="3" s="1"/>
  <c r="O41" i="3" s="1"/>
  <c r="J42" i="3"/>
  <c r="L42" i="3" s="1"/>
  <c r="M42" i="3"/>
  <c r="N42" i="3" s="1"/>
  <c r="O42" i="3" s="1"/>
  <c r="P42" i="3"/>
  <c r="K42" i="3"/>
  <c r="M51" i="3"/>
  <c r="M55" i="3"/>
  <c r="J15" i="3"/>
  <c r="L15" i="3" s="1"/>
  <c r="M44" i="3"/>
  <c r="N44" i="3" s="1"/>
  <c r="O44" i="3" s="1"/>
  <c r="I15" i="3"/>
  <c r="M35" i="3"/>
  <c r="M8" i="3"/>
  <c r="N8" i="3" s="1"/>
  <c r="O8" i="3" s="1"/>
  <c r="K12" i="3"/>
  <c r="I76" i="3"/>
  <c r="M53" i="3"/>
  <c r="N53" i="3" s="1"/>
  <c r="O53" i="3" s="1"/>
  <c r="M16" i="3"/>
  <c r="N16" i="3" s="1"/>
  <c r="O16" i="3" s="1"/>
  <c r="M20" i="3"/>
  <c r="M61" i="3"/>
  <c r="N61" i="3" s="1"/>
  <c r="O61" i="3" s="1"/>
  <c r="K66" i="3"/>
  <c r="K11" i="3"/>
  <c r="K8" i="3"/>
  <c r="M24" i="3"/>
  <c r="M28" i="3"/>
  <c r="N28" i="3" s="1"/>
  <c r="O28" i="3" s="1"/>
  <c r="M32" i="3"/>
  <c r="N32" i="3" s="1"/>
  <c r="O32" i="3" s="1"/>
  <c r="M67" i="3"/>
  <c r="N67" i="3" s="1"/>
  <c r="O67" i="3" s="1"/>
  <c r="M59" i="3"/>
  <c r="N59" i="3" s="1"/>
  <c r="O59" i="3" s="1"/>
  <c r="M63" i="3"/>
  <c r="M25" i="3"/>
  <c r="N25" i="3" s="1"/>
  <c r="O25" i="3" s="1"/>
  <c r="M37" i="3"/>
  <c r="N37" i="3" s="1"/>
  <c r="O37" i="3" s="1"/>
  <c r="J73" i="3"/>
  <c r="L73" i="3" s="1"/>
  <c r="M18" i="3"/>
  <c r="N18" i="3" s="1"/>
  <c r="O18" i="3" s="1"/>
  <c r="M22" i="3"/>
  <c r="N22" i="3" s="1"/>
  <c r="O22" i="3" s="1"/>
  <c r="M26" i="3"/>
  <c r="N26" i="3" s="1"/>
  <c r="O26" i="3" s="1"/>
  <c r="M33" i="3"/>
  <c r="N33" i="3" s="1"/>
  <c r="O33" i="3" s="1"/>
  <c r="M72" i="3"/>
  <c r="M68" i="3"/>
  <c r="N68" i="3" s="1"/>
  <c r="O68" i="3" s="1"/>
  <c r="I8" i="3"/>
  <c r="J63" i="3"/>
  <c r="L63" i="3" s="1"/>
  <c r="I17" i="3"/>
  <c r="M17" i="3"/>
  <c r="N17" i="3" s="1"/>
  <c r="O17" i="3" s="1"/>
  <c r="K45" i="3"/>
  <c r="M45" i="3"/>
  <c r="N45" i="3" s="1"/>
  <c r="O45" i="3" s="1"/>
  <c r="M34" i="3"/>
  <c r="N34" i="3" s="1"/>
  <c r="O34" i="3" s="1"/>
  <c r="M14" i="3"/>
  <c r="N14" i="3" s="1"/>
  <c r="O14" i="3" s="1"/>
  <c r="M15" i="3"/>
  <c r="N15" i="3" s="1"/>
  <c r="O15" i="3" s="1"/>
  <c r="M52" i="3"/>
  <c r="N52" i="3" s="1"/>
  <c r="O52" i="3" s="1"/>
  <c r="M56" i="3"/>
  <c r="N56" i="3" s="1"/>
  <c r="O56" i="3" s="1"/>
  <c r="J12" i="3"/>
  <c r="L12" i="3" s="1"/>
  <c r="M60" i="3"/>
  <c r="N60" i="3" s="1"/>
  <c r="O60" i="3" s="1"/>
  <c r="M64" i="3"/>
  <c r="N64" i="3" s="1"/>
  <c r="O64" i="3" s="1"/>
  <c r="M74" i="3"/>
  <c r="N74" i="3" s="1"/>
  <c r="O74" i="3" s="1"/>
  <c r="P74" i="3"/>
  <c r="M9" i="3"/>
  <c r="N9" i="3" s="1"/>
  <c r="O9" i="3" s="1"/>
  <c r="J13" i="3"/>
  <c r="L13" i="3" s="1"/>
  <c r="M13" i="3"/>
  <c r="N13" i="3" s="1"/>
  <c r="O13" i="3" s="1"/>
  <c r="P13" i="3"/>
  <c r="M36" i="3"/>
  <c r="N36" i="3" s="1"/>
  <c r="O36" i="3" s="1"/>
  <c r="M75" i="3"/>
  <c r="N75" i="3" s="1"/>
  <c r="O75" i="3" s="1"/>
  <c r="P75" i="3"/>
  <c r="M39" i="3"/>
  <c r="N39" i="3" s="1"/>
  <c r="O39" i="3" s="1"/>
  <c r="P39" i="3"/>
  <c r="K50" i="3"/>
  <c r="M50" i="3"/>
  <c r="N50" i="3" s="1"/>
  <c r="O50" i="3" s="1"/>
  <c r="P50" i="3"/>
  <c r="K65" i="3"/>
  <c r="M65" i="3"/>
  <c r="N65" i="3" s="1"/>
  <c r="O65" i="3" s="1"/>
  <c r="I10" i="3"/>
  <c r="M10" i="3"/>
  <c r="N10" i="3" s="1"/>
  <c r="O10" i="3" s="1"/>
  <c r="M19" i="3"/>
  <c r="N19" i="3" s="1"/>
  <c r="O19" i="3" s="1"/>
  <c r="M23" i="3"/>
  <c r="N23" i="3" s="1"/>
  <c r="O23" i="3" s="1"/>
  <c r="P23" i="3"/>
  <c r="J8" i="3"/>
  <c r="L8" i="3" s="1"/>
  <c r="M27" i="3"/>
  <c r="N27" i="3" s="1"/>
  <c r="O27" i="3" s="1"/>
  <c r="P31" i="3"/>
  <c r="M31" i="3"/>
  <c r="N31" i="3" s="1"/>
  <c r="O31" i="3" s="1"/>
  <c r="K43" i="3"/>
  <c r="M43" i="3"/>
  <c r="N43" i="3" s="1"/>
  <c r="O43" i="3" s="1"/>
  <c r="I47" i="3"/>
  <c r="M47" i="3"/>
  <c r="N47" i="3" s="1"/>
  <c r="O47" i="3" s="1"/>
  <c r="M69" i="3"/>
  <c r="N69" i="3" s="1"/>
  <c r="O69" i="3" s="1"/>
  <c r="M70" i="3"/>
  <c r="N70" i="3" s="1"/>
  <c r="O70" i="3" s="1"/>
  <c r="K15" i="3"/>
  <c r="K46" i="3"/>
  <c r="M46" i="3"/>
  <c r="N46" i="3" s="1"/>
  <c r="O46" i="3" s="1"/>
  <c r="I57" i="3"/>
  <c r="M57" i="3"/>
  <c r="N57" i="3" s="1"/>
  <c r="O57" i="3" s="1"/>
  <c r="J44" i="3"/>
  <c r="L44" i="3" s="1"/>
  <c r="J6" i="3"/>
  <c r="L6" i="3" s="1"/>
  <c r="I54" i="3"/>
  <c r="M54" i="3"/>
  <c r="N54" i="3" s="1"/>
  <c r="O54" i="3" s="1"/>
  <c r="K58" i="3"/>
  <c r="M58" i="3"/>
  <c r="N58" i="3" s="1"/>
  <c r="O58" i="3" s="1"/>
  <c r="P58" i="3"/>
  <c r="M62" i="3"/>
  <c r="N62" i="3" s="1"/>
  <c r="O62" i="3" s="1"/>
  <c r="J66" i="3"/>
  <c r="L66" i="3" s="1"/>
  <c r="M66" i="3"/>
  <c r="N66" i="3" s="1"/>
  <c r="O66" i="3" s="1"/>
  <c r="P66" i="3"/>
  <c r="I7" i="3"/>
  <c r="M7" i="3"/>
  <c r="N7" i="3" s="1"/>
  <c r="O7" i="3" s="1"/>
  <c r="M11" i="3"/>
  <c r="N11" i="3" s="1"/>
  <c r="O11" i="3" s="1"/>
  <c r="M71" i="3"/>
  <c r="N71" i="3" s="1"/>
  <c r="O71" i="3" s="1"/>
  <c r="M38" i="3"/>
  <c r="N38" i="3" s="1"/>
  <c r="O38" i="3" s="1"/>
  <c r="M6" i="3"/>
  <c r="N6" i="3" s="1"/>
  <c r="O6" i="3" s="1"/>
  <c r="M48" i="3"/>
  <c r="N48" i="3" s="1"/>
  <c r="O48" i="3" s="1"/>
  <c r="I12" i="3"/>
  <c r="M12" i="3"/>
  <c r="N12" i="3" s="1"/>
  <c r="O12" i="3" s="1"/>
  <c r="M73" i="3"/>
  <c r="N73" i="3" s="1"/>
  <c r="O73" i="3" s="1"/>
  <c r="P73" i="3"/>
  <c r="J59" i="3"/>
  <c r="L59" i="3" s="1"/>
  <c r="M21" i="3"/>
  <c r="N21" i="3" s="1"/>
  <c r="O21" i="3" s="1"/>
  <c r="K48" i="3"/>
  <c r="I29" i="3"/>
  <c r="M29" i="3"/>
  <c r="N29" i="3" s="1"/>
  <c r="O29" i="3" s="1"/>
  <c r="M49" i="3"/>
  <c r="N49" i="3" s="1"/>
  <c r="O49" i="3" s="1"/>
  <c r="P76" i="3"/>
  <c r="M76" i="3"/>
  <c r="N76" i="3" s="1"/>
  <c r="O76" i="3" s="1"/>
  <c r="J76" i="3"/>
  <c r="L76" i="3" s="1"/>
  <c r="I75" i="3"/>
  <c r="J75" i="3"/>
  <c r="L75" i="3" s="1"/>
  <c r="K75" i="3"/>
  <c r="K14" i="3"/>
  <c r="I14" i="3"/>
  <c r="J14" i="3"/>
  <c r="L14" i="3" s="1"/>
  <c r="K52" i="3"/>
  <c r="K10" i="3"/>
  <c r="J64" i="3"/>
  <c r="L64" i="3" s="1"/>
  <c r="J50" i="3"/>
  <c r="L50" i="3" s="1"/>
  <c r="I31" i="3"/>
  <c r="J47" i="3"/>
  <c r="L47" i="3" s="1"/>
  <c r="K31" i="3"/>
  <c r="J31" i="3"/>
  <c r="L31" i="3" s="1"/>
  <c r="K18" i="3"/>
  <c r="J7" i="3"/>
  <c r="L7" i="3" s="1"/>
  <c r="I43" i="3"/>
  <c r="K47" i="3"/>
  <c r="N30" i="3"/>
  <c r="O30" i="3" s="1"/>
  <c r="J46" i="3"/>
  <c r="L46" i="3" s="1"/>
  <c r="I30" i="3"/>
  <c r="I46" i="3"/>
  <c r="J30" i="3"/>
  <c r="L30" i="3" s="1"/>
  <c r="J43" i="3"/>
  <c r="L43" i="3" s="1"/>
  <c r="J72" i="3"/>
  <c r="L72" i="3" s="1"/>
  <c r="K7" i="3"/>
  <c r="I11" i="3"/>
  <c r="J11" i="3"/>
  <c r="L11" i="3" s="1"/>
  <c r="I50" i="3"/>
  <c r="K30" i="3"/>
  <c r="I66" i="3"/>
  <c r="I65" i="3"/>
  <c r="I6" i="3"/>
  <c r="I44" i="3"/>
  <c r="I48" i="3"/>
  <c r="I23" i="3"/>
  <c r="I45" i="3"/>
  <c r="K29" i="3"/>
  <c r="J45" i="3"/>
  <c r="L45" i="3" s="1"/>
  <c r="J25" i="3"/>
  <c r="L25" i="3" s="1"/>
  <c r="J29" i="3"/>
  <c r="L29" i="3" s="1"/>
  <c r="J10" i="3"/>
  <c r="L10" i="3" s="1"/>
  <c r="J49" i="3"/>
  <c r="L49" i="3" s="1"/>
  <c r="K49" i="3"/>
  <c r="I49" i="3"/>
  <c r="I16" i="3"/>
  <c r="I20" i="3"/>
  <c r="K44" i="3"/>
  <c r="J48" i="3"/>
  <c r="L48" i="3" s="1"/>
  <c r="K54" i="3"/>
  <c r="I51" i="3"/>
  <c r="I55" i="3"/>
  <c r="J38" i="3"/>
  <c r="L38" i="3" s="1"/>
  <c r="K64" i="3"/>
  <c r="I64" i="3"/>
  <c r="K9" i="3"/>
  <c r="J33" i="3"/>
  <c r="L33" i="3" s="1"/>
  <c r="J9" i="3"/>
  <c r="L9" i="3" s="1"/>
  <c r="J62" i="3"/>
  <c r="L62" i="3" s="1"/>
  <c r="I9" i="3"/>
  <c r="J24" i="3"/>
  <c r="L24" i="3" s="1"/>
  <c r="J65" i="3"/>
  <c r="L65" i="3" s="1"/>
  <c r="K13" i="3"/>
  <c r="I13" i="3"/>
  <c r="J28" i="3"/>
  <c r="L28" i="3" s="1"/>
  <c r="K39" i="3"/>
  <c r="I39" i="3"/>
  <c r="J21" i="3"/>
  <c r="L21" i="3" s="1"/>
  <c r="K26" i="3"/>
  <c r="I26" i="3"/>
  <c r="I70" i="3"/>
  <c r="K70" i="3"/>
  <c r="I74" i="3"/>
  <c r="K74" i="3"/>
  <c r="J52" i="3"/>
  <c r="L52" i="3" s="1"/>
  <c r="J56" i="3"/>
  <c r="L56" i="3" s="1"/>
  <c r="J70" i="3"/>
  <c r="L70" i="3" s="1"/>
  <c r="I52" i="3"/>
  <c r="I61" i="3"/>
  <c r="K61" i="3"/>
  <c r="J22" i="3"/>
  <c r="L22" i="3" s="1"/>
  <c r="K16" i="3"/>
  <c r="K20" i="3"/>
  <c r="K27" i="3"/>
  <c r="I27" i="3"/>
  <c r="I67" i="3"/>
  <c r="K67" i="3"/>
  <c r="I71" i="3"/>
  <c r="K71" i="3"/>
  <c r="J53" i="3"/>
  <c r="L53" i="3" s="1"/>
  <c r="J57" i="3"/>
  <c r="L57" i="3" s="1"/>
  <c r="J71" i="3"/>
  <c r="L71" i="3" s="1"/>
  <c r="J69" i="3"/>
  <c r="L69" i="3" s="1"/>
  <c r="K56" i="3"/>
  <c r="K22" i="3"/>
  <c r="I18" i="3"/>
  <c r="I62" i="3"/>
  <c r="K62" i="3"/>
  <c r="K33" i="3"/>
  <c r="I33" i="3"/>
  <c r="K37" i="3"/>
  <c r="I37" i="3"/>
  <c r="J19" i="3"/>
  <c r="L19" i="3" s="1"/>
  <c r="J23" i="3"/>
  <c r="L23" i="3" s="1"/>
  <c r="J60" i="3"/>
  <c r="L60" i="3" s="1"/>
  <c r="N63" i="3"/>
  <c r="O63" i="3" s="1"/>
  <c r="J74" i="3"/>
  <c r="L74" i="3" s="1"/>
  <c r="J32" i="3"/>
  <c r="L32" i="3" s="1"/>
  <c r="J36" i="3"/>
  <c r="L36" i="3" s="1"/>
  <c r="I56" i="3"/>
  <c r="I22" i="3"/>
  <c r="K51" i="3"/>
  <c r="K53" i="3"/>
  <c r="K55" i="3"/>
  <c r="J26" i="3"/>
  <c r="L26" i="3" s="1"/>
  <c r="J18" i="3"/>
  <c r="L18" i="3" s="1"/>
  <c r="K24" i="3"/>
  <c r="I24" i="3"/>
  <c r="K28" i="3"/>
  <c r="I28" i="3"/>
  <c r="I68" i="3"/>
  <c r="K68" i="3"/>
  <c r="I72" i="3"/>
  <c r="K72" i="3"/>
  <c r="J54" i="3"/>
  <c r="L54" i="3" s="1"/>
  <c r="J58" i="3"/>
  <c r="L58" i="3" s="1"/>
  <c r="N72" i="3"/>
  <c r="O72" i="3" s="1"/>
  <c r="J68" i="3"/>
  <c r="L68" i="3" s="1"/>
  <c r="N35" i="3"/>
  <c r="O35" i="3" s="1"/>
  <c r="J39" i="3"/>
  <c r="L39" i="3" s="1"/>
  <c r="I53" i="3"/>
  <c r="N24" i="3"/>
  <c r="O24" i="3" s="1"/>
  <c r="K32" i="3"/>
  <c r="I32" i="3"/>
  <c r="I63" i="3"/>
  <c r="K63" i="3"/>
  <c r="K38" i="3"/>
  <c r="I38" i="3"/>
  <c r="N20" i="3"/>
  <c r="O20" i="3" s="1"/>
  <c r="J20" i="3"/>
  <c r="L20" i="3" s="1"/>
  <c r="J35" i="3"/>
  <c r="L35" i="3" s="1"/>
  <c r="K17" i="3"/>
  <c r="K19" i="3"/>
  <c r="K21" i="3"/>
  <c r="I59" i="3"/>
  <c r="K59" i="3"/>
  <c r="K34" i="3"/>
  <c r="I34" i="3"/>
  <c r="J16" i="3"/>
  <c r="L16" i="3" s="1"/>
  <c r="K25" i="3"/>
  <c r="I25" i="3"/>
  <c r="I69" i="3"/>
  <c r="K69" i="3"/>
  <c r="I73" i="3"/>
  <c r="K73" i="3"/>
  <c r="J51" i="3"/>
  <c r="L51" i="3" s="1"/>
  <c r="N51" i="3"/>
  <c r="O51" i="3" s="1"/>
  <c r="J55" i="3"/>
  <c r="L55" i="3" s="1"/>
  <c r="N55" i="3"/>
  <c r="O55" i="3" s="1"/>
  <c r="J61" i="3"/>
  <c r="L61" i="3" s="1"/>
  <c r="I58" i="3"/>
  <c r="J67" i="3"/>
  <c r="L67" i="3" s="1"/>
  <c r="J37" i="3"/>
  <c r="L37" i="3" s="1"/>
  <c r="K57" i="3"/>
  <c r="I19" i="3"/>
  <c r="I21" i="3"/>
  <c r="J27" i="3"/>
  <c r="L27" i="3" s="1"/>
  <c r="K36" i="3"/>
  <c r="I36" i="3"/>
  <c r="I60" i="3"/>
  <c r="K60" i="3"/>
  <c r="K35" i="3"/>
  <c r="I35" i="3"/>
  <c r="J17" i="3"/>
  <c r="L17" i="3" s="1"/>
  <c r="J34" i="3"/>
  <c r="L34" i="3" s="1"/>
  <c r="K23" i="3"/>
  <c r="V26" i="1"/>
  <c r="W26" i="1" s="1"/>
  <c r="X26" i="1" s="1"/>
  <c r="V53" i="1"/>
  <c r="W53" i="1" s="1"/>
  <c r="X53" i="1" s="1"/>
  <c r="V12" i="1"/>
  <c r="W12" i="1" s="1"/>
  <c r="X12" i="1" s="1"/>
  <c r="V52" i="1"/>
  <c r="W52" i="1" s="1"/>
  <c r="X52" i="1" s="1"/>
  <c r="V45" i="1"/>
  <c r="W45" i="1" s="1"/>
  <c r="X45" i="1" s="1"/>
  <c r="V15" i="1"/>
  <c r="W15" i="1" s="1"/>
  <c r="X15" i="1" s="1"/>
  <c r="V7" i="1"/>
  <c r="W7" i="1" s="1"/>
  <c r="X7" i="1" s="1"/>
  <c r="P6" i="1"/>
  <c r="V19" i="1"/>
  <c r="W19" i="1" s="1"/>
  <c r="X19" i="1" s="1"/>
  <c r="V42" i="1"/>
  <c r="W42" i="1" s="1"/>
  <c r="X42" i="1" s="1"/>
  <c r="V36" i="1"/>
  <c r="W36" i="1" s="1"/>
  <c r="X36" i="1" s="1"/>
  <c r="V44" i="1"/>
  <c r="W44" i="1" s="1"/>
  <c r="X44" i="1" s="1"/>
  <c r="Q6" i="1"/>
  <c r="S6" i="1" s="1"/>
  <c r="Y6" i="1" s="1"/>
  <c r="AB6" i="1" s="1"/>
  <c r="V37" i="1"/>
  <c r="W37" i="1" s="1"/>
  <c r="X37" i="1" s="1"/>
  <c r="V27" i="1"/>
  <c r="W27" i="1" s="1"/>
  <c r="X27" i="1" s="1"/>
  <c r="V20" i="1"/>
  <c r="W20" i="1" s="1"/>
  <c r="X20" i="1" s="1"/>
  <c r="V17" i="1"/>
  <c r="W17" i="1" s="1"/>
  <c r="X17" i="1" s="1"/>
  <c r="V34" i="1"/>
  <c r="S9" i="1"/>
  <c r="Y9" i="1" s="1"/>
  <c r="V35" i="1"/>
  <c r="W35" i="1" s="1"/>
  <c r="X35" i="1" s="1"/>
  <c r="V18" i="1"/>
  <c r="W18" i="1" s="1"/>
  <c r="X18" i="1" s="1"/>
  <c r="V31" i="1"/>
  <c r="W31" i="1" s="1"/>
  <c r="X31" i="1" s="1"/>
  <c r="V50" i="1"/>
  <c r="W50" i="1" s="1"/>
  <c r="X50" i="1" s="1"/>
  <c r="V10" i="1"/>
  <c r="W10" i="1" s="1"/>
  <c r="X10" i="1" s="1"/>
  <c r="V11" i="1"/>
  <c r="W11" i="1" s="1"/>
  <c r="X11" i="1" s="1"/>
  <c r="S43" i="1"/>
  <c r="Y43" i="1" s="1"/>
  <c r="S35" i="1"/>
  <c r="Y35" i="1" s="1"/>
  <c r="V23" i="1"/>
  <c r="W23" i="1" s="1"/>
  <c r="X23" i="1" s="1"/>
  <c r="S23" i="1"/>
  <c r="Y23" i="1" s="1"/>
  <c r="V51" i="1"/>
  <c r="W51" i="1" s="1"/>
  <c r="X51" i="1" s="1"/>
  <c r="S44" i="1"/>
  <c r="S41" i="1"/>
  <c r="Y41" i="1" s="1"/>
  <c r="S28" i="1"/>
  <c r="V28" i="1"/>
  <c r="W28" i="1" s="1"/>
  <c r="X28" i="1" s="1"/>
  <c r="S53" i="1"/>
  <c r="Y53" i="1" s="1"/>
  <c r="V43" i="1"/>
  <c r="W43" i="1" s="1"/>
  <c r="X43" i="1" s="1"/>
  <c r="S37" i="1"/>
  <c r="Y37" i="1" s="1"/>
  <c r="V39" i="1"/>
  <c r="W39" i="1" s="1"/>
  <c r="X39" i="1" s="1"/>
  <c r="S19" i="1"/>
  <c r="Y19" i="1" s="1"/>
  <c r="S14" i="1"/>
  <c r="Y14" i="1" s="1"/>
  <c r="S27" i="1"/>
  <c r="Y27" i="1" s="1"/>
  <c r="S33" i="1"/>
  <c r="Y33" i="1" s="1"/>
  <c r="S30" i="1"/>
  <c r="S16" i="1"/>
  <c r="Y16" i="1" s="1"/>
  <c r="S51" i="1"/>
  <c r="Y51" i="1" s="1"/>
  <c r="S17" i="1"/>
  <c r="Y17" i="1" s="1"/>
  <c r="S42" i="1"/>
  <c r="Y42" i="1" s="1"/>
  <c r="S34" i="1"/>
  <c r="S26" i="1"/>
  <c r="Y26" i="1" s="1"/>
  <c r="S10" i="1"/>
  <c r="Y10" i="1" s="1"/>
  <c r="S20" i="1"/>
  <c r="Y20" i="1" s="1"/>
  <c r="S11" i="1"/>
  <c r="Y11" i="1" s="1"/>
  <c r="V9" i="1"/>
  <c r="W9" i="1" s="1"/>
  <c r="X9" i="1" s="1"/>
  <c r="S15" i="1"/>
  <c r="Y15" i="1" s="1"/>
  <c r="S18" i="1"/>
  <c r="Y18" i="1" s="1"/>
  <c r="S13" i="1"/>
  <c r="Y13" i="1" s="1"/>
  <c r="S48" i="1"/>
  <c r="Y48" i="1" s="1"/>
  <c r="S40" i="1"/>
  <c r="Y40" i="1" s="1"/>
  <c r="S32" i="1"/>
  <c r="Y32" i="1" s="1"/>
  <c r="S24" i="1"/>
  <c r="Y24" i="1" s="1"/>
  <c r="S8" i="1"/>
  <c r="Y8" i="1" s="1"/>
  <c r="S25" i="1"/>
  <c r="Y25" i="1" s="1"/>
  <c r="S7" i="1"/>
  <c r="Y7" i="1" s="1"/>
  <c r="V47" i="1"/>
  <c r="W47" i="1" s="1"/>
  <c r="X47" i="1" s="1"/>
  <c r="V29" i="1"/>
  <c r="W29" i="1" s="1"/>
  <c r="X29" i="1" s="1"/>
  <c r="S31" i="1"/>
  <c r="S46" i="1"/>
  <c r="Y46" i="1" s="1"/>
  <c r="S38" i="1"/>
  <c r="Y38" i="1" s="1"/>
  <c r="S22" i="1"/>
  <c r="Y22" i="1" s="1"/>
  <c r="S50" i="1"/>
  <c r="Y50" i="1" s="1"/>
  <c r="S49" i="1"/>
  <c r="Y49" i="1" s="1"/>
  <c r="S21" i="1"/>
  <c r="Y21" i="1" s="1"/>
  <c r="S52" i="1"/>
  <c r="Y52" i="1" s="1"/>
  <c r="S36" i="1"/>
  <c r="Y36" i="1" s="1"/>
  <c r="S12" i="1"/>
  <c r="Y12" i="1" s="1"/>
  <c r="S45" i="1"/>
  <c r="Y45" i="1" s="1"/>
  <c r="Y47" i="1"/>
  <c r="Y30" i="1"/>
  <c r="W34" i="1"/>
  <c r="X34" i="1" s="1"/>
  <c r="Y44" i="1"/>
  <c r="Y34" i="1"/>
  <c r="Y31" i="1"/>
  <c r="S39" i="1"/>
  <c r="Y39" i="1" s="1"/>
  <c r="Y28" i="1"/>
  <c r="V49" i="1"/>
  <c r="W49" i="1" s="1"/>
  <c r="X49" i="1" s="1"/>
  <c r="V41" i="1"/>
  <c r="W41" i="1" s="1"/>
  <c r="X41" i="1" s="1"/>
  <c r="V33" i="1"/>
  <c r="W33" i="1" s="1"/>
  <c r="X33" i="1" s="1"/>
  <c r="V25" i="1"/>
  <c r="W25" i="1" s="1"/>
  <c r="X25" i="1" s="1"/>
  <c r="V48" i="1"/>
  <c r="W48" i="1" s="1"/>
  <c r="X48" i="1" s="1"/>
  <c r="V40" i="1"/>
  <c r="W40" i="1" s="1"/>
  <c r="X40" i="1" s="1"/>
  <c r="V32" i="1"/>
  <c r="W32" i="1" s="1"/>
  <c r="X32" i="1" s="1"/>
  <c r="V24" i="1"/>
  <c r="W24" i="1" s="1"/>
  <c r="X24" i="1" s="1"/>
  <c r="V16" i="1"/>
  <c r="W16" i="1" s="1"/>
  <c r="X16" i="1" s="1"/>
  <c r="V8" i="1"/>
  <c r="W8" i="1" s="1"/>
  <c r="X8" i="1" s="1"/>
  <c r="V46" i="1"/>
  <c r="W46" i="1" s="1"/>
  <c r="X46" i="1" s="1"/>
  <c r="V30" i="1"/>
  <c r="W30" i="1" s="1"/>
  <c r="X30" i="1" s="1"/>
  <c r="V22" i="1"/>
  <c r="W22" i="1" s="1"/>
  <c r="X22" i="1" s="1"/>
  <c r="V14" i="1"/>
  <c r="W14" i="1" s="1"/>
  <c r="X14" i="1" s="1"/>
  <c r="V38" i="1"/>
  <c r="W38" i="1" s="1"/>
  <c r="X38" i="1" s="1"/>
  <c r="V21" i="1"/>
  <c r="W21" i="1" s="1"/>
  <c r="X21" i="1" s="1"/>
  <c r="V13" i="1"/>
  <c r="W13" i="1" s="1"/>
  <c r="X13" i="1" s="1"/>
  <c r="V6" i="1" l="1"/>
  <c r="W6" i="1" s="1"/>
  <c r="X6" i="1" s="1"/>
  <c r="AA6" i="1" s="1"/>
</calcChain>
</file>

<file path=xl/sharedStrings.xml><?xml version="1.0" encoding="utf-8"?>
<sst xmlns="http://schemas.openxmlformats.org/spreadsheetml/2006/main" count="50" uniqueCount="41">
  <si>
    <t>Alt</t>
  </si>
  <si>
    <t>Az</t>
  </si>
  <si>
    <t>X</t>
  </si>
  <si>
    <t>Y</t>
  </si>
  <si>
    <t>R</t>
  </si>
  <si>
    <t>Home X</t>
  </si>
  <si>
    <t>Home Y</t>
  </si>
  <si>
    <t>radius</t>
  </si>
  <si>
    <t>tempRa</t>
  </si>
  <si>
    <t>Polar -&gt; Cartesean</t>
  </si>
  <si>
    <t>Spherical-&gt;Polar</t>
  </si>
  <si>
    <t>Result.X</t>
  </si>
  <si>
    <t>Result.Y</t>
  </si>
  <si>
    <t>Result.R</t>
  </si>
  <si>
    <t>Carteasean-&gt;Polar</t>
  </si>
  <si>
    <t>radiusder</t>
  </si>
  <si>
    <t>angle(3)</t>
  </si>
  <si>
    <t>angle(2)</t>
  </si>
  <si>
    <t>angle(1)</t>
  </si>
  <si>
    <t>result.X</t>
  </si>
  <si>
    <t>result.Y</t>
  </si>
  <si>
    <t>Polar-Spherical</t>
  </si>
  <si>
    <t>i</t>
  </si>
  <si>
    <t>j</t>
  </si>
  <si>
    <t>ct_X</t>
  </si>
  <si>
    <t>ct_Y</t>
  </si>
  <si>
    <t>my_X</t>
  </si>
  <si>
    <t>my_Y</t>
  </si>
  <si>
    <t>Home positions</t>
  </si>
  <si>
    <t>RA</t>
  </si>
  <si>
    <t>Dec</t>
  </si>
  <si>
    <t>Ra</t>
  </si>
  <si>
    <t>Axis positions</t>
  </si>
  <si>
    <t>Radius</t>
  </si>
  <si>
    <t>Ra2</t>
  </si>
  <si>
    <t>Dec2</t>
  </si>
  <si>
    <t>Radius 2</t>
  </si>
  <si>
    <t>Ra2'</t>
  </si>
  <si>
    <t>Dec2'</t>
  </si>
  <si>
    <t>Angle</t>
  </si>
  <si>
    <t>RA2'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</si>
</sst>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2" fontId="1" fillId="0" borderId="0" xfId="0" applyNumberFormat="1" applyFont="1" applyAlignment="1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2" fontId="2" fillId="0" borderId="0" xfId="0" applyNumberFormat="1" applyFont="1"/>
    <xf numFmtId="2" fontId="0" fillId="0" borderId="0" xfId="0" quotePrefix="1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7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8823516-2F82-450C-9F8E-B937F10FE4D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B88-4A0B-8181-576F7356EA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695A9C1-84EB-48AA-95B2-51491874B1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B88-4A0B-8181-576F7356EA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69FB854-D2CC-4F31-A0F9-E58B6DFD6C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B88-4A0B-8181-576F7356EA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8EE376-7ADD-4447-9236-D244F4F82B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B88-4A0B-8181-576F7356EA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0AC6D6F-5579-4796-B850-4C9165400C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B88-4A0B-8181-576F7356EA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CB9D43-8ED8-401B-B865-8AD9AA7556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B88-4A0B-8181-576F7356EA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8752695-4A9F-42DE-99A3-FB044D7BA0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B88-4A0B-8181-576F7356EA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E1FF20E-7D6F-4807-937D-41770D1BF7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B88-4A0B-8181-576F7356EA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236F6F2-8056-472D-8EAB-FE6DC300C1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B88-4A0B-8181-576F7356EAD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BD93D1-8314-44F8-8368-32023491B7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B88-4A0B-8181-576F7356EAD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0B4B426-F674-461A-8A5E-74ABC38F58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B88-4A0B-8181-576F7356EAD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0B65DCA-11F1-4AA4-B9B5-20C83DC925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B88-4A0B-8181-576F7356EAD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953EB87-8849-411A-B546-851E994CB2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B88-4A0B-8181-576F7356EAD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353ACDD-C53D-4631-87FB-F914F8EE9B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B88-4A0B-8181-576F7356EAD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559CA5-7E25-4807-BAC1-59BCC87B07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B88-4A0B-8181-576F7356EAD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EEDCAAF-C353-47EB-8BAD-ED25369123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B88-4A0B-8181-576F7356EAD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60C32DD-C14F-4144-BB6D-6D84281CD4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B88-4A0B-8181-576F7356EA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97745ED-EC18-4797-A535-37F8BFC965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B88-4A0B-8181-576F7356EAD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86F29DF-1674-4D5D-A427-B6A102CB92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B88-4A0B-8181-576F7356EAD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0DA6E25-85A6-42DB-855B-F94383CD7C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B88-4A0B-8181-576F7356EAD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9CC102C-FF59-4076-96AE-735A7F7A3B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B88-4A0B-8181-576F7356EAD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CC5D1AF-9515-4322-A0EC-44EBD53559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B88-4A0B-8181-576F7356EAD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76469C3-56A0-4ADB-9744-6EDC803C88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B88-4A0B-8181-576F7356EAD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C4E647C-A4EC-4171-AB72-E0EFE34095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B88-4A0B-8181-576F7356EA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2744750-B5FC-41C9-BD2E-A9DE9A77F0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B88-4A0B-8181-576F7356EAD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A518460-00EB-4B57-AE95-FAAC0DD574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B88-4A0B-8181-576F7356EAD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752FB79-290E-42F9-A4AE-0987229CBC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B88-4A0B-8181-576F7356EAD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DD271EE-5E3E-47A2-AEA8-F23C08B1A8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B88-4A0B-8181-576F7356EAD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7CD5A59-917F-4D1A-8FB1-937B337D09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B88-4A0B-8181-576F7356EAD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16C2FC2-6837-41ED-8091-A5D54782A0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B88-4A0B-8181-576F7356EAD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36168A9-FCDD-4867-9F2C-84D84B2ECB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B88-4A0B-8181-576F7356EAD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D4A2D6B-966F-449F-AA84-38630570FF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B88-4A0B-8181-576F7356EAD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4B74C20-4E3A-4EF6-B4D0-69B472289D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B88-4A0B-8181-576F7356EAD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6B8220D-153A-412B-82D4-E84108E99E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B88-4A0B-8181-576F7356EAD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A671AE6-C8F8-41FA-AF8F-71B04DEBAF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B88-4A0B-8181-576F7356EAD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E2EDB2A-0258-4A8F-84D2-A08CA69C8A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B88-4A0B-8181-576F7356EAD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AEB4C72-C4B7-4301-A185-04C83F1652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B88-4A0B-8181-576F7356EAD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618430F-A1DC-4EA1-98F6-61744D8BAF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B88-4A0B-8181-576F7356EAD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9754E09-1BCD-4750-BB6C-C67C8B4701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B88-4A0B-8181-576F7356EAD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290C916-3EDB-4CFA-9FAA-8381D346B0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B88-4A0B-8181-576F7356EAD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D225E43-AE0A-44DA-9F52-FA8775C97D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B88-4A0B-8181-576F7356EAD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6976DBA-328A-42DF-8A01-64A20D4184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B88-4A0B-8181-576F7356EAD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ECD0E49-1FB1-4FD0-9836-06EE099213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B88-4A0B-8181-576F7356EAD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0889EE2-FB0C-4F8B-8691-516AFB98E9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B88-4A0B-8181-576F7356EAD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864C91E-F556-4E3D-A85C-73E1C44958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B88-4A0B-8181-576F7356EAD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755736D-7DB0-4F2B-8CD9-3D20789E0D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B88-4A0B-8181-576F7356EAD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C36DE35-E176-48D4-AC33-A1C3B3A21A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B88-4A0B-8181-576F7356EAD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2AF6F12-A38D-4480-885C-8F85CFD784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B88-4A0B-8181-576F7356EA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Sheet1!$M$6:$M$53</c:f>
              <c:numCache>
                <c:formatCode>General</c:formatCode>
                <c:ptCount val="48"/>
                <c:pt idx="0">
                  <c:v>-180</c:v>
                </c:pt>
                <c:pt idx="1">
                  <c:v>-155.88457268119896</c:v>
                </c:pt>
                <c:pt idx="2">
                  <c:v>-90.000000000000085</c:v>
                </c:pt>
                <c:pt idx="3">
                  <c:v>0</c:v>
                </c:pt>
                <c:pt idx="4">
                  <c:v>90.000000000000014</c:v>
                </c:pt>
                <c:pt idx="5">
                  <c:v>155.8845726811989</c:v>
                </c:pt>
                <c:pt idx="6">
                  <c:v>180</c:v>
                </c:pt>
                <c:pt idx="7">
                  <c:v>155.88457268119896</c:v>
                </c:pt>
                <c:pt idx="8">
                  <c:v>90.000000000000014</c:v>
                </c:pt>
                <c:pt idx="9">
                  <c:v>0</c:v>
                </c:pt>
                <c:pt idx="10">
                  <c:v>-89.999999999999957</c:v>
                </c:pt>
                <c:pt idx="11">
                  <c:v>-155.88457268119896</c:v>
                </c:pt>
                <c:pt idx="12">
                  <c:v>-240</c:v>
                </c:pt>
                <c:pt idx="13">
                  <c:v>-207.84609690826525</c:v>
                </c:pt>
                <c:pt idx="14">
                  <c:v>-120.00000000000011</c:v>
                </c:pt>
                <c:pt idx="15">
                  <c:v>0</c:v>
                </c:pt>
                <c:pt idx="16">
                  <c:v>120.00000000000003</c:v>
                </c:pt>
                <c:pt idx="17">
                  <c:v>207.84609690826522</c:v>
                </c:pt>
                <c:pt idx="18">
                  <c:v>240</c:v>
                </c:pt>
                <c:pt idx="19">
                  <c:v>207.84609690826528</c:v>
                </c:pt>
                <c:pt idx="20">
                  <c:v>120.00000000000003</c:v>
                </c:pt>
                <c:pt idx="21">
                  <c:v>0</c:v>
                </c:pt>
                <c:pt idx="22">
                  <c:v>-119.99999999999994</c:v>
                </c:pt>
                <c:pt idx="23">
                  <c:v>-207.84609690826528</c:v>
                </c:pt>
                <c:pt idx="24">
                  <c:v>-300</c:v>
                </c:pt>
                <c:pt idx="25">
                  <c:v>-259.8076211353316</c:v>
                </c:pt>
                <c:pt idx="26">
                  <c:v>-150.00000000000014</c:v>
                </c:pt>
                <c:pt idx="27">
                  <c:v>0</c:v>
                </c:pt>
                <c:pt idx="28">
                  <c:v>150.00000000000003</c:v>
                </c:pt>
                <c:pt idx="29">
                  <c:v>259.80762113533149</c:v>
                </c:pt>
                <c:pt idx="30">
                  <c:v>300</c:v>
                </c:pt>
                <c:pt idx="31">
                  <c:v>259.8076211353316</c:v>
                </c:pt>
                <c:pt idx="32">
                  <c:v>150.00000000000003</c:v>
                </c:pt>
                <c:pt idx="33">
                  <c:v>0</c:v>
                </c:pt>
                <c:pt idx="34">
                  <c:v>-149.99999999999994</c:v>
                </c:pt>
                <c:pt idx="35">
                  <c:v>-259.8076211353316</c:v>
                </c:pt>
                <c:pt idx="36">
                  <c:v>-360</c:v>
                </c:pt>
                <c:pt idx="37">
                  <c:v>-311.76914536239792</c:v>
                </c:pt>
                <c:pt idx="38">
                  <c:v>-180.00000000000017</c:v>
                </c:pt>
                <c:pt idx="39">
                  <c:v>0</c:v>
                </c:pt>
                <c:pt idx="40">
                  <c:v>180.00000000000003</c:v>
                </c:pt>
                <c:pt idx="41">
                  <c:v>311.76914536239781</c:v>
                </c:pt>
                <c:pt idx="42">
                  <c:v>360</c:v>
                </c:pt>
                <c:pt idx="43">
                  <c:v>311.76914536239792</c:v>
                </c:pt>
                <c:pt idx="44">
                  <c:v>180.00000000000003</c:v>
                </c:pt>
                <c:pt idx="45">
                  <c:v>0</c:v>
                </c:pt>
                <c:pt idx="46">
                  <c:v>-179.99999999999991</c:v>
                </c:pt>
                <c:pt idx="47">
                  <c:v>-311.76914536239792</c:v>
                </c:pt>
              </c:numCache>
            </c:numRef>
          </c:xVal>
          <c:yVal>
            <c:numRef>
              <c:f>Sheet1!$N$6:$N$53</c:f>
              <c:numCache>
                <c:formatCode>General</c:formatCode>
                <c:ptCount val="48"/>
                <c:pt idx="0">
                  <c:v>0</c:v>
                </c:pt>
                <c:pt idx="1">
                  <c:v>-90.000000000000014</c:v>
                </c:pt>
                <c:pt idx="2">
                  <c:v>-155.8845726811989</c:v>
                </c:pt>
                <c:pt idx="3">
                  <c:v>-180</c:v>
                </c:pt>
                <c:pt idx="4">
                  <c:v>-155.88457268119896</c:v>
                </c:pt>
                <c:pt idx="5">
                  <c:v>-90.000000000000085</c:v>
                </c:pt>
                <c:pt idx="6">
                  <c:v>0</c:v>
                </c:pt>
                <c:pt idx="7">
                  <c:v>89.999999999999986</c:v>
                </c:pt>
                <c:pt idx="8">
                  <c:v>155.88457268119896</c:v>
                </c:pt>
                <c:pt idx="9">
                  <c:v>180</c:v>
                </c:pt>
                <c:pt idx="10">
                  <c:v>155.88457268119896</c:v>
                </c:pt>
                <c:pt idx="11">
                  <c:v>89.999999999999986</c:v>
                </c:pt>
                <c:pt idx="12">
                  <c:v>0</c:v>
                </c:pt>
                <c:pt idx="13">
                  <c:v>-120.00000000000003</c:v>
                </c:pt>
                <c:pt idx="14">
                  <c:v>-207.84609690826522</c:v>
                </c:pt>
                <c:pt idx="15">
                  <c:v>-240</c:v>
                </c:pt>
                <c:pt idx="16">
                  <c:v>-207.84609690826525</c:v>
                </c:pt>
                <c:pt idx="17">
                  <c:v>-120.00000000000011</c:v>
                </c:pt>
                <c:pt idx="18">
                  <c:v>0</c:v>
                </c:pt>
                <c:pt idx="19">
                  <c:v>119.99999999999999</c:v>
                </c:pt>
                <c:pt idx="20">
                  <c:v>207.84609690826525</c:v>
                </c:pt>
                <c:pt idx="21">
                  <c:v>240</c:v>
                </c:pt>
                <c:pt idx="22">
                  <c:v>207.84609690826528</c:v>
                </c:pt>
                <c:pt idx="23">
                  <c:v>119.99999999999999</c:v>
                </c:pt>
                <c:pt idx="24">
                  <c:v>0</c:v>
                </c:pt>
                <c:pt idx="25">
                  <c:v>-150.00000000000003</c:v>
                </c:pt>
                <c:pt idx="26">
                  <c:v>-259.80762113533149</c:v>
                </c:pt>
                <c:pt idx="27">
                  <c:v>-300</c:v>
                </c:pt>
                <c:pt idx="28">
                  <c:v>-259.8076211353316</c:v>
                </c:pt>
                <c:pt idx="29">
                  <c:v>-150.00000000000014</c:v>
                </c:pt>
                <c:pt idx="30">
                  <c:v>0</c:v>
                </c:pt>
                <c:pt idx="31">
                  <c:v>149.99999999999997</c:v>
                </c:pt>
                <c:pt idx="32">
                  <c:v>259.8076211353316</c:v>
                </c:pt>
                <c:pt idx="33">
                  <c:v>300</c:v>
                </c:pt>
                <c:pt idx="34">
                  <c:v>259.8076211353316</c:v>
                </c:pt>
                <c:pt idx="35">
                  <c:v>149.99999999999997</c:v>
                </c:pt>
                <c:pt idx="36">
                  <c:v>0</c:v>
                </c:pt>
                <c:pt idx="37">
                  <c:v>-180.00000000000003</c:v>
                </c:pt>
                <c:pt idx="38">
                  <c:v>-311.76914536239781</c:v>
                </c:pt>
                <c:pt idx="39">
                  <c:v>-360</c:v>
                </c:pt>
                <c:pt idx="40">
                  <c:v>-311.76914536239792</c:v>
                </c:pt>
                <c:pt idx="41">
                  <c:v>-180.00000000000017</c:v>
                </c:pt>
                <c:pt idx="42">
                  <c:v>0</c:v>
                </c:pt>
                <c:pt idx="43">
                  <c:v>179.99999999999997</c:v>
                </c:pt>
                <c:pt idx="44">
                  <c:v>311.76914536239792</c:v>
                </c:pt>
                <c:pt idx="45">
                  <c:v>360</c:v>
                </c:pt>
                <c:pt idx="46">
                  <c:v>311.76914536239792</c:v>
                </c:pt>
                <c:pt idx="47">
                  <c:v>179.99999999999997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Sheet1!$B$6:$B$53</c15:f>
                <c15:dlblRangeCache>
                  <c:ptCount val="48"/>
                  <c:pt idx="0">
                    <c:v>0.00</c:v>
                  </c:pt>
                  <c:pt idx="1">
                    <c:v>30.00</c:v>
                  </c:pt>
                  <c:pt idx="2">
                    <c:v>60.00</c:v>
                  </c:pt>
                  <c:pt idx="3">
                    <c:v>90.00</c:v>
                  </c:pt>
                  <c:pt idx="4">
                    <c:v>120.00</c:v>
                  </c:pt>
                  <c:pt idx="5">
                    <c:v>150.00</c:v>
                  </c:pt>
                  <c:pt idx="6">
                    <c:v>180.00</c:v>
                  </c:pt>
                  <c:pt idx="7">
                    <c:v>210.00</c:v>
                  </c:pt>
                  <c:pt idx="8">
                    <c:v>240.00</c:v>
                  </c:pt>
                  <c:pt idx="9">
                    <c:v>270.00</c:v>
                  </c:pt>
                  <c:pt idx="10">
                    <c:v>300.00</c:v>
                  </c:pt>
                  <c:pt idx="11">
                    <c:v>330.00</c:v>
                  </c:pt>
                  <c:pt idx="12">
                    <c:v>0.00</c:v>
                  </c:pt>
                  <c:pt idx="13">
                    <c:v>30.00</c:v>
                  </c:pt>
                  <c:pt idx="14">
                    <c:v>60.00</c:v>
                  </c:pt>
                  <c:pt idx="15">
                    <c:v>90.00</c:v>
                  </c:pt>
                  <c:pt idx="16">
                    <c:v>120.00</c:v>
                  </c:pt>
                  <c:pt idx="17">
                    <c:v>150.00</c:v>
                  </c:pt>
                  <c:pt idx="18">
                    <c:v>180.00</c:v>
                  </c:pt>
                  <c:pt idx="19">
                    <c:v>210.00</c:v>
                  </c:pt>
                  <c:pt idx="20">
                    <c:v>240.00</c:v>
                  </c:pt>
                  <c:pt idx="21">
                    <c:v>270.00</c:v>
                  </c:pt>
                  <c:pt idx="22">
                    <c:v>300.00</c:v>
                  </c:pt>
                  <c:pt idx="23">
                    <c:v>330.00</c:v>
                  </c:pt>
                  <c:pt idx="24">
                    <c:v>0.00</c:v>
                  </c:pt>
                  <c:pt idx="25">
                    <c:v>30.00</c:v>
                  </c:pt>
                  <c:pt idx="26">
                    <c:v>60.00</c:v>
                  </c:pt>
                  <c:pt idx="27">
                    <c:v>90.00</c:v>
                  </c:pt>
                  <c:pt idx="28">
                    <c:v>120.00</c:v>
                  </c:pt>
                  <c:pt idx="29">
                    <c:v>150.00</c:v>
                  </c:pt>
                  <c:pt idx="30">
                    <c:v>180.00</c:v>
                  </c:pt>
                  <c:pt idx="31">
                    <c:v>210.00</c:v>
                  </c:pt>
                  <c:pt idx="32">
                    <c:v>240.00</c:v>
                  </c:pt>
                  <c:pt idx="33">
                    <c:v>270.00</c:v>
                  </c:pt>
                  <c:pt idx="34">
                    <c:v>300.00</c:v>
                  </c:pt>
                  <c:pt idx="35">
                    <c:v>330.00</c:v>
                  </c:pt>
                  <c:pt idx="36">
                    <c:v>0.00</c:v>
                  </c:pt>
                  <c:pt idx="37">
                    <c:v>30.00</c:v>
                  </c:pt>
                  <c:pt idx="38">
                    <c:v>60.00</c:v>
                  </c:pt>
                  <c:pt idx="39">
                    <c:v>90.00</c:v>
                  </c:pt>
                  <c:pt idx="40">
                    <c:v>120.00</c:v>
                  </c:pt>
                  <c:pt idx="41">
                    <c:v>150.00</c:v>
                  </c:pt>
                  <c:pt idx="42">
                    <c:v>180.00</c:v>
                  </c:pt>
                  <c:pt idx="43">
                    <c:v>210.00</c:v>
                  </c:pt>
                  <c:pt idx="44">
                    <c:v>240.00</c:v>
                  </c:pt>
                  <c:pt idx="45">
                    <c:v>270.00</c:v>
                  </c:pt>
                  <c:pt idx="46">
                    <c:v>300.00</c:v>
                  </c:pt>
                  <c:pt idx="47">
                    <c:v>330.00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B88-4A0B-8181-576F7356EA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1695856"/>
        <c:axId val="771697168"/>
      </c:scatterChart>
      <c:valAx>
        <c:axId val="771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97168"/>
        <c:crosses val="autoZero"/>
        <c:crossBetween val="midCat"/>
      </c:valAx>
      <c:valAx>
        <c:axId val="7716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9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Sheet3!$H$5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Sheet3!$G$32:$G$58</c:f>
              <c:numCache>
                <c:formatCode>0.00</c:formatCode>
                <c:ptCount val="27"/>
                <c:pt idx="0">
                  <c:v>127.27922061357856</c:v>
                </c:pt>
                <c:pt idx="1">
                  <c:v>190.91883092036784</c:v>
                </c:pt>
                <c:pt idx="2">
                  <c:v>254.55844122715712</c:v>
                </c:pt>
                <c:pt idx="3">
                  <c:v>318.1980515339464</c:v>
                </c:pt>
                <c:pt idx="4">
                  <c:v>381.83766184073568</c:v>
                </c:pt>
                <c:pt idx="5">
                  <c:v>445.47727214752496</c:v>
                </c:pt>
                <c:pt idx="6">
                  <c:v>509.11688245431424</c:v>
                </c:pt>
                <c:pt idx="7">
                  <c:v>572.75649276110357</c:v>
                </c:pt>
                <c:pt idx="8">
                  <c:v>66.152965396079793</c:v>
                </c:pt>
                <c:pt idx="9">
                  <c:v>61.081294644194898</c:v>
                </c:pt>
                <c:pt idx="10">
                  <c:v>57.577411152720906</c:v>
                </c:pt>
                <c:pt idx="11">
                  <c:v>1.102633609417758E-14</c:v>
                </c:pt>
                <c:pt idx="12">
                  <c:v>1.653950414126637E-14</c:v>
                </c:pt>
                <c:pt idx="13">
                  <c:v>2.205267218835516E-14</c:v>
                </c:pt>
                <c:pt idx="14">
                  <c:v>2.756584023544395E-14</c:v>
                </c:pt>
                <c:pt idx="15">
                  <c:v>3.307900828253274E-14</c:v>
                </c:pt>
                <c:pt idx="16">
                  <c:v>3.859217632962153E-14</c:v>
                </c:pt>
                <c:pt idx="17">
                  <c:v>4.410534437671032E-14</c:v>
                </c:pt>
                <c:pt idx="18">
                  <c:v>4.961851242379911E-14</c:v>
                </c:pt>
                <c:pt idx="19">
                  <c:v>-127.27922061357854</c:v>
                </c:pt>
                <c:pt idx="20">
                  <c:v>-190.91883092036781</c:v>
                </c:pt>
                <c:pt idx="21">
                  <c:v>-254.55844122715709</c:v>
                </c:pt>
                <c:pt idx="22">
                  <c:v>-318.19805153394634</c:v>
                </c:pt>
                <c:pt idx="23">
                  <c:v>-381.83766184073562</c:v>
                </c:pt>
                <c:pt idx="24">
                  <c:v>-445.4772721475249</c:v>
                </c:pt>
                <c:pt idx="25">
                  <c:v>-509.11688245431418</c:v>
                </c:pt>
                <c:pt idx="26">
                  <c:v>-572.75649276110346</c:v>
                </c:pt>
              </c:numCache>
            </c:numRef>
          </c:xVal>
          <c:yVal>
            <c:numRef>
              <c:f>Sheet3!$H$32:$H$58</c:f>
              <c:numCache>
                <c:formatCode>0.00</c:formatCode>
                <c:ptCount val="27"/>
                <c:pt idx="0">
                  <c:v>127.27922061357854</c:v>
                </c:pt>
                <c:pt idx="1">
                  <c:v>190.91883092036781</c:v>
                </c:pt>
                <c:pt idx="2">
                  <c:v>254.55844122715709</c:v>
                </c:pt>
                <c:pt idx="3">
                  <c:v>318.19805153394634</c:v>
                </c:pt>
                <c:pt idx="4">
                  <c:v>381.83766184073562</c:v>
                </c:pt>
                <c:pt idx="5">
                  <c:v>445.4772721475249</c:v>
                </c:pt>
                <c:pt idx="6">
                  <c:v>509.11688245431418</c:v>
                </c:pt>
                <c:pt idx="7">
                  <c:v>572.75649276110346</c:v>
                </c:pt>
                <c:pt idx="8">
                  <c:v>230.70280702519653</c:v>
                </c:pt>
                <c:pt idx="9">
                  <c:v>227.95849500422011</c:v>
                </c:pt>
                <c:pt idx="10">
                  <c:v>230.93038285368715</c:v>
                </c:pt>
                <c:pt idx="11">
                  <c:v>180</c:v>
                </c:pt>
                <c:pt idx="12">
                  <c:v>270</c:v>
                </c:pt>
                <c:pt idx="13">
                  <c:v>360</c:v>
                </c:pt>
                <c:pt idx="14">
                  <c:v>450</c:v>
                </c:pt>
                <c:pt idx="15">
                  <c:v>540</c:v>
                </c:pt>
                <c:pt idx="16">
                  <c:v>630</c:v>
                </c:pt>
                <c:pt idx="17">
                  <c:v>720</c:v>
                </c:pt>
                <c:pt idx="18">
                  <c:v>810</c:v>
                </c:pt>
                <c:pt idx="19">
                  <c:v>127.27922061357856</c:v>
                </c:pt>
                <c:pt idx="20">
                  <c:v>190.91883092036784</c:v>
                </c:pt>
                <c:pt idx="21">
                  <c:v>254.55844122715712</c:v>
                </c:pt>
                <c:pt idx="22">
                  <c:v>318.1980515339464</c:v>
                </c:pt>
                <c:pt idx="23">
                  <c:v>381.83766184073568</c:v>
                </c:pt>
                <c:pt idx="24">
                  <c:v>445.47727214752496</c:v>
                </c:pt>
                <c:pt idx="25">
                  <c:v>509.11688245431424</c:v>
                </c:pt>
                <c:pt idx="26">
                  <c:v>572.75649276110357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F-4F05-85FF-169E791DF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296008"/>
        <c:axId val="757296664"/>
      </c:scatterChart>
      <c:valAx>
        <c:axId val="75729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96664"/>
        <c:crosses val="autoZero"/>
        <c:crossBetween val="midCat"/>
      </c:valAx>
      <c:valAx>
        <c:axId val="75729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9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ct_Y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Sheet2!$A$2:$A$16</c:f>
              <c:numCache>
                <c:formatCode>General</c:formatCode>
                <c:ptCount val="15"/>
                <c:pt idx="0">
                  <c:v>-224.30156493694599</c:v>
                </c:pt>
                <c:pt idx="1">
                  <c:v>-208.35006204791199</c:v>
                </c:pt>
                <c:pt idx="2">
                  <c:v>-249.34254702844899</c:v>
                </c:pt>
                <c:pt idx="3">
                  <c:v>-230.41790598747701</c:v>
                </c:pt>
                <c:pt idx="4">
                  <c:v>-22.476257884881498</c:v>
                </c:pt>
                <c:pt idx="5">
                  <c:v>-23.2961563806134</c:v>
                </c:pt>
                <c:pt idx="6">
                  <c:v>56.436933995716899</c:v>
                </c:pt>
                <c:pt idx="7">
                  <c:v>13.2526078058028</c:v>
                </c:pt>
                <c:pt idx="8">
                  <c:v>259.36514095890197</c:v>
                </c:pt>
                <c:pt idx="9">
                  <c:v>252.74180372186399</c:v>
                </c:pt>
                <c:pt idx="10">
                  <c:v>223.76159447082799</c:v>
                </c:pt>
                <c:pt idx="11">
                  <c:v>251.441162222565</c:v>
                </c:pt>
                <c:pt idx="12">
                  <c:v>-188.68677998112901</c:v>
                </c:pt>
                <c:pt idx="13">
                  <c:v>-164.20848193186799</c:v>
                </c:pt>
                <c:pt idx="14">
                  <c:v>-130.80089280363001</c:v>
                </c:pt>
              </c:numCache>
            </c:numRef>
          </c:xVal>
          <c:yVal>
            <c:numRef>
              <c:f>Sheet2!$B$2:$B$16</c:f>
              <c:numCache>
                <c:formatCode>General</c:formatCode>
                <c:ptCount val="15"/>
                <c:pt idx="0">
                  <c:v>42.379229918903299</c:v>
                </c:pt>
                <c:pt idx="1">
                  <c:v>91.572525329937207</c:v>
                </c:pt>
                <c:pt idx="2">
                  <c:v>46.623588647695499</c:v>
                </c:pt>
                <c:pt idx="3">
                  <c:v>53.754270498377302</c:v>
                </c:pt>
                <c:pt idx="4">
                  <c:v>254.236117254183</c:v>
                </c:pt>
                <c:pt idx="5">
                  <c:v>186.32185789884099</c:v>
                </c:pt>
                <c:pt idx="6">
                  <c:v>207.84554184506399</c:v>
                </c:pt>
                <c:pt idx="7">
                  <c:v>226.53437484794901</c:v>
                </c:pt>
                <c:pt idx="8">
                  <c:v>-87.804254091138901</c:v>
                </c:pt>
                <c:pt idx="9">
                  <c:v>-12.3471886057717</c:v>
                </c:pt>
                <c:pt idx="10">
                  <c:v>-106.21345361105099</c:v>
                </c:pt>
                <c:pt idx="11">
                  <c:v>-64.450963918661301</c:v>
                </c:pt>
                <c:pt idx="12">
                  <c:v>-224.08020299869901</c:v>
                </c:pt>
                <c:pt idx="13">
                  <c:v>-258.76119434383401</c:v>
                </c:pt>
                <c:pt idx="14">
                  <c:v>-265.338190113282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2C-468C-B82A-C7E5761FEC88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my_Y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Sheet2!$C$2:$C$16</c:f>
              <c:numCache>
                <c:formatCode>General</c:formatCode>
                <c:ptCount val="15"/>
                <c:pt idx="0">
                  <c:v>-222.527729424337</c:v>
                </c:pt>
                <c:pt idx="1">
                  <c:v>-208.623969146787</c:v>
                </c:pt>
                <c:pt idx="2">
                  <c:v>-247.790438218952</c:v>
                </c:pt>
                <c:pt idx="3">
                  <c:v>-229.123447628354</c:v>
                </c:pt>
                <c:pt idx="4">
                  <c:v>-29.707582082074499</c:v>
                </c:pt>
                <c:pt idx="5">
                  <c:v>-29.061308799614</c:v>
                </c:pt>
                <c:pt idx="6">
                  <c:v>49.049903954998001</c:v>
                </c:pt>
                <c:pt idx="7">
                  <c:v>6.0720406579880501</c:v>
                </c:pt>
                <c:pt idx="8">
                  <c:v>257.34598631901599</c:v>
                </c:pt>
                <c:pt idx="9">
                  <c:v>248.42871437646701</c:v>
                </c:pt>
                <c:pt idx="10">
                  <c:v>222.71609064564899</c:v>
                </c:pt>
                <c:pt idx="11">
                  <c:v>248.718545912206</c:v>
                </c:pt>
                <c:pt idx="12">
                  <c:v>-174.993340463198</c:v>
                </c:pt>
                <c:pt idx="13">
                  <c:v>-147.92854946175399</c:v>
                </c:pt>
                <c:pt idx="14">
                  <c:v>-116.013501467816</c:v>
                </c:pt>
              </c:numCache>
            </c:numRef>
          </c:xVal>
          <c:yVal>
            <c:numRef>
              <c:f>Sheet2!$D$2:$D$16</c:f>
              <c:numCache>
                <c:formatCode>General</c:formatCode>
                <c:ptCount val="15"/>
                <c:pt idx="0">
                  <c:v>32.8339751788982</c:v>
                </c:pt>
                <c:pt idx="1">
                  <c:v>82.081206547010098</c:v>
                </c:pt>
                <c:pt idx="2">
                  <c:v>35.704743283333698</c:v>
                </c:pt>
                <c:pt idx="3">
                  <c:v>43.775020612549199</c:v>
                </c:pt>
                <c:pt idx="4">
                  <c:v>249.46428397273701</c:v>
                </c:pt>
                <c:pt idx="5">
                  <c:v>181.483983879638</c:v>
                </c:pt>
                <c:pt idx="6">
                  <c:v>205.38346389060001</c:v>
                </c:pt>
                <c:pt idx="7">
                  <c:v>222.74748088099199</c:v>
                </c:pt>
                <c:pt idx="8">
                  <c:v>-79.417093710429398</c:v>
                </c:pt>
                <c:pt idx="9">
                  <c:v>-5.4305519357161502</c:v>
                </c:pt>
                <c:pt idx="10">
                  <c:v>-97.675103934484994</c:v>
                </c:pt>
                <c:pt idx="11">
                  <c:v>-56.434764318388098</c:v>
                </c:pt>
                <c:pt idx="12">
                  <c:v>-230.55283219615399</c:v>
                </c:pt>
                <c:pt idx="13">
                  <c:v>-264.32063533044698</c:v>
                </c:pt>
                <c:pt idx="14">
                  <c:v>-268.16147431333502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2C-468C-B82A-C7E5761F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834304"/>
        <c:axId val="824839552"/>
      </c:scatterChart>
      <c:valAx>
        <c:axId val="8248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839552"/>
        <c:crosses val="autoZero"/>
        <c:crossBetween val="midCat"/>
      </c:valAx>
      <c:valAx>
        <c:axId val="8248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8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483870</xdr:colOff>
      <xdr:row>55</xdr:row>
      <xdr:rowOff>64770</xdr:rowOff>
    </xdr:from>
    <xdr:to>
      <xdr:col>22</xdr:col>
      <xdr:colOff>457200</xdr:colOff>
      <xdr:row>85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C41DD2-5CB5-45C1-A975-5FAB8F215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415290</xdr:colOff>
      <xdr:row>40</xdr:row>
      <xdr:rowOff>106680</xdr:rowOff>
    </xdr:from>
    <xdr:to>
      <xdr:col>27</xdr:col>
      <xdr:colOff>297180</xdr:colOff>
      <xdr:row>74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E6F09-1563-4982-AC9B-7863FE539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118110</xdr:colOff>
      <xdr:row>6</xdr:row>
      <xdr:rowOff>125729</xdr:rowOff>
    </xdr:from>
    <xdr:to>
      <xdr:col>13</xdr:col>
      <xdr:colOff>422910</xdr:colOff>
      <xdr:row>31</xdr:row>
      <xdr:rowOff>77932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3A011-63A7-40D5-BA2B-E726A1DFC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0D24-2FEE-4EE3-AAFD-E51D4A085A83}">
  <sheetPr>
    <pageSetUpPr fitToPage="1"/>
  </sheetPr>
  <dimension ref="A1:AD53"/>
  <sheetViews>
    <sheetView workbookViewId="0">
      <selection sqref="A1:E53"/>
    </sheetView>
  </sheetViews>
  <sheetFormatPr defaultRowHeight="14.4" x14ac:dyDescent="0.3"/>
  <cols>
    <col min="1" max="1" width="14" style="1" customWidth="1"/>
    <col min="2" max="2" width="8.88671875" style="1"/>
    <col min="3" max="3" width="16.5546875" customWidth="1"/>
    <col min="4" max="4" width="12.21875" customWidth="1"/>
    <col min="7" max="7" width="15.44140625" style="1" customWidth="1"/>
    <col min="8" max="8" width="9.88671875" style="1" customWidth="1"/>
    <col min="9" max="9" width="8.88671875" style="1"/>
    <col min="12" max="12" width="13" customWidth="1"/>
    <col min="14" max="14" width="12" bestFit="1" customWidth="1"/>
    <col min="18" max="18" width="11.5546875" bestFit="1" customWidth="1"/>
    <col min="19" max="19" width="11.33203125" customWidth="1"/>
    <col min="21" max="21" width="4.44140625" customWidth="1"/>
    <col min="24" max="24" width="14.77734375" customWidth="1"/>
  </cols>
  <sheetData>
    <row r="1" spans="1:30" x14ac:dyDescent="0.3">
      <c r="A1" s="4" t="s">
        <v>5</v>
      </c>
      <c r="B1" s="4" t="s">
        <v>6</v>
      </c>
    </row>
    <row r="2" spans="1:30" x14ac:dyDescent="0.3">
      <c r="A2" s="1">
        <v>90</v>
      </c>
      <c r="B2" s="1">
        <v>90</v>
      </c>
    </row>
    <row r="3" spans="1:30" x14ac:dyDescent="0.3">
      <c r="A3" s="10" t="s">
        <v>10</v>
      </c>
      <c r="B3" s="9"/>
      <c r="C3" s="9"/>
      <c r="D3" s="9"/>
      <c r="E3" s="9"/>
      <c r="F3" s="4"/>
      <c r="G3" s="9" t="s">
        <v>9</v>
      </c>
      <c r="H3" s="9"/>
      <c r="I3" s="9"/>
      <c r="J3" s="9"/>
      <c r="K3" s="9"/>
      <c r="L3" s="9"/>
      <c r="M3" s="9"/>
      <c r="N3" s="9"/>
      <c r="P3" s="9" t="s">
        <v>14</v>
      </c>
      <c r="Q3" s="9"/>
      <c r="R3" s="9"/>
      <c r="S3" s="9"/>
      <c r="T3" s="4"/>
      <c r="U3" s="4"/>
      <c r="V3" s="4"/>
      <c r="W3" s="4"/>
      <c r="X3" s="4"/>
      <c r="Y3" s="4"/>
      <c r="AA3" s="11" t="s">
        <v>21</v>
      </c>
      <c r="AB3" s="11"/>
      <c r="AC3" s="11"/>
      <c r="AD3" s="11"/>
    </row>
    <row r="4" spans="1:30" x14ac:dyDescent="0.3">
      <c r="A4" s="5"/>
      <c r="B4" s="5"/>
      <c r="C4" s="4"/>
      <c r="D4" s="4"/>
      <c r="E4" s="4"/>
      <c r="F4" s="4"/>
      <c r="G4" s="5"/>
      <c r="H4" s="5"/>
      <c r="I4" s="5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0" s="3" customFormat="1" x14ac:dyDescent="0.3">
      <c r="A5" s="6" t="s">
        <v>0</v>
      </c>
      <c r="B5" s="6" t="s">
        <v>1</v>
      </c>
      <c r="C5" s="7" t="s">
        <v>11</v>
      </c>
      <c r="D5" s="7" t="s">
        <v>12</v>
      </c>
      <c r="E5" s="7" t="s">
        <v>13</v>
      </c>
      <c r="F5" s="7"/>
      <c r="G5" s="6" t="s">
        <v>0</v>
      </c>
      <c r="H5" s="6" t="s">
        <v>1</v>
      </c>
      <c r="I5" s="6" t="s">
        <v>8</v>
      </c>
      <c r="J5" s="7"/>
      <c r="K5" s="7" t="s">
        <v>7</v>
      </c>
      <c r="L5" s="8" t="s">
        <v>4</v>
      </c>
      <c r="M5" s="7" t="s">
        <v>2</v>
      </c>
      <c r="N5" s="7" t="s">
        <v>3</v>
      </c>
      <c r="P5" s="7" t="s">
        <v>2</v>
      </c>
      <c r="Q5" s="7" t="s">
        <v>3</v>
      </c>
      <c r="R5" s="7" t="s">
        <v>4</v>
      </c>
      <c r="S5" s="7" t="s">
        <v>15</v>
      </c>
      <c r="T5" s="7" t="s">
        <v>18</v>
      </c>
      <c r="U5" s="7"/>
      <c r="V5" s="7" t="s">
        <v>17</v>
      </c>
      <c r="W5" s="7" t="s">
        <v>16</v>
      </c>
      <c r="X5" s="7" t="s">
        <v>19</v>
      </c>
      <c r="Y5" s="7" t="s">
        <v>20</v>
      </c>
      <c r="AA5" s="3" t="s">
        <v>22</v>
      </c>
      <c r="AB5" s="3" t="s">
        <v>23</v>
      </c>
    </row>
    <row r="6" spans="1:30" x14ac:dyDescent="0.3">
      <c r="A6" s="1">
        <v>0</v>
      </c>
      <c r="B6" s="1">
        <v>0</v>
      </c>
      <c r="C6" s="1">
        <f>B6-180+$A$2</f>
        <v>-90</v>
      </c>
      <c r="D6">
        <f>((A6+90)*2) + $B$2</f>
        <v>270</v>
      </c>
      <c r="E6">
        <f>IF(AND((B6&lt;=($A$2+90)),(B6&gt;=($A$2-90))),1,0)</f>
        <v>1</v>
      </c>
      <c r="G6" s="1">
        <f>D6</f>
        <v>270</v>
      </c>
      <c r="H6" s="1">
        <f>C6</f>
        <v>-90</v>
      </c>
      <c r="I6" s="1">
        <f t="shared" ref="I6:I53" si="0">IF(H6&gt;$A$2, H6-$A$2, 360-($A$2-H6))</f>
        <v>180</v>
      </c>
      <c r="K6" s="1">
        <f t="shared" ref="K6:K53" si="1">IF(G6-$B$2 =0, 1,G6-$B$2 )</f>
        <v>180</v>
      </c>
      <c r="L6" s="2">
        <f>IF(K6&gt;0, 1, -1)</f>
        <v>1</v>
      </c>
      <c r="M6">
        <f>IF(ABS(COS(RADIANS(I6))) &lt; 0.000001,0,COS(RADIANS(I6))*K6)</f>
        <v>-180</v>
      </c>
      <c r="N6">
        <f>IF(ABS(SIN(RADIANS(I6)))&lt;0.00000001,0, SIN(RADIANS(I6))*K6)</f>
        <v>0</v>
      </c>
      <c r="P6">
        <f>M6</f>
        <v>-180</v>
      </c>
      <c r="Q6">
        <f>N6</f>
        <v>0</v>
      </c>
      <c r="R6" s="2">
        <f>L6</f>
        <v>1</v>
      </c>
      <c r="S6">
        <f>SQRT((P6*P6)+(Q6*Q6)*R6)</f>
        <v>180</v>
      </c>
      <c r="T6">
        <f>IF(P6&gt;0,DEGREES(ATAN(Q6/P6)),IF(P6&lt;0,IF(Q6&gt;=0,DEGREES(ATAN(Q6/P6))+180,DEGREES(ATAN(Q6/P6))-180),IF(Q6&gt;0,90,-90)))</f>
        <v>180</v>
      </c>
      <c r="V6">
        <f>IF(T6 &lt;0, 360+ T6, T6)</f>
        <v>180</v>
      </c>
      <c r="W6">
        <f>IF(R6&lt;0,V6+180, V6)</f>
        <v>180</v>
      </c>
      <c r="X6">
        <f>IF(W6&gt;180,$A$2-(360-W6),W6+$A$2)</f>
        <v>270</v>
      </c>
      <c r="Y6" s="1">
        <f>S6+$B$2</f>
        <v>270</v>
      </c>
      <c r="AA6" s="1">
        <f>X6-$A$2+180</f>
        <v>360</v>
      </c>
      <c r="AB6">
        <f>((Y6-$B$2)*0.5)-90</f>
        <v>0</v>
      </c>
    </row>
    <row r="7" spans="1:30" x14ac:dyDescent="0.3">
      <c r="A7" s="1">
        <v>0</v>
      </c>
      <c r="B7" s="1">
        <v>30</v>
      </c>
      <c r="C7" s="1">
        <f t="shared" ref="C7:C53" si="2">B7-180+$A$2</f>
        <v>-60</v>
      </c>
      <c r="D7">
        <f t="shared" ref="D7:D53" si="3">((A7+90)*2) + $B$2</f>
        <v>270</v>
      </c>
      <c r="E7">
        <f t="shared" ref="E7:E53" si="4">IF(AND((B7&lt;=($A$2+90)),(B7&gt;=($A$2-90))),1,0)</f>
        <v>1</v>
      </c>
      <c r="G7" s="1">
        <f t="shared" ref="G7:G53" si="5">D7</f>
        <v>270</v>
      </c>
      <c r="H7" s="1">
        <f t="shared" ref="H7:H53" si="6">C7</f>
        <v>-60</v>
      </c>
      <c r="I7" s="1">
        <f t="shared" si="0"/>
        <v>210</v>
      </c>
      <c r="K7" s="1">
        <f t="shared" si="1"/>
        <v>180</v>
      </c>
      <c r="L7" s="2">
        <f t="shared" ref="L7:L53" si="7">IF(K7&gt;0, 1, -1)</f>
        <v>1</v>
      </c>
      <c r="M7">
        <f t="shared" ref="M7:M53" si="8">IF(ABS(COS(RADIANS(I7))) &lt; 0.000001,0,COS(RADIANS(I7))*K7)</f>
        <v>-155.88457268119896</v>
      </c>
      <c r="N7">
        <f t="shared" ref="N7:N53" si="9">IF(ABS(SIN(RADIANS(I7)))&lt;0.00000001,0, SIN(RADIANS(I7))*K7)</f>
        <v>-90.000000000000014</v>
      </c>
      <c r="P7">
        <f t="shared" ref="P7:P53" si="10">M7</f>
        <v>-155.88457268119896</v>
      </c>
      <c r="Q7">
        <f t="shared" ref="Q7:Q53" si="11">N7</f>
        <v>-90.000000000000014</v>
      </c>
      <c r="R7" s="2">
        <f t="shared" ref="R7:R53" si="12">L7</f>
        <v>1</v>
      </c>
      <c r="S7">
        <f t="shared" ref="S7:S53" si="13">SQRT((P7*P7)+(Q7*Q7)*R7)</f>
        <v>180</v>
      </c>
      <c r="T7">
        <f t="shared" ref="T7:T53" si="14">IF(P7&gt;0,DEGREES(ATAN(Q7/P7)),IF(P7&lt;0,IF(Q7&gt;=0,DEGREES(ATAN(Q7/P7))+180,DEGREES(ATAN(Q7/P7))-180),IF(Q7&gt;0,90,-90)))</f>
        <v>-150</v>
      </c>
      <c r="V7">
        <f t="shared" ref="V7:V53" si="15">IF(T7 &lt;0, 360+ T7, T7)</f>
        <v>210</v>
      </c>
      <c r="W7">
        <f t="shared" ref="W7:W53" si="16">IF(R7&lt;0,V7+180, V7)</f>
        <v>210</v>
      </c>
      <c r="X7">
        <f>IF(W7&gt;180,$A$2-(360-W7),W7+$A$2)</f>
        <v>-60</v>
      </c>
      <c r="Y7" s="1">
        <f t="shared" ref="Y7:Y53" si="17">S7+$B$2</f>
        <v>270</v>
      </c>
    </row>
    <row r="8" spans="1:30" x14ac:dyDescent="0.3">
      <c r="A8" s="1">
        <v>0</v>
      </c>
      <c r="B8" s="1">
        <v>60</v>
      </c>
      <c r="C8" s="1">
        <f t="shared" si="2"/>
        <v>-30</v>
      </c>
      <c r="D8">
        <f t="shared" si="3"/>
        <v>270</v>
      </c>
      <c r="E8">
        <f t="shared" si="4"/>
        <v>1</v>
      </c>
      <c r="G8" s="1">
        <f t="shared" si="5"/>
        <v>270</v>
      </c>
      <c r="H8" s="1">
        <f t="shared" si="6"/>
        <v>-30</v>
      </c>
      <c r="I8" s="1">
        <f t="shared" si="0"/>
        <v>240</v>
      </c>
      <c r="K8" s="1">
        <f t="shared" si="1"/>
        <v>180</v>
      </c>
      <c r="L8" s="2">
        <f t="shared" si="7"/>
        <v>1</v>
      </c>
      <c r="M8">
        <f t="shared" si="8"/>
        <v>-90.000000000000085</v>
      </c>
      <c r="N8">
        <f t="shared" si="9"/>
        <v>-155.8845726811989</v>
      </c>
      <c r="P8">
        <f t="shared" si="10"/>
        <v>-90.000000000000085</v>
      </c>
      <c r="Q8">
        <f t="shared" si="11"/>
        <v>-155.8845726811989</v>
      </c>
      <c r="R8" s="2">
        <f t="shared" si="12"/>
        <v>1</v>
      </c>
      <c r="S8">
        <f t="shared" si="13"/>
        <v>180</v>
      </c>
      <c r="T8">
        <f t="shared" si="14"/>
        <v>-120.00000000000003</v>
      </c>
      <c r="V8">
        <f t="shared" si="15"/>
        <v>239.99999999999997</v>
      </c>
      <c r="W8">
        <f t="shared" si="16"/>
        <v>239.99999999999997</v>
      </c>
      <c r="X8">
        <f t="shared" ref="X8:X53" si="18">IF(W8&gt;180,$A$2-(360-W8),W8+$A$2)</f>
        <v>-30.000000000000028</v>
      </c>
      <c r="Y8" s="1">
        <f t="shared" si="17"/>
        <v>270</v>
      </c>
    </row>
    <row r="9" spans="1:30" x14ac:dyDescent="0.3">
      <c r="A9" s="1">
        <v>0</v>
      </c>
      <c r="B9" s="1">
        <v>90</v>
      </c>
      <c r="C9" s="1">
        <f t="shared" si="2"/>
        <v>0</v>
      </c>
      <c r="D9">
        <f t="shared" si="3"/>
        <v>270</v>
      </c>
      <c r="E9">
        <f t="shared" si="4"/>
        <v>1</v>
      </c>
      <c r="G9" s="1">
        <f t="shared" si="5"/>
        <v>270</v>
      </c>
      <c r="H9" s="1">
        <f t="shared" si="6"/>
        <v>0</v>
      </c>
      <c r="I9" s="1">
        <f t="shared" si="0"/>
        <v>270</v>
      </c>
      <c r="K9" s="1">
        <f t="shared" si="1"/>
        <v>180</v>
      </c>
      <c r="L9" s="2">
        <f t="shared" si="7"/>
        <v>1</v>
      </c>
      <c r="M9">
        <f t="shared" si="8"/>
        <v>0</v>
      </c>
      <c r="N9">
        <f t="shared" si="9"/>
        <v>-180</v>
      </c>
      <c r="P9">
        <f t="shared" si="10"/>
        <v>0</v>
      </c>
      <c r="Q9">
        <f t="shared" si="11"/>
        <v>-180</v>
      </c>
      <c r="R9" s="2">
        <f t="shared" si="12"/>
        <v>1</v>
      </c>
      <c r="S9">
        <f t="shared" si="13"/>
        <v>180</v>
      </c>
      <c r="T9">
        <f t="shared" si="14"/>
        <v>-90</v>
      </c>
      <c r="V9">
        <f t="shared" si="15"/>
        <v>270</v>
      </c>
      <c r="W9">
        <f t="shared" si="16"/>
        <v>270</v>
      </c>
      <c r="X9">
        <f t="shared" si="18"/>
        <v>0</v>
      </c>
      <c r="Y9" s="1">
        <f t="shared" si="17"/>
        <v>270</v>
      </c>
    </row>
    <row r="10" spans="1:30" x14ac:dyDescent="0.3">
      <c r="A10" s="1">
        <v>0</v>
      </c>
      <c r="B10" s="1">
        <v>120</v>
      </c>
      <c r="C10" s="1">
        <f t="shared" si="2"/>
        <v>30</v>
      </c>
      <c r="D10">
        <f t="shared" si="3"/>
        <v>270</v>
      </c>
      <c r="E10">
        <f t="shared" si="4"/>
        <v>1</v>
      </c>
      <c r="G10" s="1">
        <f t="shared" si="5"/>
        <v>270</v>
      </c>
      <c r="H10" s="1">
        <f t="shared" si="6"/>
        <v>30</v>
      </c>
      <c r="I10" s="1">
        <f t="shared" si="0"/>
        <v>300</v>
      </c>
      <c r="K10" s="1">
        <f t="shared" si="1"/>
        <v>180</v>
      </c>
      <c r="L10" s="2">
        <f t="shared" si="7"/>
        <v>1</v>
      </c>
      <c r="M10">
        <f t="shared" si="8"/>
        <v>90.000000000000014</v>
      </c>
      <c r="N10">
        <f t="shared" si="9"/>
        <v>-155.88457268119896</v>
      </c>
      <c r="P10">
        <f t="shared" si="10"/>
        <v>90.000000000000014</v>
      </c>
      <c r="Q10">
        <f t="shared" si="11"/>
        <v>-155.88457268119896</v>
      </c>
      <c r="R10" s="2">
        <f t="shared" si="12"/>
        <v>1</v>
      </c>
      <c r="S10">
        <f t="shared" si="13"/>
        <v>180</v>
      </c>
      <c r="T10">
        <f t="shared" si="14"/>
        <v>-59.999999999999993</v>
      </c>
      <c r="V10">
        <f t="shared" si="15"/>
        <v>300</v>
      </c>
      <c r="W10">
        <f t="shared" si="16"/>
        <v>300</v>
      </c>
      <c r="X10">
        <f t="shared" si="18"/>
        <v>30</v>
      </c>
      <c r="Y10" s="1">
        <f t="shared" si="17"/>
        <v>270</v>
      </c>
    </row>
    <row r="11" spans="1:30" x14ac:dyDescent="0.3">
      <c r="A11" s="1">
        <v>0</v>
      </c>
      <c r="B11" s="1">
        <v>150</v>
      </c>
      <c r="C11" s="1">
        <f t="shared" si="2"/>
        <v>60</v>
      </c>
      <c r="D11">
        <f t="shared" si="3"/>
        <v>270</v>
      </c>
      <c r="E11">
        <f t="shared" si="4"/>
        <v>1</v>
      </c>
      <c r="G11" s="1">
        <f t="shared" si="5"/>
        <v>270</v>
      </c>
      <c r="H11" s="1">
        <f t="shared" si="6"/>
        <v>60</v>
      </c>
      <c r="I11" s="1">
        <f t="shared" si="0"/>
        <v>330</v>
      </c>
      <c r="K11" s="1">
        <f t="shared" si="1"/>
        <v>180</v>
      </c>
      <c r="L11" s="2">
        <f t="shared" si="7"/>
        <v>1</v>
      </c>
      <c r="M11">
        <f t="shared" si="8"/>
        <v>155.8845726811989</v>
      </c>
      <c r="N11">
        <f t="shared" si="9"/>
        <v>-90.000000000000085</v>
      </c>
      <c r="P11">
        <f t="shared" si="10"/>
        <v>155.8845726811989</v>
      </c>
      <c r="Q11">
        <f t="shared" si="11"/>
        <v>-90.000000000000085</v>
      </c>
      <c r="R11" s="2">
        <f t="shared" si="12"/>
        <v>1</v>
      </c>
      <c r="S11">
        <f t="shared" si="13"/>
        <v>180</v>
      </c>
      <c r="T11">
        <f t="shared" si="14"/>
        <v>-30.000000000000036</v>
      </c>
      <c r="V11">
        <f t="shared" si="15"/>
        <v>329.99999999999994</v>
      </c>
      <c r="W11">
        <f t="shared" si="16"/>
        <v>329.99999999999994</v>
      </c>
      <c r="X11">
        <f t="shared" si="18"/>
        <v>59.999999999999943</v>
      </c>
      <c r="Y11" s="1">
        <f t="shared" si="17"/>
        <v>270</v>
      </c>
    </row>
    <row r="12" spans="1:30" x14ac:dyDescent="0.3">
      <c r="A12" s="1">
        <v>0</v>
      </c>
      <c r="B12" s="1">
        <v>180</v>
      </c>
      <c r="C12" s="1">
        <f t="shared" si="2"/>
        <v>90</v>
      </c>
      <c r="D12">
        <f t="shared" si="3"/>
        <v>270</v>
      </c>
      <c r="E12">
        <f t="shared" si="4"/>
        <v>1</v>
      </c>
      <c r="G12" s="1">
        <f t="shared" si="5"/>
        <v>270</v>
      </c>
      <c r="H12" s="1">
        <f t="shared" si="6"/>
        <v>90</v>
      </c>
      <c r="I12" s="1">
        <f t="shared" si="0"/>
        <v>360</v>
      </c>
      <c r="K12" s="1">
        <f t="shared" si="1"/>
        <v>180</v>
      </c>
      <c r="L12" s="2">
        <f t="shared" si="7"/>
        <v>1</v>
      </c>
      <c r="M12">
        <f t="shared" si="8"/>
        <v>180</v>
      </c>
      <c r="N12">
        <f t="shared" si="9"/>
        <v>0</v>
      </c>
      <c r="P12">
        <f t="shared" si="10"/>
        <v>180</v>
      </c>
      <c r="Q12">
        <f t="shared" si="11"/>
        <v>0</v>
      </c>
      <c r="R12" s="2">
        <f t="shared" si="12"/>
        <v>1</v>
      </c>
      <c r="S12">
        <f t="shared" si="13"/>
        <v>180</v>
      </c>
      <c r="T12">
        <f t="shared" si="14"/>
        <v>0</v>
      </c>
      <c r="V12">
        <f t="shared" si="15"/>
        <v>0</v>
      </c>
      <c r="W12">
        <f t="shared" si="16"/>
        <v>0</v>
      </c>
      <c r="X12">
        <f t="shared" si="18"/>
        <v>90</v>
      </c>
      <c r="Y12" s="1">
        <f t="shared" si="17"/>
        <v>270</v>
      </c>
    </row>
    <row r="13" spans="1:30" x14ac:dyDescent="0.3">
      <c r="A13" s="1">
        <v>0</v>
      </c>
      <c r="B13" s="1">
        <v>210</v>
      </c>
      <c r="C13" s="1">
        <f t="shared" si="2"/>
        <v>120</v>
      </c>
      <c r="D13">
        <f t="shared" si="3"/>
        <v>270</v>
      </c>
      <c r="E13">
        <f t="shared" si="4"/>
        <v>0</v>
      </c>
      <c r="G13" s="1">
        <f t="shared" si="5"/>
        <v>270</v>
      </c>
      <c r="H13" s="1">
        <f t="shared" si="6"/>
        <v>120</v>
      </c>
      <c r="I13" s="1">
        <f t="shared" si="0"/>
        <v>30</v>
      </c>
      <c r="K13" s="1">
        <f t="shared" si="1"/>
        <v>180</v>
      </c>
      <c r="L13" s="2">
        <f t="shared" si="7"/>
        <v>1</v>
      </c>
      <c r="M13">
        <f t="shared" si="8"/>
        <v>155.88457268119896</v>
      </c>
      <c r="N13">
        <f t="shared" si="9"/>
        <v>89.999999999999986</v>
      </c>
      <c r="P13">
        <f t="shared" si="10"/>
        <v>155.88457268119896</v>
      </c>
      <c r="Q13">
        <f t="shared" si="11"/>
        <v>89.999999999999986</v>
      </c>
      <c r="R13" s="2">
        <f t="shared" si="12"/>
        <v>1</v>
      </c>
      <c r="S13">
        <f t="shared" si="13"/>
        <v>180</v>
      </c>
      <c r="T13">
        <f t="shared" si="14"/>
        <v>29.999999999999996</v>
      </c>
      <c r="V13">
        <f t="shared" si="15"/>
        <v>29.999999999999996</v>
      </c>
      <c r="W13">
        <f t="shared" si="16"/>
        <v>29.999999999999996</v>
      </c>
      <c r="X13">
        <f t="shared" si="18"/>
        <v>120</v>
      </c>
      <c r="Y13" s="1">
        <f t="shared" si="17"/>
        <v>270</v>
      </c>
    </row>
    <row r="14" spans="1:30" x14ac:dyDescent="0.3">
      <c r="A14" s="1">
        <v>0</v>
      </c>
      <c r="B14" s="1">
        <v>240</v>
      </c>
      <c r="C14" s="1">
        <f t="shared" si="2"/>
        <v>150</v>
      </c>
      <c r="D14">
        <f t="shared" si="3"/>
        <v>270</v>
      </c>
      <c r="E14">
        <f t="shared" si="4"/>
        <v>0</v>
      </c>
      <c r="G14" s="1">
        <f t="shared" si="5"/>
        <v>270</v>
      </c>
      <c r="H14" s="1">
        <f t="shared" si="6"/>
        <v>150</v>
      </c>
      <c r="I14" s="1">
        <f t="shared" si="0"/>
        <v>60</v>
      </c>
      <c r="K14" s="1">
        <f t="shared" si="1"/>
        <v>180</v>
      </c>
      <c r="L14" s="2">
        <f t="shared" si="7"/>
        <v>1</v>
      </c>
      <c r="M14">
        <f t="shared" si="8"/>
        <v>90.000000000000014</v>
      </c>
      <c r="N14">
        <f t="shared" si="9"/>
        <v>155.88457268119896</v>
      </c>
      <c r="P14">
        <f t="shared" si="10"/>
        <v>90.000000000000014</v>
      </c>
      <c r="Q14">
        <f t="shared" si="11"/>
        <v>155.88457268119896</v>
      </c>
      <c r="R14" s="2">
        <f t="shared" si="12"/>
        <v>1</v>
      </c>
      <c r="S14">
        <f t="shared" si="13"/>
        <v>180</v>
      </c>
      <c r="T14">
        <f t="shared" si="14"/>
        <v>59.999999999999993</v>
      </c>
      <c r="V14">
        <f t="shared" si="15"/>
        <v>59.999999999999993</v>
      </c>
      <c r="W14">
        <f t="shared" si="16"/>
        <v>59.999999999999993</v>
      </c>
      <c r="X14">
        <f t="shared" si="18"/>
        <v>150</v>
      </c>
      <c r="Y14" s="1">
        <f t="shared" si="17"/>
        <v>270</v>
      </c>
    </row>
    <row r="15" spans="1:30" x14ac:dyDescent="0.3">
      <c r="A15" s="1">
        <v>0</v>
      </c>
      <c r="B15" s="1">
        <v>270</v>
      </c>
      <c r="C15" s="1">
        <f t="shared" si="2"/>
        <v>180</v>
      </c>
      <c r="D15">
        <f t="shared" si="3"/>
        <v>270</v>
      </c>
      <c r="E15">
        <f t="shared" si="4"/>
        <v>0</v>
      </c>
      <c r="G15" s="1">
        <f t="shared" si="5"/>
        <v>270</v>
      </c>
      <c r="H15" s="1">
        <f t="shared" si="6"/>
        <v>180</v>
      </c>
      <c r="I15" s="1">
        <f t="shared" si="0"/>
        <v>90</v>
      </c>
      <c r="K15" s="1">
        <f t="shared" si="1"/>
        <v>180</v>
      </c>
      <c r="L15" s="2">
        <f t="shared" si="7"/>
        <v>1</v>
      </c>
      <c r="M15">
        <f t="shared" si="8"/>
        <v>0</v>
      </c>
      <c r="N15">
        <f t="shared" si="9"/>
        <v>180</v>
      </c>
      <c r="P15">
        <f t="shared" si="10"/>
        <v>0</v>
      </c>
      <c r="Q15">
        <f t="shared" si="11"/>
        <v>180</v>
      </c>
      <c r="R15" s="2">
        <f t="shared" si="12"/>
        <v>1</v>
      </c>
      <c r="S15">
        <f t="shared" si="13"/>
        <v>180</v>
      </c>
      <c r="T15">
        <f t="shared" si="14"/>
        <v>90</v>
      </c>
      <c r="V15">
        <f t="shared" si="15"/>
        <v>90</v>
      </c>
      <c r="W15">
        <f t="shared" si="16"/>
        <v>90</v>
      </c>
      <c r="X15">
        <f t="shared" si="18"/>
        <v>180</v>
      </c>
      <c r="Y15" s="1">
        <f t="shared" si="17"/>
        <v>270</v>
      </c>
    </row>
    <row r="16" spans="1:30" x14ac:dyDescent="0.3">
      <c r="A16" s="1">
        <v>0</v>
      </c>
      <c r="B16" s="1">
        <v>300</v>
      </c>
      <c r="C16" s="1">
        <f t="shared" si="2"/>
        <v>210</v>
      </c>
      <c r="D16">
        <f t="shared" si="3"/>
        <v>270</v>
      </c>
      <c r="E16">
        <f t="shared" si="4"/>
        <v>0</v>
      </c>
      <c r="G16" s="1">
        <f t="shared" si="5"/>
        <v>270</v>
      </c>
      <c r="H16" s="1">
        <f t="shared" si="6"/>
        <v>210</v>
      </c>
      <c r="I16" s="1">
        <f t="shared" si="0"/>
        <v>120</v>
      </c>
      <c r="K16" s="1">
        <f t="shared" si="1"/>
        <v>180</v>
      </c>
      <c r="L16" s="2">
        <f t="shared" si="7"/>
        <v>1</v>
      </c>
      <c r="M16">
        <f t="shared" si="8"/>
        <v>-89.999999999999957</v>
      </c>
      <c r="N16">
        <f t="shared" si="9"/>
        <v>155.88457268119896</v>
      </c>
      <c r="P16">
        <f t="shared" si="10"/>
        <v>-89.999999999999957</v>
      </c>
      <c r="Q16">
        <f t="shared" si="11"/>
        <v>155.88457268119896</v>
      </c>
      <c r="R16" s="2">
        <f t="shared" si="12"/>
        <v>1</v>
      </c>
      <c r="S16">
        <f t="shared" si="13"/>
        <v>179.99999999999997</v>
      </c>
      <c r="T16">
        <f t="shared" si="14"/>
        <v>120</v>
      </c>
      <c r="V16">
        <f t="shared" si="15"/>
        <v>120</v>
      </c>
      <c r="W16">
        <f t="shared" si="16"/>
        <v>120</v>
      </c>
      <c r="X16">
        <f t="shared" si="18"/>
        <v>210</v>
      </c>
      <c r="Y16" s="1">
        <f t="shared" si="17"/>
        <v>270</v>
      </c>
    </row>
    <row r="17" spans="1:25" x14ac:dyDescent="0.3">
      <c r="A17" s="1">
        <v>0</v>
      </c>
      <c r="B17" s="1">
        <v>330</v>
      </c>
      <c r="C17" s="1">
        <f t="shared" si="2"/>
        <v>240</v>
      </c>
      <c r="D17">
        <f t="shared" si="3"/>
        <v>270</v>
      </c>
      <c r="E17">
        <f t="shared" si="4"/>
        <v>0</v>
      </c>
      <c r="G17" s="1">
        <f t="shared" si="5"/>
        <v>270</v>
      </c>
      <c r="H17" s="1">
        <f t="shared" si="6"/>
        <v>240</v>
      </c>
      <c r="I17" s="1">
        <f t="shared" si="0"/>
        <v>150</v>
      </c>
      <c r="K17" s="1">
        <f t="shared" si="1"/>
        <v>180</v>
      </c>
      <c r="L17" s="2">
        <f t="shared" si="7"/>
        <v>1</v>
      </c>
      <c r="M17">
        <f t="shared" si="8"/>
        <v>-155.88457268119896</v>
      </c>
      <c r="N17">
        <f t="shared" si="9"/>
        <v>89.999999999999986</v>
      </c>
      <c r="P17">
        <f t="shared" si="10"/>
        <v>-155.88457268119896</v>
      </c>
      <c r="Q17">
        <f t="shared" si="11"/>
        <v>89.999999999999986</v>
      </c>
      <c r="R17" s="2">
        <f t="shared" si="12"/>
        <v>1</v>
      </c>
      <c r="S17">
        <f t="shared" si="13"/>
        <v>180</v>
      </c>
      <c r="T17">
        <f t="shared" si="14"/>
        <v>150</v>
      </c>
      <c r="V17">
        <f t="shared" si="15"/>
        <v>150</v>
      </c>
      <c r="W17">
        <f t="shared" si="16"/>
        <v>150</v>
      </c>
      <c r="X17">
        <f t="shared" si="18"/>
        <v>240</v>
      </c>
      <c r="Y17" s="1">
        <f t="shared" si="17"/>
        <v>270</v>
      </c>
    </row>
    <row r="18" spans="1:25" x14ac:dyDescent="0.3">
      <c r="A18" s="1">
        <v>30</v>
      </c>
      <c r="B18" s="1">
        <v>0</v>
      </c>
      <c r="C18" s="1">
        <f t="shared" si="2"/>
        <v>-90</v>
      </c>
      <c r="D18">
        <f t="shared" si="3"/>
        <v>330</v>
      </c>
      <c r="E18">
        <f t="shared" si="4"/>
        <v>1</v>
      </c>
      <c r="G18" s="1">
        <f t="shared" si="5"/>
        <v>330</v>
      </c>
      <c r="H18" s="1">
        <f t="shared" si="6"/>
        <v>-90</v>
      </c>
      <c r="I18" s="1">
        <f t="shared" si="0"/>
        <v>180</v>
      </c>
      <c r="K18" s="1">
        <f t="shared" si="1"/>
        <v>240</v>
      </c>
      <c r="L18" s="2">
        <f t="shared" si="7"/>
        <v>1</v>
      </c>
      <c r="M18">
        <f t="shared" si="8"/>
        <v>-240</v>
      </c>
      <c r="N18">
        <f t="shared" si="9"/>
        <v>0</v>
      </c>
      <c r="P18">
        <f t="shared" si="10"/>
        <v>-240</v>
      </c>
      <c r="Q18">
        <f t="shared" si="11"/>
        <v>0</v>
      </c>
      <c r="R18" s="2">
        <f t="shared" si="12"/>
        <v>1</v>
      </c>
      <c r="S18">
        <f t="shared" si="13"/>
        <v>240</v>
      </c>
      <c r="T18">
        <f t="shared" si="14"/>
        <v>180</v>
      </c>
      <c r="V18">
        <f t="shared" si="15"/>
        <v>180</v>
      </c>
      <c r="W18">
        <f t="shared" si="16"/>
        <v>180</v>
      </c>
      <c r="X18">
        <f t="shared" si="18"/>
        <v>270</v>
      </c>
      <c r="Y18" s="1">
        <f t="shared" si="17"/>
        <v>330</v>
      </c>
    </row>
    <row r="19" spans="1:25" x14ac:dyDescent="0.3">
      <c r="A19" s="1">
        <v>30</v>
      </c>
      <c r="B19" s="1">
        <v>30</v>
      </c>
      <c r="C19" s="1">
        <f t="shared" si="2"/>
        <v>-60</v>
      </c>
      <c r="D19">
        <f t="shared" si="3"/>
        <v>330</v>
      </c>
      <c r="E19">
        <f t="shared" si="4"/>
        <v>1</v>
      </c>
      <c r="G19" s="1">
        <f t="shared" si="5"/>
        <v>330</v>
      </c>
      <c r="H19" s="1">
        <f t="shared" si="6"/>
        <v>-60</v>
      </c>
      <c r="I19" s="1">
        <f t="shared" si="0"/>
        <v>210</v>
      </c>
      <c r="K19" s="1">
        <f t="shared" si="1"/>
        <v>240</v>
      </c>
      <c r="L19" s="2">
        <f t="shared" si="7"/>
        <v>1</v>
      </c>
      <c r="M19">
        <f t="shared" si="8"/>
        <v>-207.84609690826525</v>
      </c>
      <c r="N19">
        <f t="shared" si="9"/>
        <v>-120.00000000000003</v>
      </c>
      <c r="P19">
        <f t="shared" si="10"/>
        <v>-207.84609690826525</v>
      </c>
      <c r="Q19">
        <f t="shared" si="11"/>
        <v>-120.00000000000003</v>
      </c>
      <c r="R19" s="2">
        <f t="shared" si="12"/>
        <v>1</v>
      </c>
      <c r="S19">
        <f t="shared" si="13"/>
        <v>240</v>
      </c>
      <c r="T19">
        <f t="shared" si="14"/>
        <v>-150</v>
      </c>
      <c r="V19">
        <f t="shared" si="15"/>
        <v>210</v>
      </c>
      <c r="W19">
        <f t="shared" si="16"/>
        <v>210</v>
      </c>
      <c r="X19">
        <f t="shared" si="18"/>
        <v>-60</v>
      </c>
      <c r="Y19" s="1">
        <f t="shared" si="17"/>
        <v>330</v>
      </c>
    </row>
    <row r="20" spans="1:25" x14ac:dyDescent="0.3">
      <c r="A20" s="1">
        <v>30</v>
      </c>
      <c r="B20" s="1">
        <v>60</v>
      </c>
      <c r="C20" s="1">
        <f t="shared" si="2"/>
        <v>-30</v>
      </c>
      <c r="D20">
        <f t="shared" si="3"/>
        <v>330</v>
      </c>
      <c r="E20">
        <f t="shared" si="4"/>
        <v>1</v>
      </c>
      <c r="G20" s="1">
        <f t="shared" si="5"/>
        <v>330</v>
      </c>
      <c r="H20" s="1">
        <f t="shared" si="6"/>
        <v>-30</v>
      </c>
      <c r="I20" s="1">
        <f t="shared" si="0"/>
        <v>240</v>
      </c>
      <c r="K20" s="1">
        <f t="shared" si="1"/>
        <v>240</v>
      </c>
      <c r="L20" s="2">
        <f t="shared" si="7"/>
        <v>1</v>
      </c>
      <c r="M20">
        <f t="shared" si="8"/>
        <v>-120.00000000000011</v>
      </c>
      <c r="N20">
        <f t="shared" si="9"/>
        <v>-207.84609690826522</v>
      </c>
      <c r="P20">
        <f t="shared" si="10"/>
        <v>-120.00000000000011</v>
      </c>
      <c r="Q20">
        <f t="shared" si="11"/>
        <v>-207.84609690826522</v>
      </c>
      <c r="R20" s="2">
        <f t="shared" si="12"/>
        <v>1</v>
      </c>
      <c r="S20">
        <f t="shared" si="13"/>
        <v>240.00000000000003</v>
      </c>
      <c r="T20">
        <f t="shared" si="14"/>
        <v>-120.00000000000003</v>
      </c>
      <c r="V20">
        <f t="shared" si="15"/>
        <v>239.99999999999997</v>
      </c>
      <c r="W20">
        <f t="shared" si="16"/>
        <v>239.99999999999997</v>
      </c>
      <c r="X20">
        <f t="shared" si="18"/>
        <v>-30.000000000000028</v>
      </c>
      <c r="Y20" s="1">
        <f t="shared" si="17"/>
        <v>330</v>
      </c>
    </row>
    <row r="21" spans="1:25" x14ac:dyDescent="0.3">
      <c r="A21" s="1">
        <v>30</v>
      </c>
      <c r="B21" s="1">
        <v>90</v>
      </c>
      <c r="C21" s="1">
        <f t="shared" si="2"/>
        <v>0</v>
      </c>
      <c r="D21">
        <f t="shared" si="3"/>
        <v>330</v>
      </c>
      <c r="E21">
        <f t="shared" si="4"/>
        <v>1</v>
      </c>
      <c r="G21" s="1">
        <f t="shared" si="5"/>
        <v>330</v>
      </c>
      <c r="H21" s="1">
        <f t="shared" si="6"/>
        <v>0</v>
      </c>
      <c r="I21" s="1">
        <f t="shared" si="0"/>
        <v>270</v>
      </c>
      <c r="K21" s="1">
        <f t="shared" si="1"/>
        <v>240</v>
      </c>
      <c r="L21" s="2">
        <f t="shared" si="7"/>
        <v>1</v>
      </c>
      <c r="M21">
        <f t="shared" si="8"/>
        <v>0</v>
      </c>
      <c r="N21">
        <f t="shared" si="9"/>
        <v>-240</v>
      </c>
      <c r="P21">
        <f t="shared" si="10"/>
        <v>0</v>
      </c>
      <c r="Q21">
        <f t="shared" si="11"/>
        <v>-240</v>
      </c>
      <c r="R21" s="2">
        <f t="shared" si="12"/>
        <v>1</v>
      </c>
      <c r="S21">
        <f t="shared" si="13"/>
        <v>240</v>
      </c>
      <c r="T21">
        <f t="shared" si="14"/>
        <v>-90</v>
      </c>
      <c r="V21">
        <f t="shared" si="15"/>
        <v>270</v>
      </c>
      <c r="W21">
        <f t="shared" si="16"/>
        <v>270</v>
      </c>
      <c r="X21">
        <f t="shared" si="18"/>
        <v>0</v>
      </c>
      <c r="Y21" s="1">
        <f t="shared" si="17"/>
        <v>330</v>
      </c>
    </row>
    <row r="22" spans="1:25" x14ac:dyDescent="0.3">
      <c r="A22" s="1">
        <v>30</v>
      </c>
      <c r="B22" s="1">
        <v>120</v>
      </c>
      <c r="C22" s="1">
        <f t="shared" si="2"/>
        <v>30</v>
      </c>
      <c r="D22">
        <f t="shared" si="3"/>
        <v>330</v>
      </c>
      <c r="E22">
        <f t="shared" si="4"/>
        <v>1</v>
      </c>
      <c r="G22" s="1">
        <f t="shared" si="5"/>
        <v>330</v>
      </c>
      <c r="H22" s="1">
        <f t="shared" si="6"/>
        <v>30</v>
      </c>
      <c r="I22" s="1">
        <f t="shared" si="0"/>
        <v>300</v>
      </c>
      <c r="K22" s="1">
        <f t="shared" si="1"/>
        <v>240</v>
      </c>
      <c r="L22" s="2">
        <f t="shared" si="7"/>
        <v>1</v>
      </c>
      <c r="M22">
        <f t="shared" si="8"/>
        <v>120.00000000000003</v>
      </c>
      <c r="N22">
        <f t="shared" si="9"/>
        <v>-207.84609690826525</v>
      </c>
      <c r="P22">
        <f t="shared" si="10"/>
        <v>120.00000000000003</v>
      </c>
      <c r="Q22">
        <f t="shared" si="11"/>
        <v>-207.84609690826525</v>
      </c>
      <c r="R22" s="2">
        <f t="shared" si="12"/>
        <v>1</v>
      </c>
      <c r="S22">
        <f t="shared" si="13"/>
        <v>240</v>
      </c>
      <c r="T22">
        <f t="shared" si="14"/>
        <v>-59.999999999999993</v>
      </c>
      <c r="V22">
        <f t="shared" si="15"/>
        <v>300</v>
      </c>
      <c r="W22">
        <f t="shared" si="16"/>
        <v>300</v>
      </c>
      <c r="X22">
        <f t="shared" si="18"/>
        <v>30</v>
      </c>
      <c r="Y22" s="1">
        <f t="shared" si="17"/>
        <v>330</v>
      </c>
    </row>
    <row r="23" spans="1:25" x14ac:dyDescent="0.3">
      <c r="A23" s="1">
        <v>30</v>
      </c>
      <c r="B23" s="1">
        <v>150</v>
      </c>
      <c r="C23" s="1">
        <f t="shared" si="2"/>
        <v>60</v>
      </c>
      <c r="D23">
        <f t="shared" si="3"/>
        <v>330</v>
      </c>
      <c r="E23">
        <f t="shared" si="4"/>
        <v>1</v>
      </c>
      <c r="G23" s="1">
        <f t="shared" si="5"/>
        <v>330</v>
      </c>
      <c r="H23" s="1">
        <f t="shared" si="6"/>
        <v>60</v>
      </c>
      <c r="I23" s="1">
        <f t="shared" si="0"/>
        <v>330</v>
      </c>
      <c r="K23" s="1">
        <f t="shared" si="1"/>
        <v>240</v>
      </c>
      <c r="L23" s="2">
        <f t="shared" si="7"/>
        <v>1</v>
      </c>
      <c r="M23">
        <f t="shared" si="8"/>
        <v>207.84609690826522</v>
      </c>
      <c r="N23">
        <f t="shared" si="9"/>
        <v>-120.00000000000011</v>
      </c>
      <c r="P23">
        <f t="shared" si="10"/>
        <v>207.84609690826522</v>
      </c>
      <c r="Q23">
        <f t="shared" si="11"/>
        <v>-120.00000000000011</v>
      </c>
      <c r="R23" s="2">
        <f t="shared" si="12"/>
        <v>1</v>
      </c>
      <c r="S23">
        <f t="shared" si="13"/>
        <v>240.00000000000003</v>
      </c>
      <c r="T23">
        <f t="shared" si="14"/>
        <v>-30.000000000000036</v>
      </c>
      <c r="V23">
        <f t="shared" si="15"/>
        <v>329.99999999999994</v>
      </c>
      <c r="W23">
        <f t="shared" si="16"/>
        <v>329.99999999999994</v>
      </c>
      <c r="X23">
        <f t="shared" si="18"/>
        <v>59.999999999999943</v>
      </c>
      <c r="Y23" s="1">
        <f t="shared" si="17"/>
        <v>330</v>
      </c>
    </row>
    <row r="24" spans="1:25" x14ac:dyDescent="0.3">
      <c r="A24" s="1">
        <v>30</v>
      </c>
      <c r="B24" s="1">
        <v>180</v>
      </c>
      <c r="C24" s="1">
        <f t="shared" si="2"/>
        <v>90</v>
      </c>
      <c r="D24">
        <f t="shared" si="3"/>
        <v>330</v>
      </c>
      <c r="E24">
        <f t="shared" si="4"/>
        <v>1</v>
      </c>
      <c r="G24" s="1">
        <f t="shared" si="5"/>
        <v>330</v>
      </c>
      <c r="H24" s="1">
        <f t="shared" si="6"/>
        <v>90</v>
      </c>
      <c r="I24" s="1">
        <f t="shared" si="0"/>
        <v>360</v>
      </c>
      <c r="K24" s="1">
        <f t="shared" si="1"/>
        <v>240</v>
      </c>
      <c r="L24" s="2">
        <f t="shared" si="7"/>
        <v>1</v>
      </c>
      <c r="M24">
        <f t="shared" si="8"/>
        <v>240</v>
      </c>
      <c r="N24">
        <f t="shared" si="9"/>
        <v>0</v>
      </c>
      <c r="P24">
        <f t="shared" si="10"/>
        <v>240</v>
      </c>
      <c r="Q24">
        <f t="shared" si="11"/>
        <v>0</v>
      </c>
      <c r="R24" s="2">
        <f t="shared" si="12"/>
        <v>1</v>
      </c>
      <c r="S24">
        <f t="shared" si="13"/>
        <v>240</v>
      </c>
      <c r="T24">
        <f t="shared" si="14"/>
        <v>0</v>
      </c>
      <c r="V24">
        <f t="shared" si="15"/>
        <v>0</v>
      </c>
      <c r="W24">
        <f t="shared" si="16"/>
        <v>0</v>
      </c>
      <c r="X24">
        <f t="shared" si="18"/>
        <v>90</v>
      </c>
      <c r="Y24" s="1">
        <f t="shared" si="17"/>
        <v>330</v>
      </c>
    </row>
    <row r="25" spans="1:25" x14ac:dyDescent="0.3">
      <c r="A25" s="1">
        <v>30</v>
      </c>
      <c r="B25" s="1">
        <v>210</v>
      </c>
      <c r="C25" s="1">
        <f t="shared" si="2"/>
        <v>120</v>
      </c>
      <c r="D25">
        <f t="shared" si="3"/>
        <v>330</v>
      </c>
      <c r="E25">
        <f t="shared" si="4"/>
        <v>0</v>
      </c>
      <c r="G25" s="1">
        <f t="shared" si="5"/>
        <v>330</v>
      </c>
      <c r="H25" s="1">
        <f t="shared" si="6"/>
        <v>120</v>
      </c>
      <c r="I25" s="1">
        <f t="shared" si="0"/>
        <v>30</v>
      </c>
      <c r="K25" s="1">
        <f t="shared" si="1"/>
        <v>240</v>
      </c>
      <c r="L25" s="2">
        <f t="shared" si="7"/>
        <v>1</v>
      </c>
      <c r="M25">
        <f t="shared" si="8"/>
        <v>207.84609690826528</v>
      </c>
      <c r="N25">
        <f t="shared" si="9"/>
        <v>119.99999999999999</v>
      </c>
      <c r="P25">
        <f t="shared" si="10"/>
        <v>207.84609690826528</v>
      </c>
      <c r="Q25">
        <f t="shared" si="11"/>
        <v>119.99999999999999</v>
      </c>
      <c r="R25" s="2">
        <f t="shared" si="12"/>
        <v>1</v>
      </c>
      <c r="S25">
        <f t="shared" si="13"/>
        <v>240</v>
      </c>
      <c r="T25">
        <f t="shared" si="14"/>
        <v>29.999999999999996</v>
      </c>
      <c r="V25">
        <f t="shared" si="15"/>
        <v>29.999999999999996</v>
      </c>
      <c r="W25">
        <f t="shared" si="16"/>
        <v>29.999999999999996</v>
      </c>
      <c r="X25">
        <f t="shared" si="18"/>
        <v>120</v>
      </c>
      <c r="Y25" s="1">
        <f t="shared" si="17"/>
        <v>330</v>
      </c>
    </row>
    <row r="26" spans="1:25" x14ac:dyDescent="0.3">
      <c r="A26" s="1">
        <v>30</v>
      </c>
      <c r="B26" s="1">
        <v>240</v>
      </c>
      <c r="C26" s="1">
        <f t="shared" si="2"/>
        <v>150</v>
      </c>
      <c r="D26">
        <f t="shared" si="3"/>
        <v>330</v>
      </c>
      <c r="E26">
        <f t="shared" si="4"/>
        <v>0</v>
      </c>
      <c r="G26" s="1">
        <f t="shared" si="5"/>
        <v>330</v>
      </c>
      <c r="H26" s="1">
        <f t="shared" si="6"/>
        <v>150</v>
      </c>
      <c r="I26" s="1">
        <f t="shared" si="0"/>
        <v>60</v>
      </c>
      <c r="K26" s="1">
        <f t="shared" si="1"/>
        <v>240</v>
      </c>
      <c r="L26" s="2">
        <f t="shared" si="7"/>
        <v>1</v>
      </c>
      <c r="M26">
        <f t="shared" si="8"/>
        <v>120.00000000000003</v>
      </c>
      <c r="N26">
        <f t="shared" si="9"/>
        <v>207.84609690826525</v>
      </c>
      <c r="P26">
        <f t="shared" si="10"/>
        <v>120.00000000000003</v>
      </c>
      <c r="Q26">
        <f t="shared" si="11"/>
        <v>207.84609690826525</v>
      </c>
      <c r="R26" s="2">
        <f t="shared" si="12"/>
        <v>1</v>
      </c>
      <c r="S26">
        <f t="shared" si="13"/>
        <v>240</v>
      </c>
      <c r="T26">
        <f t="shared" si="14"/>
        <v>59.999999999999993</v>
      </c>
      <c r="V26">
        <f t="shared" si="15"/>
        <v>59.999999999999993</v>
      </c>
      <c r="W26">
        <f t="shared" si="16"/>
        <v>59.999999999999993</v>
      </c>
      <c r="X26">
        <f t="shared" si="18"/>
        <v>150</v>
      </c>
      <c r="Y26" s="1">
        <f t="shared" si="17"/>
        <v>330</v>
      </c>
    </row>
    <row r="27" spans="1:25" x14ac:dyDescent="0.3">
      <c r="A27" s="1">
        <v>30</v>
      </c>
      <c r="B27" s="1">
        <v>270</v>
      </c>
      <c r="C27" s="1">
        <f t="shared" si="2"/>
        <v>180</v>
      </c>
      <c r="D27">
        <f t="shared" si="3"/>
        <v>330</v>
      </c>
      <c r="E27">
        <f t="shared" si="4"/>
        <v>0</v>
      </c>
      <c r="G27" s="1">
        <f t="shared" si="5"/>
        <v>330</v>
      </c>
      <c r="H27" s="1">
        <f t="shared" si="6"/>
        <v>180</v>
      </c>
      <c r="I27" s="1">
        <f t="shared" si="0"/>
        <v>90</v>
      </c>
      <c r="K27" s="1">
        <f t="shared" si="1"/>
        <v>240</v>
      </c>
      <c r="L27" s="2">
        <f t="shared" si="7"/>
        <v>1</v>
      </c>
      <c r="M27">
        <f t="shared" si="8"/>
        <v>0</v>
      </c>
      <c r="N27">
        <f t="shared" si="9"/>
        <v>240</v>
      </c>
      <c r="P27">
        <f t="shared" si="10"/>
        <v>0</v>
      </c>
      <c r="Q27">
        <f t="shared" si="11"/>
        <v>240</v>
      </c>
      <c r="R27" s="2">
        <f t="shared" si="12"/>
        <v>1</v>
      </c>
      <c r="S27">
        <f t="shared" si="13"/>
        <v>240</v>
      </c>
      <c r="T27">
        <f t="shared" si="14"/>
        <v>90</v>
      </c>
      <c r="V27">
        <f t="shared" si="15"/>
        <v>90</v>
      </c>
      <c r="W27">
        <f t="shared" si="16"/>
        <v>90</v>
      </c>
      <c r="X27">
        <f t="shared" si="18"/>
        <v>180</v>
      </c>
      <c r="Y27" s="1">
        <f t="shared" si="17"/>
        <v>330</v>
      </c>
    </row>
    <row r="28" spans="1:25" x14ac:dyDescent="0.3">
      <c r="A28" s="1">
        <v>30</v>
      </c>
      <c r="B28" s="1">
        <v>300</v>
      </c>
      <c r="C28" s="1">
        <f t="shared" si="2"/>
        <v>210</v>
      </c>
      <c r="D28">
        <f t="shared" si="3"/>
        <v>330</v>
      </c>
      <c r="E28">
        <f t="shared" si="4"/>
        <v>0</v>
      </c>
      <c r="G28" s="1">
        <f t="shared" si="5"/>
        <v>330</v>
      </c>
      <c r="H28" s="1">
        <f t="shared" si="6"/>
        <v>210</v>
      </c>
      <c r="I28" s="1">
        <f t="shared" si="0"/>
        <v>120</v>
      </c>
      <c r="K28" s="1">
        <f t="shared" si="1"/>
        <v>240</v>
      </c>
      <c r="L28" s="2">
        <f t="shared" si="7"/>
        <v>1</v>
      </c>
      <c r="M28">
        <f t="shared" si="8"/>
        <v>-119.99999999999994</v>
      </c>
      <c r="N28">
        <f t="shared" si="9"/>
        <v>207.84609690826528</v>
      </c>
      <c r="P28">
        <f t="shared" si="10"/>
        <v>-119.99999999999994</v>
      </c>
      <c r="Q28">
        <f t="shared" si="11"/>
        <v>207.84609690826528</v>
      </c>
      <c r="R28" s="2">
        <f t="shared" si="12"/>
        <v>1</v>
      </c>
      <c r="S28">
        <f t="shared" si="13"/>
        <v>239.99999999999997</v>
      </c>
      <c r="T28">
        <f t="shared" si="14"/>
        <v>120</v>
      </c>
      <c r="V28">
        <f t="shared" si="15"/>
        <v>120</v>
      </c>
      <c r="W28">
        <f t="shared" si="16"/>
        <v>120</v>
      </c>
      <c r="X28">
        <f t="shared" si="18"/>
        <v>210</v>
      </c>
      <c r="Y28" s="1">
        <f t="shared" si="17"/>
        <v>330</v>
      </c>
    </row>
    <row r="29" spans="1:25" x14ac:dyDescent="0.3">
      <c r="A29" s="1">
        <v>30</v>
      </c>
      <c r="B29" s="1">
        <v>330</v>
      </c>
      <c r="C29" s="1">
        <f t="shared" si="2"/>
        <v>240</v>
      </c>
      <c r="D29">
        <f t="shared" si="3"/>
        <v>330</v>
      </c>
      <c r="E29">
        <f t="shared" si="4"/>
        <v>0</v>
      </c>
      <c r="G29" s="1">
        <f t="shared" si="5"/>
        <v>330</v>
      </c>
      <c r="H29" s="1">
        <f t="shared" si="6"/>
        <v>240</v>
      </c>
      <c r="I29" s="1">
        <f t="shared" si="0"/>
        <v>150</v>
      </c>
      <c r="K29" s="1">
        <f t="shared" si="1"/>
        <v>240</v>
      </c>
      <c r="L29" s="2">
        <f t="shared" si="7"/>
        <v>1</v>
      </c>
      <c r="M29">
        <f t="shared" si="8"/>
        <v>-207.84609690826528</v>
      </c>
      <c r="N29">
        <f t="shared" si="9"/>
        <v>119.99999999999999</v>
      </c>
      <c r="P29">
        <f t="shared" si="10"/>
        <v>-207.84609690826528</v>
      </c>
      <c r="Q29">
        <f t="shared" si="11"/>
        <v>119.99999999999999</v>
      </c>
      <c r="R29" s="2">
        <f t="shared" si="12"/>
        <v>1</v>
      </c>
      <c r="S29">
        <f t="shared" si="13"/>
        <v>240</v>
      </c>
      <c r="T29">
        <f t="shared" si="14"/>
        <v>150</v>
      </c>
      <c r="V29">
        <f t="shared" si="15"/>
        <v>150</v>
      </c>
      <c r="W29">
        <f t="shared" si="16"/>
        <v>150</v>
      </c>
      <c r="X29">
        <f t="shared" si="18"/>
        <v>240</v>
      </c>
      <c r="Y29" s="1">
        <f t="shared" si="17"/>
        <v>330</v>
      </c>
    </row>
    <row r="30" spans="1:25" x14ac:dyDescent="0.3">
      <c r="A30" s="1">
        <v>60</v>
      </c>
      <c r="B30" s="1">
        <v>0</v>
      </c>
      <c r="C30" s="1">
        <f t="shared" si="2"/>
        <v>-90</v>
      </c>
      <c r="D30">
        <f t="shared" si="3"/>
        <v>390</v>
      </c>
      <c r="E30">
        <f t="shared" si="4"/>
        <v>1</v>
      </c>
      <c r="G30" s="1">
        <f t="shared" si="5"/>
        <v>390</v>
      </c>
      <c r="H30" s="1">
        <f t="shared" si="6"/>
        <v>-90</v>
      </c>
      <c r="I30" s="1">
        <f t="shared" si="0"/>
        <v>180</v>
      </c>
      <c r="K30" s="1">
        <f t="shared" si="1"/>
        <v>300</v>
      </c>
      <c r="L30" s="2">
        <f t="shared" si="7"/>
        <v>1</v>
      </c>
      <c r="M30">
        <f t="shared" si="8"/>
        <v>-300</v>
      </c>
      <c r="N30">
        <f t="shared" si="9"/>
        <v>0</v>
      </c>
      <c r="P30">
        <f t="shared" si="10"/>
        <v>-300</v>
      </c>
      <c r="Q30">
        <f t="shared" si="11"/>
        <v>0</v>
      </c>
      <c r="R30" s="2">
        <f t="shared" si="12"/>
        <v>1</v>
      </c>
      <c r="S30">
        <f t="shared" si="13"/>
        <v>300</v>
      </c>
      <c r="T30">
        <f t="shared" si="14"/>
        <v>180</v>
      </c>
      <c r="V30">
        <f t="shared" si="15"/>
        <v>180</v>
      </c>
      <c r="W30">
        <f t="shared" si="16"/>
        <v>180</v>
      </c>
      <c r="X30">
        <f t="shared" si="18"/>
        <v>270</v>
      </c>
      <c r="Y30" s="1">
        <f t="shared" si="17"/>
        <v>390</v>
      </c>
    </row>
    <row r="31" spans="1:25" x14ac:dyDescent="0.3">
      <c r="A31" s="1">
        <v>60</v>
      </c>
      <c r="B31" s="1">
        <v>30</v>
      </c>
      <c r="C31" s="1">
        <f t="shared" si="2"/>
        <v>-60</v>
      </c>
      <c r="D31">
        <f t="shared" si="3"/>
        <v>390</v>
      </c>
      <c r="E31">
        <f t="shared" si="4"/>
        <v>1</v>
      </c>
      <c r="G31" s="1">
        <f t="shared" si="5"/>
        <v>390</v>
      </c>
      <c r="H31" s="1">
        <f t="shared" si="6"/>
        <v>-60</v>
      </c>
      <c r="I31" s="1">
        <f t="shared" si="0"/>
        <v>210</v>
      </c>
      <c r="K31" s="1">
        <f t="shared" si="1"/>
        <v>300</v>
      </c>
      <c r="L31" s="2">
        <f t="shared" si="7"/>
        <v>1</v>
      </c>
      <c r="M31">
        <f t="shared" si="8"/>
        <v>-259.8076211353316</v>
      </c>
      <c r="N31">
        <f t="shared" si="9"/>
        <v>-150.00000000000003</v>
      </c>
      <c r="P31">
        <f t="shared" si="10"/>
        <v>-259.8076211353316</v>
      </c>
      <c r="Q31">
        <f t="shared" si="11"/>
        <v>-150.00000000000003</v>
      </c>
      <c r="R31" s="2">
        <f t="shared" si="12"/>
        <v>1</v>
      </c>
      <c r="S31">
        <f t="shared" si="13"/>
        <v>300</v>
      </c>
      <c r="T31">
        <f t="shared" si="14"/>
        <v>-150</v>
      </c>
      <c r="V31">
        <f t="shared" si="15"/>
        <v>210</v>
      </c>
      <c r="W31">
        <f t="shared" si="16"/>
        <v>210</v>
      </c>
      <c r="X31">
        <f t="shared" si="18"/>
        <v>-60</v>
      </c>
      <c r="Y31" s="1">
        <f t="shared" si="17"/>
        <v>390</v>
      </c>
    </row>
    <row r="32" spans="1:25" x14ac:dyDescent="0.3">
      <c r="A32" s="1">
        <v>60</v>
      </c>
      <c r="B32" s="1">
        <v>60</v>
      </c>
      <c r="C32" s="1">
        <f t="shared" si="2"/>
        <v>-30</v>
      </c>
      <c r="D32">
        <f t="shared" si="3"/>
        <v>390</v>
      </c>
      <c r="E32">
        <f t="shared" si="4"/>
        <v>1</v>
      </c>
      <c r="G32" s="1">
        <f t="shared" si="5"/>
        <v>390</v>
      </c>
      <c r="H32" s="1">
        <f t="shared" si="6"/>
        <v>-30</v>
      </c>
      <c r="I32" s="1">
        <f t="shared" si="0"/>
        <v>240</v>
      </c>
      <c r="K32" s="1">
        <f t="shared" si="1"/>
        <v>300</v>
      </c>
      <c r="L32" s="2">
        <f t="shared" si="7"/>
        <v>1</v>
      </c>
      <c r="M32">
        <f t="shared" si="8"/>
        <v>-150.00000000000014</v>
      </c>
      <c r="N32">
        <f t="shared" si="9"/>
        <v>-259.80762113533149</v>
      </c>
      <c r="P32">
        <f t="shared" si="10"/>
        <v>-150.00000000000014</v>
      </c>
      <c r="Q32">
        <f t="shared" si="11"/>
        <v>-259.80762113533149</v>
      </c>
      <c r="R32" s="2">
        <f t="shared" si="12"/>
        <v>1</v>
      </c>
      <c r="S32">
        <f t="shared" si="13"/>
        <v>300</v>
      </c>
      <c r="T32">
        <f t="shared" si="14"/>
        <v>-120.00000000000003</v>
      </c>
      <c r="V32">
        <f t="shared" si="15"/>
        <v>239.99999999999997</v>
      </c>
      <c r="W32">
        <f t="shared" si="16"/>
        <v>239.99999999999997</v>
      </c>
      <c r="X32">
        <f t="shared" si="18"/>
        <v>-30.000000000000028</v>
      </c>
      <c r="Y32" s="1">
        <f t="shared" si="17"/>
        <v>390</v>
      </c>
    </row>
    <row r="33" spans="1:25" x14ac:dyDescent="0.3">
      <c r="A33" s="1">
        <v>60</v>
      </c>
      <c r="B33" s="1">
        <v>90</v>
      </c>
      <c r="C33" s="1">
        <f t="shared" si="2"/>
        <v>0</v>
      </c>
      <c r="D33">
        <f t="shared" si="3"/>
        <v>390</v>
      </c>
      <c r="E33">
        <f t="shared" si="4"/>
        <v>1</v>
      </c>
      <c r="G33" s="1">
        <f t="shared" si="5"/>
        <v>390</v>
      </c>
      <c r="H33" s="1">
        <f t="shared" si="6"/>
        <v>0</v>
      </c>
      <c r="I33" s="1">
        <f t="shared" si="0"/>
        <v>270</v>
      </c>
      <c r="K33" s="1">
        <f t="shared" si="1"/>
        <v>300</v>
      </c>
      <c r="L33" s="2">
        <f t="shared" si="7"/>
        <v>1</v>
      </c>
      <c r="M33">
        <f t="shared" si="8"/>
        <v>0</v>
      </c>
      <c r="N33">
        <f t="shared" si="9"/>
        <v>-300</v>
      </c>
      <c r="P33">
        <f t="shared" si="10"/>
        <v>0</v>
      </c>
      <c r="Q33">
        <f t="shared" si="11"/>
        <v>-300</v>
      </c>
      <c r="R33" s="2">
        <f t="shared" si="12"/>
        <v>1</v>
      </c>
      <c r="S33">
        <f t="shared" si="13"/>
        <v>300</v>
      </c>
      <c r="T33">
        <f t="shared" si="14"/>
        <v>-90</v>
      </c>
      <c r="V33">
        <f t="shared" si="15"/>
        <v>270</v>
      </c>
      <c r="W33">
        <f t="shared" si="16"/>
        <v>270</v>
      </c>
      <c r="X33">
        <f t="shared" si="18"/>
        <v>0</v>
      </c>
      <c r="Y33" s="1">
        <f t="shared" si="17"/>
        <v>390</v>
      </c>
    </row>
    <row r="34" spans="1:25" x14ac:dyDescent="0.3">
      <c r="A34" s="1">
        <v>60</v>
      </c>
      <c r="B34" s="1">
        <v>120</v>
      </c>
      <c r="C34" s="1">
        <f t="shared" si="2"/>
        <v>30</v>
      </c>
      <c r="D34">
        <f t="shared" si="3"/>
        <v>390</v>
      </c>
      <c r="E34">
        <f t="shared" si="4"/>
        <v>1</v>
      </c>
      <c r="G34" s="1">
        <f t="shared" si="5"/>
        <v>390</v>
      </c>
      <c r="H34" s="1">
        <f t="shared" si="6"/>
        <v>30</v>
      </c>
      <c r="I34" s="1">
        <f t="shared" si="0"/>
        <v>300</v>
      </c>
      <c r="K34" s="1">
        <f t="shared" si="1"/>
        <v>300</v>
      </c>
      <c r="L34" s="2">
        <f t="shared" si="7"/>
        <v>1</v>
      </c>
      <c r="M34">
        <f t="shared" si="8"/>
        <v>150.00000000000003</v>
      </c>
      <c r="N34">
        <f t="shared" si="9"/>
        <v>-259.8076211353316</v>
      </c>
      <c r="P34">
        <f t="shared" si="10"/>
        <v>150.00000000000003</v>
      </c>
      <c r="Q34">
        <f t="shared" si="11"/>
        <v>-259.8076211353316</v>
      </c>
      <c r="R34" s="2">
        <f t="shared" si="12"/>
        <v>1</v>
      </c>
      <c r="S34">
        <f t="shared" si="13"/>
        <v>300</v>
      </c>
      <c r="T34">
        <f t="shared" si="14"/>
        <v>-59.999999999999993</v>
      </c>
      <c r="V34">
        <f t="shared" si="15"/>
        <v>300</v>
      </c>
      <c r="W34">
        <f t="shared" si="16"/>
        <v>300</v>
      </c>
      <c r="X34">
        <f t="shared" si="18"/>
        <v>30</v>
      </c>
      <c r="Y34" s="1">
        <f t="shared" si="17"/>
        <v>390</v>
      </c>
    </row>
    <row r="35" spans="1:25" x14ac:dyDescent="0.3">
      <c r="A35" s="1">
        <v>60</v>
      </c>
      <c r="B35" s="1">
        <v>150</v>
      </c>
      <c r="C35" s="1">
        <f t="shared" si="2"/>
        <v>60</v>
      </c>
      <c r="D35">
        <f t="shared" si="3"/>
        <v>390</v>
      </c>
      <c r="E35">
        <f t="shared" si="4"/>
        <v>1</v>
      </c>
      <c r="G35" s="1">
        <f t="shared" si="5"/>
        <v>390</v>
      </c>
      <c r="H35" s="1">
        <f t="shared" si="6"/>
        <v>60</v>
      </c>
      <c r="I35" s="1">
        <f t="shared" si="0"/>
        <v>330</v>
      </c>
      <c r="K35" s="1">
        <f t="shared" si="1"/>
        <v>300</v>
      </c>
      <c r="L35" s="2">
        <f t="shared" si="7"/>
        <v>1</v>
      </c>
      <c r="M35">
        <f t="shared" si="8"/>
        <v>259.80762113533149</v>
      </c>
      <c r="N35">
        <f t="shared" si="9"/>
        <v>-150.00000000000014</v>
      </c>
      <c r="P35">
        <f t="shared" si="10"/>
        <v>259.80762113533149</v>
      </c>
      <c r="Q35">
        <f t="shared" si="11"/>
        <v>-150.00000000000014</v>
      </c>
      <c r="R35" s="2">
        <f t="shared" si="12"/>
        <v>1</v>
      </c>
      <c r="S35">
        <f t="shared" si="13"/>
        <v>300</v>
      </c>
      <c r="T35">
        <f t="shared" si="14"/>
        <v>-30.000000000000036</v>
      </c>
      <c r="V35">
        <f t="shared" si="15"/>
        <v>329.99999999999994</v>
      </c>
      <c r="W35">
        <f t="shared" si="16"/>
        <v>329.99999999999994</v>
      </c>
      <c r="X35">
        <f t="shared" si="18"/>
        <v>59.999999999999943</v>
      </c>
      <c r="Y35" s="1">
        <f t="shared" si="17"/>
        <v>390</v>
      </c>
    </row>
    <row r="36" spans="1:25" x14ac:dyDescent="0.3">
      <c r="A36" s="1">
        <v>60</v>
      </c>
      <c r="B36" s="1">
        <v>180</v>
      </c>
      <c r="C36" s="1">
        <f t="shared" si="2"/>
        <v>90</v>
      </c>
      <c r="D36">
        <f t="shared" si="3"/>
        <v>390</v>
      </c>
      <c r="E36">
        <f t="shared" si="4"/>
        <v>1</v>
      </c>
      <c r="G36" s="1">
        <f t="shared" si="5"/>
        <v>390</v>
      </c>
      <c r="H36" s="1">
        <f t="shared" si="6"/>
        <v>90</v>
      </c>
      <c r="I36" s="1">
        <f t="shared" si="0"/>
        <v>360</v>
      </c>
      <c r="K36" s="1">
        <f t="shared" si="1"/>
        <v>300</v>
      </c>
      <c r="L36" s="2">
        <f t="shared" si="7"/>
        <v>1</v>
      </c>
      <c r="M36">
        <f t="shared" si="8"/>
        <v>300</v>
      </c>
      <c r="N36">
        <f t="shared" si="9"/>
        <v>0</v>
      </c>
      <c r="P36">
        <f t="shared" si="10"/>
        <v>300</v>
      </c>
      <c r="Q36">
        <f t="shared" si="11"/>
        <v>0</v>
      </c>
      <c r="R36" s="2">
        <f t="shared" si="12"/>
        <v>1</v>
      </c>
      <c r="S36">
        <f t="shared" si="13"/>
        <v>300</v>
      </c>
      <c r="T36">
        <f t="shared" si="14"/>
        <v>0</v>
      </c>
      <c r="V36">
        <f t="shared" si="15"/>
        <v>0</v>
      </c>
      <c r="W36">
        <f t="shared" si="16"/>
        <v>0</v>
      </c>
      <c r="X36">
        <f t="shared" si="18"/>
        <v>90</v>
      </c>
      <c r="Y36" s="1">
        <f t="shared" si="17"/>
        <v>390</v>
      </c>
    </row>
    <row r="37" spans="1:25" x14ac:dyDescent="0.3">
      <c r="A37" s="1">
        <v>60</v>
      </c>
      <c r="B37" s="1">
        <v>210</v>
      </c>
      <c r="C37" s="1">
        <f t="shared" si="2"/>
        <v>120</v>
      </c>
      <c r="D37">
        <f t="shared" si="3"/>
        <v>390</v>
      </c>
      <c r="E37">
        <f t="shared" si="4"/>
        <v>0</v>
      </c>
      <c r="G37" s="1">
        <f t="shared" si="5"/>
        <v>390</v>
      </c>
      <c r="H37" s="1">
        <f t="shared" si="6"/>
        <v>120</v>
      </c>
      <c r="I37" s="1">
        <f t="shared" si="0"/>
        <v>30</v>
      </c>
      <c r="K37" s="1">
        <f t="shared" si="1"/>
        <v>300</v>
      </c>
      <c r="L37" s="2">
        <f t="shared" si="7"/>
        <v>1</v>
      </c>
      <c r="M37">
        <f t="shared" si="8"/>
        <v>259.8076211353316</v>
      </c>
      <c r="N37">
        <f t="shared" si="9"/>
        <v>149.99999999999997</v>
      </c>
      <c r="P37">
        <f t="shared" si="10"/>
        <v>259.8076211353316</v>
      </c>
      <c r="Q37">
        <f t="shared" si="11"/>
        <v>149.99999999999997</v>
      </c>
      <c r="R37" s="2">
        <f t="shared" si="12"/>
        <v>1</v>
      </c>
      <c r="S37">
        <f t="shared" si="13"/>
        <v>300</v>
      </c>
      <c r="T37">
        <f t="shared" si="14"/>
        <v>29.999999999999996</v>
      </c>
      <c r="V37">
        <f t="shared" si="15"/>
        <v>29.999999999999996</v>
      </c>
      <c r="W37">
        <f t="shared" si="16"/>
        <v>29.999999999999996</v>
      </c>
      <c r="X37">
        <f t="shared" si="18"/>
        <v>120</v>
      </c>
      <c r="Y37" s="1">
        <f t="shared" si="17"/>
        <v>390</v>
      </c>
    </row>
    <row r="38" spans="1:25" x14ac:dyDescent="0.3">
      <c r="A38" s="1">
        <v>60</v>
      </c>
      <c r="B38" s="1">
        <v>240</v>
      </c>
      <c r="C38" s="1">
        <f t="shared" si="2"/>
        <v>150</v>
      </c>
      <c r="D38">
        <f t="shared" si="3"/>
        <v>390</v>
      </c>
      <c r="E38">
        <f t="shared" si="4"/>
        <v>0</v>
      </c>
      <c r="G38" s="1">
        <f t="shared" si="5"/>
        <v>390</v>
      </c>
      <c r="H38" s="1">
        <f t="shared" si="6"/>
        <v>150</v>
      </c>
      <c r="I38" s="1">
        <f t="shared" si="0"/>
        <v>60</v>
      </c>
      <c r="K38" s="1">
        <f t="shared" si="1"/>
        <v>300</v>
      </c>
      <c r="L38" s="2">
        <f t="shared" si="7"/>
        <v>1</v>
      </c>
      <c r="M38">
        <f t="shared" si="8"/>
        <v>150.00000000000003</v>
      </c>
      <c r="N38">
        <f t="shared" si="9"/>
        <v>259.8076211353316</v>
      </c>
      <c r="P38">
        <f t="shared" si="10"/>
        <v>150.00000000000003</v>
      </c>
      <c r="Q38">
        <f t="shared" si="11"/>
        <v>259.8076211353316</v>
      </c>
      <c r="R38" s="2">
        <f t="shared" si="12"/>
        <v>1</v>
      </c>
      <c r="S38">
        <f t="shared" si="13"/>
        <v>300</v>
      </c>
      <c r="T38">
        <f t="shared" si="14"/>
        <v>59.999999999999993</v>
      </c>
      <c r="V38">
        <f t="shared" si="15"/>
        <v>59.999999999999993</v>
      </c>
      <c r="W38">
        <f t="shared" si="16"/>
        <v>59.999999999999993</v>
      </c>
      <c r="X38">
        <f t="shared" si="18"/>
        <v>150</v>
      </c>
      <c r="Y38" s="1">
        <f t="shared" si="17"/>
        <v>390</v>
      </c>
    </row>
    <row r="39" spans="1:25" x14ac:dyDescent="0.3">
      <c r="A39" s="1">
        <v>60</v>
      </c>
      <c r="B39" s="1">
        <v>270</v>
      </c>
      <c r="C39" s="1">
        <f t="shared" si="2"/>
        <v>180</v>
      </c>
      <c r="D39">
        <f t="shared" si="3"/>
        <v>390</v>
      </c>
      <c r="E39">
        <f t="shared" si="4"/>
        <v>0</v>
      </c>
      <c r="G39" s="1">
        <f t="shared" si="5"/>
        <v>390</v>
      </c>
      <c r="H39" s="1">
        <f t="shared" si="6"/>
        <v>180</v>
      </c>
      <c r="I39" s="1">
        <f t="shared" si="0"/>
        <v>90</v>
      </c>
      <c r="K39" s="1">
        <f t="shared" si="1"/>
        <v>300</v>
      </c>
      <c r="L39" s="2">
        <f t="shared" si="7"/>
        <v>1</v>
      </c>
      <c r="M39">
        <f t="shared" si="8"/>
        <v>0</v>
      </c>
      <c r="N39">
        <f t="shared" si="9"/>
        <v>300</v>
      </c>
      <c r="P39">
        <f t="shared" si="10"/>
        <v>0</v>
      </c>
      <c r="Q39">
        <f t="shared" si="11"/>
        <v>300</v>
      </c>
      <c r="R39" s="2">
        <f t="shared" si="12"/>
        <v>1</v>
      </c>
      <c r="S39">
        <f t="shared" si="13"/>
        <v>300</v>
      </c>
      <c r="T39">
        <f t="shared" si="14"/>
        <v>90</v>
      </c>
      <c r="V39">
        <f t="shared" si="15"/>
        <v>90</v>
      </c>
      <c r="W39">
        <f t="shared" si="16"/>
        <v>90</v>
      </c>
      <c r="X39">
        <f t="shared" si="18"/>
        <v>180</v>
      </c>
      <c r="Y39" s="1">
        <f t="shared" si="17"/>
        <v>390</v>
      </c>
    </row>
    <row r="40" spans="1:25" x14ac:dyDescent="0.3">
      <c r="A40" s="1">
        <v>60</v>
      </c>
      <c r="B40" s="1">
        <v>300</v>
      </c>
      <c r="C40" s="1">
        <f t="shared" si="2"/>
        <v>210</v>
      </c>
      <c r="D40">
        <f t="shared" si="3"/>
        <v>390</v>
      </c>
      <c r="E40">
        <f t="shared" si="4"/>
        <v>0</v>
      </c>
      <c r="G40" s="1">
        <f t="shared" si="5"/>
        <v>390</v>
      </c>
      <c r="H40" s="1">
        <f t="shared" si="6"/>
        <v>210</v>
      </c>
      <c r="I40" s="1">
        <f t="shared" si="0"/>
        <v>120</v>
      </c>
      <c r="K40" s="1">
        <f t="shared" si="1"/>
        <v>300</v>
      </c>
      <c r="L40" s="2">
        <f t="shared" si="7"/>
        <v>1</v>
      </c>
      <c r="M40">
        <f t="shared" si="8"/>
        <v>-149.99999999999994</v>
      </c>
      <c r="N40">
        <f t="shared" si="9"/>
        <v>259.8076211353316</v>
      </c>
      <c r="P40">
        <f t="shared" si="10"/>
        <v>-149.99999999999994</v>
      </c>
      <c r="Q40">
        <f t="shared" si="11"/>
        <v>259.8076211353316</v>
      </c>
      <c r="R40" s="2">
        <f t="shared" si="12"/>
        <v>1</v>
      </c>
      <c r="S40">
        <f t="shared" si="13"/>
        <v>300</v>
      </c>
      <c r="T40">
        <f t="shared" si="14"/>
        <v>120</v>
      </c>
      <c r="V40">
        <f t="shared" si="15"/>
        <v>120</v>
      </c>
      <c r="W40">
        <f t="shared" si="16"/>
        <v>120</v>
      </c>
      <c r="X40">
        <f t="shared" si="18"/>
        <v>210</v>
      </c>
      <c r="Y40" s="1">
        <f t="shared" si="17"/>
        <v>390</v>
      </c>
    </row>
    <row r="41" spans="1:25" x14ac:dyDescent="0.3">
      <c r="A41" s="1">
        <v>60</v>
      </c>
      <c r="B41" s="1">
        <v>330</v>
      </c>
      <c r="C41" s="1">
        <f t="shared" si="2"/>
        <v>240</v>
      </c>
      <c r="D41">
        <f t="shared" si="3"/>
        <v>390</v>
      </c>
      <c r="E41">
        <f t="shared" si="4"/>
        <v>0</v>
      </c>
      <c r="G41" s="1">
        <f t="shared" si="5"/>
        <v>390</v>
      </c>
      <c r="H41" s="1">
        <f t="shared" si="6"/>
        <v>240</v>
      </c>
      <c r="I41" s="1">
        <f t="shared" si="0"/>
        <v>150</v>
      </c>
      <c r="K41" s="1">
        <f t="shared" si="1"/>
        <v>300</v>
      </c>
      <c r="L41" s="2">
        <f t="shared" si="7"/>
        <v>1</v>
      </c>
      <c r="M41">
        <f t="shared" si="8"/>
        <v>-259.8076211353316</v>
      </c>
      <c r="N41">
        <f t="shared" si="9"/>
        <v>149.99999999999997</v>
      </c>
      <c r="P41">
        <f t="shared" si="10"/>
        <v>-259.8076211353316</v>
      </c>
      <c r="Q41">
        <f t="shared" si="11"/>
        <v>149.99999999999997</v>
      </c>
      <c r="R41" s="2">
        <f t="shared" si="12"/>
        <v>1</v>
      </c>
      <c r="S41">
        <f t="shared" si="13"/>
        <v>300</v>
      </c>
      <c r="T41">
        <f t="shared" si="14"/>
        <v>150</v>
      </c>
      <c r="V41">
        <f t="shared" si="15"/>
        <v>150</v>
      </c>
      <c r="W41">
        <f t="shared" si="16"/>
        <v>150</v>
      </c>
      <c r="X41">
        <f t="shared" si="18"/>
        <v>240</v>
      </c>
      <c r="Y41" s="1">
        <f t="shared" si="17"/>
        <v>390</v>
      </c>
    </row>
    <row r="42" spans="1:25" x14ac:dyDescent="0.3">
      <c r="A42" s="1">
        <v>90</v>
      </c>
      <c r="B42" s="1">
        <v>0</v>
      </c>
      <c r="C42" s="1">
        <f t="shared" si="2"/>
        <v>-90</v>
      </c>
      <c r="D42">
        <f t="shared" si="3"/>
        <v>450</v>
      </c>
      <c r="E42">
        <f t="shared" si="4"/>
        <v>1</v>
      </c>
      <c r="G42" s="1">
        <f t="shared" si="5"/>
        <v>450</v>
      </c>
      <c r="H42" s="1">
        <f t="shared" si="6"/>
        <v>-90</v>
      </c>
      <c r="I42" s="1">
        <f t="shared" si="0"/>
        <v>180</v>
      </c>
      <c r="K42" s="1">
        <f t="shared" si="1"/>
        <v>360</v>
      </c>
      <c r="L42" s="2">
        <f t="shared" si="7"/>
        <v>1</v>
      </c>
      <c r="M42">
        <f t="shared" si="8"/>
        <v>-360</v>
      </c>
      <c r="N42">
        <f t="shared" si="9"/>
        <v>0</v>
      </c>
      <c r="P42">
        <f t="shared" si="10"/>
        <v>-360</v>
      </c>
      <c r="Q42">
        <f t="shared" si="11"/>
        <v>0</v>
      </c>
      <c r="R42" s="2">
        <f t="shared" si="12"/>
        <v>1</v>
      </c>
      <c r="S42">
        <f t="shared" si="13"/>
        <v>360</v>
      </c>
      <c r="T42">
        <f t="shared" si="14"/>
        <v>180</v>
      </c>
      <c r="V42">
        <f t="shared" si="15"/>
        <v>180</v>
      </c>
      <c r="W42">
        <f t="shared" si="16"/>
        <v>180</v>
      </c>
      <c r="X42">
        <f t="shared" si="18"/>
        <v>270</v>
      </c>
      <c r="Y42" s="1">
        <f t="shared" si="17"/>
        <v>450</v>
      </c>
    </row>
    <row r="43" spans="1:25" x14ac:dyDescent="0.3">
      <c r="A43" s="1">
        <v>90</v>
      </c>
      <c r="B43" s="1">
        <v>30</v>
      </c>
      <c r="C43" s="1">
        <f t="shared" si="2"/>
        <v>-60</v>
      </c>
      <c r="D43">
        <f t="shared" si="3"/>
        <v>450</v>
      </c>
      <c r="E43">
        <f t="shared" si="4"/>
        <v>1</v>
      </c>
      <c r="G43" s="1">
        <f t="shared" si="5"/>
        <v>450</v>
      </c>
      <c r="H43" s="1">
        <f t="shared" si="6"/>
        <v>-60</v>
      </c>
      <c r="I43" s="1">
        <f t="shared" si="0"/>
        <v>210</v>
      </c>
      <c r="K43" s="1">
        <f t="shared" si="1"/>
        <v>360</v>
      </c>
      <c r="L43" s="2">
        <f t="shared" si="7"/>
        <v>1</v>
      </c>
      <c r="M43">
        <f t="shared" si="8"/>
        <v>-311.76914536239792</v>
      </c>
      <c r="N43">
        <f t="shared" si="9"/>
        <v>-180.00000000000003</v>
      </c>
      <c r="P43">
        <f t="shared" si="10"/>
        <v>-311.76914536239792</v>
      </c>
      <c r="Q43">
        <f t="shared" si="11"/>
        <v>-180.00000000000003</v>
      </c>
      <c r="R43" s="2">
        <f t="shared" si="12"/>
        <v>1</v>
      </c>
      <c r="S43">
        <f t="shared" si="13"/>
        <v>360</v>
      </c>
      <c r="T43">
        <f t="shared" si="14"/>
        <v>-150</v>
      </c>
      <c r="V43">
        <f t="shared" si="15"/>
        <v>210</v>
      </c>
      <c r="W43">
        <f t="shared" si="16"/>
        <v>210</v>
      </c>
      <c r="X43">
        <f t="shared" si="18"/>
        <v>-60</v>
      </c>
      <c r="Y43" s="1">
        <f t="shared" si="17"/>
        <v>450</v>
      </c>
    </row>
    <row r="44" spans="1:25" x14ac:dyDescent="0.3">
      <c r="A44" s="1">
        <v>90</v>
      </c>
      <c r="B44" s="1">
        <v>60</v>
      </c>
      <c r="C44" s="1">
        <f t="shared" si="2"/>
        <v>-30</v>
      </c>
      <c r="D44">
        <f t="shared" si="3"/>
        <v>450</v>
      </c>
      <c r="E44">
        <f t="shared" si="4"/>
        <v>1</v>
      </c>
      <c r="G44" s="1">
        <f t="shared" si="5"/>
        <v>450</v>
      </c>
      <c r="H44" s="1">
        <f t="shared" si="6"/>
        <v>-30</v>
      </c>
      <c r="I44" s="1">
        <f t="shared" si="0"/>
        <v>240</v>
      </c>
      <c r="K44" s="1">
        <f t="shared" si="1"/>
        <v>360</v>
      </c>
      <c r="L44" s="2">
        <f t="shared" si="7"/>
        <v>1</v>
      </c>
      <c r="M44">
        <f t="shared" si="8"/>
        <v>-180.00000000000017</v>
      </c>
      <c r="N44">
        <f t="shared" si="9"/>
        <v>-311.76914536239781</v>
      </c>
      <c r="P44">
        <f t="shared" si="10"/>
        <v>-180.00000000000017</v>
      </c>
      <c r="Q44">
        <f t="shared" si="11"/>
        <v>-311.76914536239781</v>
      </c>
      <c r="R44" s="2">
        <f t="shared" si="12"/>
        <v>1</v>
      </c>
      <c r="S44">
        <f t="shared" si="13"/>
        <v>360</v>
      </c>
      <c r="T44">
        <f t="shared" si="14"/>
        <v>-120.00000000000003</v>
      </c>
      <c r="V44">
        <f t="shared" si="15"/>
        <v>239.99999999999997</v>
      </c>
      <c r="W44">
        <f t="shared" si="16"/>
        <v>239.99999999999997</v>
      </c>
      <c r="X44">
        <f t="shared" si="18"/>
        <v>-30.000000000000028</v>
      </c>
      <c r="Y44" s="1">
        <f t="shared" si="17"/>
        <v>450</v>
      </c>
    </row>
    <row r="45" spans="1:25" x14ac:dyDescent="0.3">
      <c r="A45" s="1">
        <v>90</v>
      </c>
      <c r="B45" s="1">
        <v>90</v>
      </c>
      <c r="C45" s="1">
        <f t="shared" si="2"/>
        <v>0</v>
      </c>
      <c r="D45">
        <f t="shared" si="3"/>
        <v>450</v>
      </c>
      <c r="E45">
        <f t="shared" si="4"/>
        <v>1</v>
      </c>
      <c r="G45" s="1">
        <f t="shared" si="5"/>
        <v>450</v>
      </c>
      <c r="H45" s="1">
        <f t="shared" si="6"/>
        <v>0</v>
      </c>
      <c r="I45" s="1">
        <f t="shared" si="0"/>
        <v>270</v>
      </c>
      <c r="K45" s="1">
        <f t="shared" si="1"/>
        <v>360</v>
      </c>
      <c r="L45" s="2">
        <f t="shared" si="7"/>
        <v>1</v>
      </c>
      <c r="M45">
        <f t="shared" si="8"/>
        <v>0</v>
      </c>
      <c r="N45">
        <f t="shared" si="9"/>
        <v>-360</v>
      </c>
      <c r="P45">
        <f t="shared" si="10"/>
        <v>0</v>
      </c>
      <c r="Q45">
        <f t="shared" si="11"/>
        <v>-360</v>
      </c>
      <c r="R45" s="2">
        <f t="shared" si="12"/>
        <v>1</v>
      </c>
      <c r="S45">
        <f t="shared" si="13"/>
        <v>360</v>
      </c>
      <c r="T45">
        <f t="shared" si="14"/>
        <v>-90</v>
      </c>
      <c r="V45">
        <f t="shared" si="15"/>
        <v>270</v>
      </c>
      <c r="W45">
        <f t="shared" si="16"/>
        <v>270</v>
      </c>
      <c r="X45">
        <f t="shared" si="18"/>
        <v>0</v>
      </c>
      <c r="Y45" s="1">
        <f t="shared" si="17"/>
        <v>450</v>
      </c>
    </row>
    <row r="46" spans="1:25" x14ac:dyDescent="0.3">
      <c r="A46" s="1">
        <v>90</v>
      </c>
      <c r="B46" s="1">
        <v>120</v>
      </c>
      <c r="C46" s="1">
        <f t="shared" si="2"/>
        <v>30</v>
      </c>
      <c r="D46">
        <f t="shared" si="3"/>
        <v>450</v>
      </c>
      <c r="E46">
        <f t="shared" si="4"/>
        <v>1</v>
      </c>
      <c r="G46" s="1">
        <f t="shared" si="5"/>
        <v>450</v>
      </c>
      <c r="H46" s="1">
        <f t="shared" si="6"/>
        <v>30</v>
      </c>
      <c r="I46" s="1">
        <f t="shared" si="0"/>
        <v>300</v>
      </c>
      <c r="K46" s="1">
        <f t="shared" si="1"/>
        <v>360</v>
      </c>
      <c r="L46" s="2">
        <f t="shared" si="7"/>
        <v>1</v>
      </c>
      <c r="M46">
        <f t="shared" si="8"/>
        <v>180.00000000000003</v>
      </c>
      <c r="N46">
        <f t="shared" si="9"/>
        <v>-311.76914536239792</v>
      </c>
      <c r="P46">
        <f t="shared" si="10"/>
        <v>180.00000000000003</v>
      </c>
      <c r="Q46">
        <f t="shared" si="11"/>
        <v>-311.76914536239792</v>
      </c>
      <c r="R46" s="2">
        <f t="shared" si="12"/>
        <v>1</v>
      </c>
      <c r="S46">
        <f t="shared" si="13"/>
        <v>360</v>
      </c>
      <c r="T46">
        <f t="shared" si="14"/>
        <v>-59.999999999999993</v>
      </c>
      <c r="V46">
        <f t="shared" si="15"/>
        <v>300</v>
      </c>
      <c r="W46">
        <f t="shared" si="16"/>
        <v>300</v>
      </c>
      <c r="X46">
        <f t="shared" si="18"/>
        <v>30</v>
      </c>
      <c r="Y46" s="1">
        <f t="shared" si="17"/>
        <v>450</v>
      </c>
    </row>
    <row r="47" spans="1:25" x14ac:dyDescent="0.3">
      <c r="A47" s="1">
        <v>90</v>
      </c>
      <c r="B47" s="1">
        <v>150</v>
      </c>
      <c r="C47" s="1">
        <f t="shared" si="2"/>
        <v>60</v>
      </c>
      <c r="D47">
        <f t="shared" si="3"/>
        <v>450</v>
      </c>
      <c r="E47">
        <f t="shared" si="4"/>
        <v>1</v>
      </c>
      <c r="G47" s="1">
        <f t="shared" si="5"/>
        <v>450</v>
      </c>
      <c r="H47" s="1">
        <f t="shared" si="6"/>
        <v>60</v>
      </c>
      <c r="I47" s="1">
        <f t="shared" si="0"/>
        <v>330</v>
      </c>
      <c r="K47" s="1">
        <f t="shared" si="1"/>
        <v>360</v>
      </c>
      <c r="L47" s="2">
        <f t="shared" si="7"/>
        <v>1</v>
      </c>
      <c r="M47">
        <f t="shared" si="8"/>
        <v>311.76914536239781</v>
      </c>
      <c r="N47">
        <f t="shared" si="9"/>
        <v>-180.00000000000017</v>
      </c>
      <c r="P47">
        <f t="shared" si="10"/>
        <v>311.76914536239781</v>
      </c>
      <c r="Q47">
        <f t="shared" si="11"/>
        <v>-180.00000000000017</v>
      </c>
      <c r="R47" s="2">
        <f t="shared" si="12"/>
        <v>1</v>
      </c>
      <c r="S47">
        <f t="shared" si="13"/>
        <v>360</v>
      </c>
      <c r="T47">
        <f t="shared" si="14"/>
        <v>-30.000000000000036</v>
      </c>
      <c r="V47">
        <f t="shared" si="15"/>
        <v>329.99999999999994</v>
      </c>
      <c r="W47">
        <f t="shared" si="16"/>
        <v>329.99999999999994</v>
      </c>
      <c r="X47">
        <f t="shared" si="18"/>
        <v>59.999999999999943</v>
      </c>
      <c r="Y47" s="1">
        <f t="shared" si="17"/>
        <v>450</v>
      </c>
    </row>
    <row r="48" spans="1:25" x14ac:dyDescent="0.3">
      <c r="A48" s="1">
        <v>90</v>
      </c>
      <c r="B48" s="1">
        <v>180</v>
      </c>
      <c r="C48" s="1">
        <f t="shared" si="2"/>
        <v>90</v>
      </c>
      <c r="D48">
        <f t="shared" si="3"/>
        <v>450</v>
      </c>
      <c r="E48">
        <f t="shared" si="4"/>
        <v>1</v>
      </c>
      <c r="G48" s="1">
        <f t="shared" si="5"/>
        <v>450</v>
      </c>
      <c r="H48" s="1">
        <f t="shared" si="6"/>
        <v>90</v>
      </c>
      <c r="I48" s="1">
        <f t="shared" si="0"/>
        <v>360</v>
      </c>
      <c r="K48" s="1">
        <f t="shared" si="1"/>
        <v>360</v>
      </c>
      <c r="L48" s="2">
        <f t="shared" si="7"/>
        <v>1</v>
      </c>
      <c r="M48">
        <f t="shared" si="8"/>
        <v>360</v>
      </c>
      <c r="N48">
        <f t="shared" si="9"/>
        <v>0</v>
      </c>
      <c r="P48">
        <f t="shared" si="10"/>
        <v>360</v>
      </c>
      <c r="Q48">
        <f t="shared" si="11"/>
        <v>0</v>
      </c>
      <c r="R48" s="2">
        <f t="shared" si="12"/>
        <v>1</v>
      </c>
      <c r="S48">
        <f t="shared" si="13"/>
        <v>360</v>
      </c>
      <c r="T48">
        <f t="shared" si="14"/>
        <v>0</v>
      </c>
      <c r="V48">
        <f t="shared" si="15"/>
        <v>0</v>
      </c>
      <c r="W48">
        <f t="shared" si="16"/>
        <v>0</v>
      </c>
      <c r="X48">
        <f t="shared" si="18"/>
        <v>90</v>
      </c>
      <c r="Y48" s="1">
        <f t="shared" si="17"/>
        <v>450</v>
      </c>
    </row>
    <row r="49" spans="1:25" x14ac:dyDescent="0.3">
      <c r="A49" s="1">
        <v>90</v>
      </c>
      <c r="B49" s="1">
        <v>210</v>
      </c>
      <c r="C49" s="1">
        <f t="shared" si="2"/>
        <v>120</v>
      </c>
      <c r="D49">
        <f t="shared" si="3"/>
        <v>450</v>
      </c>
      <c r="E49">
        <f t="shared" si="4"/>
        <v>0</v>
      </c>
      <c r="G49" s="1">
        <f t="shared" si="5"/>
        <v>450</v>
      </c>
      <c r="H49" s="1">
        <f t="shared" si="6"/>
        <v>120</v>
      </c>
      <c r="I49" s="1">
        <f t="shared" si="0"/>
        <v>30</v>
      </c>
      <c r="K49" s="1">
        <f t="shared" si="1"/>
        <v>360</v>
      </c>
      <c r="L49" s="2">
        <f t="shared" si="7"/>
        <v>1</v>
      </c>
      <c r="M49">
        <f t="shared" si="8"/>
        <v>311.76914536239792</v>
      </c>
      <c r="N49">
        <f t="shared" si="9"/>
        <v>179.99999999999997</v>
      </c>
      <c r="P49">
        <f t="shared" si="10"/>
        <v>311.76914536239792</v>
      </c>
      <c r="Q49">
        <f t="shared" si="11"/>
        <v>179.99999999999997</v>
      </c>
      <c r="R49" s="2">
        <f t="shared" si="12"/>
        <v>1</v>
      </c>
      <c r="S49">
        <f t="shared" si="13"/>
        <v>360</v>
      </c>
      <c r="T49">
        <f t="shared" si="14"/>
        <v>29.999999999999996</v>
      </c>
      <c r="V49">
        <f t="shared" si="15"/>
        <v>29.999999999999996</v>
      </c>
      <c r="W49">
        <f t="shared" si="16"/>
        <v>29.999999999999996</v>
      </c>
      <c r="X49">
        <f t="shared" si="18"/>
        <v>120</v>
      </c>
      <c r="Y49" s="1">
        <f t="shared" si="17"/>
        <v>450</v>
      </c>
    </row>
    <row r="50" spans="1:25" x14ac:dyDescent="0.3">
      <c r="A50" s="1">
        <v>90</v>
      </c>
      <c r="B50" s="1">
        <v>240</v>
      </c>
      <c r="C50" s="1">
        <f t="shared" si="2"/>
        <v>150</v>
      </c>
      <c r="D50">
        <f t="shared" si="3"/>
        <v>450</v>
      </c>
      <c r="E50">
        <f t="shared" si="4"/>
        <v>0</v>
      </c>
      <c r="G50" s="1">
        <f t="shared" si="5"/>
        <v>450</v>
      </c>
      <c r="H50" s="1">
        <f t="shared" si="6"/>
        <v>150</v>
      </c>
      <c r="I50" s="1">
        <f t="shared" si="0"/>
        <v>60</v>
      </c>
      <c r="K50" s="1">
        <f t="shared" si="1"/>
        <v>360</v>
      </c>
      <c r="L50" s="2">
        <f t="shared" si="7"/>
        <v>1</v>
      </c>
      <c r="M50">
        <f t="shared" si="8"/>
        <v>180.00000000000003</v>
      </c>
      <c r="N50">
        <f t="shared" si="9"/>
        <v>311.76914536239792</v>
      </c>
      <c r="P50">
        <f t="shared" si="10"/>
        <v>180.00000000000003</v>
      </c>
      <c r="Q50">
        <f t="shared" si="11"/>
        <v>311.76914536239792</v>
      </c>
      <c r="R50" s="2">
        <f t="shared" si="12"/>
        <v>1</v>
      </c>
      <c r="S50">
        <f t="shared" si="13"/>
        <v>360</v>
      </c>
      <c r="T50">
        <f t="shared" si="14"/>
        <v>59.999999999999993</v>
      </c>
      <c r="V50">
        <f t="shared" si="15"/>
        <v>59.999999999999993</v>
      </c>
      <c r="W50">
        <f t="shared" si="16"/>
        <v>59.999999999999993</v>
      </c>
      <c r="X50">
        <f t="shared" si="18"/>
        <v>150</v>
      </c>
      <c r="Y50" s="1">
        <f t="shared" si="17"/>
        <v>450</v>
      </c>
    </row>
    <row r="51" spans="1:25" x14ac:dyDescent="0.3">
      <c r="A51" s="1">
        <v>90</v>
      </c>
      <c r="B51" s="1">
        <v>270</v>
      </c>
      <c r="C51" s="1">
        <f t="shared" si="2"/>
        <v>180</v>
      </c>
      <c r="D51">
        <f t="shared" si="3"/>
        <v>450</v>
      </c>
      <c r="E51">
        <f t="shared" si="4"/>
        <v>0</v>
      </c>
      <c r="G51" s="1">
        <f t="shared" si="5"/>
        <v>450</v>
      </c>
      <c r="H51" s="1">
        <f t="shared" si="6"/>
        <v>180</v>
      </c>
      <c r="I51" s="1">
        <f t="shared" si="0"/>
        <v>90</v>
      </c>
      <c r="K51" s="1">
        <f t="shared" si="1"/>
        <v>360</v>
      </c>
      <c r="L51" s="2">
        <f t="shared" si="7"/>
        <v>1</v>
      </c>
      <c r="M51">
        <f t="shared" si="8"/>
        <v>0</v>
      </c>
      <c r="N51">
        <f t="shared" si="9"/>
        <v>360</v>
      </c>
      <c r="P51">
        <f t="shared" si="10"/>
        <v>0</v>
      </c>
      <c r="Q51">
        <f t="shared" si="11"/>
        <v>360</v>
      </c>
      <c r="R51" s="2">
        <f t="shared" si="12"/>
        <v>1</v>
      </c>
      <c r="S51">
        <f t="shared" si="13"/>
        <v>360</v>
      </c>
      <c r="T51">
        <f t="shared" si="14"/>
        <v>90</v>
      </c>
      <c r="V51">
        <f t="shared" si="15"/>
        <v>90</v>
      </c>
      <c r="W51">
        <f t="shared" si="16"/>
        <v>90</v>
      </c>
      <c r="X51">
        <f t="shared" si="18"/>
        <v>180</v>
      </c>
      <c r="Y51" s="1">
        <f t="shared" si="17"/>
        <v>450</v>
      </c>
    </row>
    <row r="52" spans="1:25" x14ac:dyDescent="0.3">
      <c r="A52" s="1">
        <v>90</v>
      </c>
      <c r="B52" s="1">
        <v>300</v>
      </c>
      <c r="C52" s="1">
        <f t="shared" si="2"/>
        <v>210</v>
      </c>
      <c r="D52">
        <f t="shared" si="3"/>
        <v>450</v>
      </c>
      <c r="E52">
        <f t="shared" si="4"/>
        <v>0</v>
      </c>
      <c r="G52" s="1">
        <f t="shared" si="5"/>
        <v>450</v>
      </c>
      <c r="H52" s="1">
        <f t="shared" si="6"/>
        <v>210</v>
      </c>
      <c r="I52" s="1">
        <f t="shared" si="0"/>
        <v>120</v>
      </c>
      <c r="K52" s="1">
        <f t="shared" si="1"/>
        <v>360</v>
      </c>
      <c r="L52" s="2">
        <f t="shared" si="7"/>
        <v>1</v>
      </c>
      <c r="M52">
        <f t="shared" si="8"/>
        <v>-179.99999999999991</v>
      </c>
      <c r="N52">
        <f t="shared" si="9"/>
        <v>311.76914536239792</v>
      </c>
      <c r="P52">
        <f t="shared" si="10"/>
        <v>-179.99999999999991</v>
      </c>
      <c r="Q52">
        <f t="shared" si="11"/>
        <v>311.76914536239792</v>
      </c>
      <c r="R52" s="2">
        <f t="shared" si="12"/>
        <v>1</v>
      </c>
      <c r="S52">
        <f t="shared" si="13"/>
        <v>359.99999999999994</v>
      </c>
      <c r="T52">
        <f t="shared" si="14"/>
        <v>120</v>
      </c>
      <c r="V52">
        <f t="shared" si="15"/>
        <v>120</v>
      </c>
      <c r="W52">
        <f t="shared" si="16"/>
        <v>120</v>
      </c>
      <c r="X52">
        <f t="shared" si="18"/>
        <v>210</v>
      </c>
      <c r="Y52" s="1">
        <f t="shared" si="17"/>
        <v>449.99999999999994</v>
      </c>
    </row>
    <row r="53" spans="1:25" x14ac:dyDescent="0.3">
      <c r="A53" s="1">
        <v>90</v>
      </c>
      <c r="B53" s="1">
        <v>330</v>
      </c>
      <c r="C53" s="1">
        <f t="shared" si="2"/>
        <v>240</v>
      </c>
      <c r="D53">
        <f t="shared" si="3"/>
        <v>450</v>
      </c>
      <c r="E53">
        <f t="shared" si="4"/>
        <v>0</v>
      </c>
      <c r="G53" s="1">
        <f t="shared" si="5"/>
        <v>450</v>
      </c>
      <c r="H53" s="1">
        <f t="shared" si="6"/>
        <v>240</v>
      </c>
      <c r="I53" s="1">
        <f t="shared" si="0"/>
        <v>150</v>
      </c>
      <c r="K53" s="1">
        <f t="shared" si="1"/>
        <v>360</v>
      </c>
      <c r="L53" s="2">
        <f t="shared" si="7"/>
        <v>1</v>
      </c>
      <c r="M53">
        <f t="shared" si="8"/>
        <v>-311.76914536239792</v>
      </c>
      <c r="N53">
        <f t="shared" si="9"/>
        <v>179.99999999999997</v>
      </c>
      <c r="P53">
        <f t="shared" si="10"/>
        <v>-311.76914536239792</v>
      </c>
      <c r="Q53">
        <f t="shared" si="11"/>
        <v>179.99999999999997</v>
      </c>
      <c r="R53" s="2">
        <f t="shared" si="12"/>
        <v>1</v>
      </c>
      <c r="S53">
        <f t="shared" si="13"/>
        <v>360</v>
      </c>
      <c r="T53">
        <f t="shared" si="14"/>
        <v>150</v>
      </c>
      <c r="V53">
        <f t="shared" si="15"/>
        <v>150</v>
      </c>
      <c r="W53">
        <f t="shared" si="16"/>
        <v>150</v>
      </c>
      <c r="X53">
        <f t="shared" si="18"/>
        <v>240</v>
      </c>
      <c r="Y53" s="1">
        <f t="shared" si="17"/>
        <v>450</v>
      </c>
    </row>
  </sheetData>
  <mergeCells count="4">
    <mergeCell ref="G3:N3"/>
    <mergeCell ref="A3:E3"/>
    <mergeCell ref="P3:S3"/>
    <mergeCell ref="AA3:AD3"/>
  </mergeCells>
  <pageMargins left="0.7" right="0.7" top="0.75" bottom="0.75" header="0.3" footer="0.3"/>
  <pageSetup paperSize="8" scale="5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4749-1BFA-4356-89C2-3620E4374945}">
  <dimension ref="A1:P76"/>
  <sheetViews>
    <sheetView tabSelected="1" zoomScale="70" zoomScaleNormal="70" workbookViewId="0">
      <pane ySplit="5" topLeftCell="A6" activePane="bottomLeft" state="frozen"/>
      <selection pane="bottomLeft" activeCell="M76" sqref="M76"/>
    </sheetView>
  </sheetViews>
  <sheetFormatPr defaultColWidth="10.44140625" defaultRowHeight="14.4" x14ac:dyDescent="0.3"/>
  <cols>
    <col min="1" max="2" width="10.44140625" style="1"/>
    <col min="3" max="3" width="15" style="1" customWidth="1"/>
    <col min="4" max="4" width="12.88671875" style="1" customWidth="1"/>
    <col min="5" max="5" width="6.88671875" style="16" customWidth="1"/>
    <col min="6" max="6" width="10.44140625" style="1"/>
    <col min="7" max="8" width="16.33203125" style="1" bestFit="1" customWidth="1"/>
    <col min="13" max="13" width="16.109375" customWidth="1"/>
  </cols>
  <sheetData>
    <row r="1" spans="1:16" x14ac:dyDescent="0.3">
      <c r="A1" s="12" t="s">
        <v>28</v>
      </c>
      <c r="B1" s="12"/>
    </row>
    <row r="2" spans="1:16" x14ac:dyDescent="0.3">
      <c r="A2" s="5" t="s">
        <v>29</v>
      </c>
      <c r="B2" s="1">
        <v>90</v>
      </c>
    </row>
    <row r="3" spans="1:16" x14ac:dyDescent="0.3">
      <c r="A3" s="5" t="s">
        <v>30</v>
      </c>
      <c r="B3" s="1">
        <v>90</v>
      </c>
    </row>
    <row r="4" spans="1:16" x14ac:dyDescent="0.3">
      <c r="A4" s="12" t="s">
        <v>32</v>
      </c>
      <c r="B4" s="12"/>
    </row>
    <row r="5" spans="1:16" x14ac:dyDescent="0.3">
      <c r="A5" s="6" t="s">
        <v>31</v>
      </c>
      <c r="B5" s="6" t="s">
        <v>30</v>
      </c>
      <c r="C5" s="13" t="s">
        <v>34</v>
      </c>
      <c r="D5" s="15" t="s">
        <v>35</v>
      </c>
      <c r="E5" s="17" t="s">
        <v>4</v>
      </c>
      <c r="F5" s="13" t="s">
        <v>33</v>
      </c>
      <c r="G5" s="13" t="s">
        <v>2</v>
      </c>
      <c r="H5" s="13" t="s">
        <v>3</v>
      </c>
      <c r="J5" s="13" t="s">
        <v>36</v>
      </c>
      <c r="K5" s="13" t="s">
        <v>39</v>
      </c>
      <c r="L5" s="18" t="s">
        <v>38</v>
      </c>
      <c r="M5" s="13" t="s">
        <v>37</v>
      </c>
      <c r="N5" s="15" t="s">
        <v>40</v>
      </c>
    </row>
    <row r="6" spans="1:16" ht="15.6" x14ac:dyDescent="0.3">
      <c r="A6" s="1">
        <v>0</v>
      </c>
      <c r="B6" s="1">
        <v>0</v>
      </c>
      <c r="C6" s="14">
        <f>(A6-180)+$B$2</f>
        <v>-90</v>
      </c>
      <c r="D6" s="1">
        <f>((B6 +90)*2)+$B$3</f>
        <v>270</v>
      </c>
      <c r="E6" s="16">
        <f>IF(ABS((A6-$B$2)) &gt; 90, 0, 1)</f>
        <v>1</v>
      </c>
      <c r="F6" s="1">
        <f>D6-$B$3</f>
        <v>180</v>
      </c>
      <c r="G6" s="1">
        <f>COS(RADIANS(C6))*F6</f>
        <v>1.102633609417758E-14</v>
      </c>
      <c r="H6" s="1">
        <f>SIN(RADIANS(C6))*F6</f>
        <v>-180</v>
      </c>
      <c r="I6">
        <f>ATAN(H6/G6)</f>
        <v>-1.5707963267948966</v>
      </c>
      <c r="J6">
        <f>SQRT((G6*G6)+(H6*H6))</f>
        <v>180</v>
      </c>
      <c r="K6">
        <f>ATAN(H6/G6)</f>
        <v>-1.5707963267948966</v>
      </c>
      <c r="L6" s="1">
        <f>J6+$B$3</f>
        <v>270</v>
      </c>
      <c r="M6">
        <f>IF(G6 &gt; 0, ATAN(H6/G6), IF(G6&lt;0,IF(H6&gt;=0,ATAN(H6/G6)+PI(),ATAN(H6/G6)+PI()),IF(H6&gt;0,PI()/2,PI()/-2)))</f>
        <v>-1.5707963267948966</v>
      </c>
      <c r="N6">
        <f>DEGREES(M6)</f>
        <v>-90</v>
      </c>
      <c r="O6">
        <f>IF(N6=C6, 1, 0)</f>
        <v>1</v>
      </c>
    </row>
    <row r="7" spans="1:16" ht="15.6" x14ac:dyDescent="0.3">
      <c r="A7" s="1">
        <v>0</v>
      </c>
      <c r="B7" s="1">
        <v>45</v>
      </c>
      <c r="C7" s="14">
        <f>(A7-180)+$B$2</f>
        <v>-90</v>
      </c>
      <c r="D7" s="1">
        <f>((B7 +90)*2)+$B$3</f>
        <v>360</v>
      </c>
      <c r="E7" s="16">
        <f>IF(ABS((A7-$B$2)) &gt; 90, 0, 1)</f>
        <v>1</v>
      </c>
      <c r="F7" s="1">
        <f>D7-$B$3</f>
        <v>270</v>
      </c>
      <c r="G7" s="1">
        <f>COS(RADIANS(C7))*F7</f>
        <v>1.653950414126637E-14</v>
      </c>
      <c r="H7" s="1">
        <f>SIN(RADIANS(C7))*F7</f>
        <v>-270</v>
      </c>
      <c r="I7">
        <f>ATAN(H7/G7)</f>
        <v>-1.5707963267948966</v>
      </c>
      <c r="J7">
        <f>SQRT((G7*G7)+(H7*H7))</f>
        <v>270</v>
      </c>
      <c r="K7">
        <f>ATAN(H7/G7)</f>
        <v>-1.5707963267948966</v>
      </c>
      <c r="L7" s="1">
        <f>J7+$B$3</f>
        <v>360</v>
      </c>
      <c r="M7">
        <f>IF(G7 &gt; 0, ATAN(H7/G7), IF(G7&lt;0,IF(H7&gt;=0,ATAN(H7/G7)+PI(),ATAN(H7/G7)+PI()),IF(H7&gt;0,PI()/2,PI()/-2)))</f>
        <v>-1.5707963267948966</v>
      </c>
      <c r="N7">
        <f>DEGREES(M7)</f>
        <v>-90</v>
      </c>
      <c r="O7">
        <f>IF(N7=C7, 1, 0)</f>
        <v>1</v>
      </c>
    </row>
    <row r="8" spans="1:16" ht="15.6" x14ac:dyDescent="0.3">
      <c r="A8" s="1">
        <v>0</v>
      </c>
      <c r="B8" s="1">
        <v>90</v>
      </c>
      <c r="C8" s="14">
        <f>(A8-180)+$B$2</f>
        <v>-90</v>
      </c>
      <c r="D8" s="1">
        <f>((B8 +90)*2)+$B$3</f>
        <v>450</v>
      </c>
      <c r="E8" s="16">
        <f>IF(ABS((A8-$B$2)) &gt; 90, 0, 1)</f>
        <v>1</v>
      </c>
      <c r="F8" s="1">
        <f>D8-$B$3</f>
        <v>360</v>
      </c>
      <c r="G8" s="1">
        <f>COS(RADIANS(C8))*F8</f>
        <v>2.205267218835516E-14</v>
      </c>
      <c r="H8" s="1">
        <f>SIN(RADIANS(C8))*F8</f>
        <v>-360</v>
      </c>
      <c r="I8">
        <f>ATAN(H8/G8)</f>
        <v>-1.5707963267948966</v>
      </c>
      <c r="J8">
        <f>SQRT((G8*G8)+(H8*H8))</f>
        <v>360</v>
      </c>
      <c r="K8">
        <f>ATAN(H8/G8)</f>
        <v>-1.5707963267948966</v>
      </c>
      <c r="L8" s="1">
        <f>J8+$B$3</f>
        <v>450</v>
      </c>
      <c r="M8">
        <f>IF(G8 &gt; 0, ATAN(H8/G8), IF(G8&lt;0,IF(H8&gt;=0,ATAN(H8/G8)+PI(),ATAN(H8/G8)+PI()),IF(H8&gt;0,PI()/2,PI()/-2)))</f>
        <v>-1.5707963267948966</v>
      </c>
      <c r="N8">
        <f>DEGREES(M8)</f>
        <v>-90</v>
      </c>
      <c r="O8">
        <f>IF(N8=C8, 1, 0)</f>
        <v>1</v>
      </c>
    </row>
    <row r="9" spans="1:16" ht="15.6" x14ac:dyDescent="0.3">
      <c r="A9" s="1">
        <v>0</v>
      </c>
      <c r="B9" s="1">
        <v>135</v>
      </c>
      <c r="C9" s="14">
        <f>(A9-180)+$B$2</f>
        <v>-90</v>
      </c>
      <c r="D9" s="1">
        <f>((B9 +90)*2)+$B$3</f>
        <v>540</v>
      </c>
      <c r="E9" s="16">
        <f>IF(ABS((A9-$B$2)) &gt; 90, 0, 1)</f>
        <v>1</v>
      </c>
      <c r="F9" s="1">
        <f>D9-$B$3</f>
        <v>450</v>
      </c>
      <c r="G9" s="1">
        <f>COS(RADIANS(C9))*F9</f>
        <v>2.756584023544395E-14</v>
      </c>
      <c r="H9" s="1">
        <f>SIN(RADIANS(C9))*F9</f>
        <v>-450</v>
      </c>
      <c r="I9">
        <f>ATAN(H9/G9)</f>
        <v>-1.5707963267948966</v>
      </c>
      <c r="J9">
        <f>SQRT((G9*G9)+(H9*H9))</f>
        <v>450</v>
      </c>
      <c r="K9">
        <f>ATAN(H9/G9)</f>
        <v>-1.5707963267948966</v>
      </c>
      <c r="L9" s="1">
        <f>J9+$B$3</f>
        <v>540</v>
      </c>
      <c r="M9">
        <f>IF(G9 &gt; 0, ATAN(H9/G9), IF(G9&lt;0,IF(H9&gt;=0,ATAN(H9/G9)+PI(),ATAN(H9/G9)+PI()),IF(H9&gt;0,PI()/2,PI()/-2)))</f>
        <v>-1.5707963267948966</v>
      </c>
      <c r="N9">
        <f>DEGREES(M9)</f>
        <v>-90</v>
      </c>
      <c r="O9">
        <f>IF(N9=C9, 1, 0)</f>
        <v>1</v>
      </c>
    </row>
    <row r="10" spans="1:16" ht="15.6" x14ac:dyDescent="0.3">
      <c r="A10" s="1">
        <v>0</v>
      </c>
      <c r="B10" s="1">
        <v>180</v>
      </c>
      <c r="C10" s="14">
        <f>(A10-180)+$B$2</f>
        <v>-90</v>
      </c>
      <c r="D10" s="1">
        <f>((B10 +90)*2)+$B$3</f>
        <v>630</v>
      </c>
      <c r="E10" s="16">
        <f>IF(ABS((A10-$B$2)) &gt; 90, 0, 1)</f>
        <v>1</v>
      </c>
      <c r="F10" s="1">
        <f>D10-$B$3</f>
        <v>540</v>
      </c>
      <c r="G10" s="1">
        <f>COS(RADIANS(C10))*F10</f>
        <v>3.307900828253274E-14</v>
      </c>
      <c r="H10" s="1">
        <f>SIN(RADIANS(C10))*F10</f>
        <v>-540</v>
      </c>
      <c r="I10">
        <f>ATAN(H10/G10)</f>
        <v>-1.5707963267948966</v>
      </c>
      <c r="J10">
        <f>SQRT((G10*G10)+(H10*H10))</f>
        <v>540</v>
      </c>
      <c r="K10">
        <f>ATAN(H10/G10)</f>
        <v>-1.5707963267948966</v>
      </c>
      <c r="L10" s="1">
        <f>J10+$B$3</f>
        <v>630</v>
      </c>
      <c r="M10">
        <f>IF(G10 &gt; 0, ATAN(H10/G10), IF(G10&lt;0,IF(H10&gt;=0,ATAN(H10/G10)+PI(),ATAN(H10/G10)+PI()),IF(H10&gt;0,PI()/2,PI()/-2)))</f>
        <v>-1.5707963267948966</v>
      </c>
      <c r="N10">
        <f>DEGREES(M10)</f>
        <v>-90</v>
      </c>
      <c r="O10">
        <f>IF(N10=C10, 1, 0)</f>
        <v>1</v>
      </c>
    </row>
    <row r="11" spans="1:16" ht="15.6" x14ac:dyDescent="0.3">
      <c r="A11" s="1">
        <v>0</v>
      </c>
      <c r="B11" s="1">
        <v>225</v>
      </c>
      <c r="C11" s="14">
        <f>(A11-180)+$B$2</f>
        <v>-90</v>
      </c>
      <c r="D11" s="1">
        <f>((B11 +90)*2)+$B$3</f>
        <v>720</v>
      </c>
      <c r="E11" s="16">
        <f>IF(ABS((A11-$B$2)) &gt; 90, 0, 1)</f>
        <v>1</v>
      </c>
      <c r="F11" s="1">
        <f>D11-$B$3</f>
        <v>630</v>
      </c>
      <c r="G11" s="1">
        <f>COS(RADIANS(C11))*F11</f>
        <v>3.859217632962153E-14</v>
      </c>
      <c r="H11" s="1">
        <f>SIN(RADIANS(C11))*F11</f>
        <v>-630</v>
      </c>
      <c r="I11">
        <f>ATAN(H11/G11)</f>
        <v>-1.5707963267948966</v>
      </c>
      <c r="J11">
        <f>SQRT((G11*G11)+(H11*H11))</f>
        <v>630</v>
      </c>
      <c r="K11">
        <f>ATAN(H11/G11)</f>
        <v>-1.5707963267948966</v>
      </c>
      <c r="L11" s="1">
        <f>J11+$B$3</f>
        <v>720</v>
      </c>
      <c r="M11">
        <f>IF(G11 &gt; 0, ATAN(H11/G11), IF(G11&lt;0,IF(H11&gt;=0,ATAN(H11/G11)+PI(),ATAN(H11/G11)+PI()),IF(H11&gt;0,PI()/2,PI()/-2)))</f>
        <v>-1.5707963267948966</v>
      </c>
      <c r="N11">
        <f>DEGREES(M11)</f>
        <v>-90</v>
      </c>
      <c r="O11">
        <f>IF(N11=C11, 1, 0)</f>
        <v>1</v>
      </c>
    </row>
    <row r="12" spans="1:16" ht="15.6" x14ac:dyDescent="0.3">
      <c r="A12" s="1">
        <v>0</v>
      </c>
      <c r="B12" s="1">
        <v>270</v>
      </c>
      <c r="C12" s="14">
        <f>(A12-180)+$B$2</f>
        <v>-90</v>
      </c>
      <c r="D12" s="1">
        <f>((B12 +90)*2)+$B$3</f>
        <v>810</v>
      </c>
      <c r="E12" s="16">
        <f>IF(ABS((A12-$B$2)) &gt; 90, 0, 1)</f>
        <v>1</v>
      </c>
      <c r="F12" s="1">
        <f>D12-$B$3</f>
        <v>720</v>
      </c>
      <c r="G12" s="1">
        <f>COS(RADIANS(C12))*F12</f>
        <v>4.410534437671032E-14</v>
      </c>
      <c r="H12" s="1">
        <f>SIN(RADIANS(C12))*F12</f>
        <v>-720</v>
      </c>
      <c r="I12">
        <f>ATAN(H12/G12)</f>
        <v>-1.5707963267948966</v>
      </c>
      <c r="J12">
        <f>SQRT((G12*G12)+(H12*H12))</f>
        <v>720</v>
      </c>
      <c r="K12">
        <f>ATAN(H12/G12)</f>
        <v>-1.5707963267948966</v>
      </c>
      <c r="L12" s="1">
        <f>J12+$B$3</f>
        <v>810</v>
      </c>
      <c r="M12">
        <f>IF(G12 &gt; 0, ATAN(H12/G12), IF(G12&lt;0,IF(H12&gt;=0,ATAN(H12/G12)+PI(),ATAN(H12/G12)+PI()),IF(H12&gt;0,PI()/2,PI()/-2)))</f>
        <v>-1.5707963267948966</v>
      </c>
      <c r="N12">
        <f>DEGREES(M12)</f>
        <v>-90</v>
      </c>
      <c r="O12">
        <f>IF(N12=C12, 1, 0)</f>
        <v>1</v>
      </c>
    </row>
    <row r="13" spans="1:16" ht="15.6" x14ac:dyDescent="0.3">
      <c r="A13" s="1">
        <v>0</v>
      </c>
      <c r="B13" s="1">
        <v>315</v>
      </c>
      <c r="C13" s="14">
        <f>(A13-180)+$B$2</f>
        <v>-90</v>
      </c>
      <c r="D13" s="1">
        <f>((B13 +90)*2)+$B$3</f>
        <v>900</v>
      </c>
      <c r="E13" s="16">
        <f>IF(ABS((A13-$B$2)) &gt; 90, 0, 1)</f>
        <v>1</v>
      </c>
      <c r="F13" s="1">
        <f>D13-$B$3</f>
        <v>810</v>
      </c>
      <c r="G13" s="1">
        <f>COS(RADIANS(C13))*F13</f>
        <v>4.961851242379911E-14</v>
      </c>
      <c r="H13" s="1">
        <f>SIN(RADIANS(C13))*F13</f>
        <v>-810</v>
      </c>
      <c r="I13">
        <f>ATAN(H13/G13)</f>
        <v>-1.5707963267948966</v>
      </c>
      <c r="J13">
        <f>SQRT((G13*G13)+(H13*H13))</f>
        <v>810</v>
      </c>
      <c r="K13">
        <f>ATAN(H13/G13)</f>
        <v>-1.5707963267948966</v>
      </c>
      <c r="L13" s="1">
        <f>J13+$B$3</f>
        <v>900</v>
      </c>
      <c r="M13">
        <f>IF(G13 &gt; 0, ATAN(H13/G13), IF(G13&lt;0,IF(H13&gt;=0,ATAN(H13/G13)+PI(),ATAN(H13/G13)+PI()),IF(H13&gt;0,PI()/2,PI()/-2)))</f>
        <v>-1.5707963267948966</v>
      </c>
      <c r="N13">
        <f>DEGREES(M13)</f>
        <v>-90</v>
      </c>
      <c r="O13">
        <f>IF(N13=C13, 1, 0)</f>
        <v>1</v>
      </c>
      <c r="P13">
        <f>IF(G13=H13, 1, 0)</f>
        <v>0</v>
      </c>
    </row>
    <row r="14" spans="1:16" ht="15.6" x14ac:dyDescent="0.3">
      <c r="A14" s="1">
        <v>1</v>
      </c>
      <c r="B14" s="1">
        <v>1</v>
      </c>
      <c r="C14" s="14">
        <f>(A14-180)+$B$2</f>
        <v>-89</v>
      </c>
      <c r="D14" s="1">
        <f>((B14 +90)*2)+$B$3</f>
        <v>272</v>
      </c>
      <c r="E14" s="16">
        <f>IF(ABS((A14-$B$2)) &gt; 90, 0, 1)</f>
        <v>1</v>
      </c>
      <c r="F14" s="1">
        <f>D14-$B$3</f>
        <v>182</v>
      </c>
      <c r="G14" s="1">
        <f>COS(RADIANS(C14))*F14</f>
        <v>3.1763379715856148</v>
      </c>
      <c r="H14" s="1">
        <f>SIN(RADIANS(C14))*F14</f>
        <v>-181.97228051846321</v>
      </c>
      <c r="I14">
        <f>ATAN(H14/G14)</f>
        <v>-1.5533430342749532</v>
      </c>
      <c r="J14">
        <f>SQRT((G14*G14)+(H14*H14))</f>
        <v>182.00000000000003</v>
      </c>
      <c r="K14">
        <f>ATAN(H14/G14)</f>
        <v>-1.5533430342749532</v>
      </c>
      <c r="L14" s="1">
        <f>J14+$B$3</f>
        <v>272</v>
      </c>
      <c r="M14">
        <f>IF(G14 &gt; 0, ATAN(H14/G14), IF(G14&lt;0,IF(H14&gt;=0,ATAN(H14/G14)+PI(),ATAN(H14/G14)+PI()),IF(H14&gt;0,PI()/2,PI()/-2)))</f>
        <v>-1.5533430342749532</v>
      </c>
      <c r="N14">
        <f>DEGREES(M14)</f>
        <v>-89</v>
      </c>
      <c r="O14">
        <f>IF(N14=C14, 1, 0)</f>
        <v>1</v>
      </c>
    </row>
    <row r="15" spans="1:16" ht="15.6" x14ac:dyDescent="0.3">
      <c r="A15" s="1">
        <v>1</v>
      </c>
      <c r="B15" s="1">
        <v>1</v>
      </c>
      <c r="C15" s="14">
        <f>(A15-180)+$B$2</f>
        <v>-89</v>
      </c>
      <c r="D15" s="1">
        <f>((B15 +90)*2)+$B$3</f>
        <v>272</v>
      </c>
      <c r="E15" s="16">
        <f>IF(ABS((A15-$B$2)) &gt; 90, 0, 1)</f>
        <v>1</v>
      </c>
      <c r="F15" s="1">
        <f>D15-$B$3</f>
        <v>182</v>
      </c>
      <c r="G15" s="1">
        <f>COS(RADIANS(C15))*F15</f>
        <v>3.1763379715856148</v>
      </c>
      <c r="H15" s="1">
        <f>SIN(RADIANS(C15))*F15</f>
        <v>-181.97228051846321</v>
      </c>
      <c r="I15">
        <f>ATAN(H15/G15)</f>
        <v>-1.5533430342749532</v>
      </c>
      <c r="J15">
        <f>SQRT((G15*G15)+(H15*H15))</f>
        <v>182.00000000000003</v>
      </c>
      <c r="K15">
        <f>ATAN(H15/G15)</f>
        <v>-1.5533430342749532</v>
      </c>
      <c r="L15" s="1">
        <f>J15+$B$3</f>
        <v>272</v>
      </c>
      <c r="M15">
        <f>IF(G15 &gt; 0, ATAN(H15/G15), IF(G15&lt;0,IF(H15&gt;=0,ATAN(H15/G15)+PI(),ATAN(H15/G15)+PI()),IF(H15&gt;0,PI()/2,PI()/-2)))</f>
        <v>-1.5533430342749532</v>
      </c>
      <c r="N15">
        <f>DEGREES(M15)</f>
        <v>-89</v>
      </c>
      <c r="O15">
        <f>IF(N15=C15, 1, 0)</f>
        <v>1</v>
      </c>
    </row>
    <row r="16" spans="1:16" ht="15.6" x14ac:dyDescent="0.3">
      <c r="A16" s="1">
        <v>45</v>
      </c>
      <c r="B16" s="1">
        <v>0</v>
      </c>
      <c r="C16" s="14">
        <f>(A16-180)+$B$2</f>
        <v>-45</v>
      </c>
      <c r="D16" s="1">
        <f>((B16 +90)*2)+$B$3</f>
        <v>270</v>
      </c>
      <c r="E16" s="16">
        <f>IF(ABS((A16-$B$2)) &gt; 90, 0, 1)</f>
        <v>1</v>
      </c>
      <c r="F16" s="1">
        <f>D16-$B$3</f>
        <v>180</v>
      </c>
      <c r="G16" s="1">
        <f>COS(RADIANS(C16))*F16</f>
        <v>127.27922061357856</v>
      </c>
      <c r="H16" s="1">
        <f>SIN(RADIANS(C16))*F16</f>
        <v>-127.27922061357854</v>
      </c>
      <c r="I16">
        <f>ATAN(H16/G16)</f>
        <v>-0.78539816339744828</v>
      </c>
      <c r="J16">
        <f>SQRT((G16*G16)+(H16*H16))</f>
        <v>180</v>
      </c>
      <c r="K16">
        <f>ATAN(H16/G16)</f>
        <v>-0.78539816339744828</v>
      </c>
      <c r="L16" s="1">
        <f>J16+$B$3</f>
        <v>270</v>
      </c>
      <c r="M16">
        <f>IF(G16 &gt; 0, ATAN(H16/G16), IF(G16&lt;0,IF(H16&gt;=0,ATAN(H16/G16)+PI(),ATAN(H16/G16)+PI()),IF(H16&gt;0,PI()/2,PI()/-2)))</f>
        <v>-0.78539816339744828</v>
      </c>
      <c r="N16">
        <f>DEGREES(M16)</f>
        <v>-45</v>
      </c>
      <c r="O16">
        <f>IF(N16=C16, 1, 0)</f>
        <v>1</v>
      </c>
    </row>
    <row r="17" spans="1:16" ht="15.6" x14ac:dyDescent="0.3">
      <c r="A17" s="1">
        <v>45</v>
      </c>
      <c r="B17" s="1">
        <v>45</v>
      </c>
      <c r="C17" s="14">
        <f>(A17-180)+$B$2</f>
        <v>-45</v>
      </c>
      <c r="D17" s="1">
        <f>((B17 +90)*2)+$B$3</f>
        <v>360</v>
      </c>
      <c r="E17" s="16">
        <f>IF(ABS((A17-$B$2)) &gt; 90, 0, 1)</f>
        <v>1</v>
      </c>
      <c r="F17" s="1">
        <f>D17-$B$3</f>
        <v>270</v>
      </c>
      <c r="G17" s="1">
        <f>COS(RADIANS(C17))*F17</f>
        <v>190.91883092036784</v>
      </c>
      <c r="H17" s="1">
        <f>SIN(RADIANS(C17))*F17</f>
        <v>-190.91883092036781</v>
      </c>
      <c r="I17">
        <f>ATAN(H17/G17)</f>
        <v>-0.78539816339744828</v>
      </c>
      <c r="J17">
        <f>SQRT((G17*G17)+(H17*H17))</f>
        <v>270</v>
      </c>
      <c r="K17">
        <f>ATAN(H17/G17)</f>
        <v>-0.78539816339744828</v>
      </c>
      <c r="L17" s="1">
        <f>J17+$B$3</f>
        <v>360</v>
      </c>
      <c r="M17">
        <f>IF(G17 &gt; 0, ATAN(H17/G17), IF(G17&lt;0,IF(H17&gt;=0,ATAN(H17/G17)+PI(),ATAN(H17/G17)+PI()),IF(H17&gt;0,PI()/2,PI()/-2)))</f>
        <v>-0.78539816339744828</v>
      </c>
      <c r="N17">
        <f>DEGREES(M17)</f>
        <v>-45</v>
      </c>
      <c r="O17">
        <f>IF(N17=C17, 1, 0)</f>
        <v>1</v>
      </c>
    </row>
    <row r="18" spans="1:16" ht="15.6" x14ac:dyDescent="0.3">
      <c r="A18" s="1">
        <v>45</v>
      </c>
      <c r="B18" s="1">
        <v>90</v>
      </c>
      <c r="C18" s="14">
        <f>(A18-180)+$B$2</f>
        <v>-45</v>
      </c>
      <c r="D18" s="1">
        <f>((B18 +90)*2)+$B$3</f>
        <v>450</v>
      </c>
      <c r="E18" s="16">
        <f>IF(ABS((A18-$B$2)) &gt; 90, 0, 1)</f>
        <v>1</v>
      </c>
      <c r="F18" s="1">
        <f>D18-$B$3</f>
        <v>360</v>
      </c>
      <c r="G18" s="1">
        <f>COS(RADIANS(C18))*F18</f>
        <v>254.55844122715712</v>
      </c>
      <c r="H18" s="1">
        <f>SIN(RADIANS(C18))*F18</f>
        <v>-254.55844122715709</v>
      </c>
      <c r="I18">
        <f>ATAN(H18/G18)</f>
        <v>-0.78539816339744828</v>
      </c>
      <c r="J18">
        <f>SQRT((G18*G18)+(H18*H18))</f>
        <v>360</v>
      </c>
      <c r="K18">
        <f>ATAN(H18/G18)</f>
        <v>-0.78539816339744828</v>
      </c>
      <c r="L18" s="1">
        <f>J18+$B$3</f>
        <v>450</v>
      </c>
      <c r="M18">
        <f>IF(G18 &gt; 0, ATAN(H18/G18), IF(G18&lt;0,IF(H18&gt;=0,ATAN(H18/G18)+PI(),ATAN(H18/G18)+PI()),IF(H18&gt;0,PI()/2,PI()/-2)))</f>
        <v>-0.78539816339744828</v>
      </c>
      <c r="N18">
        <f>DEGREES(M18)</f>
        <v>-45</v>
      </c>
      <c r="O18">
        <f>IF(N18=C18, 1, 0)</f>
        <v>1</v>
      </c>
    </row>
    <row r="19" spans="1:16" ht="15.6" x14ac:dyDescent="0.3">
      <c r="A19" s="1">
        <v>45</v>
      </c>
      <c r="B19" s="1">
        <v>135</v>
      </c>
      <c r="C19" s="14">
        <f>(A19-180)+$B$2</f>
        <v>-45</v>
      </c>
      <c r="D19" s="1">
        <f>((B19 +90)*2)+$B$3</f>
        <v>540</v>
      </c>
      <c r="E19" s="16">
        <f>IF(ABS((A19-$B$2)) &gt; 90, 0, 1)</f>
        <v>1</v>
      </c>
      <c r="F19" s="1">
        <f>D19-$B$3</f>
        <v>450</v>
      </c>
      <c r="G19" s="1">
        <f>COS(RADIANS(C19))*F19</f>
        <v>318.1980515339464</v>
      </c>
      <c r="H19" s="1">
        <f>SIN(RADIANS(C19))*F19</f>
        <v>-318.19805153394634</v>
      </c>
      <c r="I19">
        <f>ATAN(H19/G19)</f>
        <v>-0.78539816339744817</v>
      </c>
      <c r="J19">
        <f>SQRT((G19*G19)+(H19*H19))</f>
        <v>450</v>
      </c>
      <c r="K19">
        <f>ATAN(H19/G19)</f>
        <v>-0.78539816339744817</v>
      </c>
      <c r="L19" s="1">
        <f>J19+$B$3</f>
        <v>540</v>
      </c>
      <c r="M19">
        <f>IF(G19 &gt; 0, ATAN(H19/G19), IF(G19&lt;0,IF(H19&gt;=0,ATAN(H19/G19)+PI(),ATAN(H19/G19)+PI()),IF(H19&gt;0,PI()/2,PI()/-2)))</f>
        <v>-0.78539816339744817</v>
      </c>
      <c r="N19">
        <f>DEGREES(M19)</f>
        <v>-44.999999999999993</v>
      </c>
      <c r="O19">
        <f>IF(N19=C19, 1, 0)</f>
        <v>1</v>
      </c>
    </row>
    <row r="20" spans="1:16" ht="15.6" x14ac:dyDescent="0.3">
      <c r="A20" s="1">
        <v>45</v>
      </c>
      <c r="B20" s="1">
        <v>180</v>
      </c>
      <c r="C20" s="14">
        <f>(A20-180)+$B$2</f>
        <v>-45</v>
      </c>
      <c r="D20" s="1">
        <f>((B20 +90)*2)+$B$3</f>
        <v>630</v>
      </c>
      <c r="E20" s="16">
        <f>IF(ABS((A20-$B$2)) &gt; 90, 0, 1)</f>
        <v>1</v>
      </c>
      <c r="F20" s="1">
        <f>D20-$B$3</f>
        <v>540</v>
      </c>
      <c r="G20" s="1">
        <f>COS(RADIANS(C20))*F20</f>
        <v>381.83766184073568</v>
      </c>
      <c r="H20" s="1">
        <f>SIN(RADIANS(C20))*F20</f>
        <v>-381.83766184073562</v>
      </c>
      <c r="I20">
        <f>ATAN(H20/G20)</f>
        <v>-0.78539816339744828</v>
      </c>
      <c r="J20">
        <f>SQRT((G20*G20)+(H20*H20))</f>
        <v>540</v>
      </c>
      <c r="K20">
        <f>ATAN(H20/G20)</f>
        <v>-0.78539816339744828</v>
      </c>
      <c r="L20" s="1">
        <f>J20+$B$3</f>
        <v>630</v>
      </c>
      <c r="M20">
        <f>IF(G20 &gt; 0, ATAN(H20/G20), IF(G20&lt;0,IF(H20&gt;=0,ATAN(H20/G20)+PI(),ATAN(H20/G20)+PI()),IF(H20&gt;0,PI()/2,PI()/-2)))</f>
        <v>-0.78539816339744828</v>
      </c>
      <c r="N20">
        <f>DEGREES(M20)</f>
        <v>-45</v>
      </c>
      <c r="O20">
        <f>IF(N20=C20, 1, 0)</f>
        <v>1</v>
      </c>
    </row>
    <row r="21" spans="1:16" ht="15.6" x14ac:dyDescent="0.3">
      <c r="A21" s="1">
        <v>45</v>
      </c>
      <c r="B21" s="1">
        <v>225</v>
      </c>
      <c r="C21" s="14">
        <f>(A21-180)+$B$2</f>
        <v>-45</v>
      </c>
      <c r="D21" s="1">
        <f>((B21 +90)*2)+$B$3</f>
        <v>720</v>
      </c>
      <c r="E21" s="16">
        <f>IF(ABS((A21-$B$2)) &gt; 90, 0, 1)</f>
        <v>1</v>
      </c>
      <c r="F21" s="1">
        <f>D21-$B$3</f>
        <v>630</v>
      </c>
      <c r="G21" s="1">
        <f>COS(RADIANS(C21))*F21</f>
        <v>445.47727214752496</v>
      </c>
      <c r="H21" s="1">
        <f>SIN(RADIANS(C21))*F21</f>
        <v>-445.4772721475249</v>
      </c>
      <c r="I21">
        <f>ATAN(H21/G21)</f>
        <v>-0.78539816339744828</v>
      </c>
      <c r="J21">
        <f>SQRT((G21*G21)+(H21*H21))</f>
        <v>630</v>
      </c>
      <c r="K21">
        <f>ATAN(H21/G21)</f>
        <v>-0.78539816339744828</v>
      </c>
      <c r="L21" s="1">
        <f>J21+$B$3</f>
        <v>720</v>
      </c>
      <c r="M21">
        <f>IF(G21 &gt; 0, ATAN(H21/G21), IF(G21&lt;0,IF(H21&gt;=0,ATAN(H21/G21)+PI(),ATAN(H21/G21)+PI()),IF(H21&gt;0,PI()/2,PI()/-2)))</f>
        <v>-0.78539816339744828</v>
      </c>
      <c r="N21">
        <f>DEGREES(M21)</f>
        <v>-45</v>
      </c>
      <c r="O21">
        <f>IF(N21=C21, 1, 0)</f>
        <v>1</v>
      </c>
    </row>
    <row r="22" spans="1:16" ht="15.6" x14ac:dyDescent="0.3">
      <c r="A22" s="1">
        <v>45</v>
      </c>
      <c r="B22" s="1">
        <v>270</v>
      </c>
      <c r="C22" s="14">
        <f>(A22-180)+$B$2</f>
        <v>-45</v>
      </c>
      <c r="D22" s="1">
        <f>((B22 +90)*2)+$B$3</f>
        <v>810</v>
      </c>
      <c r="E22" s="16">
        <f>IF(ABS((A22-$B$2)) &gt; 90, 0, 1)</f>
        <v>1</v>
      </c>
      <c r="F22" s="1">
        <f>D22-$B$3</f>
        <v>720</v>
      </c>
      <c r="G22" s="1">
        <f>COS(RADIANS(C22))*F22</f>
        <v>509.11688245431424</v>
      </c>
      <c r="H22" s="1">
        <f>SIN(RADIANS(C22))*F22</f>
        <v>-509.11688245431418</v>
      </c>
      <c r="I22">
        <f>ATAN(H22/G22)</f>
        <v>-0.78539816339744828</v>
      </c>
      <c r="J22">
        <f>SQRT((G22*G22)+(H22*H22))</f>
        <v>720</v>
      </c>
      <c r="K22">
        <f>ATAN(H22/G22)</f>
        <v>-0.78539816339744828</v>
      </c>
      <c r="L22" s="1">
        <f>J22+$B$3</f>
        <v>810</v>
      </c>
      <c r="M22">
        <f>IF(G22 &gt; 0, ATAN(H22/G22), IF(G22&lt;0,IF(H22&gt;=0,ATAN(H22/G22)+PI(),ATAN(H22/G22)+PI()),IF(H22&gt;0,PI()/2,PI()/-2)))</f>
        <v>-0.78539816339744828</v>
      </c>
      <c r="N22">
        <f>DEGREES(M22)</f>
        <v>-45</v>
      </c>
      <c r="O22">
        <f>IF(N22=C22, 1, 0)</f>
        <v>1</v>
      </c>
    </row>
    <row r="23" spans="1:16" ht="15.6" x14ac:dyDescent="0.3">
      <c r="A23" s="1">
        <v>45</v>
      </c>
      <c r="B23" s="1">
        <v>315</v>
      </c>
      <c r="C23" s="14">
        <f>(A23-180)+$B$2</f>
        <v>-45</v>
      </c>
      <c r="D23" s="1">
        <f>((B23 +90)*2)+$B$3</f>
        <v>900</v>
      </c>
      <c r="E23" s="16">
        <f>IF(ABS((A23-$B$2)) &gt; 90, 0, 1)</f>
        <v>1</v>
      </c>
      <c r="F23" s="1">
        <f>D23-$B$3</f>
        <v>810</v>
      </c>
      <c r="G23" s="1">
        <f>COS(RADIANS(C23))*F23</f>
        <v>572.75649276110357</v>
      </c>
      <c r="H23" s="1">
        <f>SIN(RADIANS(C23))*F23</f>
        <v>-572.75649276110346</v>
      </c>
      <c r="I23">
        <f>ATAN(H23/G23)</f>
        <v>-0.78539816339744817</v>
      </c>
      <c r="J23">
        <f>SQRT((G23*G23)+(H23*H23))</f>
        <v>810</v>
      </c>
      <c r="K23">
        <f>ATAN(H23/G23)</f>
        <v>-0.78539816339744817</v>
      </c>
      <c r="L23" s="1">
        <f>J23+$B$3</f>
        <v>900</v>
      </c>
      <c r="M23">
        <f>IF(G23 &gt; 0, ATAN(H23/G23), IF(G23&lt;0,IF(H23&gt;=0,ATAN(H23/G23)+PI(),ATAN(H23/G23)+PI()),IF(H23&gt;0,PI()/2,PI()/-2)))</f>
        <v>-0.78539816339744817</v>
      </c>
      <c r="N23">
        <f>DEGREES(M23)</f>
        <v>-44.999999999999993</v>
      </c>
      <c r="O23">
        <f>IF(N23=C23, 1, 0)</f>
        <v>1</v>
      </c>
      <c r="P23">
        <f>IF(G23=H23, 1, 0)</f>
        <v>0</v>
      </c>
    </row>
    <row r="24" spans="1:16" ht="15.6" x14ac:dyDescent="0.3">
      <c r="A24" s="1">
        <v>90</v>
      </c>
      <c r="B24" s="1">
        <v>0</v>
      </c>
      <c r="C24" s="14">
        <f>(A24-180)+$B$2</f>
        <v>0</v>
      </c>
      <c r="D24" s="1">
        <f>((B24 +90)*2)+$B$3</f>
        <v>270</v>
      </c>
      <c r="E24" s="16">
        <f>IF(ABS((A24-$B$2)) &gt; 90, 0, 1)</f>
        <v>1</v>
      </c>
      <c r="F24" s="1">
        <f>D24-$B$3</f>
        <v>180</v>
      </c>
      <c r="G24" s="1">
        <f>COS(RADIANS(C24))*F24</f>
        <v>180</v>
      </c>
      <c r="H24" s="1">
        <f>SIN(RADIANS(C24))*F24</f>
        <v>0</v>
      </c>
      <c r="I24">
        <f>ATAN(H24/G24)</f>
        <v>0</v>
      </c>
      <c r="J24">
        <f>SQRT((G24*G24)+(H24*H24))</f>
        <v>180</v>
      </c>
      <c r="K24">
        <f>ATAN(H24/G24)</f>
        <v>0</v>
      </c>
      <c r="L24" s="1">
        <f>J24+$B$3</f>
        <v>270</v>
      </c>
      <c r="M24">
        <f>IF(G24 &gt; 0, ATAN(H24/G24), IF(G24&lt;0,IF(H24&gt;=0,ATAN(H24/G24)+PI(),ATAN(H24/G24)+PI()),IF(H24&gt;0,PI()/2,PI()/-2)))</f>
        <v>0</v>
      </c>
      <c r="N24">
        <f>DEGREES(M24)</f>
        <v>0</v>
      </c>
      <c r="O24">
        <f>IF(N24=C24, 1, 0)</f>
        <v>1</v>
      </c>
    </row>
    <row r="25" spans="1:16" ht="15.6" x14ac:dyDescent="0.3">
      <c r="A25" s="1">
        <v>90</v>
      </c>
      <c r="B25" s="1">
        <v>45</v>
      </c>
      <c r="C25" s="14">
        <f>(A25-180)+$B$2</f>
        <v>0</v>
      </c>
      <c r="D25" s="1">
        <f>((B25 +90)*2)+$B$3</f>
        <v>360</v>
      </c>
      <c r="E25" s="16">
        <f>IF(ABS((A25-$B$2)) &gt; 90, 0, 1)</f>
        <v>1</v>
      </c>
      <c r="F25" s="1">
        <f>D25-$B$3</f>
        <v>270</v>
      </c>
      <c r="G25" s="1">
        <f>COS(RADIANS(C25))*F25</f>
        <v>270</v>
      </c>
      <c r="H25" s="1">
        <f>SIN(RADIANS(C25))*F25</f>
        <v>0</v>
      </c>
      <c r="I25">
        <f>ATAN(H25/G25)</f>
        <v>0</v>
      </c>
      <c r="J25">
        <f>SQRT((G25*G25)+(H25*H25))</f>
        <v>270</v>
      </c>
      <c r="K25">
        <f>ATAN(H25/G25)</f>
        <v>0</v>
      </c>
      <c r="L25" s="1">
        <f>J25+$B$3</f>
        <v>360</v>
      </c>
      <c r="M25">
        <f>IF(G25 &gt; 0, ATAN(H25/G25), IF(G25&lt;0,IF(H25&gt;=0,ATAN(H25/G25)+PI(),ATAN(H25/G25)+PI()),IF(H25&gt;0,PI()/2,PI()/-2)))</f>
        <v>0</v>
      </c>
      <c r="N25">
        <f>DEGREES(M25)</f>
        <v>0</v>
      </c>
      <c r="O25">
        <f>IF(N25=C25, 1, 0)</f>
        <v>1</v>
      </c>
    </row>
    <row r="26" spans="1:16" ht="15.6" x14ac:dyDescent="0.3">
      <c r="A26" s="1">
        <v>90</v>
      </c>
      <c r="B26" s="1">
        <v>90</v>
      </c>
      <c r="C26" s="14">
        <f>(A26-180)+$B$2</f>
        <v>0</v>
      </c>
      <c r="D26" s="1">
        <f>((B26 +90)*2)+$B$3</f>
        <v>450</v>
      </c>
      <c r="E26" s="16">
        <f>IF(ABS((A26-$B$2)) &gt; 90, 0, 1)</f>
        <v>1</v>
      </c>
      <c r="F26" s="1">
        <f>D26-$B$3</f>
        <v>360</v>
      </c>
      <c r="G26" s="1">
        <f>COS(RADIANS(C26))*F26</f>
        <v>360</v>
      </c>
      <c r="H26" s="1">
        <f>SIN(RADIANS(C26))*F26</f>
        <v>0</v>
      </c>
      <c r="I26">
        <f>ATAN(H26/G26)</f>
        <v>0</v>
      </c>
      <c r="J26">
        <f>SQRT((G26*G26)+(H26*H26))</f>
        <v>360</v>
      </c>
      <c r="K26">
        <f>ATAN(H26/G26)</f>
        <v>0</v>
      </c>
      <c r="L26" s="1">
        <f>J26+$B$3</f>
        <v>450</v>
      </c>
      <c r="M26">
        <f>IF(G26 &gt; 0, ATAN(H26/G26), IF(G26&lt;0,IF(H26&gt;=0,ATAN(H26/G26)+PI(),ATAN(H26/G26)+PI()),IF(H26&gt;0,PI()/2,PI()/-2)))</f>
        <v>0</v>
      </c>
      <c r="N26">
        <f>DEGREES(M26)</f>
        <v>0</v>
      </c>
      <c r="O26">
        <f>IF(N26=C26, 1, 0)</f>
        <v>1</v>
      </c>
    </row>
    <row r="27" spans="1:16" ht="15.6" x14ac:dyDescent="0.3">
      <c r="A27" s="1">
        <v>90</v>
      </c>
      <c r="B27" s="1">
        <v>135</v>
      </c>
      <c r="C27" s="14">
        <f>(A27-180)+$B$2</f>
        <v>0</v>
      </c>
      <c r="D27" s="1">
        <f>((B27 +90)*2)+$B$3</f>
        <v>540</v>
      </c>
      <c r="E27" s="16">
        <f>IF(ABS((A27-$B$2)) &gt; 90, 0, 1)</f>
        <v>1</v>
      </c>
      <c r="F27" s="1">
        <f>D27-$B$3</f>
        <v>450</v>
      </c>
      <c r="G27" s="1">
        <f>COS(RADIANS(C27))*F27</f>
        <v>450</v>
      </c>
      <c r="H27" s="1">
        <f>SIN(RADIANS(C27))*F27</f>
        <v>0</v>
      </c>
      <c r="I27">
        <f>ATAN(H27/G27)</f>
        <v>0</v>
      </c>
      <c r="J27">
        <f>SQRT((G27*G27)+(H27*H27))</f>
        <v>450</v>
      </c>
      <c r="K27">
        <f>ATAN(H27/G27)</f>
        <v>0</v>
      </c>
      <c r="L27" s="1">
        <f>J27+$B$3</f>
        <v>540</v>
      </c>
      <c r="M27">
        <f>IF(G27 &gt; 0, ATAN(H27/G27), IF(G27&lt;0,IF(H27&gt;=0,ATAN(H27/G27)+PI(),ATAN(H27/G27)+PI()),IF(H27&gt;0,PI()/2,PI()/-2)))</f>
        <v>0</v>
      </c>
      <c r="N27">
        <f>DEGREES(M27)</f>
        <v>0</v>
      </c>
      <c r="O27">
        <f>IF(N27=C27, 1, 0)</f>
        <v>1</v>
      </c>
    </row>
    <row r="28" spans="1:16" ht="15.6" x14ac:dyDescent="0.3">
      <c r="A28" s="1">
        <v>90</v>
      </c>
      <c r="B28" s="1">
        <v>180</v>
      </c>
      <c r="C28" s="14">
        <f>(A28-180)+$B$2</f>
        <v>0</v>
      </c>
      <c r="D28" s="1">
        <f>((B28 +90)*2)+$B$3</f>
        <v>630</v>
      </c>
      <c r="E28" s="16">
        <f>IF(ABS((A28-$B$2)) &gt; 90, 0, 1)</f>
        <v>1</v>
      </c>
      <c r="F28" s="1">
        <f>D28-$B$3</f>
        <v>540</v>
      </c>
      <c r="G28" s="1">
        <f>COS(RADIANS(C28))*F28</f>
        <v>540</v>
      </c>
      <c r="H28" s="1">
        <f>SIN(RADIANS(C28))*F28</f>
        <v>0</v>
      </c>
      <c r="I28">
        <f>ATAN(H28/G28)</f>
        <v>0</v>
      </c>
      <c r="J28">
        <f>SQRT((G28*G28)+(H28*H28))</f>
        <v>540</v>
      </c>
      <c r="K28">
        <f>ATAN(H28/G28)</f>
        <v>0</v>
      </c>
      <c r="L28" s="1">
        <f>J28+$B$3</f>
        <v>630</v>
      </c>
      <c r="M28">
        <f>IF(G28 &gt; 0, ATAN(H28/G28), IF(G28&lt;0,IF(H28&gt;=0,ATAN(H28/G28)+PI(),ATAN(H28/G28)+PI()),IF(H28&gt;0,PI()/2,PI()/-2)))</f>
        <v>0</v>
      </c>
      <c r="N28">
        <f>DEGREES(M28)</f>
        <v>0</v>
      </c>
      <c r="O28">
        <f>IF(N28=C28, 1, 0)</f>
        <v>1</v>
      </c>
    </row>
    <row r="29" spans="1:16" ht="15.6" x14ac:dyDescent="0.3">
      <c r="A29" s="1">
        <v>90</v>
      </c>
      <c r="B29" s="1">
        <v>225</v>
      </c>
      <c r="C29" s="14">
        <f>(A29-180)+$B$2</f>
        <v>0</v>
      </c>
      <c r="D29" s="1">
        <f>((B29 +90)*2)+$B$3</f>
        <v>720</v>
      </c>
      <c r="E29" s="16">
        <f>IF(ABS((A29-$B$2)) &gt; 90, 0, 1)</f>
        <v>1</v>
      </c>
      <c r="F29" s="1">
        <f>D29-$B$3</f>
        <v>630</v>
      </c>
      <c r="G29" s="1">
        <f>COS(RADIANS(C29))*F29</f>
        <v>630</v>
      </c>
      <c r="H29" s="1">
        <f>SIN(RADIANS(C29))*F29</f>
        <v>0</v>
      </c>
      <c r="I29">
        <f>ATAN(H29/G29)</f>
        <v>0</v>
      </c>
      <c r="J29">
        <f>SQRT((G29*G29)+(H29*H29))</f>
        <v>630</v>
      </c>
      <c r="K29">
        <f>ATAN(H29/G29)</f>
        <v>0</v>
      </c>
      <c r="L29" s="1">
        <f>J29+$B$3</f>
        <v>720</v>
      </c>
      <c r="M29">
        <f>IF(G29 &gt; 0, ATAN(H29/G29), IF(G29&lt;0,IF(H29&gt;=0,ATAN(H29/G29)+PI(),ATAN(H29/G29)+PI()),IF(H29&gt;0,PI()/2,PI()/-2)))</f>
        <v>0</v>
      </c>
      <c r="N29">
        <f>DEGREES(M29)</f>
        <v>0</v>
      </c>
      <c r="O29">
        <f>IF(N29=C29, 1, 0)</f>
        <v>1</v>
      </c>
    </row>
    <row r="30" spans="1:16" ht="15.6" x14ac:dyDescent="0.3">
      <c r="A30" s="1">
        <v>90</v>
      </c>
      <c r="B30" s="1">
        <v>270</v>
      </c>
      <c r="C30" s="14">
        <f>(A30-180)+$B$2</f>
        <v>0</v>
      </c>
      <c r="D30" s="1">
        <f>((B30 +90)*2)+$B$3</f>
        <v>810</v>
      </c>
      <c r="E30" s="16">
        <f>IF(ABS((A30-$B$2)) &gt; 90, 0, 1)</f>
        <v>1</v>
      </c>
      <c r="F30" s="1">
        <f>D30-$B$3</f>
        <v>720</v>
      </c>
      <c r="G30" s="1">
        <f>COS(RADIANS(C30))*F30</f>
        <v>720</v>
      </c>
      <c r="H30" s="1">
        <f>SIN(RADIANS(C30))*F30</f>
        <v>0</v>
      </c>
      <c r="I30">
        <f>ATAN(H30/G30)</f>
        <v>0</v>
      </c>
      <c r="J30">
        <f>SQRT((G30*G30)+(H30*H30))</f>
        <v>720</v>
      </c>
      <c r="K30">
        <f>ATAN(H30/G30)</f>
        <v>0</v>
      </c>
      <c r="L30" s="1">
        <f>J30+$B$3</f>
        <v>810</v>
      </c>
      <c r="M30">
        <f>IF(G30 &gt; 0, ATAN(H30/G30), IF(G30&lt;0,IF(H30&gt;=0,ATAN(H30/G30)+PI(),ATAN(H30/G30)+PI()),IF(H30&gt;0,PI()/2,PI()/-2)))</f>
        <v>0</v>
      </c>
      <c r="N30">
        <f>DEGREES(M30)</f>
        <v>0</v>
      </c>
      <c r="O30">
        <f>IF(N30=C30, 1, 0)</f>
        <v>1</v>
      </c>
    </row>
    <row r="31" spans="1:16" ht="15.6" x14ac:dyDescent="0.3">
      <c r="A31" s="1">
        <v>90</v>
      </c>
      <c r="B31" s="1">
        <v>315</v>
      </c>
      <c r="C31" s="14">
        <f>(A31-180)+$B$2</f>
        <v>0</v>
      </c>
      <c r="D31" s="1">
        <f>((B31 +90)*2)+$B$3</f>
        <v>900</v>
      </c>
      <c r="E31" s="16">
        <f>IF(ABS((A31-$B$2)) &gt; 90, 0, 1)</f>
        <v>1</v>
      </c>
      <c r="F31" s="1">
        <f>D31-$B$3</f>
        <v>810</v>
      </c>
      <c r="G31" s="1">
        <f>COS(RADIANS(C31))*F31</f>
        <v>810</v>
      </c>
      <c r="H31" s="1">
        <f>SIN(RADIANS(C31))*F31</f>
        <v>0</v>
      </c>
      <c r="I31">
        <f>ATAN(H31/G31)</f>
        <v>0</v>
      </c>
      <c r="J31">
        <f>SQRT((G31*G31)+(H31*H31))</f>
        <v>810</v>
      </c>
      <c r="K31">
        <f>ATAN(H31/G31)</f>
        <v>0</v>
      </c>
      <c r="L31" s="1">
        <f>J31+$B$3</f>
        <v>900</v>
      </c>
      <c r="M31">
        <f>IF(G31 &gt; 0, ATAN(H31/G31), IF(G31&lt;0,IF(H31&gt;=0,ATAN(H31/G31)+PI(),ATAN(H31/G31)+PI()),IF(H31&gt;0,PI()/2,PI()/-2)))</f>
        <v>0</v>
      </c>
      <c r="N31">
        <f>DEGREES(M31)</f>
        <v>0</v>
      </c>
      <c r="O31">
        <f>IF(N31=C31, 1, 0)</f>
        <v>1</v>
      </c>
      <c r="P31">
        <f>IF(G31=H31, 1, 0)</f>
        <v>0</v>
      </c>
    </row>
    <row r="32" spans="1:16" ht="15.6" x14ac:dyDescent="0.3">
      <c r="A32" s="1">
        <v>135</v>
      </c>
      <c r="B32" s="1">
        <v>0</v>
      </c>
      <c r="C32" s="14">
        <f>(A32-180)+$B$2</f>
        <v>45</v>
      </c>
      <c r="D32" s="1">
        <f>((B32 +90)*2)+$B$3</f>
        <v>270</v>
      </c>
      <c r="E32" s="16">
        <f>IF(ABS((A32-$B$2)) &gt; 90, 0, 1)</f>
        <v>1</v>
      </c>
      <c r="F32" s="1">
        <f>D32-$B$3</f>
        <v>180</v>
      </c>
      <c r="G32" s="1">
        <f>COS(RADIANS(C32))*F32</f>
        <v>127.27922061357856</v>
      </c>
      <c r="H32" s="1">
        <f>SIN(RADIANS(C32))*F32</f>
        <v>127.27922061357854</v>
      </c>
      <c r="I32">
        <f>ATAN(H32/G32)</f>
        <v>0.78539816339744828</v>
      </c>
      <c r="J32">
        <f>SQRT((G32*G32)+(H32*H32))</f>
        <v>180</v>
      </c>
      <c r="K32">
        <f>ATAN(H32/G32)</f>
        <v>0.78539816339744828</v>
      </c>
      <c r="L32" s="1">
        <f>J32+$B$3</f>
        <v>270</v>
      </c>
      <c r="M32">
        <f>IF(G32 &gt; 0, ATAN(H32/G32), IF(G32&lt;0,IF(H32&gt;=0,ATAN(H32/G32)+PI(),ATAN(H32/G32)+PI()),IF(H32&gt;0,PI()/2,PI()/-2)))</f>
        <v>0.78539816339744828</v>
      </c>
      <c r="N32">
        <f>DEGREES(M32)</f>
        <v>45</v>
      </c>
      <c r="O32">
        <f>IF(N32=C32, 1, 0)</f>
        <v>1</v>
      </c>
    </row>
    <row r="33" spans="1:16" ht="15.6" x14ac:dyDescent="0.3">
      <c r="A33" s="1">
        <v>135</v>
      </c>
      <c r="B33" s="1">
        <v>45</v>
      </c>
      <c r="C33" s="14">
        <f>(A33-180)+$B$2</f>
        <v>45</v>
      </c>
      <c r="D33" s="1">
        <f>((B33 +90)*2)+$B$3</f>
        <v>360</v>
      </c>
      <c r="E33" s="16">
        <f>IF(ABS((A33-$B$2)) &gt; 90, 0, 1)</f>
        <v>1</v>
      </c>
      <c r="F33" s="1">
        <f>D33-$B$3</f>
        <v>270</v>
      </c>
      <c r="G33" s="1">
        <f>COS(RADIANS(C33))*F33</f>
        <v>190.91883092036784</v>
      </c>
      <c r="H33" s="1">
        <f>SIN(RADIANS(C33))*F33</f>
        <v>190.91883092036781</v>
      </c>
      <c r="I33">
        <f>ATAN(H33/G33)</f>
        <v>0.78539816339744828</v>
      </c>
      <c r="J33">
        <f>SQRT((G33*G33)+(H33*H33))</f>
        <v>270</v>
      </c>
      <c r="K33">
        <f>ATAN(H33/G33)</f>
        <v>0.78539816339744828</v>
      </c>
      <c r="L33" s="1">
        <f>J33+$B$3</f>
        <v>360</v>
      </c>
      <c r="M33">
        <f>IF(G33 &gt; 0, ATAN(H33/G33), IF(G33&lt;0,IF(H33&gt;=0,ATAN(H33/G33)+PI(),ATAN(H33/G33)+PI()),IF(H33&gt;0,PI()/2,PI()/-2)))</f>
        <v>0.78539816339744828</v>
      </c>
      <c r="N33">
        <f>DEGREES(M33)</f>
        <v>45</v>
      </c>
      <c r="O33">
        <f>IF(N33=C33, 1, 0)</f>
        <v>1</v>
      </c>
    </row>
    <row r="34" spans="1:16" ht="15.6" x14ac:dyDescent="0.3">
      <c r="A34" s="1">
        <v>135</v>
      </c>
      <c r="B34" s="1">
        <v>90</v>
      </c>
      <c r="C34" s="14">
        <f>(A34-180)+$B$2</f>
        <v>45</v>
      </c>
      <c r="D34" s="1">
        <f>((B34 +90)*2)+$B$3</f>
        <v>450</v>
      </c>
      <c r="E34" s="16">
        <f>IF(ABS((A34-$B$2)) &gt; 90, 0, 1)</f>
        <v>1</v>
      </c>
      <c r="F34" s="1">
        <f>D34-$B$3</f>
        <v>360</v>
      </c>
      <c r="G34" s="1">
        <f>COS(RADIANS(C34))*F34</f>
        <v>254.55844122715712</v>
      </c>
      <c r="H34" s="1">
        <f>SIN(RADIANS(C34))*F34</f>
        <v>254.55844122715709</v>
      </c>
      <c r="I34">
        <f>ATAN(H34/G34)</f>
        <v>0.78539816339744828</v>
      </c>
      <c r="J34">
        <f>SQRT((G34*G34)+(H34*H34))</f>
        <v>360</v>
      </c>
      <c r="K34">
        <f>ATAN(H34/G34)</f>
        <v>0.78539816339744828</v>
      </c>
      <c r="L34" s="1">
        <f>J34+$B$3</f>
        <v>450</v>
      </c>
      <c r="M34">
        <f>IF(G34 &gt; 0, ATAN(H34/G34), IF(G34&lt;0,IF(H34&gt;=0,ATAN(H34/G34)+PI(),ATAN(H34/G34)+PI()),IF(H34&gt;0,PI()/2,PI()/-2)))</f>
        <v>0.78539816339744828</v>
      </c>
      <c r="N34">
        <f>DEGREES(M34)</f>
        <v>45</v>
      </c>
      <c r="O34">
        <f>IF(N34=C34, 1, 0)</f>
        <v>1</v>
      </c>
    </row>
    <row r="35" spans="1:16" ht="15.6" x14ac:dyDescent="0.3">
      <c r="A35" s="1">
        <v>135</v>
      </c>
      <c r="B35" s="1">
        <v>135</v>
      </c>
      <c r="C35" s="14">
        <f>(A35-180)+$B$2</f>
        <v>45</v>
      </c>
      <c r="D35" s="1">
        <f>((B35 +90)*2)+$B$3</f>
        <v>540</v>
      </c>
      <c r="E35" s="16">
        <f>IF(ABS((A35-$B$2)) &gt; 90, 0, 1)</f>
        <v>1</v>
      </c>
      <c r="F35" s="1">
        <f>D35-$B$3</f>
        <v>450</v>
      </c>
      <c r="G35" s="1">
        <f>COS(RADIANS(C35))*F35</f>
        <v>318.1980515339464</v>
      </c>
      <c r="H35" s="1">
        <f>SIN(RADIANS(C35))*F35</f>
        <v>318.19805153394634</v>
      </c>
      <c r="I35">
        <f>ATAN(H35/G35)</f>
        <v>0.78539816339744817</v>
      </c>
      <c r="J35">
        <f>SQRT((G35*G35)+(H35*H35))</f>
        <v>450</v>
      </c>
      <c r="K35">
        <f>ATAN(H35/G35)</f>
        <v>0.78539816339744817</v>
      </c>
      <c r="L35" s="1">
        <f>J35+$B$3</f>
        <v>540</v>
      </c>
      <c r="M35">
        <f>IF(G35 &gt; 0, ATAN(H35/G35), IF(G35&lt;0,IF(H35&gt;=0,ATAN(H35/G35)+PI(),ATAN(H35/G35)+PI()),IF(H35&gt;0,PI()/2,PI()/-2)))</f>
        <v>0.78539816339744817</v>
      </c>
      <c r="N35">
        <f>DEGREES(M35)</f>
        <v>44.999999999999993</v>
      </c>
      <c r="O35">
        <f>IF(N35=C35, 1, 0)</f>
        <v>1</v>
      </c>
    </row>
    <row r="36" spans="1:16" ht="15.6" x14ac:dyDescent="0.3">
      <c r="A36" s="1">
        <v>135</v>
      </c>
      <c r="B36" s="1">
        <v>180</v>
      </c>
      <c r="C36" s="14">
        <f>(A36-180)+$B$2</f>
        <v>45</v>
      </c>
      <c r="D36" s="1">
        <f>((B36 +90)*2)+$B$3</f>
        <v>630</v>
      </c>
      <c r="E36" s="16">
        <f>IF(ABS((A36-$B$2)) &gt; 90, 0, 1)</f>
        <v>1</v>
      </c>
      <c r="F36" s="1">
        <f>D36-$B$3</f>
        <v>540</v>
      </c>
      <c r="G36" s="1">
        <f>COS(RADIANS(C36))*F36</f>
        <v>381.83766184073568</v>
      </c>
      <c r="H36" s="1">
        <f>SIN(RADIANS(C36))*F36</f>
        <v>381.83766184073562</v>
      </c>
      <c r="I36">
        <f>ATAN(H36/G36)</f>
        <v>0.78539816339744828</v>
      </c>
      <c r="J36">
        <f>SQRT((G36*G36)+(H36*H36))</f>
        <v>540</v>
      </c>
      <c r="K36">
        <f>ATAN(H36/G36)</f>
        <v>0.78539816339744828</v>
      </c>
      <c r="L36" s="1">
        <f>J36+$B$3</f>
        <v>630</v>
      </c>
      <c r="M36">
        <f>IF(G36 &gt; 0, ATAN(H36/G36), IF(G36&lt;0,IF(H36&gt;=0,ATAN(H36/G36)+PI(),ATAN(H36/G36)+PI()),IF(H36&gt;0,PI()/2,PI()/-2)))</f>
        <v>0.78539816339744828</v>
      </c>
      <c r="N36">
        <f>DEGREES(M36)</f>
        <v>45</v>
      </c>
      <c r="O36">
        <f>IF(N36=C36, 1, 0)</f>
        <v>1</v>
      </c>
    </row>
    <row r="37" spans="1:16" ht="15.6" x14ac:dyDescent="0.3">
      <c r="A37" s="1">
        <v>135</v>
      </c>
      <c r="B37" s="1">
        <v>225</v>
      </c>
      <c r="C37" s="14">
        <f>(A37-180)+$B$2</f>
        <v>45</v>
      </c>
      <c r="D37" s="1">
        <f>((B37 +90)*2)+$B$3</f>
        <v>720</v>
      </c>
      <c r="E37" s="16">
        <f>IF(ABS((A37-$B$2)) &gt; 90, 0, 1)</f>
        <v>1</v>
      </c>
      <c r="F37" s="1">
        <f>D37-$B$3</f>
        <v>630</v>
      </c>
      <c r="G37" s="1">
        <f>COS(RADIANS(C37))*F37</f>
        <v>445.47727214752496</v>
      </c>
      <c r="H37" s="1">
        <f>SIN(RADIANS(C37))*F37</f>
        <v>445.4772721475249</v>
      </c>
      <c r="I37">
        <f>ATAN(H37/G37)</f>
        <v>0.78539816339744828</v>
      </c>
      <c r="J37">
        <f>SQRT((G37*G37)+(H37*H37))</f>
        <v>630</v>
      </c>
      <c r="K37">
        <f>ATAN(H37/G37)</f>
        <v>0.78539816339744828</v>
      </c>
      <c r="L37" s="1">
        <f>J37+$B$3</f>
        <v>720</v>
      </c>
      <c r="M37">
        <f>IF(G37 &gt; 0, ATAN(H37/G37), IF(G37&lt;0,IF(H37&gt;=0,ATAN(H37/G37)+PI(),ATAN(H37/G37)+PI()),IF(H37&gt;0,PI()/2,PI()/-2)))</f>
        <v>0.78539816339744828</v>
      </c>
      <c r="N37">
        <f>DEGREES(M37)</f>
        <v>45</v>
      </c>
      <c r="O37">
        <f>IF(N37=C37, 1, 0)</f>
        <v>1</v>
      </c>
    </row>
    <row r="38" spans="1:16" ht="15.6" x14ac:dyDescent="0.3">
      <c r="A38" s="1">
        <v>135</v>
      </c>
      <c r="B38" s="1">
        <v>270</v>
      </c>
      <c r="C38" s="14">
        <f>(A38-180)+$B$2</f>
        <v>45</v>
      </c>
      <c r="D38" s="1">
        <f>((B38 +90)*2)+$B$3</f>
        <v>810</v>
      </c>
      <c r="E38" s="16">
        <f>IF(ABS((A38-$B$2)) &gt; 90, 0, 1)</f>
        <v>1</v>
      </c>
      <c r="F38" s="1">
        <f>D38-$B$3</f>
        <v>720</v>
      </c>
      <c r="G38" s="1">
        <f>COS(RADIANS(C38))*F38</f>
        <v>509.11688245431424</v>
      </c>
      <c r="H38" s="1">
        <f>SIN(RADIANS(C38))*F38</f>
        <v>509.11688245431418</v>
      </c>
      <c r="I38">
        <f>ATAN(H38/G38)</f>
        <v>0.78539816339744828</v>
      </c>
      <c r="J38">
        <f>SQRT((G38*G38)+(H38*H38))</f>
        <v>720</v>
      </c>
      <c r="K38">
        <f>ATAN(H38/G38)</f>
        <v>0.78539816339744828</v>
      </c>
      <c r="L38" s="1">
        <f>J38+$B$3</f>
        <v>810</v>
      </c>
      <c r="M38">
        <f>IF(G38 &gt; 0, ATAN(H38/G38), IF(G38&lt;0,IF(H38&gt;=0,ATAN(H38/G38)+PI(),ATAN(H38/G38)+PI()),IF(H38&gt;0,PI()/2,PI()/-2)))</f>
        <v>0.78539816339744828</v>
      </c>
      <c r="N38">
        <f>DEGREES(M38)</f>
        <v>45</v>
      </c>
      <c r="O38">
        <f>IF(N38=C38, 1, 0)</f>
        <v>1</v>
      </c>
    </row>
    <row r="39" spans="1:16" ht="15.6" x14ac:dyDescent="0.3">
      <c r="A39" s="1">
        <v>135</v>
      </c>
      <c r="B39" s="1">
        <v>315</v>
      </c>
      <c r="C39" s="14">
        <f>(A39-180)+$B$2</f>
        <v>45</v>
      </c>
      <c r="D39" s="1">
        <f>((B39 +90)*2)+$B$3</f>
        <v>900</v>
      </c>
      <c r="E39" s="16">
        <f>IF(ABS((A39-$B$2)) &gt; 90, 0, 1)</f>
        <v>1</v>
      </c>
      <c r="F39" s="1">
        <f>D39-$B$3</f>
        <v>810</v>
      </c>
      <c r="G39" s="1">
        <f>COS(RADIANS(C39))*F39</f>
        <v>572.75649276110357</v>
      </c>
      <c r="H39" s="1">
        <f>SIN(RADIANS(C39))*F39</f>
        <v>572.75649276110346</v>
      </c>
      <c r="I39">
        <f>ATAN(H39/G39)</f>
        <v>0.78539816339744817</v>
      </c>
      <c r="J39">
        <f>SQRT((G39*G39)+(H39*H39))</f>
        <v>810</v>
      </c>
      <c r="K39">
        <f>ATAN(H39/G39)</f>
        <v>0.78539816339744817</v>
      </c>
      <c r="L39" s="1">
        <f>J39+$B$3</f>
        <v>900</v>
      </c>
      <c r="M39">
        <f>IF(G39 &gt; 0, ATAN(H39/G39), IF(G39&lt;0,IF(H39&gt;=0,ATAN(H39/G39)+PI(),ATAN(H39/G39)+PI()),IF(H39&gt;0,PI()/2,PI()/-2)))</f>
        <v>0.78539816339744817</v>
      </c>
      <c r="N39">
        <f>DEGREES(M39)</f>
        <v>44.999999999999993</v>
      </c>
      <c r="O39">
        <f>IF(N39=C39, 1, 0)</f>
        <v>1</v>
      </c>
      <c r="P39">
        <f>IF(G39=H39, 1, 0)</f>
        <v>0</v>
      </c>
    </row>
    <row r="40" spans="1:16" ht="15.6" x14ac:dyDescent="0.3">
      <c r="A40" s="1">
        <v>164</v>
      </c>
      <c r="B40" s="1">
        <v>30</v>
      </c>
      <c r="C40" s="1">
        <f>(A40-180)+$B$2</f>
        <v>74</v>
      </c>
      <c r="D40" s="1">
        <f>((B40 +90)*2)+$B$3</f>
        <v>330</v>
      </c>
      <c r="E40" s="16">
        <f>IF(ABS((A40-$B$2)) &gt; 90, 0, 1)</f>
        <v>1</v>
      </c>
      <c r="F40" s="1">
        <f>D40-$B$3</f>
        <v>240</v>
      </c>
      <c r="G40" s="1">
        <f>COS(RADIANS(C40))*F40</f>
        <v>66.152965396079793</v>
      </c>
      <c r="H40" s="1">
        <f>SIN(RADIANS(C40))*F40</f>
        <v>230.70280702519653</v>
      </c>
      <c r="I40">
        <f>ATAN(H40/G40)</f>
        <v>1.2915436464758039</v>
      </c>
      <c r="J40">
        <f>SQRT((G40*G40)+(H40*H40))</f>
        <v>240</v>
      </c>
      <c r="K40">
        <f>ATAN(H40/G40)</f>
        <v>1.2915436464758039</v>
      </c>
      <c r="L40" s="1">
        <f>J40+$B$3</f>
        <v>330</v>
      </c>
      <c r="M40">
        <f>IF(G40 &gt; 0, ATAN(H40/G40), IF(G40&lt;0,IF(H40&gt;=0,ATAN(H40/G40)+PI(),ATAN(H40/G40)+PI()),IF(H40&gt;0,PI()/2,PI()/-2)))</f>
        <v>1.2915436464758039</v>
      </c>
      <c r="N40">
        <f>DEGREES(M40)</f>
        <v>74</v>
      </c>
      <c r="O40">
        <f>IF(N40=C40, 1, 0)</f>
        <v>1</v>
      </c>
      <c r="P40">
        <f>IF(G40=H40, 1, 0)</f>
        <v>0</v>
      </c>
    </row>
    <row r="41" spans="1:16" ht="15.6" x14ac:dyDescent="0.3">
      <c r="A41" s="1">
        <v>165</v>
      </c>
      <c r="B41" s="1">
        <v>28</v>
      </c>
      <c r="C41" s="1">
        <f>(A41-180)+$B$2</f>
        <v>75</v>
      </c>
      <c r="D41" s="1">
        <f>((B41 +90)*2)+$B$3</f>
        <v>326</v>
      </c>
      <c r="E41" s="16">
        <f>IF(ABS((A41-$B$2)) &gt; 90, 0, 1)</f>
        <v>1</v>
      </c>
      <c r="F41" s="1">
        <f>D41-$B$3</f>
        <v>236</v>
      </c>
      <c r="G41" s="1">
        <f>COS(RADIANS(C41))*F41</f>
        <v>61.081294644194898</v>
      </c>
      <c r="H41" s="1">
        <f>SIN(RADIANS(C41))*F41</f>
        <v>227.95849500422011</v>
      </c>
      <c r="I41">
        <f>ATAN(H41/G41)</f>
        <v>1.3089969389957472</v>
      </c>
      <c r="J41">
        <f>SQRT((G41*G41)+(H41*H41))</f>
        <v>236</v>
      </c>
      <c r="K41">
        <f>ATAN(H41/G41)</f>
        <v>1.3089969389957472</v>
      </c>
      <c r="L41" s="1">
        <f>J41+$B$3</f>
        <v>326</v>
      </c>
      <c r="M41">
        <f>IF(G41 &gt; 0, ATAN(H41/G41), IF(G41&lt;0,IF(H41&gt;=0,ATAN(H41/G41)+PI(),ATAN(H41/G41)+PI()),IF(H41&gt;0,PI()/2,PI()/-2)))</f>
        <v>1.3089969389957472</v>
      </c>
      <c r="N41">
        <f>DEGREES(M41)</f>
        <v>75</v>
      </c>
      <c r="O41">
        <f>IF(N41=C41, 1, 0)</f>
        <v>1</v>
      </c>
      <c r="P41">
        <f>IF(G41=H41, 1, 0)</f>
        <v>0</v>
      </c>
    </row>
    <row r="42" spans="1:16" ht="15.6" x14ac:dyDescent="0.3">
      <c r="A42" s="1">
        <v>166</v>
      </c>
      <c r="B42" s="1">
        <v>29</v>
      </c>
      <c r="C42" s="1">
        <f>(A42-180)+$B$2</f>
        <v>76</v>
      </c>
      <c r="D42" s="1">
        <f>((B42 +90)*2)+$B$3</f>
        <v>328</v>
      </c>
      <c r="E42" s="16">
        <f>IF(ABS((A42-$B$2)) &gt; 90, 0, 1)</f>
        <v>1</v>
      </c>
      <c r="F42" s="1">
        <f>D42-$B$3</f>
        <v>238</v>
      </c>
      <c r="G42" s="1">
        <f>COS(RADIANS(C42))*F42</f>
        <v>57.577411152720906</v>
      </c>
      <c r="H42" s="1">
        <f>SIN(RADIANS(C42))*F42</f>
        <v>230.93038285368715</v>
      </c>
      <c r="I42">
        <f>ATAN(H42/G42)</f>
        <v>1.3264502315156905</v>
      </c>
      <c r="J42">
        <f>SQRT((G42*G42)+(H42*H42))</f>
        <v>237.99999999999997</v>
      </c>
      <c r="K42">
        <f>ATAN(H42/G42)</f>
        <v>1.3264502315156905</v>
      </c>
      <c r="L42" s="1">
        <f>J42+$B$3</f>
        <v>328</v>
      </c>
      <c r="M42">
        <f>IF(G42 &gt; 0, ATAN(H42/G42), IF(G42&lt;0,IF(H42&gt;=0,ATAN(H42/G42)+PI(),ATAN(H42/G42)+PI()),IF(H42&gt;0,PI()/2,PI()/-2)))</f>
        <v>1.3264502315156905</v>
      </c>
      <c r="N42">
        <f>DEGREES(M42)</f>
        <v>76</v>
      </c>
      <c r="O42">
        <f>IF(N42=C42, 1, 0)</f>
        <v>1</v>
      </c>
      <c r="P42">
        <f>IF(G42=H42, 1, 0)</f>
        <v>0</v>
      </c>
    </row>
    <row r="43" spans="1:16" ht="15.6" x14ac:dyDescent="0.3">
      <c r="A43" s="1">
        <v>180</v>
      </c>
      <c r="B43" s="1">
        <v>0</v>
      </c>
      <c r="C43" s="14">
        <f>(A43-180)+$B$2</f>
        <v>90</v>
      </c>
      <c r="D43" s="1">
        <f>((B43 +90)*2)+$B$3</f>
        <v>270</v>
      </c>
      <c r="E43" s="16">
        <f>IF(ABS((A43-$B$2)) &gt; 90, 0, 1)</f>
        <v>1</v>
      </c>
      <c r="F43" s="1">
        <f>D43-$B$3</f>
        <v>180</v>
      </c>
      <c r="G43" s="1">
        <f>COS(RADIANS(C43))*F43</f>
        <v>1.102633609417758E-14</v>
      </c>
      <c r="H43" s="1">
        <f>SIN(RADIANS(C43))*F43</f>
        <v>180</v>
      </c>
      <c r="I43">
        <f>ATAN(H43/G43)</f>
        <v>1.5707963267948966</v>
      </c>
      <c r="J43">
        <f>SQRT((G43*G43)+(H43*H43))</f>
        <v>180</v>
      </c>
      <c r="K43">
        <f>ATAN(H43/G43)</f>
        <v>1.5707963267948966</v>
      </c>
      <c r="L43" s="1">
        <f>J43+$B$3</f>
        <v>270</v>
      </c>
      <c r="M43">
        <f>IF(G43 &gt; 0, ATAN(H43/G43), IF(G43&lt;0,IF(H43&gt;=0,ATAN(H43/G43)+PI(),ATAN(H43/G43)+PI()),IF(H43&gt;0,PI()/2,PI()/-2)))</f>
        <v>1.5707963267948966</v>
      </c>
      <c r="N43">
        <f>DEGREES(M43)</f>
        <v>90</v>
      </c>
      <c r="O43">
        <f>IF(N43=C43, 1, 0)</f>
        <v>1</v>
      </c>
    </row>
    <row r="44" spans="1:16" ht="15.6" x14ac:dyDescent="0.3">
      <c r="A44" s="1">
        <v>180</v>
      </c>
      <c r="B44" s="1">
        <v>45</v>
      </c>
      <c r="C44" s="14">
        <f>(A44-180)+$B$2</f>
        <v>90</v>
      </c>
      <c r="D44" s="1">
        <f>((B44 +90)*2)+$B$3</f>
        <v>360</v>
      </c>
      <c r="E44" s="16">
        <f>IF(ABS((A44-$B$2)) &gt; 90, 0, 1)</f>
        <v>1</v>
      </c>
      <c r="F44" s="1">
        <f>D44-$B$3</f>
        <v>270</v>
      </c>
      <c r="G44" s="1">
        <f>COS(RADIANS(C44))*F44</f>
        <v>1.653950414126637E-14</v>
      </c>
      <c r="H44" s="1">
        <f>SIN(RADIANS(C44))*F44</f>
        <v>270</v>
      </c>
      <c r="I44">
        <f>ATAN(H44/G44)</f>
        <v>1.5707963267948966</v>
      </c>
      <c r="J44">
        <f>SQRT((G44*G44)+(H44*H44))</f>
        <v>270</v>
      </c>
      <c r="K44">
        <f>ATAN(H44/G44)</f>
        <v>1.5707963267948966</v>
      </c>
      <c r="L44" s="1">
        <f>J44+$B$3</f>
        <v>360</v>
      </c>
      <c r="M44">
        <f>IF(G44 &gt; 0, ATAN(H44/G44), IF(G44&lt;0,IF(H44&gt;=0,ATAN(H44/G44)+PI(),ATAN(H44/G44)+PI()),IF(H44&gt;0,PI()/2,PI()/-2)))</f>
        <v>1.5707963267948966</v>
      </c>
      <c r="N44">
        <f>DEGREES(M44)</f>
        <v>90</v>
      </c>
      <c r="O44">
        <f>IF(N44=C44, 1, 0)</f>
        <v>1</v>
      </c>
    </row>
    <row r="45" spans="1:16" ht="15.6" x14ac:dyDescent="0.3">
      <c r="A45" s="1">
        <v>180</v>
      </c>
      <c r="B45" s="1">
        <v>90</v>
      </c>
      <c r="C45" s="14">
        <f>(A45-180)+$B$2</f>
        <v>90</v>
      </c>
      <c r="D45" s="1">
        <f>((B45 +90)*2)+$B$3</f>
        <v>450</v>
      </c>
      <c r="E45" s="16">
        <f>IF(ABS((A45-$B$2)) &gt; 90, 0, 1)</f>
        <v>1</v>
      </c>
      <c r="F45" s="1">
        <f>D45-$B$3</f>
        <v>360</v>
      </c>
      <c r="G45" s="1">
        <f>COS(RADIANS(C45))*F45</f>
        <v>2.205267218835516E-14</v>
      </c>
      <c r="H45" s="1">
        <f>SIN(RADIANS(C45))*F45</f>
        <v>360</v>
      </c>
      <c r="I45">
        <f>ATAN(H45/G45)</f>
        <v>1.5707963267948966</v>
      </c>
      <c r="J45">
        <f>SQRT((G45*G45)+(H45*H45))</f>
        <v>360</v>
      </c>
      <c r="K45">
        <f>ATAN(H45/G45)</f>
        <v>1.5707963267948966</v>
      </c>
      <c r="L45" s="1">
        <f>J45+$B$3</f>
        <v>450</v>
      </c>
      <c r="M45">
        <f>IF(G45 &gt; 0, ATAN(H45/G45), IF(G45&lt;0,IF(H45&gt;=0,ATAN(H45/G45)+PI(),ATAN(H45/G45)+PI()),IF(H45&gt;0,PI()/2,PI()/-2)))</f>
        <v>1.5707963267948966</v>
      </c>
      <c r="N45">
        <f>DEGREES(M45)</f>
        <v>90</v>
      </c>
      <c r="O45">
        <f>IF(N45=C45, 1, 0)</f>
        <v>1</v>
      </c>
    </row>
    <row r="46" spans="1:16" ht="15.6" x14ac:dyDescent="0.3">
      <c r="A46" s="1">
        <v>180</v>
      </c>
      <c r="B46" s="1">
        <v>135</v>
      </c>
      <c r="C46" s="14">
        <f>(A46-180)+$B$2</f>
        <v>90</v>
      </c>
      <c r="D46" s="1">
        <f>((B46 +90)*2)+$B$3</f>
        <v>540</v>
      </c>
      <c r="E46" s="16">
        <f>IF(ABS((A46-$B$2)) &gt; 90, 0, 1)</f>
        <v>1</v>
      </c>
      <c r="F46" s="1">
        <f>D46-$B$3</f>
        <v>450</v>
      </c>
      <c r="G46" s="1">
        <f>COS(RADIANS(C46))*F46</f>
        <v>2.756584023544395E-14</v>
      </c>
      <c r="H46" s="1">
        <f>SIN(RADIANS(C46))*F46</f>
        <v>450</v>
      </c>
      <c r="I46">
        <f>ATAN(H46/G46)</f>
        <v>1.5707963267948966</v>
      </c>
      <c r="J46">
        <f>SQRT((G46*G46)+(H46*H46))</f>
        <v>450</v>
      </c>
      <c r="K46">
        <f>ATAN(H46/G46)</f>
        <v>1.5707963267948966</v>
      </c>
      <c r="L46" s="1">
        <f>J46+$B$3</f>
        <v>540</v>
      </c>
      <c r="M46">
        <f>IF(G46 &gt; 0, ATAN(H46/G46), IF(G46&lt;0,IF(H46&gt;=0,ATAN(H46/G46)+PI(),ATAN(H46/G46)+PI()),IF(H46&gt;0,PI()/2,PI()/-2)))</f>
        <v>1.5707963267948966</v>
      </c>
      <c r="N46">
        <f>DEGREES(M46)</f>
        <v>90</v>
      </c>
      <c r="O46">
        <f>IF(N46=C46, 1, 0)</f>
        <v>1</v>
      </c>
    </row>
    <row r="47" spans="1:16" ht="15.6" x14ac:dyDescent="0.3">
      <c r="A47" s="1">
        <v>180</v>
      </c>
      <c r="B47" s="1">
        <v>180</v>
      </c>
      <c r="C47" s="14">
        <f>(A47-180)+$B$2</f>
        <v>90</v>
      </c>
      <c r="D47" s="1">
        <f>((B47 +90)*2)+$B$3</f>
        <v>630</v>
      </c>
      <c r="E47" s="16">
        <f>IF(ABS((A47-$B$2)) &gt; 90, 0, 1)</f>
        <v>1</v>
      </c>
      <c r="F47" s="1">
        <f>D47-$B$3</f>
        <v>540</v>
      </c>
      <c r="G47" s="1">
        <f>COS(RADIANS(C47))*F47</f>
        <v>3.307900828253274E-14</v>
      </c>
      <c r="H47" s="1">
        <f>SIN(RADIANS(C47))*F47</f>
        <v>540</v>
      </c>
      <c r="I47">
        <f>ATAN(H47/G47)</f>
        <v>1.5707963267948966</v>
      </c>
      <c r="J47">
        <f>SQRT((G47*G47)+(H47*H47))</f>
        <v>540</v>
      </c>
      <c r="K47">
        <f>ATAN(H47/G47)</f>
        <v>1.5707963267948966</v>
      </c>
      <c r="L47" s="1">
        <f>J47+$B$3</f>
        <v>630</v>
      </c>
      <c r="M47">
        <f>IF(G47 &gt; 0, ATAN(H47/G47), IF(G47&lt;0,IF(H47&gt;=0,ATAN(H47/G47)+PI(),ATAN(H47/G47)+PI()),IF(H47&gt;0,PI()/2,PI()/-2)))</f>
        <v>1.5707963267948966</v>
      </c>
      <c r="N47">
        <f>DEGREES(M47)</f>
        <v>90</v>
      </c>
      <c r="O47">
        <f>IF(N47=C47, 1, 0)</f>
        <v>1</v>
      </c>
    </row>
    <row r="48" spans="1:16" ht="15.6" x14ac:dyDescent="0.3">
      <c r="A48" s="1">
        <v>180</v>
      </c>
      <c r="B48" s="1">
        <v>225</v>
      </c>
      <c r="C48" s="14">
        <f>(A48-180)+$B$2</f>
        <v>90</v>
      </c>
      <c r="D48" s="1">
        <f>((B48 +90)*2)+$B$3</f>
        <v>720</v>
      </c>
      <c r="E48" s="16">
        <f>IF(ABS((A48-$B$2)) &gt; 90, 0, 1)</f>
        <v>1</v>
      </c>
      <c r="F48" s="1">
        <f>D48-$B$3</f>
        <v>630</v>
      </c>
      <c r="G48" s="1">
        <f>COS(RADIANS(C48))*F48</f>
        <v>3.859217632962153E-14</v>
      </c>
      <c r="H48" s="1">
        <f>SIN(RADIANS(C48))*F48</f>
        <v>630</v>
      </c>
      <c r="I48">
        <f>ATAN(H48/G48)</f>
        <v>1.5707963267948966</v>
      </c>
      <c r="J48">
        <f>SQRT((G48*G48)+(H48*H48))</f>
        <v>630</v>
      </c>
      <c r="K48">
        <f>ATAN(H48/G48)</f>
        <v>1.5707963267948966</v>
      </c>
      <c r="L48" s="1">
        <f>J48+$B$3</f>
        <v>720</v>
      </c>
      <c r="M48">
        <f>IF(G48 &gt; 0, ATAN(H48/G48), IF(G48&lt;0,IF(H48&gt;=0,ATAN(H48/G48)+PI(),ATAN(H48/G48)+PI()),IF(H48&gt;0,PI()/2,PI()/-2)))</f>
        <v>1.5707963267948966</v>
      </c>
      <c r="N48">
        <f>DEGREES(M48)</f>
        <v>90</v>
      </c>
      <c r="O48">
        <f>IF(N48=C48, 1, 0)</f>
        <v>1</v>
      </c>
    </row>
    <row r="49" spans="1:16" ht="15.6" x14ac:dyDescent="0.3">
      <c r="A49" s="1">
        <v>180</v>
      </c>
      <c r="B49" s="1">
        <v>270</v>
      </c>
      <c r="C49" s="14">
        <f>(A49-180)+$B$2</f>
        <v>90</v>
      </c>
      <c r="D49" s="1">
        <f>((B49 +90)*2)+$B$3</f>
        <v>810</v>
      </c>
      <c r="E49" s="16">
        <f>IF(ABS((A49-$B$2)) &gt; 90, 0, 1)</f>
        <v>1</v>
      </c>
      <c r="F49" s="1">
        <f>D49-$B$3</f>
        <v>720</v>
      </c>
      <c r="G49" s="1">
        <f>COS(RADIANS(C49))*F49</f>
        <v>4.410534437671032E-14</v>
      </c>
      <c r="H49" s="1">
        <f>SIN(RADIANS(C49))*F49</f>
        <v>720</v>
      </c>
      <c r="I49">
        <f>ATAN(H49/G49)</f>
        <v>1.5707963267948966</v>
      </c>
      <c r="J49">
        <f>SQRT((G49*G49)+(H49*H49))</f>
        <v>720</v>
      </c>
      <c r="K49">
        <f>ATAN(H49/G49)</f>
        <v>1.5707963267948966</v>
      </c>
      <c r="L49" s="1">
        <f>J49+$B$3</f>
        <v>810</v>
      </c>
      <c r="M49">
        <f>IF(G49 &gt; 0, ATAN(H49/G49), IF(G49&lt;0,IF(H49&gt;=0,ATAN(H49/G49)+PI(),ATAN(H49/G49)+PI()),IF(H49&gt;0,PI()/2,PI()/-2)))</f>
        <v>1.5707963267948966</v>
      </c>
      <c r="N49">
        <f>DEGREES(M49)</f>
        <v>90</v>
      </c>
      <c r="O49">
        <f>IF(N49=C49, 1, 0)</f>
        <v>1</v>
      </c>
    </row>
    <row r="50" spans="1:16" ht="15.6" x14ac:dyDescent="0.3">
      <c r="A50" s="1">
        <v>180</v>
      </c>
      <c r="B50" s="1">
        <v>315</v>
      </c>
      <c r="C50" s="14">
        <f>(A50-180)+$B$2</f>
        <v>90</v>
      </c>
      <c r="D50" s="1">
        <f>((B50 +90)*2)+$B$3</f>
        <v>900</v>
      </c>
      <c r="E50" s="16">
        <f>IF(ABS((A50-$B$2)) &gt; 90, 0, 1)</f>
        <v>1</v>
      </c>
      <c r="F50" s="1">
        <f>D50-$B$3</f>
        <v>810</v>
      </c>
      <c r="G50" s="1">
        <f>COS(RADIANS(C50))*F50</f>
        <v>4.961851242379911E-14</v>
      </c>
      <c r="H50" s="1">
        <f>SIN(RADIANS(C50))*F50</f>
        <v>810</v>
      </c>
      <c r="I50">
        <f>ATAN(H50/G50)</f>
        <v>1.5707963267948966</v>
      </c>
      <c r="J50">
        <f>SQRT((G50*G50)+(H50*H50))</f>
        <v>810</v>
      </c>
      <c r="K50">
        <f>ATAN(H50/G50)</f>
        <v>1.5707963267948966</v>
      </c>
      <c r="L50" s="1">
        <f>J50+$B$3</f>
        <v>900</v>
      </c>
      <c r="M50">
        <f>IF(G50 &gt; 0, ATAN(H50/G50), IF(G50&lt;0,IF(H50&gt;=0,ATAN(H50/G50)+PI(),ATAN(H50/G50)+PI()),IF(H50&gt;0,PI()/2,PI()/-2)))</f>
        <v>1.5707963267948966</v>
      </c>
      <c r="N50">
        <f>DEGREES(M50)</f>
        <v>90</v>
      </c>
      <c r="O50">
        <f>IF(N50=C50, 1, 0)</f>
        <v>1</v>
      </c>
      <c r="P50">
        <f>IF(G50=H50, 1, 0)</f>
        <v>0</v>
      </c>
    </row>
    <row r="51" spans="1:16" ht="15.6" x14ac:dyDescent="0.3">
      <c r="A51" s="1">
        <v>225</v>
      </c>
      <c r="B51" s="1">
        <v>0</v>
      </c>
      <c r="C51" s="14">
        <f>(A51-180)+$B$2</f>
        <v>135</v>
      </c>
      <c r="D51" s="1">
        <f>((B51 +90)*2)+$B$3</f>
        <v>270</v>
      </c>
      <c r="E51" s="16">
        <f>IF(ABS((A51-$B$2)) &gt; 90, 0, 1)</f>
        <v>0</v>
      </c>
      <c r="F51" s="1">
        <f>D51-$B$3</f>
        <v>180</v>
      </c>
      <c r="G51" s="1">
        <f>COS(RADIANS(C51))*F51</f>
        <v>-127.27922061357854</v>
      </c>
      <c r="H51" s="1">
        <f>SIN(RADIANS(C51))*F51</f>
        <v>127.27922061357856</v>
      </c>
      <c r="I51">
        <f>ATAN(H51/G51)</f>
        <v>-0.78539816339744839</v>
      </c>
      <c r="J51">
        <f>SQRT((G51*G51)+(H51*H51))</f>
        <v>180</v>
      </c>
      <c r="K51">
        <f>ATAN(H51/G51)</f>
        <v>-0.78539816339744839</v>
      </c>
      <c r="L51" s="1">
        <f>J51+$B$3</f>
        <v>270</v>
      </c>
      <c r="M51">
        <f>IF(G51 &gt; 0, ATAN(H51/G51), IF(G51&lt;0,IF(H51&gt;=0,ATAN(H51/G51)+PI(),ATAN(H51/G51)+PI()),IF(H51&gt;0,PI()/2,PI()/-2)))</f>
        <v>2.3561944901923448</v>
      </c>
      <c r="N51">
        <f>DEGREES(M51)</f>
        <v>135</v>
      </c>
      <c r="O51">
        <f>IF(N51=C51, 1, 0)</f>
        <v>1</v>
      </c>
    </row>
    <row r="52" spans="1:16" ht="15.6" x14ac:dyDescent="0.3">
      <c r="A52" s="1">
        <v>225</v>
      </c>
      <c r="B52" s="1">
        <v>45</v>
      </c>
      <c r="C52" s="14">
        <f>(A52-180)+$B$2</f>
        <v>135</v>
      </c>
      <c r="D52" s="1">
        <f>((B52 +90)*2)+$B$3</f>
        <v>360</v>
      </c>
      <c r="E52" s="16">
        <f>IF(ABS((A52-$B$2)) &gt; 90, 0, 1)</f>
        <v>0</v>
      </c>
      <c r="F52" s="1">
        <f>D52-$B$3</f>
        <v>270</v>
      </c>
      <c r="G52" s="1">
        <f>COS(RADIANS(C52))*F52</f>
        <v>-190.91883092036781</v>
      </c>
      <c r="H52" s="1">
        <f>SIN(RADIANS(C52))*F52</f>
        <v>190.91883092036784</v>
      </c>
      <c r="I52">
        <f>ATAN(H52/G52)</f>
        <v>-0.78539816339744839</v>
      </c>
      <c r="J52">
        <f>SQRT((G52*G52)+(H52*H52))</f>
        <v>270</v>
      </c>
      <c r="K52">
        <f>ATAN(H52/G52)</f>
        <v>-0.78539816339744839</v>
      </c>
      <c r="L52" s="1">
        <f>J52+$B$3</f>
        <v>360</v>
      </c>
      <c r="M52">
        <f>IF(G52 &gt; 0, ATAN(H52/G52), IF(G52&lt;0,IF(H52&gt;=0,ATAN(H52/G52)+PI(),ATAN(H52/G52)+PI()),IF(H52&gt;0,PI()/2,PI()/-2)))</f>
        <v>2.3561944901923448</v>
      </c>
      <c r="N52">
        <f>DEGREES(M52)</f>
        <v>135</v>
      </c>
      <c r="O52">
        <f>IF(N52=C52, 1, 0)</f>
        <v>1</v>
      </c>
    </row>
    <row r="53" spans="1:16" ht="15.6" x14ac:dyDescent="0.3">
      <c r="A53" s="1">
        <v>225</v>
      </c>
      <c r="B53" s="1">
        <v>90</v>
      </c>
      <c r="C53" s="14">
        <f>(A53-180)+$B$2</f>
        <v>135</v>
      </c>
      <c r="D53" s="1">
        <f>((B53 +90)*2)+$B$3</f>
        <v>450</v>
      </c>
      <c r="E53" s="16">
        <f>IF(ABS((A53-$B$2)) &gt; 90, 0, 1)</f>
        <v>0</v>
      </c>
      <c r="F53" s="1">
        <f>D53-$B$3</f>
        <v>360</v>
      </c>
      <c r="G53" s="1">
        <f>COS(RADIANS(C53))*F53</f>
        <v>-254.55844122715709</v>
      </c>
      <c r="H53" s="1">
        <f>SIN(RADIANS(C53))*F53</f>
        <v>254.55844122715712</v>
      </c>
      <c r="I53">
        <f>ATAN(H53/G53)</f>
        <v>-0.78539816339744839</v>
      </c>
      <c r="J53">
        <f>SQRT((G53*G53)+(H53*H53))</f>
        <v>360</v>
      </c>
      <c r="K53">
        <f>ATAN(H53/G53)</f>
        <v>-0.78539816339744839</v>
      </c>
      <c r="L53" s="1">
        <f>J53+$B$3</f>
        <v>450</v>
      </c>
      <c r="M53">
        <f>IF(G53 &gt; 0, ATAN(H53/G53), IF(G53&lt;0,IF(H53&gt;=0,ATAN(H53/G53)+PI(),ATAN(H53/G53)+PI()),IF(H53&gt;0,PI()/2,PI()/-2)))</f>
        <v>2.3561944901923448</v>
      </c>
      <c r="N53">
        <f>DEGREES(M53)</f>
        <v>135</v>
      </c>
      <c r="O53">
        <f>IF(N53=C53, 1, 0)</f>
        <v>1</v>
      </c>
    </row>
    <row r="54" spans="1:16" ht="15.6" x14ac:dyDescent="0.3">
      <c r="A54" s="1">
        <v>225</v>
      </c>
      <c r="B54" s="1">
        <v>135</v>
      </c>
      <c r="C54" s="14">
        <f>(A54-180)+$B$2</f>
        <v>135</v>
      </c>
      <c r="D54" s="1">
        <f>((B54 +90)*2)+$B$3</f>
        <v>540</v>
      </c>
      <c r="E54" s="16">
        <f>IF(ABS((A54-$B$2)) &gt; 90, 0, 1)</f>
        <v>0</v>
      </c>
      <c r="F54" s="1">
        <f>D54-$B$3</f>
        <v>450</v>
      </c>
      <c r="G54" s="1">
        <f>COS(RADIANS(C54))*F54</f>
        <v>-318.19805153394634</v>
      </c>
      <c r="H54" s="1">
        <f>SIN(RADIANS(C54))*F54</f>
        <v>318.1980515339464</v>
      </c>
      <c r="I54">
        <f>ATAN(H54/G54)</f>
        <v>-0.78539816339744839</v>
      </c>
      <c r="J54">
        <f>SQRT((G54*G54)+(H54*H54))</f>
        <v>450</v>
      </c>
      <c r="K54">
        <f>ATAN(H54/G54)</f>
        <v>-0.78539816339744839</v>
      </c>
      <c r="L54" s="1">
        <f>J54+$B$3</f>
        <v>540</v>
      </c>
      <c r="M54">
        <f>IF(G54 &gt; 0, ATAN(H54/G54), IF(G54&lt;0,IF(H54&gt;=0,ATAN(H54/G54)+PI(),ATAN(H54/G54)+PI()),IF(H54&gt;0,PI()/2,PI()/-2)))</f>
        <v>2.3561944901923448</v>
      </c>
      <c r="N54">
        <f>DEGREES(M54)</f>
        <v>135</v>
      </c>
      <c r="O54">
        <f>IF(N54=C54, 1, 0)</f>
        <v>1</v>
      </c>
    </row>
    <row r="55" spans="1:16" ht="15.6" x14ac:dyDescent="0.3">
      <c r="A55" s="1">
        <v>225</v>
      </c>
      <c r="B55" s="1">
        <v>180</v>
      </c>
      <c r="C55" s="14">
        <f>(A55-180)+$B$2</f>
        <v>135</v>
      </c>
      <c r="D55" s="1">
        <f>((B55 +90)*2)+$B$3</f>
        <v>630</v>
      </c>
      <c r="E55" s="16">
        <f>IF(ABS((A55-$B$2)) &gt; 90, 0, 1)</f>
        <v>0</v>
      </c>
      <c r="F55" s="1">
        <f>D55-$B$3</f>
        <v>540</v>
      </c>
      <c r="G55" s="1">
        <f>COS(RADIANS(C55))*F55</f>
        <v>-381.83766184073562</v>
      </c>
      <c r="H55" s="1">
        <f>SIN(RADIANS(C55))*F55</f>
        <v>381.83766184073568</v>
      </c>
      <c r="I55">
        <f>ATAN(H55/G55)</f>
        <v>-0.78539816339744839</v>
      </c>
      <c r="J55">
        <f>SQRT((G55*G55)+(H55*H55))</f>
        <v>540</v>
      </c>
      <c r="K55">
        <f>ATAN(H55/G55)</f>
        <v>-0.78539816339744839</v>
      </c>
      <c r="L55" s="1">
        <f>J55+$B$3</f>
        <v>630</v>
      </c>
      <c r="M55">
        <f>IF(G55 &gt; 0, ATAN(H55/G55), IF(G55&lt;0,IF(H55&gt;=0,ATAN(H55/G55)+PI(),ATAN(H55/G55)+PI()),IF(H55&gt;0,PI()/2,PI()/-2)))</f>
        <v>2.3561944901923448</v>
      </c>
      <c r="N55">
        <f>DEGREES(M55)</f>
        <v>135</v>
      </c>
      <c r="O55">
        <f>IF(N55=C55, 1, 0)</f>
        <v>1</v>
      </c>
    </row>
    <row r="56" spans="1:16" ht="15.6" x14ac:dyDescent="0.3">
      <c r="A56" s="1">
        <v>225</v>
      </c>
      <c r="B56" s="1">
        <v>225</v>
      </c>
      <c r="C56" s="14">
        <f>(A56-180)+$B$2</f>
        <v>135</v>
      </c>
      <c r="D56" s="1">
        <f>((B56 +90)*2)+$B$3</f>
        <v>720</v>
      </c>
      <c r="E56" s="16">
        <f>IF(ABS((A56-$B$2)) &gt; 90, 0, 1)</f>
        <v>0</v>
      </c>
      <c r="F56" s="1">
        <f>D56-$B$3</f>
        <v>630</v>
      </c>
      <c r="G56" s="1">
        <f>COS(RADIANS(C56))*F56</f>
        <v>-445.4772721475249</v>
      </c>
      <c r="H56" s="1">
        <f>SIN(RADIANS(C56))*F56</f>
        <v>445.47727214752496</v>
      </c>
      <c r="I56">
        <f>ATAN(H56/G56)</f>
        <v>-0.78539816339744839</v>
      </c>
      <c r="J56">
        <f>SQRT((G56*G56)+(H56*H56))</f>
        <v>630</v>
      </c>
      <c r="K56">
        <f>ATAN(H56/G56)</f>
        <v>-0.78539816339744839</v>
      </c>
      <c r="L56" s="1">
        <f>J56+$B$3</f>
        <v>720</v>
      </c>
      <c r="M56">
        <f>IF(G56 &gt; 0, ATAN(H56/G56), IF(G56&lt;0,IF(H56&gt;=0,ATAN(H56/G56)+PI(),ATAN(H56/G56)+PI()),IF(H56&gt;0,PI()/2,PI()/-2)))</f>
        <v>2.3561944901923448</v>
      </c>
      <c r="N56">
        <f>DEGREES(M56)</f>
        <v>135</v>
      </c>
      <c r="O56">
        <f>IF(N56=C56, 1, 0)</f>
        <v>1</v>
      </c>
    </row>
    <row r="57" spans="1:16" ht="15.6" x14ac:dyDescent="0.3">
      <c r="A57" s="1">
        <v>225</v>
      </c>
      <c r="B57" s="1">
        <v>270</v>
      </c>
      <c r="C57" s="14">
        <f>(A57-180)+$B$2</f>
        <v>135</v>
      </c>
      <c r="D57" s="1">
        <f>((B57 +90)*2)+$B$3</f>
        <v>810</v>
      </c>
      <c r="E57" s="16">
        <f>IF(ABS((A57-$B$2)) &gt; 90, 0, 1)</f>
        <v>0</v>
      </c>
      <c r="F57" s="1">
        <f>D57-$B$3</f>
        <v>720</v>
      </c>
      <c r="G57" s="1">
        <f>COS(RADIANS(C57))*F57</f>
        <v>-509.11688245431418</v>
      </c>
      <c r="H57" s="1">
        <f>SIN(RADIANS(C57))*F57</f>
        <v>509.11688245431424</v>
      </c>
      <c r="I57">
        <f>ATAN(H57/G57)</f>
        <v>-0.78539816339744839</v>
      </c>
      <c r="J57">
        <f>SQRT((G57*G57)+(H57*H57))</f>
        <v>720</v>
      </c>
      <c r="K57">
        <f>ATAN(H57/G57)</f>
        <v>-0.78539816339744839</v>
      </c>
      <c r="L57" s="1">
        <f>J57+$B$3</f>
        <v>810</v>
      </c>
      <c r="M57">
        <f>IF(G57 &gt; 0, ATAN(H57/G57), IF(G57&lt;0,IF(H57&gt;=0,ATAN(H57/G57)+PI(),ATAN(H57/G57)+PI()),IF(H57&gt;0,PI()/2,PI()/-2)))</f>
        <v>2.3561944901923448</v>
      </c>
      <c r="N57">
        <f>DEGREES(M57)</f>
        <v>135</v>
      </c>
      <c r="O57">
        <f>IF(N57=C57, 1, 0)</f>
        <v>1</v>
      </c>
    </row>
    <row r="58" spans="1:16" ht="15.6" x14ac:dyDescent="0.3">
      <c r="A58" s="1">
        <v>225</v>
      </c>
      <c r="B58" s="1">
        <v>315</v>
      </c>
      <c r="C58" s="14">
        <f>(A58-180)+$B$2</f>
        <v>135</v>
      </c>
      <c r="D58" s="1">
        <f>((B58 +90)*2)+$B$3</f>
        <v>900</v>
      </c>
      <c r="E58" s="16">
        <f>IF(ABS((A58-$B$2)) &gt; 90, 0, 1)</f>
        <v>0</v>
      </c>
      <c r="F58" s="1">
        <f>D58-$B$3</f>
        <v>810</v>
      </c>
      <c r="G58" s="1">
        <f>COS(RADIANS(C58))*F58</f>
        <v>-572.75649276110346</v>
      </c>
      <c r="H58" s="1">
        <f>SIN(RADIANS(C58))*F58</f>
        <v>572.75649276110357</v>
      </c>
      <c r="I58">
        <f>ATAN(H58/G58)</f>
        <v>-0.78539816339744839</v>
      </c>
      <c r="J58">
        <f>SQRT((G58*G58)+(H58*H58))</f>
        <v>810</v>
      </c>
      <c r="K58">
        <f>ATAN(H58/G58)</f>
        <v>-0.78539816339744839</v>
      </c>
      <c r="L58" s="1">
        <f>J58+$B$3</f>
        <v>900</v>
      </c>
      <c r="M58">
        <f>IF(G58 &gt; 0, ATAN(H58/G58), IF(G58&lt;0,IF(H58&gt;=0,ATAN(H58/G58)+PI(),ATAN(H58/G58)+PI()),IF(H58&gt;0,PI()/2,PI()/-2)))</f>
        <v>2.3561944901923448</v>
      </c>
      <c r="N58">
        <f>DEGREES(M58)</f>
        <v>135</v>
      </c>
      <c r="O58">
        <f>IF(N58=C58, 1, 0)</f>
        <v>1</v>
      </c>
      <c r="P58">
        <f>IF(G58=H58, 1, 0)</f>
        <v>0</v>
      </c>
    </row>
    <row r="59" spans="1:16" ht="15.6" x14ac:dyDescent="0.3">
      <c r="A59" s="1">
        <v>270</v>
      </c>
      <c r="B59" s="1">
        <v>0</v>
      </c>
      <c r="C59" s="14">
        <f>(A59-180)+$B$2</f>
        <v>180</v>
      </c>
      <c r="D59" s="1">
        <f>((B59 +90)*2)+$B$3</f>
        <v>270</v>
      </c>
      <c r="E59" s="16">
        <f>IF(ABS((A59-$B$2)) &gt; 90, 0, 1)</f>
        <v>0</v>
      </c>
      <c r="F59" s="1">
        <f>D59-$B$3</f>
        <v>180</v>
      </c>
      <c r="G59" s="1">
        <f>COS(RADIANS(C59))*F59</f>
        <v>-180</v>
      </c>
      <c r="H59" s="1">
        <f>SIN(RADIANS(C59))*F59</f>
        <v>2.205267218835516E-14</v>
      </c>
      <c r="I59">
        <f>ATAN(H59/G59)</f>
        <v>-1.22514845490862E-16</v>
      </c>
      <c r="J59">
        <f>SQRT((G59*G59)+(H59*H59))</f>
        <v>180</v>
      </c>
      <c r="K59">
        <f>ATAN(H59/G59)</f>
        <v>-1.22514845490862E-16</v>
      </c>
      <c r="L59" s="1">
        <f>J59+$B$3</f>
        <v>270</v>
      </c>
      <c r="M59">
        <f>IF(G59 &gt; 0, ATAN(H59/G59), IF(G59&lt;0,IF(H59&gt;=0,ATAN(H59/G59)+PI(),ATAN(H59/G59)+PI()),IF(H59&gt;0,PI()/2,PI()/-2)))</f>
        <v>3.1415926535897931</v>
      </c>
      <c r="N59">
        <f>DEGREES(M59)</f>
        <v>180</v>
      </c>
      <c r="O59">
        <f>IF(N59=C59, 1, 0)</f>
        <v>1</v>
      </c>
    </row>
    <row r="60" spans="1:16" ht="15.6" x14ac:dyDescent="0.3">
      <c r="A60" s="1">
        <v>270</v>
      </c>
      <c r="B60" s="1">
        <v>45</v>
      </c>
      <c r="C60" s="14">
        <f>(A60-180)+$B$2</f>
        <v>180</v>
      </c>
      <c r="D60" s="1">
        <f>((B60 +90)*2)+$B$3</f>
        <v>360</v>
      </c>
      <c r="E60" s="16">
        <f>IF(ABS((A60-$B$2)) &gt; 90, 0, 1)</f>
        <v>0</v>
      </c>
      <c r="F60" s="1">
        <f>D60-$B$3</f>
        <v>270</v>
      </c>
      <c r="G60" s="1">
        <f>COS(RADIANS(C60))*F60</f>
        <v>-270</v>
      </c>
      <c r="H60" s="1">
        <f>SIN(RADIANS(C60))*F60</f>
        <v>3.307900828253274E-14</v>
      </c>
      <c r="I60">
        <f>ATAN(H60/G60)</f>
        <v>-1.22514845490862E-16</v>
      </c>
      <c r="J60">
        <f>SQRT((G60*G60)+(H60*H60))</f>
        <v>270</v>
      </c>
      <c r="K60">
        <f>ATAN(H60/G60)</f>
        <v>-1.22514845490862E-16</v>
      </c>
      <c r="L60" s="1">
        <f>J60+$B$3</f>
        <v>360</v>
      </c>
      <c r="M60">
        <f>IF(G60 &gt; 0, ATAN(H60/G60), IF(G60&lt;0,IF(H60&gt;=0,ATAN(H60/G60)+PI(),ATAN(H60/G60)+PI()),IF(H60&gt;0,PI()/2,PI()/-2)))</f>
        <v>3.1415926535897931</v>
      </c>
      <c r="N60">
        <f>DEGREES(M60)</f>
        <v>180</v>
      </c>
      <c r="O60">
        <f>IF(N60=C60, 1, 0)</f>
        <v>1</v>
      </c>
    </row>
    <row r="61" spans="1:16" ht="15.6" x14ac:dyDescent="0.3">
      <c r="A61" s="1">
        <v>270</v>
      </c>
      <c r="B61" s="1">
        <v>90</v>
      </c>
      <c r="C61" s="14">
        <f>(A61-180)+$B$2</f>
        <v>180</v>
      </c>
      <c r="D61" s="1">
        <f>((B61 +90)*2)+$B$3</f>
        <v>450</v>
      </c>
      <c r="E61" s="16">
        <f>IF(ABS((A61-$B$2)) &gt; 90, 0, 1)</f>
        <v>0</v>
      </c>
      <c r="F61" s="1">
        <f>D61-$B$3</f>
        <v>360</v>
      </c>
      <c r="G61" s="1">
        <f>COS(RADIANS(C61))*F61</f>
        <v>-360</v>
      </c>
      <c r="H61" s="1">
        <f>SIN(RADIANS(C61))*F61</f>
        <v>4.410534437671032E-14</v>
      </c>
      <c r="I61">
        <f>ATAN(H61/G61)</f>
        <v>-1.22514845490862E-16</v>
      </c>
      <c r="J61">
        <f>SQRT((G61*G61)+(H61*H61))</f>
        <v>360</v>
      </c>
      <c r="K61">
        <f>ATAN(H61/G61)</f>
        <v>-1.22514845490862E-16</v>
      </c>
      <c r="L61" s="1">
        <f>J61+$B$3</f>
        <v>450</v>
      </c>
      <c r="M61">
        <f>IF(G61 &gt; 0, ATAN(H61/G61), IF(G61&lt;0,IF(H61&gt;=0,ATAN(H61/G61)+PI(),ATAN(H61/G61)+PI()),IF(H61&gt;0,PI()/2,PI()/-2)))</f>
        <v>3.1415926535897931</v>
      </c>
      <c r="N61">
        <f>DEGREES(M61)</f>
        <v>180</v>
      </c>
      <c r="O61">
        <f>IF(N61=C61, 1, 0)</f>
        <v>1</v>
      </c>
    </row>
    <row r="62" spans="1:16" ht="15.6" x14ac:dyDescent="0.3">
      <c r="A62" s="1">
        <v>270</v>
      </c>
      <c r="B62" s="1">
        <v>135</v>
      </c>
      <c r="C62" s="14">
        <f>(A62-180)+$B$2</f>
        <v>180</v>
      </c>
      <c r="D62" s="1">
        <f>((B62 +90)*2)+$B$3</f>
        <v>540</v>
      </c>
      <c r="E62" s="16">
        <f>IF(ABS((A62-$B$2)) &gt; 90, 0, 1)</f>
        <v>0</v>
      </c>
      <c r="F62" s="1">
        <f>D62-$B$3</f>
        <v>450</v>
      </c>
      <c r="G62" s="1">
        <f>COS(RADIANS(C62))*F62</f>
        <v>-450</v>
      </c>
      <c r="H62" s="1">
        <f>SIN(RADIANS(C62))*F62</f>
        <v>5.51316804708879E-14</v>
      </c>
      <c r="I62">
        <f>ATAN(H62/G62)</f>
        <v>-1.22514845490862E-16</v>
      </c>
      <c r="J62">
        <f>SQRT((G62*G62)+(H62*H62))</f>
        <v>450</v>
      </c>
      <c r="K62">
        <f>ATAN(H62/G62)</f>
        <v>-1.22514845490862E-16</v>
      </c>
      <c r="L62" s="1">
        <f>J62+$B$3</f>
        <v>540</v>
      </c>
      <c r="M62">
        <f>IF(G62 &gt; 0, ATAN(H62/G62), IF(G62&lt;0,IF(H62&gt;=0,ATAN(H62/G62)+PI(),ATAN(H62/G62)+PI()),IF(H62&gt;0,PI()/2,PI()/-2)))</f>
        <v>3.1415926535897931</v>
      </c>
      <c r="N62">
        <f>DEGREES(M62)</f>
        <v>180</v>
      </c>
      <c r="O62">
        <f>IF(N62=C62, 1, 0)</f>
        <v>1</v>
      </c>
    </row>
    <row r="63" spans="1:16" ht="15.6" x14ac:dyDescent="0.3">
      <c r="A63" s="1">
        <v>270</v>
      </c>
      <c r="B63" s="1">
        <v>180</v>
      </c>
      <c r="C63" s="14">
        <f>(A63-180)+$B$2</f>
        <v>180</v>
      </c>
      <c r="D63" s="1">
        <f>((B63 +90)*2)+$B$3</f>
        <v>630</v>
      </c>
      <c r="E63" s="16">
        <f>IF(ABS((A63-$B$2)) &gt; 90, 0, 1)</f>
        <v>0</v>
      </c>
      <c r="F63" s="1">
        <f>D63-$B$3</f>
        <v>540</v>
      </c>
      <c r="G63" s="1">
        <f>COS(RADIANS(C63))*F63</f>
        <v>-540</v>
      </c>
      <c r="H63" s="1">
        <f>SIN(RADIANS(C63))*F63</f>
        <v>6.6158016565065481E-14</v>
      </c>
      <c r="I63">
        <f>ATAN(H63/G63)</f>
        <v>-1.22514845490862E-16</v>
      </c>
      <c r="J63">
        <f>SQRT((G63*G63)+(H63*H63))</f>
        <v>540</v>
      </c>
      <c r="K63">
        <f>ATAN(H63/G63)</f>
        <v>-1.22514845490862E-16</v>
      </c>
      <c r="L63" s="1">
        <f>J63+$B$3</f>
        <v>630</v>
      </c>
      <c r="M63">
        <f>IF(G63 &gt; 0, ATAN(H63/G63), IF(G63&lt;0,IF(H63&gt;=0,ATAN(H63/G63)+PI(),ATAN(H63/G63)+PI()),IF(H63&gt;0,PI()/2,PI()/-2)))</f>
        <v>3.1415926535897931</v>
      </c>
      <c r="N63">
        <f>DEGREES(M63)</f>
        <v>180</v>
      </c>
      <c r="O63">
        <f>IF(N63=C63, 1, 0)</f>
        <v>1</v>
      </c>
    </row>
    <row r="64" spans="1:16" ht="15.6" x14ac:dyDescent="0.3">
      <c r="A64" s="1">
        <v>270</v>
      </c>
      <c r="B64" s="1">
        <v>225</v>
      </c>
      <c r="C64" s="14">
        <f>(A64-180)+$B$2</f>
        <v>180</v>
      </c>
      <c r="D64" s="1">
        <f>((B64 +90)*2)+$B$3</f>
        <v>720</v>
      </c>
      <c r="E64" s="16">
        <f>IF(ABS((A64-$B$2)) &gt; 90, 0, 1)</f>
        <v>0</v>
      </c>
      <c r="F64" s="1">
        <f>D64-$B$3</f>
        <v>630</v>
      </c>
      <c r="G64" s="1">
        <f>COS(RADIANS(C64))*F64</f>
        <v>-630</v>
      </c>
      <c r="H64" s="1">
        <f>SIN(RADIANS(C64))*F64</f>
        <v>7.7184352659243061E-14</v>
      </c>
      <c r="I64">
        <f>ATAN(H64/G64)</f>
        <v>-1.22514845490862E-16</v>
      </c>
      <c r="J64">
        <f>SQRT((G64*G64)+(H64*H64))</f>
        <v>630</v>
      </c>
      <c r="K64">
        <f>ATAN(H64/G64)</f>
        <v>-1.22514845490862E-16</v>
      </c>
      <c r="L64" s="1">
        <f>J64+$B$3</f>
        <v>720</v>
      </c>
      <c r="M64">
        <f>IF(G64 &gt; 0, ATAN(H64/G64), IF(G64&lt;0,IF(H64&gt;=0,ATAN(H64/G64)+PI(),ATAN(H64/G64)+PI()),IF(H64&gt;0,PI()/2,PI()/-2)))</f>
        <v>3.1415926535897931</v>
      </c>
      <c r="N64">
        <f>DEGREES(M64)</f>
        <v>180</v>
      </c>
      <c r="O64">
        <f>IF(N64=C64, 1, 0)</f>
        <v>1</v>
      </c>
    </row>
    <row r="65" spans="1:16" ht="15.6" x14ac:dyDescent="0.3">
      <c r="A65" s="1">
        <v>270</v>
      </c>
      <c r="B65" s="1">
        <v>270</v>
      </c>
      <c r="C65" s="14">
        <f>(A65-180)+$B$2</f>
        <v>180</v>
      </c>
      <c r="D65" s="1">
        <f>((B65 +90)*2)+$B$3</f>
        <v>810</v>
      </c>
      <c r="E65" s="16">
        <f>IF(ABS((A65-$B$2)) &gt; 90, 0, 1)</f>
        <v>0</v>
      </c>
      <c r="F65" s="1">
        <f>D65-$B$3</f>
        <v>720</v>
      </c>
      <c r="G65" s="1">
        <f>COS(RADIANS(C65))*F65</f>
        <v>-720</v>
      </c>
      <c r="H65" s="1">
        <f>SIN(RADIANS(C65))*F65</f>
        <v>8.8210688753420641E-14</v>
      </c>
      <c r="I65">
        <f>ATAN(H65/G65)</f>
        <v>-1.22514845490862E-16</v>
      </c>
      <c r="J65">
        <f>SQRT((G65*G65)+(H65*H65))</f>
        <v>720</v>
      </c>
      <c r="K65">
        <f>ATAN(H65/G65)</f>
        <v>-1.22514845490862E-16</v>
      </c>
      <c r="L65" s="1">
        <f>J65+$B$3</f>
        <v>810</v>
      </c>
      <c r="M65">
        <f>IF(G65 &gt; 0, ATAN(H65/G65), IF(G65&lt;0,IF(H65&gt;=0,ATAN(H65/G65)+PI(),ATAN(H65/G65)+PI()),IF(H65&gt;0,PI()/2,PI()/-2)))</f>
        <v>3.1415926535897931</v>
      </c>
      <c r="N65">
        <f>DEGREES(M65)</f>
        <v>180</v>
      </c>
      <c r="O65">
        <f>IF(N65=C65, 1, 0)</f>
        <v>1</v>
      </c>
    </row>
    <row r="66" spans="1:16" ht="15.6" x14ac:dyDescent="0.3">
      <c r="A66" s="1">
        <v>270</v>
      </c>
      <c r="B66" s="1">
        <v>315</v>
      </c>
      <c r="C66" s="14">
        <f>(A66-180)+$B$2</f>
        <v>180</v>
      </c>
      <c r="D66" s="1">
        <f>((B66 +90)*2)+$B$3</f>
        <v>900</v>
      </c>
      <c r="E66" s="16">
        <f>IF(ABS((A66-$B$2)) &gt; 90, 0, 1)</f>
        <v>0</v>
      </c>
      <c r="F66" s="1">
        <f>D66-$B$3</f>
        <v>810</v>
      </c>
      <c r="G66" s="1">
        <f>COS(RADIANS(C66))*F66</f>
        <v>-810</v>
      </c>
      <c r="H66" s="1">
        <f>SIN(RADIANS(C66))*F66</f>
        <v>9.9237024847598221E-14</v>
      </c>
      <c r="I66">
        <f>ATAN(H66/G66)</f>
        <v>-1.22514845490862E-16</v>
      </c>
      <c r="J66">
        <f>SQRT((G66*G66)+(H66*H66))</f>
        <v>810</v>
      </c>
      <c r="K66">
        <f>ATAN(H66/G66)</f>
        <v>-1.22514845490862E-16</v>
      </c>
      <c r="L66" s="1">
        <f>J66+$B$3</f>
        <v>900</v>
      </c>
      <c r="M66">
        <f>IF(G66 &gt; 0, ATAN(H66/G66), IF(G66&lt;0,IF(H66&gt;=0,ATAN(H66/G66)+PI(),ATAN(H66/G66)+PI()),IF(H66&gt;0,PI()/2,PI()/-2)))</f>
        <v>3.1415926535897931</v>
      </c>
      <c r="N66">
        <f>DEGREES(M66)</f>
        <v>180</v>
      </c>
      <c r="O66">
        <f>IF(N66=C66, 1, 0)</f>
        <v>1</v>
      </c>
      <c r="P66">
        <f>IF(G66=H66, 1, 0)</f>
        <v>0</v>
      </c>
    </row>
    <row r="67" spans="1:16" ht="15.6" x14ac:dyDescent="0.3">
      <c r="A67" s="1">
        <v>315</v>
      </c>
      <c r="B67" s="1">
        <v>0</v>
      </c>
      <c r="C67" s="14">
        <f>(A67-180)+$B$2</f>
        <v>225</v>
      </c>
      <c r="D67" s="1">
        <f>((B67 +90)*2)+$B$3</f>
        <v>270</v>
      </c>
      <c r="E67" s="16">
        <f>IF(ABS((A67-$B$2)) &gt; 90, 0, 1)</f>
        <v>0</v>
      </c>
      <c r="F67" s="1">
        <f>D67-$B$3</f>
        <v>180</v>
      </c>
      <c r="G67" s="1">
        <f>COS(RADIANS(C67))*F67</f>
        <v>-127.27922061357859</v>
      </c>
      <c r="H67" s="1">
        <f>SIN(RADIANS(C67))*F67</f>
        <v>-127.27922061357854</v>
      </c>
      <c r="I67">
        <f>ATAN(H67/G67)</f>
        <v>0.78539816339744817</v>
      </c>
      <c r="J67">
        <f>SQRT((G67*G67)+(H67*H67))</f>
        <v>180.00000000000003</v>
      </c>
      <c r="K67">
        <f>ATAN(H67/G67)</f>
        <v>0.78539816339744817</v>
      </c>
      <c r="L67" s="1">
        <f>J67+$B$3</f>
        <v>270</v>
      </c>
      <c r="M67">
        <f>IF(G67 &gt; 0, ATAN(H67/G67), IF(G67&lt;0,IF(H67&gt;=0,ATAN(H67/G67)+PI(),ATAN(H67/G67)+PI()),IF(H67&gt;0,PI()/2,PI()/-2)))</f>
        <v>3.9269908169872414</v>
      </c>
      <c r="N67">
        <f>DEGREES(M67)</f>
        <v>225</v>
      </c>
      <c r="O67">
        <f>IF(N67=C67, 1, 0)</f>
        <v>1</v>
      </c>
    </row>
    <row r="68" spans="1:16" ht="15.6" x14ac:dyDescent="0.3">
      <c r="A68" s="1">
        <v>315</v>
      </c>
      <c r="B68" s="1">
        <v>45</v>
      </c>
      <c r="C68" s="14">
        <f>(A68-180)+$B$2</f>
        <v>225</v>
      </c>
      <c r="D68" s="1">
        <f>((B68 +90)*2)+$B$3</f>
        <v>360</v>
      </c>
      <c r="E68" s="16">
        <f>IF(ABS((A68-$B$2)) &gt; 90, 0, 1)</f>
        <v>0</v>
      </c>
      <c r="F68" s="1">
        <f>D68-$B$3</f>
        <v>270</v>
      </c>
      <c r="G68" s="1">
        <f>COS(RADIANS(C68))*F68</f>
        <v>-190.91883092036787</v>
      </c>
      <c r="H68" s="1">
        <f>SIN(RADIANS(C68))*F68</f>
        <v>-190.91883092036781</v>
      </c>
      <c r="I68">
        <f>ATAN(H68/G68)</f>
        <v>0.78539816339744817</v>
      </c>
      <c r="J68">
        <f>SQRT((G68*G68)+(H68*H68))</f>
        <v>270</v>
      </c>
      <c r="K68">
        <f>ATAN(H68/G68)</f>
        <v>0.78539816339744817</v>
      </c>
      <c r="L68" s="1">
        <f>J68+$B$3</f>
        <v>360</v>
      </c>
      <c r="M68">
        <f>IF(G68 &gt; 0, ATAN(H68/G68), IF(G68&lt;0,IF(H68&gt;=0,ATAN(H68/G68)+PI(),ATAN(H68/G68)+PI()),IF(H68&gt;0,PI()/2,PI()/-2)))</f>
        <v>3.9269908169872414</v>
      </c>
      <c r="N68">
        <f>DEGREES(M68)</f>
        <v>225</v>
      </c>
      <c r="O68">
        <f>IF(N68=C68, 1, 0)</f>
        <v>1</v>
      </c>
    </row>
    <row r="69" spans="1:16" ht="15.6" x14ac:dyDescent="0.3">
      <c r="A69" s="1">
        <v>315</v>
      </c>
      <c r="B69" s="1">
        <v>90</v>
      </c>
      <c r="C69" s="14">
        <f>(A69-180)+$B$2</f>
        <v>225</v>
      </c>
      <c r="D69" s="1">
        <f>((B69 +90)*2)+$B$3</f>
        <v>450</v>
      </c>
      <c r="E69" s="16">
        <f>IF(ABS((A69-$B$2)) &gt; 90, 0, 1)</f>
        <v>0</v>
      </c>
      <c r="F69" s="1">
        <f>D69-$B$3</f>
        <v>360</v>
      </c>
      <c r="G69" s="1">
        <f>COS(RADIANS(C69))*F69</f>
        <v>-254.55844122715718</v>
      </c>
      <c r="H69" s="1">
        <f>SIN(RADIANS(C69))*F69</f>
        <v>-254.55844122715709</v>
      </c>
      <c r="I69">
        <f>ATAN(H69/G69)</f>
        <v>0.78539816339744817</v>
      </c>
      <c r="J69">
        <f>SQRT((G69*G69)+(H69*H69))</f>
        <v>360.00000000000006</v>
      </c>
      <c r="K69">
        <f>ATAN(H69/G69)</f>
        <v>0.78539816339744817</v>
      </c>
      <c r="L69" s="1">
        <f>J69+$B$3</f>
        <v>450.00000000000006</v>
      </c>
      <c r="M69">
        <f>IF(G69 &gt; 0, ATAN(H69/G69), IF(G69&lt;0,IF(H69&gt;=0,ATAN(H69/G69)+PI(),ATAN(H69/G69)+PI()),IF(H69&gt;0,PI()/2,PI()/-2)))</f>
        <v>3.9269908169872414</v>
      </c>
      <c r="N69">
        <f>DEGREES(M69)</f>
        <v>225</v>
      </c>
      <c r="O69">
        <f>IF(N69=C69, 1, 0)</f>
        <v>1</v>
      </c>
    </row>
    <row r="70" spans="1:16" ht="15.6" x14ac:dyDescent="0.3">
      <c r="A70" s="1">
        <v>315</v>
      </c>
      <c r="B70" s="1">
        <v>135</v>
      </c>
      <c r="C70" s="14">
        <f>(A70-180)+$B$2</f>
        <v>225</v>
      </c>
      <c r="D70" s="1">
        <f>((B70 +90)*2)+$B$3</f>
        <v>540</v>
      </c>
      <c r="E70" s="16">
        <f>IF(ABS((A70-$B$2)) &gt; 90, 0, 1)</f>
        <v>0</v>
      </c>
      <c r="F70" s="1">
        <f>D70-$B$3</f>
        <v>450</v>
      </c>
      <c r="G70" s="1">
        <f>COS(RADIANS(C70))*F70</f>
        <v>-318.19805153394645</v>
      </c>
      <c r="H70" s="1">
        <f>SIN(RADIANS(C70))*F70</f>
        <v>-318.19805153394634</v>
      </c>
      <c r="I70">
        <f>ATAN(H70/G70)</f>
        <v>0.78539816339744817</v>
      </c>
      <c r="J70">
        <f>SQRT((G70*G70)+(H70*H70))</f>
        <v>450</v>
      </c>
      <c r="K70">
        <f>ATAN(H70/G70)</f>
        <v>0.78539816339744817</v>
      </c>
      <c r="L70" s="1">
        <f>J70+$B$3</f>
        <v>540</v>
      </c>
      <c r="M70">
        <f>IF(G70 &gt; 0, ATAN(H70/G70), IF(G70&lt;0,IF(H70&gt;=0,ATAN(H70/G70)+PI(),ATAN(H70/G70)+PI()),IF(H70&gt;0,PI()/2,PI()/-2)))</f>
        <v>3.9269908169872414</v>
      </c>
      <c r="N70">
        <f>DEGREES(M70)</f>
        <v>225</v>
      </c>
      <c r="O70">
        <f>IF(N70=C70, 1, 0)</f>
        <v>1</v>
      </c>
    </row>
    <row r="71" spans="1:16" ht="15.6" x14ac:dyDescent="0.3">
      <c r="A71" s="1">
        <v>315</v>
      </c>
      <c r="B71" s="1">
        <v>180</v>
      </c>
      <c r="C71" s="14">
        <f>(A71-180)+$B$2</f>
        <v>225</v>
      </c>
      <c r="D71" s="1">
        <f>((B71 +90)*2)+$B$3</f>
        <v>630</v>
      </c>
      <c r="E71" s="16">
        <f>IF(ABS((A71-$B$2)) &gt; 90, 0, 1)</f>
        <v>0</v>
      </c>
      <c r="F71" s="1">
        <f>D71-$B$3</f>
        <v>540</v>
      </c>
      <c r="G71" s="1">
        <f>COS(RADIANS(C71))*F71</f>
        <v>-381.83766184073573</v>
      </c>
      <c r="H71" s="1">
        <f>SIN(RADIANS(C71))*F71</f>
        <v>-381.83766184073562</v>
      </c>
      <c r="I71">
        <f>ATAN(H71/G71)</f>
        <v>0.78539816339744817</v>
      </c>
      <c r="J71">
        <f>SQRT((G71*G71)+(H71*H71))</f>
        <v>540</v>
      </c>
      <c r="K71">
        <f>ATAN(H71/G71)</f>
        <v>0.78539816339744817</v>
      </c>
      <c r="L71" s="1">
        <f>J71+$B$3</f>
        <v>630</v>
      </c>
      <c r="M71">
        <f>IF(G71 &gt; 0, ATAN(H71/G71), IF(G71&lt;0,IF(H71&gt;=0,ATAN(H71/G71)+PI(),ATAN(H71/G71)+PI()),IF(H71&gt;0,PI()/2,PI()/-2)))</f>
        <v>3.9269908169872414</v>
      </c>
      <c r="N71">
        <f>DEGREES(M71)</f>
        <v>225</v>
      </c>
      <c r="O71">
        <f>IF(N71=C71, 1, 0)</f>
        <v>1</v>
      </c>
    </row>
    <row r="72" spans="1:16" x14ac:dyDescent="0.3">
      <c r="A72" s="1">
        <v>315</v>
      </c>
      <c r="B72" s="1">
        <v>225</v>
      </c>
      <c r="C72" s="14">
        <f>(A72-180)+$B$2</f>
        <v>225</v>
      </c>
      <c r="D72" s="1">
        <f>((B72 +90)*2)+$B$3</f>
        <v>720</v>
      </c>
      <c r="E72" s="16">
        <f>IF(ABS((A72-$B$2)) &gt; 90, 0, 1)</f>
        <v>0</v>
      </c>
      <c r="F72" s="1">
        <f>D72-$B$3</f>
        <v>630</v>
      </c>
      <c r="G72" s="1">
        <f>COS(RADIANS(C72))*F72</f>
        <v>-445.47727214752501</v>
      </c>
      <c r="H72" s="1">
        <f>SIN(RADIANS(C72))*F72</f>
        <v>-445.4772721475249</v>
      </c>
      <c r="I72">
        <f>ATAN(H72/G72)</f>
        <v>0.78539816339744817</v>
      </c>
      <c r="J72">
        <f>SQRT((G72*G72)+(H72*H72))</f>
        <v>630</v>
      </c>
      <c r="K72">
        <f>ATAN(H72/G72)</f>
        <v>0.78539816339744817</v>
      </c>
      <c r="L72" s="1">
        <f>J72+$B$3</f>
        <v>720</v>
      </c>
      <c r="M72">
        <f>IF(G72 &gt; 0, ATAN(H72/G72), IF(G72&lt;0,IF(H72&gt;=0,ATAN(H72/G72)+PI(),ATAN(H72/G72)+PI()),IF(H72&gt;0,PI()/2,PI()/-2)))</f>
        <v>3.9269908169872414</v>
      </c>
      <c r="N72">
        <f>DEGREES(M72)</f>
        <v>225</v>
      </c>
      <c r="O72">
        <f>IF(N72=C72, 1, 0)</f>
        <v>1</v>
      </c>
    </row>
    <row r="73" spans="1:16" x14ac:dyDescent="0.3">
      <c r="A73" s="1">
        <v>315</v>
      </c>
      <c r="B73" s="1">
        <v>270</v>
      </c>
      <c r="C73" s="14">
        <f>(A73-180)+$B$2</f>
        <v>225</v>
      </c>
      <c r="D73" s="1">
        <f>((B73 +90)*2)+$B$3</f>
        <v>810</v>
      </c>
      <c r="E73" s="16">
        <f>IF(ABS((A73-$B$2)) &gt; 90, 0, 1)</f>
        <v>0</v>
      </c>
      <c r="F73" s="1">
        <f>D73-$B$3</f>
        <v>720</v>
      </c>
      <c r="G73" s="1">
        <f>COS(RADIANS(C73))*F73</f>
        <v>-509.11688245431435</v>
      </c>
      <c r="H73" s="1">
        <f>SIN(RADIANS(C73))*F73</f>
        <v>-509.11688245431418</v>
      </c>
      <c r="I73">
        <f>ATAN(H73/G73)</f>
        <v>0.78539816339744817</v>
      </c>
      <c r="J73">
        <f>SQRT((G73*G73)+(H73*H73))</f>
        <v>720.00000000000011</v>
      </c>
      <c r="K73">
        <f>ATAN(H73/G73)</f>
        <v>0.78539816339744817</v>
      </c>
      <c r="L73" s="1">
        <f>J73+$B$3</f>
        <v>810.00000000000011</v>
      </c>
      <c r="M73">
        <f>IF(G73 &gt; 0, ATAN(H73/G73), IF(G73&lt;0,IF(H73&gt;=0,ATAN(H73/G73)+PI(),ATAN(H73/G73)+PI()),IF(H73&gt;0,PI()/2,PI()/-2)))</f>
        <v>3.9269908169872414</v>
      </c>
      <c r="N73">
        <f>DEGREES(M73)</f>
        <v>225</v>
      </c>
      <c r="O73">
        <f>IF(N73=C73, 1, 0)</f>
        <v>1</v>
      </c>
      <c r="P73">
        <f>IF(G73=H73, 1, 0)</f>
        <v>1</v>
      </c>
    </row>
    <row r="74" spans="1:16" x14ac:dyDescent="0.3">
      <c r="A74" s="1">
        <v>315</v>
      </c>
      <c r="B74" s="1">
        <v>315</v>
      </c>
      <c r="C74" s="14">
        <f>(A74-180)+$B$2</f>
        <v>225</v>
      </c>
      <c r="D74" s="1">
        <f>((B74 +90)*2)+$B$3</f>
        <v>900</v>
      </c>
      <c r="E74" s="16">
        <f>IF(ABS((A74-$B$2)) &gt; 90, 0, 1)</f>
        <v>0</v>
      </c>
      <c r="F74" s="1">
        <f>D74-$B$3</f>
        <v>810</v>
      </c>
      <c r="G74" s="1">
        <f>COS(RADIANS(C74))*F74</f>
        <v>-572.75649276110357</v>
      </c>
      <c r="H74" s="1">
        <f>SIN(RADIANS(C74))*F74</f>
        <v>-572.75649276110346</v>
      </c>
      <c r="I74">
        <f>ATAN(H74/G74)</f>
        <v>0.78539816339744817</v>
      </c>
      <c r="J74">
        <f>SQRT((G74*G74)+(H74*H74))</f>
        <v>810</v>
      </c>
      <c r="K74">
        <f>ATAN(H74/G74)</f>
        <v>0.78539816339744817</v>
      </c>
      <c r="L74" s="1">
        <f>J74+$B$3</f>
        <v>900</v>
      </c>
      <c r="M74">
        <f>IF(G74 &gt; 0, ATAN(H74/G74), IF(G74&lt;0,IF(H74&gt;=0,ATAN(H74/G74)+PI(),ATAN(H74/G74)+PI()),IF(H74&gt;0,PI()/2,PI()/-2)))</f>
        <v>3.9269908169872414</v>
      </c>
      <c r="N74">
        <f>DEGREES(M74)</f>
        <v>225</v>
      </c>
      <c r="O74">
        <f>IF(N74=C74, 1, 0)</f>
        <v>1</v>
      </c>
      <c r="P74">
        <f>IF(G74=H74, 1, 0)</f>
        <v>0</v>
      </c>
    </row>
    <row r="75" spans="1:16" x14ac:dyDescent="0.3">
      <c r="A75" s="1">
        <v>316</v>
      </c>
      <c r="B75" s="1">
        <v>10</v>
      </c>
      <c r="C75" s="1">
        <f>(A75-180)+$B$2</f>
        <v>226</v>
      </c>
      <c r="D75" s="1">
        <f>((B75 +90)*2)+$B$3</f>
        <v>290</v>
      </c>
      <c r="E75" s="16">
        <f>IF(ABS((A75-$B$2)) &gt; 90, 0, 1)</f>
        <v>0</v>
      </c>
      <c r="F75" s="1">
        <f>D75-$B$3</f>
        <v>200</v>
      </c>
      <c r="G75" s="1">
        <f>COS(RADIANS(C75))*F75</f>
        <v>-138.93167409179944</v>
      </c>
      <c r="H75" s="1">
        <f>SIN(RADIANS(C75))*F75</f>
        <v>-143.86796006773025</v>
      </c>
      <c r="I75">
        <f>ATAN(H75/G75)</f>
        <v>0.80285145591739171</v>
      </c>
      <c r="J75">
        <f>SQRT((G75*G75)+(H75*H75))</f>
        <v>200</v>
      </c>
      <c r="K75">
        <f>ATAN(H75/G75)</f>
        <v>0.80285145591739171</v>
      </c>
      <c r="L75" s="1">
        <f>J75+$B$3</f>
        <v>290</v>
      </c>
      <c r="M75">
        <f>IF(G75 &gt; 0, ATAN(H75/G75), IF(G75&lt;0,IF(H75&gt;=0,ATAN(H75/G75)+PI(),ATAN(H75/G75)+PI()),IF(H75&gt;0,PI()/2,PI()/-2)))</f>
        <v>3.9444441095071849</v>
      </c>
      <c r="N75">
        <f>DEGREES(M75)</f>
        <v>226</v>
      </c>
      <c r="O75">
        <f>IF(N75=C75, 1, 0)</f>
        <v>1</v>
      </c>
      <c r="P75">
        <f>IF(G75=H75, 1, 0)</f>
        <v>0</v>
      </c>
    </row>
    <row r="76" spans="1:16" x14ac:dyDescent="0.3">
      <c r="A76" s="1">
        <v>359</v>
      </c>
      <c r="B76" s="1">
        <v>359</v>
      </c>
      <c r="C76" s="1">
        <f>(A76-180)+$B$2</f>
        <v>269</v>
      </c>
      <c r="D76" s="1">
        <f>((B76 +90)*2)+$B$3</f>
        <v>988</v>
      </c>
      <c r="E76" s="16">
        <f>IF(ABS((A76-$B$2)) &gt; 90, 0, 1)</f>
        <v>0</v>
      </c>
      <c r="F76" s="1">
        <f>D76-$B$3</f>
        <v>898</v>
      </c>
      <c r="G76" s="1">
        <f>COS(RADIANS(C76))*F76</f>
        <v>-15.672260980680582</v>
      </c>
      <c r="H76" s="1">
        <f>SIN(RADIANS(C76))*F76</f>
        <v>-897.86323025043941</v>
      </c>
      <c r="I76">
        <f>ATAN(H76/G76)</f>
        <v>1.5533430342749532</v>
      </c>
      <c r="J76">
        <f>SQRT((G76*G76)+(H76*H76))</f>
        <v>898.00000000000011</v>
      </c>
      <c r="K76">
        <f>ATAN(H76/G76)</f>
        <v>1.5533430342749532</v>
      </c>
      <c r="L76" s="1">
        <f>J76+$B$3</f>
        <v>988.00000000000011</v>
      </c>
      <c r="M76">
        <f>IF(G76 &gt; 0, ATAN(H76/G76), IF(G76&lt;0,IF(H76&gt;=0,ATAN(H76/G76)+PI(),ATAN(H76/G76)+PI()),IF(H76&gt;0,PI()/2,PI()/-2)))</f>
        <v>4.6949356878647466</v>
      </c>
      <c r="N76">
        <f>DEGREES(M76)</f>
        <v>269</v>
      </c>
      <c r="O76">
        <f>IF(N76=C76, 1, 0)</f>
        <v>1</v>
      </c>
      <c r="P76">
        <f>IF(G76=H76, 1, 0)</f>
        <v>0</v>
      </c>
    </row>
  </sheetData>
  <sortState xmlns:xlrd2="http://schemas.microsoft.com/office/spreadsheetml/2017/richdata2" ref="A6:P76">
    <sortCondition ref="A6:A76"/>
  </sortState>
  <mergeCells count="2">
    <mergeCell ref="A1:B1"/>
    <mergeCell ref="A4:B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27C0-79FA-47C8-A655-109AD383E728}">
  <dimension ref="A1:D16"/>
  <sheetViews>
    <sheetView zoomScale="176" zoomScaleNormal="176" workbookViewId="0">
      <selection activeCell="V4" sqref="V4"/>
    </sheetView>
  </sheetViews>
  <sheetFormatPr defaultRowHeight="14.4" x14ac:dyDescent="0.3"/>
  <cols>
    <col min="1" max="4" width="12.664062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>
        <v>-224.30156493694599</v>
      </c>
      <c r="B2">
        <v>42.379229918903299</v>
      </c>
      <c r="C2">
        <v>-222.527729424337</v>
      </c>
      <c r="D2">
        <v>32.8339751788982</v>
      </c>
    </row>
    <row r="3" spans="1:4" x14ac:dyDescent="0.3">
      <c r="A3">
        <v>-208.35006204791199</v>
      </c>
      <c r="B3">
        <v>91.572525329937207</v>
      </c>
      <c r="C3">
        <v>-208.623969146787</v>
      </c>
      <c r="D3">
        <v>82.081206547010098</v>
      </c>
    </row>
    <row r="4" spans="1:4" x14ac:dyDescent="0.3">
      <c r="A4">
        <v>-249.34254702844899</v>
      </c>
      <c r="B4">
        <v>46.623588647695499</v>
      </c>
      <c r="C4">
        <v>-247.790438218952</v>
      </c>
      <c r="D4">
        <v>35.704743283333698</v>
      </c>
    </row>
    <row r="5" spans="1:4" x14ac:dyDescent="0.3">
      <c r="A5">
        <v>-230.41790598747701</v>
      </c>
      <c r="B5">
        <v>53.754270498377302</v>
      </c>
      <c r="C5">
        <v>-229.123447628354</v>
      </c>
      <c r="D5">
        <v>43.775020612549199</v>
      </c>
    </row>
    <row r="6" spans="1:4" x14ac:dyDescent="0.3">
      <c r="A6">
        <v>-22.476257884881498</v>
      </c>
      <c r="B6">
        <v>254.236117254183</v>
      </c>
      <c r="C6">
        <v>-29.707582082074499</v>
      </c>
      <c r="D6">
        <v>249.46428397273701</v>
      </c>
    </row>
    <row r="7" spans="1:4" x14ac:dyDescent="0.3">
      <c r="A7">
        <v>-23.2961563806134</v>
      </c>
      <c r="B7">
        <v>186.32185789884099</v>
      </c>
      <c r="C7">
        <v>-29.061308799614</v>
      </c>
      <c r="D7">
        <v>181.483983879638</v>
      </c>
    </row>
    <row r="8" spans="1:4" x14ac:dyDescent="0.3">
      <c r="A8">
        <v>56.436933995716899</v>
      </c>
      <c r="B8">
        <v>207.84554184506399</v>
      </c>
      <c r="C8">
        <v>49.049903954998001</v>
      </c>
      <c r="D8">
        <v>205.38346389060001</v>
      </c>
    </row>
    <row r="9" spans="1:4" x14ac:dyDescent="0.3">
      <c r="A9">
        <v>13.2526078058028</v>
      </c>
      <c r="B9">
        <v>226.53437484794901</v>
      </c>
      <c r="C9">
        <v>6.0720406579880501</v>
      </c>
      <c r="D9">
        <v>222.74748088099199</v>
      </c>
    </row>
    <row r="10" spans="1:4" x14ac:dyDescent="0.3">
      <c r="A10">
        <v>259.36514095890197</v>
      </c>
      <c r="B10">
        <v>-87.804254091138901</v>
      </c>
      <c r="C10">
        <v>257.34598631901599</v>
      </c>
      <c r="D10">
        <v>-79.417093710429398</v>
      </c>
    </row>
    <row r="11" spans="1:4" x14ac:dyDescent="0.3">
      <c r="A11">
        <v>252.74180372186399</v>
      </c>
      <c r="B11">
        <v>-12.3471886057717</v>
      </c>
      <c r="C11">
        <v>248.42871437646701</v>
      </c>
      <c r="D11">
        <v>-5.4305519357161502</v>
      </c>
    </row>
    <row r="12" spans="1:4" x14ac:dyDescent="0.3">
      <c r="A12">
        <v>223.76159447082799</v>
      </c>
      <c r="B12">
        <v>-106.21345361105099</v>
      </c>
      <c r="C12">
        <v>222.71609064564899</v>
      </c>
      <c r="D12">
        <v>-97.675103934484994</v>
      </c>
    </row>
    <row r="13" spans="1:4" x14ac:dyDescent="0.3">
      <c r="A13">
        <v>251.441162222565</v>
      </c>
      <c r="B13">
        <v>-64.450963918661301</v>
      </c>
      <c r="C13">
        <v>248.718545912206</v>
      </c>
      <c r="D13">
        <v>-56.434764318388098</v>
      </c>
    </row>
    <row r="14" spans="1:4" x14ac:dyDescent="0.3">
      <c r="A14">
        <v>-188.68677998112901</v>
      </c>
      <c r="B14">
        <v>-224.08020299869901</v>
      </c>
      <c r="C14">
        <v>-174.993340463198</v>
      </c>
      <c r="D14">
        <v>-230.55283219615399</v>
      </c>
    </row>
    <row r="15" spans="1:4" x14ac:dyDescent="0.3">
      <c r="A15">
        <v>-164.20848193186799</v>
      </c>
      <c r="B15">
        <v>-258.76119434383401</v>
      </c>
      <c r="C15">
        <v>-147.92854946175399</v>
      </c>
      <c r="D15">
        <v>-264.32063533044698</v>
      </c>
    </row>
    <row r="16" spans="1:4" x14ac:dyDescent="0.3">
      <c r="A16">
        <v>-130.80089280363001</v>
      </c>
      <c r="B16">
        <v>-265.338190113282</v>
      </c>
      <c r="C16">
        <v>-116.013501467816</v>
      </c>
      <c r="D16">
        <v>-268.16147431333502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Crompton</dc:creator>
  <cp:lastModifiedBy>Phil Crompton</cp:lastModifiedBy>
  <cp:lastPrinted>2020-06-23T18:20:53Z</cp:lastPrinted>
  <dcterms:created xsi:type="dcterms:W3CDTF">2020-06-22T13:53:36Z</dcterms:created>
  <dcterms:modified xsi:type="dcterms:W3CDTF">2020-06-30T21:29:14Z</dcterms:modified>
</cp:coreProperties>
</file>