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cho\Desktop\Cosas Riacardo\"/>
    </mc:Choice>
  </mc:AlternateContent>
  <xr:revisionPtr revIDLastSave="0" documentId="13_ncr:1_{7E49BA64-D328-40F7-9FEB-72930422E3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calculos" sheetId="5" r:id="rId2"/>
    <sheet name="Hoja2" sheetId="10" r:id="rId3"/>
    <sheet name="Barbie" sheetId="3" r:id="rId4"/>
    <sheet name="pivot open " sheetId="9" r:id="rId5"/>
    <sheet name="Open" sheetId="4" r:id="rId6"/>
  </sheets>
  <definedNames>
    <definedName name="DatosExternos_1" localSheetId="3" hidden="1">Barbie!$A$1:$E$33</definedName>
    <definedName name="DatosExternos_1" localSheetId="5" hidden="1">Open!$A$1:$E$71</definedName>
    <definedName name="SegmentaciónDeDatos_Area">#N/A</definedName>
    <definedName name="SegmentaciónDeDatos_Area2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2" i="4"/>
  <c r="G11" i="3"/>
  <c r="G11" i="4"/>
  <c r="H4" i="4"/>
  <c r="H7" i="3"/>
  <c r="I7" i="3"/>
  <c r="I6" i="3"/>
  <c r="H5" i="3"/>
  <c r="I5" i="3"/>
  <c r="I4" i="3"/>
  <c r="H6" i="3"/>
  <c r="H4" i="3"/>
  <c r="I7" i="4"/>
  <c r="I6" i="4"/>
  <c r="I5" i="4"/>
  <c r="H7" i="4"/>
  <c r="H6" i="4"/>
  <c r="H5" i="4"/>
  <c r="I4" i="4"/>
  <c r="H8" i="4" l="1"/>
  <c r="I8" i="4"/>
  <c r="D4" i="5" s="1"/>
  <c r="I8" i="3"/>
  <c r="D3" i="5" s="1"/>
  <c r="H8" i="3"/>
  <c r="C3" i="5" l="1"/>
  <c r="C4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2E27BC-25D2-4516-8D04-9436F1CD3FF0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  <connection id="2" xr16:uid="{3AE20B46-0359-47F3-BBD5-21FB3C6C1A28}" keepAlive="1" name="Consulta - Sheet1 (2)" description="Conexión a la consulta 'Sheet1 (2)' en el libro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0419BCEB-8758-4BCF-8F5C-01FA0B4F7E1A}" keepAlive="1" name="Consulta - Sheet1 (3)" description="Conexión a la consulta 'Sheet1 (3)' en el libro." type="5" refreshedVersion="0" background="1">
    <dbPr connection="Provider=Microsoft.Mashup.OleDb.1;Data Source=$Workbook$;Location=&quot;Sheet1 (3)&quot;;Extended Properties=&quot;&quot;" command="SELECT * FROM [Sheet1 (3)]"/>
  </connection>
  <connection id="4" xr16:uid="{914C8A22-F976-4FE5-ABA4-83C5B0B589C7}" keepAlive="1" name="Consulta - Sheet1 (4)" description="Conexión a la consulta 'Sheet1 (4)' en el libro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<sst xmlns="http://schemas.openxmlformats.org/spreadsheetml/2006/main" count="142" uniqueCount="92">
  <si>
    <t>Column1</t>
  </si>
  <si>
    <t>Area</t>
  </si>
  <si>
    <t>Release Date</t>
  </si>
  <si>
    <t>Opening</t>
  </si>
  <si>
    <t>Gross</t>
  </si>
  <si>
    <t>United Kingdom</t>
  </si>
  <si>
    <t>Germany</t>
  </si>
  <si>
    <t>France</t>
  </si>
  <si>
    <t>Italy</t>
  </si>
  <si>
    <t>Spain</t>
  </si>
  <si>
    <t>Netherlands</t>
  </si>
  <si>
    <t>Poland</t>
  </si>
  <si>
    <t>Norway</t>
  </si>
  <si>
    <t>Portugal</t>
  </si>
  <si>
    <t>Czech Republic</t>
  </si>
  <si>
    <t>Türkiye</t>
  </si>
  <si>
    <t>Hungary</t>
  </si>
  <si>
    <t>Romania</t>
  </si>
  <si>
    <t>South Africa</t>
  </si>
  <si>
    <t>Slovakia</t>
  </si>
  <si>
    <t>Croatia</t>
  </si>
  <si>
    <t>Bulgaria</t>
  </si>
  <si>
    <t>Lithuania</t>
  </si>
  <si>
    <t>Serbia and Montenegro</t>
  </si>
  <si>
    <t>Iceland</t>
  </si>
  <si>
    <t>Slovenia</t>
  </si>
  <si>
    <t>Mexico</t>
  </si>
  <si>
    <t>Brazil</t>
  </si>
  <si>
    <t>Argentina</t>
  </si>
  <si>
    <t>Colombia</t>
  </si>
  <si>
    <t>Peru</t>
  </si>
  <si>
    <t>Australia</t>
  </si>
  <si>
    <t>New Zealand</t>
  </si>
  <si>
    <t>South Korea</t>
  </si>
  <si>
    <t>Hong Kong</t>
  </si>
  <si>
    <t>China</t>
  </si>
  <si>
    <t>Saudi Arabia</t>
  </si>
  <si>
    <t>United Arab Emirates</t>
  </si>
  <si>
    <t>Sweden</t>
  </si>
  <si>
    <t>Switzerland</t>
  </si>
  <si>
    <t>Middle East Other</t>
  </si>
  <si>
    <t>Denmark</t>
  </si>
  <si>
    <t>Belgium</t>
  </si>
  <si>
    <t>Austria</t>
  </si>
  <si>
    <t>Finland</t>
  </si>
  <si>
    <t>Ukraine</t>
  </si>
  <si>
    <t>Israel</t>
  </si>
  <si>
    <t>Lebanon</t>
  </si>
  <si>
    <t>Egypt</t>
  </si>
  <si>
    <t>Estonia</t>
  </si>
  <si>
    <t>Latvia</t>
  </si>
  <si>
    <t>Cyprus</t>
  </si>
  <si>
    <t>Bosnia and Herzegovina</t>
  </si>
  <si>
    <t>Albania</t>
  </si>
  <si>
    <t>Kenya</t>
  </si>
  <si>
    <t>Nigeria</t>
  </si>
  <si>
    <t>North Macedonia</t>
  </si>
  <si>
    <t>Central America</t>
  </si>
  <si>
    <t>Chile</t>
  </si>
  <si>
    <t>Ecuador</t>
  </si>
  <si>
    <t>Bolivia</t>
  </si>
  <si>
    <t>Uruguay</t>
  </si>
  <si>
    <t>Venezuela</t>
  </si>
  <si>
    <t>Paraguay</t>
  </si>
  <si>
    <t>Trinidad &amp; Tobago</t>
  </si>
  <si>
    <t>India</t>
  </si>
  <si>
    <t>Taiwan</t>
  </si>
  <si>
    <t>Indonesia</t>
  </si>
  <si>
    <t>Russia/CIS</t>
  </si>
  <si>
    <t>Singapore</t>
  </si>
  <si>
    <t>Philippines</t>
  </si>
  <si>
    <t>Thailand</t>
  </si>
  <si>
    <t>Malaysia</t>
  </si>
  <si>
    <t>Pakistan</t>
  </si>
  <si>
    <t>Sri Lanka</t>
  </si>
  <si>
    <t>Bangladesh</t>
  </si>
  <si>
    <t>Mongolia</t>
  </si>
  <si>
    <t>USA</t>
  </si>
  <si>
    <t>Asia Pacific</t>
  </si>
  <si>
    <t>Europe, Middle East, and Africa</t>
  </si>
  <si>
    <t>Latin America</t>
  </si>
  <si>
    <t>barbie</t>
  </si>
  <si>
    <t>open</t>
  </si>
  <si>
    <t>porcentaje</t>
  </si>
  <si>
    <t xml:space="preserve">WORLDWIDE </t>
  </si>
  <si>
    <t>WORLDWIDE</t>
  </si>
  <si>
    <t>Realease</t>
  </si>
  <si>
    <t>Etiquetas de fila</t>
  </si>
  <si>
    <t>Total general</t>
  </si>
  <si>
    <t>Suma de Opening</t>
  </si>
  <si>
    <t>Suma de Gross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</si>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</sst>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0" borderId="0" xfId="1" applyFont="1"/>
    <xf numFmtId="164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4" fillId="0" borderId="0" xfId="0" applyNumberFormat="1" applyFont="1"/>
    <xf numFmtId="0" fontId="0" fillId="0" borderId="0" xfId="0" applyNumberFormat="1"/>
    <xf numFmtId="164" fontId="0" fillId="0" borderId="0" xfId="0" applyNumberFormat="1" applyFont="1"/>
  </cellXfs>
  <cellStyles count="2">
    <cellStyle name="Normal" xfId="0" builtinId="0"/>
    <cellStyle name="Porcentaje" xfId="1" builtinId="5"/>
  </cellStyles>
  <dxfs count="35">
    <dxf>
      <font>
        <color auto="1"/>
      </font>
    </dxf>
    <dxf>
      <font>
        <color theme="1"/>
      </font>
    </dxf>
    <dxf>
      <numFmt numFmtId="164" formatCode="_-[$$-409]* #,##0_ ;_-[$$-409]* \-#,##0\ ;_-[$$-409]* &quot;-&quot;??_ ;_-@_ "/>
    </dxf>
    <dxf>
      <font>
        <u val="none"/>
      </font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_-[$$-409]* #,##0_ ;_-[$$-409]* \-#,##0\ ;_-[$$-409]* &quot;-&quot;??_ ;_-@_ "/>
    </dxf>
    <dxf>
      <font>
        <u val="none"/>
      </font>
    </dxf>
    <dxf>
      <numFmt numFmtId="164" formatCode="_-[$$-409]* #,##0_ ;_-[$$-409]* \-#,##0\ ;_-[$$-409]* &quot;-&quot;??_ ;_-@_ "/>
    </dxf>
    <dxf>
      <font>
        <color theme="1"/>
      </font>
    </dxf>
    <dxf>
      <font>
        <color auto="1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F66FF"/>
        </patternFill>
      </fill>
    </dxf>
  </dxfs>
  <tableStyles count="2" defaultTableStyle="TableStyleMedium2" defaultPivotStyle="PivotStyleLight16">
    <tableStyle name="Estilo de segmentación de datos 1" pivot="0" table="0" count="3" xr9:uid="{97A835C1-70B3-4574-A340-A1E14D58E6A0}">
      <tableStyleElement type="wholeTable" dxfId="34"/>
    </tableStyle>
    <tableStyle name="SlicerStyleLight3 2" pivot="0" table="0" count="10" xr9:uid="{496FB416-045B-4174-AC6D-E6B090F61B76}">
      <tableStyleElement type="wholeTable" dxfId="33"/>
      <tableStyleElement type="headerRow" dxfId="32"/>
    </tableStyle>
  </tableStyles>
  <colors>
    <mruColors>
      <color rgb="FFFF66FF"/>
      <color rgb="FFFF9900"/>
      <color rgb="FFFF00FF"/>
      <color rgb="FFFF99FF"/>
      <color rgb="FFFFACFF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name val="Avenir Next LT Pro"/>
            <family val="2"/>
            <scheme val="none"/>
          </font>
          <fill>
            <patternFill>
              <bgColor rgb="FFFFFF00"/>
            </patternFill>
          </fill>
        </dxf>
        <dxf>
          <font>
            <name val="Avenir Next LT Pro"/>
            <family val="2"/>
            <scheme val="none"/>
          </font>
          <fill>
            <patternFill>
              <bgColor rgb="FFFFC000"/>
            </patternFill>
          </fill>
          <border diagonalUp="0" diagonalDown="0">
            <left style="thin">
              <color rgb="FFFF0000"/>
            </left>
            <right style="thin">
              <color rgb="FFFF0000"/>
            </right>
            <top style="thin">
              <color rgb="FFFF0000"/>
            </top>
            <bottom style="thin">
              <color rgb="FFFF000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9"/>
            <x14:slicerStyleElement type="hoveredSelectedItemWith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FFACFF"/>
            </a:solidFill>
            <a:ln w="19050">
              <a:noFill/>
            </a:ln>
            <a:effectLst/>
          </c:spPr>
          <c:explosion val="1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F06C-4037-8A59-3576B61D052C}"/>
              </c:ext>
            </c:extLst>
          </c:dPt>
          <c:dPt>
            <c:idx val="1"/>
            <c:bubble3D val="0"/>
            <c:explosion val="2"/>
            <c:spPr>
              <a:gradFill>
                <a:gsLst>
                  <a:gs pos="14000">
                    <a:schemeClr val="bg2">
                      <a:lumMod val="50000"/>
                    </a:schemeClr>
                  </a:gs>
                  <a:gs pos="0">
                    <a:srgbClr val="FF66FF"/>
                  </a:gs>
                  <a:gs pos="100000">
                    <a:schemeClr val="tx1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6C-4037-8A59-3576B61D052C}"/>
              </c:ext>
            </c:extLst>
          </c:dPt>
          <c:val>
            <c:numRef>
              <c:f>calculos!$C$3:$C$4</c:f>
              <c:numCache>
                <c:formatCode>0%</c:formatCode>
                <c:ptCount val="2"/>
                <c:pt idx="0">
                  <c:v>0.61231419228518735</c:v>
                </c:pt>
                <c:pt idx="1">
                  <c:v>0.38768580771481265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C-4037-8A59-3576B61D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hyperlink" Target="https://www.pngall.com/world-map-png/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0</xdr:row>
      <xdr:rowOff>95250</xdr:rowOff>
    </xdr:from>
    <xdr:to>
      <xdr:col>21</xdr:col>
      <xdr:colOff>215900</xdr:colOff>
      <xdr:row>36</xdr:row>
      <xdr:rowOff>6350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4C4F99E-1769-CDF0-0723-5A51AB435029}"/>
            </a:ext>
          </a:extLst>
        </xdr:cNvPr>
        <xdr:cNvSpPr/>
      </xdr:nvSpPr>
      <xdr:spPr>
        <a:xfrm>
          <a:off x="95250" y="95250"/>
          <a:ext cx="12922250" cy="6540500"/>
        </a:xfrm>
        <a:prstGeom prst="roundRect">
          <a:avLst>
            <a:gd name="adj" fmla="val 10711"/>
          </a:avLst>
        </a:prstGeom>
        <a:gradFill flip="none" rotWithShape="1">
          <a:gsLst>
            <a:gs pos="0">
              <a:srgbClr val="FF66FF"/>
            </a:gs>
            <a:gs pos="47000">
              <a:srgbClr val="FFACFF"/>
            </a:gs>
            <a:gs pos="50000">
              <a:schemeClr val="bg1">
                <a:lumMod val="7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0" scaled="1"/>
          <a:tileRect/>
        </a:gradFill>
        <a:ln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 fPrintsWithSheet="0"/>
  </xdr:twoCellAnchor>
  <xdr:twoCellAnchor editAs="absolute">
    <xdr:from>
      <xdr:col>6</xdr:col>
      <xdr:colOff>342900</xdr:colOff>
      <xdr:row>1</xdr:row>
      <xdr:rowOff>165100</xdr:rowOff>
    </xdr:from>
    <xdr:to>
      <xdr:col>10</xdr:col>
      <xdr:colOff>66675</xdr:colOff>
      <xdr:row>6</xdr:row>
      <xdr:rowOff>6350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C4FAF0-152D-4205-2CBD-47FFEB80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349250"/>
          <a:ext cx="2162175" cy="762000"/>
        </a:xfrm>
        <a:prstGeom prst="rect">
          <a:avLst/>
        </a:prstGeom>
      </xdr:spPr>
    </xdr:pic>
    <xdr:clientData fPrintsWithSheet="0"/>
  </xdr:twoCellAnchor>
  <xdr:twoCellAnchor editAs="absolute">
    <xdr:from>
      <xdr:col>10</xdr:col>
      <xdr:colOff>488950</xdr:colOff>
      <xdr:row>1</xdr:row>
      <xdr:rowOff>120650</xdr:rowOff>
    </xdr:from>
    <xdr:to>
      <xdr:col>15</xdr:col>
      <xdr:colOff>565150</xdr:colOff>
      <xdr:row>4</xdr:row>
      <xdr:rowOff>149225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C603B37-BFA7-E158-983A-6D406D64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4950" y="304800"/>
          <a:ext cx="3124200" cy="581025"/>
        </a:xfrm>
        <a:prstGeom prst="rect">
          <a:avLst/>
        </a:prstGeom>
      </xdr:spPr>
    </xdr:pic>
    <xdr:clientData fPrintsWithSheet="0"/>
  </xdr:twoCellAnchor>
  <xdr:twoCellAnchor editAs="absolute">
    <xdr:from>
      <xdr:col>4</xdr:col>
      <xdr:colOff>152400</xdr:colOff>
      <xdr:row>12</xdr:row>
      <xdr:rowOff>158751</xdr:rowOff>
    </xdr:from>
    <xdr:to>
      <xdr:col>16</xdr:col>
      <xdr:colOff>133350</xdr:colOff>
      <xdr:row>31</xdr:row>
      <xdr:rowOff>95171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69BD803-8A1B-8184-A227-B9A42390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duotone>
            <a:prstClr val="black"/>
            <a:srgbClr val="FF00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utout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590800" y="2368551"/>
          <a:ext cx="7296150" cy="3435270"/>
        </a:xfrm>
        <a:prstGeom prst="rect">
          <a:avLst/>
        </a:prstGeom>
      </xdr:spPr>
    </xdr:pic>
    <xdr:clientData fPrintsWithSheet="0"/>
  </xdr:twoCellAnchor>
  <xdr:twoCellAnchor editAs="absolute">
    <xdr:from>
      <xdr:col>4</xdr:col>
      <xdr:colOff>150159</xdr:colOff>
      <xdr:row>7</xdr:row>
      <xdr:rowOff>164642</xdr:rowOff>
    </xdr:from>
    <xdr:to>
      <xdr:col>10</xdr:col>
      <xdr:colOff>157858</xdr:colOff>
      <xdr:row>11</xdr:row>
      <xdr:rowOff>146508</xdr:rowOff>
    </xdr:to>
    <xdr:sp macro="" textlink="Barbie!H11">
      <xdr:nvSpPr>
        <xdr:cNvPr id="4" name="CuadroTexto 3">
          <a:extLst>
            <a:ext uri="{FF2B5EF4-FFF2-40B4-BE49-F238E27FC236}">
              <a16:creationId xmlns:a16="http://schemas.microsoft.com/office/drawing/2014/main" id="{450058F1-71C5-5A06-478C-0E43EC326792}"/>
            </a:ext>
          </a:extLst>
        </xdr:cNvPr>
        <xdr:cNvSpPr txBox="1"/>
      </xdr:nvSpPr>
      <xdr:spPr>
        <a:xfrm>
          <a:off x="2588559" y="1453692"/>
          <a:ext cx="3665299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02B10C28-549C-4D10-BC92-E9ABCD3E7832}" type="TxLink">
            <a:rPr lang="en-US" sz="4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$1.059.661.086 </a:t>
          </a:fld>
          <a:endParaRPr lang="es-ES" sz="4000"/>
        </a:p>
      </xdr:txBody>
    </xdr:sp>
    <xdr:clientData fPrintsWithSheet="0"/>
  </xdr:twoCellAnchor>
  <xdr:twoCellAnchor editAs="absolute">
    <xdr:from>
      <xdr:col>10</xdr:col>
      <xdr:colOff>490973</xdr:colOff>
      <xdr:row>7</xdr:row>
      <xdr:rowOff>164642</xdr:rowOff>
    </xdr:from>
    <xdr:to>
      <xdr:col>16</xdr:col>
      <xdr:colOff>109143</xdr:colOff>
      <xdr:row>11</xdr:row>
      <xdr:rowOff>146508</xdr:rowOff>
    </xdr:to>
    <xdr:sp macro="" textlink="Open!H11">
      <xdr:nvSpPr>
        <xdr:cNvPr id="6" name="CuadroTexto 5">
          <a:extLst>
            <a:ext uri="{FF2B5EF4-FFF2-40B4-BE49-F238E27FC236}">
              <a16:creationId xmlns:a16="http://schemas.microsoft.com/office/drawing/2014/main" id="{F69A8BDB-406B-4EDF-A96A-FB3E46E73963}"/>
            </a:ext>
          </a:extLst>
        </xdr:cNvPr>
        <xdr:cNvSpPr txBox="1"/>
      </xdr:nvSpPr>
      <xdr:spPr>
        <a:xfrm>
          <a:off x="6586973" y="1453692"/>
          <a:ext cx="327577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F36FB1E0-6A37-4789-89C9-CCCC7296F8FD}" type="TxLink">
            <a:rPr lang="en-US" sz="4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$569.054.625 </a:t>
          </a:fld>
          <a:endParaRPr lang="es-ES" sz="11500"/>
        </a:p>
      </xdr:txBody>
    </xdr:sp>
    <xdr:clientData fPrintsWithSheet="0"/>
  </xdr:twoCellAnchor>
  <xdr:twoCellAnchor editAs="absolute">
    <xdr:from>
      <xdr:col>0</xdr:col>
      <xdr:colOff>317500</xdr:colOff>
      <xdr:row>1</xdr:row>
      <xdr:rowOff>57150</xdr:rowOff>
    </xdr:from>
    <xdr:to>
      <xdr:col>3</xdr:col>
      <xdr:colOff>555625</xdr:colOff>
      <xdr:row>12</xdr:row>
      <xdr:rowOff>115300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486BE08D-B05F-B189-CE59-4495C2DE063F}"/>
            </a:ext>
          </a:extLst>
        </xdr:cNvPr>
        <xdr:cNvGrpSpPr/>
      </xdr:nvGrpSpPr>
      <xdr:grpSpPr>
        <a:xfrm>
          <a:off x="317500" y="241300"/>
          <a:ext cx="2066925" cy="2083800"/>
          <a:chOff x="400050" y="234950"/>
          <a:chExt cx="2066925" cy="20838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BD2C41B-161F-492C-B1E2-03EE004DED8D}"/>
              </a:ext>
            </a:extLst>
          </xdr:cNvPr>
          <xdr:cNvGraphicFramePr>
            <a:graphicFrameLocks/>
          </xdr:cNvGraphicFramePr>
        </xdr:nvGraphicFramePr>
        <xdr:xfrm>
          <a:off x="400050" y="234950"/>
          <a:ext cx="2066925" cy="208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64A38448-E490-4B98-820B-763D3E6B5AAD}"/>
              </a:ext>
            </a:extLst>
          </xdr:cNvPr>
          <xdr:cNvSpPr txBox="1"/>
        </xdr:nvSpPr>
        <xdr:spPr>
          <a:xfrm>
            <a:off x="633116" y="673100"/>
            <a:ext cx="1586268" cy="13523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44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1600" b="0" i="0" u="none" strike="noStrike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Percentage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 </a:t>
            </a:r>
          </a:p>
          <a:p>
            <a:pPr algn="ctr"/>
            <a:r>
              <a:rPr lang="en-US" sz="1600" b="0" i="0" u="none" strike="noStrike" baseline="0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revenue</a:t>
            </a:r>
            <a:r>
              <a:rPr lang="en-US" sz="1600" b="0" i="0" u="none" strike="noStrike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 </a:t>
            </a:r>
          </a:p>
        </xdr:txBody>
      </xdr:sp>
    </xdr:grpSp>
    <xdr:clientData fPrintsWithSheet="0"/>
  </xdr:twoCellAnchor>
  <xdr:twoCellAnchor editAs="absolute">
    <xdr:from>
      <xdr:col>0</xdr:col>
      <xdr:colOff>115360</xdr:colOff>
      <xdr:row>13</xdr:row>
      <xdr:rowOff>74155</xdr:rowOff>
    </xdr:from>
    <xdr:to>
      <xdr:col>3</xdr:col>
      <xdr:colOff>573661</xdr:colOff>
      <xdr:row>20</xdr:row>
      <xdr:rowOff>160796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C7F05F47-177E-F0C2-E81F-047243A2487D}"/>
            </a:ext>
          </a:extLst>
        </xdr:cNvPr>
        <xdr:cNvGrpSpPr/>
      </xdr:nvGrpSpPr>
      <xdr:grpSpPr>
        <a:xfrm>
          <a:off x="115360" y="2468105"/>
          <a:ext cx="2287101" cy="1375691"/>
          <a:chOff x="191560" y="2445210"/>
          <a:chExt cx="2287101" cy="1375691"/>
        </a:xfrm>
      </xdr:grpSpPr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A4F8380C-546F-43A1-AAEF-EB4671534481}"/>
              </a:ext>
            </a:extLst>
          </xdr:cNvPr>
          <xdr:cNvSpPr txBox="1"/>
        </xdr:nvSpPr>
        <xdr:spPr>
          <a:xfrm>
            <a:off x="191560" y="2445210"/>
            <a:ext cx="2287101" cy="6608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3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3600" b="0" i="0" u="none" strike="noStrike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Country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Avenir Next LT Pro" panose="020B0504020202020204" pitchFamily="34" charset="0"/>
                <a:ea typeface="Calibri"/>
                <a:cs typeface="Calibri"/>
              </a:rPr>
              <a:t>s</a:t>
            </a:r>
            <a:r>
              <a:rPr lang="en-US" sz="3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</a:p>
        </xdr:txBody>
      </xdr:sp>
      <xdr:sp macro="" textlink="Barbie!G11">
        <xdr:nvSpPr>
          <xdr:cNvPr id="13" name="CuadroTexto 12">
            <a:extLst>
              <a:ext uri="{FF2B5EF4-FFF2-40B4-BE49-F238E27FC236}">
                <a16:creationId xmlns:a16="http://schemas.microsoft.com/office/drawing/2014/main" id="{2FE25604-F80F-4644-884F-CEAC2059626F}"/>
              </a:ext>
            </a:extLst>
          </xdr:cNvPr>
          <xdr:cNvSpPr txBox="1"/>
        </xdr:nvSpPr>
        <xdr:spPr>
          <a:xfrm>
            <a:off x="918212" y="3102435"/>
            <a:ext cx="704680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fld id="{C8B3E2AF-6A69-406E-BB5F-DA93865BDB6C}" type="TxLink">
              <a:rPr lang="en-US" sz="4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32</a:t>
            </a:fld>
            <a:endParaRPr lang="en-US" sz="9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 fPrintsWithSheet="0"/>
  </xdr:twoCellAnchor>
  <xdr:twoCellAnchor editAs="absolute">
    <xdr:from>
      <xdr:col>17</xdr:col>
      <xdr:colOff>45510</xdr:colOff>
      <xdr:row>13</xdr:row>
      <xdr:rowOff>73695</xdr:rowOff>
    </xdr:from>
    <xdr:to>
      <xdr:col>20</xdr:col>
      <xdr:colOff>503811</xdr:colOff>
      <xdr:row>20</xdr:row>
      <xdr:rowOff>97755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35D714F7-3BB5-7125-07E2-CF0C6676A5B0}"/>
            </a:ext>
          </a:extLst>
        </xdr:cNvPr>
        <xdr:cNvGrpSpPr/>
      </xdr:nvGrpSpPr>
      <xdr:grpSpPr>
        <a:xfrm>
          <a:off x="10408710" y="2467645"/>
          <a:ext cx="2287101" cy="1313110"/>
          <a:chOff x="10827810" y="2292350"/>
          <a:chExt cx="2287101" cy="1313110"/>
        </a:xfrm>
      </xdr:grpSpPr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C68E405E-FA57-1632-672F-A1D34DE8E0A5}"/>
              </a:ext>
            </a:extLst>
          </xdr:cNvPr>
          <xdr:cNvSpPr txBox="1"/>
        </xdr:nvSpPr>
        <xdr:spPr>
          <a:xfrm>
            <a:off x="10827810" y="2292350"/>
            <a:ext cx="2287101" cy="6608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36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36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t>Country</a:t>
            </a:r>
            <a:r>
              <a:rPr lang="en-US" sz="3600" b="0" i="0" u="none" strike="noStrike" baseline="0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t>s</a:t>
            </a:r>
            <a:r>
              <a:rPr lang="en-US" sz="36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</a:t>
            </a:r>
          </a:p>
        </xdr:txBody>
      </xdr:sp>
      <xdr:sp macro="" textlink="Open!G11">
        <xdr:nvSpPr>
          <xdr:cNvPr id="17" name="CuadroTexto 16">
            <a:extLst>
              <a:ext uri="{FF2B5EF4-FFF2-40B4-BE49-F238E27FC236}">
                <a16:creationId xmlns:a16="http://schemas.microsoft.com/office/drawing/2014/main" id="{09EFD5BE-9748-D826-9439-A4087497AEDA}"/>
              </a:ext>
            </a:extLst>
          </xdr:cNvPr>
          <xdr:cNvSpPr txBox="1"/>
        </xdr:nvSpPr>
        <xdr:spPr>
          <a:xfrm>
            <a:off x="11580494" y="2949575"/>
            <a:ext cx="652616" cy="6558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fld id="{0E17B1A0-FD5B-49EA-A099-559DC5D142AF}" type="TxLink">
              <a:rPr lang="en-US" sz="36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70</a:t>
            </a:fld>
            <a:endParaRPr lang="en-US" sz="3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</xdr:grpSp>
    <xdr:clientData fPrintsWithSheet="0"/>
  </xdr:twoCellAnchor>
  <xdr:twoCellAnchor editAs="absolute">
    <xdr:from>
      <xdr:col>14</xdr:col>
      <xdr:colOff>355600</xdr:colOff>
      <xdr:row>22</xdr:row>
      <xdr:rowOff>57150</xdr:rowOff>
    </xdr:from>
    <xdr:to>
      <xdr:col>19</xdr:col>
      <xdr:colOff>19050</xdr:colOff>
      <xdr:row>28</xdr:row>
      <xdr:rowOff>114733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42977060-BD85-422A-A53E-39326BE27A92}"/>
            </a:ext>
          </a:extLst>
        </xdr:cNvPr>
        <xdr:cNvGrpSpPr/>
      </xdr:nvGrpSpPr>
      <xdr:grpSpPr>
        <a:xfrm>
          <a:off x="8890000" y="4108450"/>
          <a:ext cx="2711450" cy="1162483"/>
          <a:chOff x="7410" y="2847975"/>
          <a:chExt cx="2711450" cy="1162483"/>
        </a:xfrm>
      </xdr:grpSpPr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91F6253C-181E-4E7E-31A1-66991F7B9E7F}"/>
              </a:ext>
            </a:extLst>
          </xdr:cNvPr>
          <xdr:cNvSpPr txBox="1"/>
        </xdr:nvSpPr>
        <xdr:spPr>
          <a:xfrm>
            <a:off x="494832" y="2847975"/>
            <a:ext cx="1769460" cy="7239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4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40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t>Gross</a:t>
            </a:r>
            <a:r>
              <a:rPr lang="en-US" sz="4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</a:p>
        </xdr:txBody>
      </xdr:sp>
      <xdr:sp macro="" textlink="'pivot open '!B4">
        <xdr:nvSpPr>
          <xdr:cNvPr id="21" name="CuadroTexto 20">
            <a:extLst>
              <a:ext uri="{FF2B5EF4-FFF2-40B4-BE49-F238E27FC236}">
                <a16:creationId xmlns:a16="http://schemas.microsoft.com/office/drawing/2014/main" id="{E2654DBF-7D3C-86BA-76AB-721E3ABB369A}"/>
              </a:ext>
            </a:extLst>
          </xdr:cNvPr>
          <xdr:cNvSpPr txBox="1"/>
        </xdr:nvSpPr>
        <xdr:spPr>
          <a:xfrm>
            <a:off x="7410" y="3479800"/>
            <a:ext cx="2711450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fld id="{9F53CCD1-187A-4403-9542-557422451F92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 $238.103.205 </a:t>
            </a:fld>
            <a:endParaRPr lang="en-US" sz="6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</xdr:grpSp>
    <xdr:clientData fPrintsWithSheet="0"/>
  </xdr:twoCellAnchor>
  <xdr:twoCellAnchor editAs="absolute">
    <xdr:from>
      <xdr:col>14</xdr:col>
      <xdr:colOff>171450</xdr:colOff>
      <xdr:row>29</xdr:row>
      <xdr:rowOff>57150</xdr:rowOff>
    </xdr:from>
    <xdr:to>
      <xdr:col>19</xdr:col>
      <xdr:colOff>102259</xdr:colOff>
      <xdr:row>35</xdr:row>
      <xdr:rowOff>86158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E0E6A8B5-72A5-479A-8932-8549FF7BB6DB}"/>
            </a:ext>
          </a:extLst>
        </xdr:cNvPr>
        <xdr:cNvGrpSpPr/>
      </xdr:nvGrpSpPr>
      <xdr:grpSpPr>
        <a:xfrm>
          <a:off x="8705850" y="5397500"/>
          <a:ext cx="2978809" cy="1133908"/>
          <a:chOff x="-252940" y="2847975"/>
          <a:chExt cx="2978809" cy="1133908"/>
        </a:xfrm>
      </xdr:grpSpPr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6526F306-3F05-D873-AEE8-CE9F68A2FD3A}"/>
              </a:ext>
            </a:extLst>
          </xdr:cNvPr>
          <xdr:cNvSpPr txBox="1"/>
        </xdr:nvSpPr>
        <xdr:spPr>
          <a:xfrm>
            <a:off x="83079" y="2847975"/>
            <a:ext cx="2554867" cy="6608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36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36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t>Openning</a:t>
            </a:r>
            <a:r>
              <a:rPr lang="en-US" sz="36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</a:t>
            </a:r>
          </a:p>
        </xdr:txBody>
      </xdr:sp>
      <xdr:sp macro="" textlink="'pivot open '!C4">
        <xdr:nvSpPr>
          <xdr:cNvPr id="24" name="CuadroTexto 23">
            <a:extLst>
              <a:ext uri="{FF2B5EF4-FFF2-40B4-BE49-F238E27FC236}">
                <a16:creationId xmlns:a16="http://schemas.microsoft.com/office/drawing/2014/main" id="{55C518EF-ED7B-FE16-294B-25ADCE5A119B}"/>
              </a:ext>
            </a:extLst>
          </xdr:cNvPr>
          <xdr:cNvSpPr txBox="1"/>
        </xdr:nvSpPr>
        <xdr:spPr>
          <a:xfrm>
            <a:off x="-252940" y="3451225"/>
            <a:ext cx="2978809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fld id="{27C3E8C0-B20D-4458-9939-FA55BBD36BF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 $82.455.420 </a:t>
            </a:fld>
            <a:endParaRPr lang="en-US" sz="34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</xdr:grpSp>
    <xdr:clientData fPrintsWithSheet="0"/>
  </xdr:twoCellAnchor>
  <xdr:twoCellAnchor editAs="absolute">
    <xdr:from>
      <xdr:col>18</xdr:col>
      <xdr:colOff>514350</xdr:colOff>
      <xdr:row>21</xdr:row>
      <xdr:rowOff>88900</xdr:rowOff>
    </xdr:from>
    <xdr:to>
      <xdr:col>21</xdr:col>
      <xdr:colOff>120650</xdr:colOff>
      <xdr:row>34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Area 2">
              <a:extLst>
                <a:ext uri="{FF2B5EF4-FFF2-40B4-BE49-F238E27FC236}">
                  <a16:creationId xmlns:a16="http://schemas.microsoft.com/office/drawing/2014/main" id="{D13600D0-4875-4045-BEEC-80B5643A2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3956050"/>
              <a:ext cx="1435100" cy="234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2</xdr:col>
      <xdr:colOff>519879</xdr:colOff>
      <xdr:row>29</xdr:row>
      <xdr:rowOff>82550</xdr:rowOff>
    </xdr:from>
    <xdr:to>
      <xdr:col>7</xdr:col>
      <xdr:colOff>57972</xdr:colOff>
      <xdr:row>33</xdr:row>
      <xdr:rowOff>60441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B4045A24-FE97-F1D3-CBB7-553C5FA7B38D}"/>
            </a:ext>
          </a:extLst>
        </xdr:cNvPr>
        <xdr:cNvSpPr txBox="1"/>
      </xdr:nvSpPr>
      <xdr:spPr>
        <a:xfrm>
          <a:off x="1739079" y="5422900"/>
          <a:ext cx="2586093" cy="714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4000">
              <a:latin typeface="Avenir Next LT Pro" panose="020B0504020202020204" pitchFamily="34" charset="0"/>
            </a:rPr>
            <a:t>Openning</a:t>
          </a:r>
          <a:endParaRPr lang="es-ES" sz="1100">
            <a:latin typeface="Avenir Next LT Pro" panose="020B0504020202020204" pitchFamily="34" charset="0"/>
          </a:endParaRPr>
        </a:p>
      </xdr:txBody>
    </xdr:sp>
    <xdr:clientData fPrintsWithSheet="0"/>
  </xdr:twoCellAnchor>
  <xdr:twoCellAnchor editAs="absolute">
    <xdr:from>
      <xdr:col>3</xdr:col>
      <xdr:colOff>97754</xdr:colOff>
      <xdr:row>32</xdr:row>
      <xdr:rowOff>146050</xdr:rowOff>
    </xdr:from>
    <xdr:to>
      <xdr:col>6</xdr:col>
      <xdr:colOff>518196</xdr:colOff>
      <xdr:row>35</xdr:row>
      <xdr:rowOff>124258</xdr:rowOff>
    </xdr:to>
    <xdr:sp macro="" textlink="Hoja2!C4">
      <xdr:nvSpPr>
        <xdr:cNvPr id="25" name="CuadroTexto 24">
          <a:extLst>
            <a:ext uri="{FF2B5EF4-FFF2-40B4-BE49-F238E27FC236}">
              <a16:creationId xmlns:a16="http://schemas.microsoft.com/office/drawing/2014/main" id="{B910D3C4-9103-8D63-7D3B-3749D69F20AC}"/>
            </a:ext>
          </a:extLst>
        </xdr:cNvPr>
        <xdr:cNvSpPr txBox="1"/>
      </xdr:nvSpPr>
      <xdr:spPr>
        <a:xfrm>
          <a:off x="1926554" y="6038850"/>
          <a:ext cx="224924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740C41F-57A2-4B2E-B1AA-A03E97B5CE60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$162.022.044 </a:t>
          </a:fld>
          <a:endParaRPr lang="es-ES" sz="2800"/>
        </a:p>
      </xdr:txBody>
    </xdr:sp>
    <xdr:clientData fPrintsWithSheet="0"/>
  </xdr:twoCellAnchor>
  <xdr:twoCellAnchor editAs="absolute">
    <xdr:from>
      <xdr:col>3</xdr:col>
      <xdr:colOff>363151</xdr:colOff>
      <xdr:row>22</xdr:row>
      <xdr:rowOff>69850</xdr:rowOff>
    </xdr:from>
    <xdr:to>
      <xdr:col>6</xdr:col>
      <xdr:colOff>71823</xdr:colOff>
      <xdr:row>26</xdr:row>
      <xdr:rowOff>47741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D619074-9706-C380-B5F1-6DBDBDC4BBFB}"/>
            </a:ext>
          </a:extLst>
        </xdr:cNvPr>
        <xdr:cNvSpPr txBox="1"/>
      </xdr:nvSpPr>
      <xdr:spPr>
        <a:xfrm>
          <a:off x="2191951" y="4121150"/>
          <a:ext cx="1537472" cy="714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4000">
              <a:latin typeface="Avenir Next LT Pro" panose="020B0504020202020204" pitchFamily="34" charset="0"/>
            </a:rPr>
            <a:t>Gross</a:t>
          </a:r>
          <a:endParaRPr lang="es-ES" sz="1100">
            <a:latin typeface="Avenir Next LT Pro" panose="020B0504020202020204" pitchFamily="34" charset="0"/>
          </a:endParaRPr>
        </a:p>
      </xdr:txBody>
    </xdr:sp>
    <xdr:clientData fPrintsWithSheet="0"/>
  </xdr:twoCellAnchor>
  <xdr:twoCellAnchor editAs="absolute">
    <xdr:from>
      <xdr:col>2</xdr:col>
      <xdr:colOff>596901</xdr:colOff>
      <xdr:row>25</xdr:row>
      <xdr:rowOff>171450</xdr:rowOff>
    </xdr:from>
    <xdr:to>
      <xdr:col>6</xdr:col>
      <xdr:colOff>508001</xdr:colOff>
      <xdr:row>28</xdr:row>
      <xdr:rowOff>149658</xdr:rowOff>
    </xdr:to>
    <xdr:sp macro="" textlink="Hoja2!B4">
      <xdr:nvSpPr>
        <xdr:cNvPr id="27" name="CuadroTexto 26">
          <a:extLst>
            <a:ext uri="{FF2B5EF4-FFF2-40B4-BE49-F238E27FC236}">
              <a16:creationId xmlns:a16="http://schemas.microsoft.com/office/drawing/2014/main" id="{A08C9BCF-FF01-4538-92B3-46461624680E}"/>
            </a:ext>
          </a:extLst>
        </xdr:cNvPr>
        <xdr:cNvSpPr txBox="1"/>
      </xdr:nvSpPr>
      <xdr:spPr>
        <a:xfrm>
          <a:off x="1816101" y="4775200"/>
          <a:ext cx="23495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7822AE5-F1C3-4CF3-BFE5-A54014467036}" type="TxLink">
            <a:rPr lang="en-US" sz="2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$478.100.070 </a:t>
          </a:fld>
          <a:endParaRPr lang="es-ES" sz="2800"/>
        </a:p>
      </xdr:txBody>
    </xdr:sp>
    <xdr:clientData fPrintsWithSheet="0"/>
  </xdr:twoCellAnchor>
  <xdr:twoCellAnchor editAs="absolute">
    <xdr:from>
      <xdr:col>0</xdr:col>
      <xdr:colOff>317500</xdr:colOff>
      <xdr:row>21</xdr:row>
      <xdr:rowOff>152400</xdr:rowOff>
    </xdr:from>
    <xdr:to>
      <xdr:col>2</xdr:col>
      <xdr:colOff>514350</xdr:colOff>
      <xdr:row>34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Area">
              <a:extLst>
                <a:ext uri="{FF2B5EF4-FFF2-40B4-BE49-F238E27FC236}">
                  <a16:creationId xmlns:a16="http://schemas.microsoft.com/office/drawing/2014/main" id="{0E37F749-07A9-4146-9C5C-54FCC808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" y="4019550"/>
              <a:ext cx="1416050" cy="231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 fPrintsWithSheet="0"/>
  </xdr:twoCellAnchor>
  <xdr:twoCellAnchor editAs="absolute">
    <xdr:from>
      <xdr:col>4</xdr:col>
      <xdr:colOff>107950</xdr:colOff>
      <xdr:row>19</xdr:row>
      <xdr:rowOff>60325</xdr:rowOff>
    </xdr:from>
    <xdr:to>
      <xdr:col>8</xdr:col>
      <xdr:colOff>171450</xdr:colOff>
      <xdr:row>20</xdr:row>
      <xdr:rowOff>174625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B5A94445-5694-BDA8-1E66-E52C89E658E1}"/>
            </a:ext>
          </a:extLst>
        </xdr:cNvPr>
        <xdr:cNvGrpSpPr/>
      </xdr:nvGrpSpPr>
      <xdr:grpSpPr>
        <a:xfrm>
          <a:off x="2546350" y="3559175"/>
          <a:ext cx="2501900" cy="298450"/>
          <a:chOff x="2546350" y="3556000"/>
          <a:chExt cx="2501900" cy="298450"/>
        </a:xfrm>
      </xdr:grpSpPr>
      <xdr:sp macro="" textlink="Barbie!I4">
        <xdr:nvSpPr>
          <xdr:cNvPr id="31" name="Rectángulo: esquinas redondeadas 30">
            <a:extLst>
              <a:ext uri="{FF2B5EF4-FFF2-40B4-BE49-F238E27FC236}">
                <a16:creationId xmlns:a16="http://schemas.microsoft.com/office/drawing/2014/main" id="{9CD26413-8B66-08C4-A8F4-9E1359F25F42}"/>
              </a:ext>
            </a:extLst>
          </xdr:cNvPr>
          <xdr:cNvSpPr/>
        </xdr:nvSpPr>
        <xdr:spPr>
          <a:xfrm>
            <a:off x="2546350" y="3559175"/>
            <a:ext cx="1066800" cy="298450"/>
          </a:xfrm>
          <a:prstGeom prst="roundRect">
            <a:avLst>
              <a:gd name="adj" fmla="val 37944"/>
            </a:avLst>
          </a:prstGeom>
          <a:solidFill>
            <a:srgbClr val="FF66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EA89FCA-8581-4AB6-B509-3D805AC389D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$478.100.070 </a:t>
            </a:fld>
            <a:endParaRPr lang="es-ES" sz="1100"/>
          </a:p>
        </xdr:txBody>
      </xdr:sp>
      <xdr:sp macro="" textlink="Open!I4">
        <xdr:nvSpPr>
          <xdr:cNvPr id="32" name="Rectángulo: esquinas redondeadas 31">
            <a:extLst>
              <a:ext uri="{FF2B5EF4-FFF2-40B4-BE49-F238E27FC236}">
                <a16:creationId xmlns:a16="http://schemas.microsoft.com/office/drawing/2014/main" id="{94D225BC-66F7-4335-AE4A-E84818C151ED}"/>
              </a:ext>
            </a:extLst>
          </xdr:cNvPr>
          <xdr:cNvSpPr/>
        </xdr:nvSpPr>
        <xdr:spPr>
          <a:xfrm>
            <a:off x="3987800" y="3559175"/>
            <a:ext cx="1060450" cy="298450"/>
          </a:xfrm>
          <a:prstGeom prst="roundRect">
            <a:avLst>
              <a:gd name="adj" fmla="val 31561"/>
            </a:avLst>
          </a:prstGeom>
          <a:solidFill>
            <a:srgbClr val="FF99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3C36F83-1BBF-4923-A8B7-FC5DB23F38E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$238.103.205 </a:t>
            </a:fld>
            <a:endParaRPr lang="es-ES" sz="1100"/>
          </a:p>
        </xdr:txBody>
      </xdr:sp>
    </xdr:grpSp>
    <xdr:clientData fPrintsWithSheet="0"/>
  </xdr:twoCellAnchor>
  <xdr:twoCellAnchor editAs="absolute">
    <xdr:from>
      <xdr:col>11</xdr:col>
      <xdr:colOff>406400</xdr:colOff>
      <xdr:row>21</xdr:row>
      <xdr:rowOff>127000</xdr:rowOff>
    </xdr:from>
    <xdr:to>
      <xdr:col>15</xdr:col>
      <xdr:colOff>469900</xdr:colOff>
      <xdr:row>23</xdr:row>
      <xdr:rowOff>57150</xdr:rowOff>
    </xdr:to>
    <xdr:grpSp>
      <xdr:nvGrpSpPr>
        <xdr:cNvPr id="54" name="Grupo 53">
          <a:extLst>
            <a:ext uri="{FF2B5EF4-FFF2-40B4-BE49-F238E27FC236}">
              <a16:creationId xmlns:a16="http://schemas.microsoft.com/office/drawing/2014/main" id="{346A16B9-1B20-B4C4-FE5F-FB969DF7AA21}"/>
            </a:ext>
          </a:extLst>
        </xdr:cNvPr>
        <xdr:cNvGrpSpPr/>
      </xdr:nvGrpSpPr>
      <xdr:grpSpPr>
        <a:xfrm>
          <a:off x="7112000" y="3994150"/>
          <a:ext cx="2501900" cy="298450"/>
          <a:chOff x="7112000" y="3994150"/>
          <a:chExt cx="2501900" cy="298450"/>
        </a:xfrm>
      </xdr:grpSpPr>
      <xdr:sp macro="" textlink="Barbie!I7">
        <xdr:nvSpPr>
          <xdr:cNvPr id="39" name="Rectángulo: esquinas redondeadas 38">
            <a:extLst>
              <a:ext uri="{FF2B5EF4-FFF2-40B4-BE49-F238E27FC236}">
                <a16:creationId xmlns:a16="http://schemas.microsoft.com/office/drawing/2014/main" id="{0B23E592-B534-AC29-10F6-245A6172359E}"/>
              </a:ext>
            </a:extLst>
          </xdr:cNvPr>
          <xdr:cNvSpPr/>
        </xdr:nvSpPr>
        <xdr:spPr>
          <a:xfrm>
            <a:off x="7112000" y="3994150"/>
            <a:ext cx="1066800" cy="298450"/>
          </a:xfrm>
          <a:prstGeom prst="roundRect">
            <a:avLst>
              <a:gd name="adj" fmla="val 37944"/>
            </a:avLst>
          </a:prstGeom>
          <a:solidFill>
            <a:srgbClr val="FF66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A5E10FA-6808-4444-8E40-AC86ED3E0B55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$86.582.529 </a:t>
            </a:fld>
            <a:endParaRPr lang="es-ES" sz="1100"/>
          </a:p>
        </xdr:txBody>
      </xdr:sp>
      <xdr:sp macro="" textlink="Open!I7">
        <xdr:nvSpPr>
          <xdr:cNvPr id="40" name="Rectángulo: esquinas redondeadas 39">
            <a:extLst>
              <a:ext uri="{FF2B5EF4-FFF2-40B4-BE49-F238E27FC236}">
                <a16:creationId xmlns:a16="http://schemas.microsoft.com/office/drawing/2014/main" id="{749FD3EC-3A0F-9EEA-6EC5-D6C283894D10}"/>
              </a:ext>
            </a:extLst>
          </xdr:cNvPr>
          <xdr:cNvSpPr/>
        </xdr:nvSpPr>
        <xdr:spPr>
          <a:xfrm>
            <a:off x="8553450" y="3994150"/>
            <a:ext cx="1060450" cy="298450"/>
          </a:xfrm>
          <a:prstGeom prst="roundRect">
            <a:avLst>
              <a:gd name="adj" fmla="val 31561"/>
            </a:avLst>
          </a:prstGeom>
          <a:solidFill>
            <a:srgbClr val="FF99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81BD8E2-66AB-47EA-874E-4CD0882A22B3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$64.422.894 </a:t>
            </a:fld>
            <a:endParaRPr lang="es-ES" sz="1100"/>
          </a:p>
        </xdr:txBody>
      </xdr:sp>
    </xdr:grpSp>
    <xdr:clientData fPrintsWithSheet="0"/>
  </xdr:twoCellAnchor>
  <xdr:twoCellAnchor editAs="absolute">
    <xdr:from>
      <xdr:col>8</xdr:col>
      <xdr:colOff>406400</xdr:colOff>
      <xdr:row>17</xdr:row>
      <xdr:rowOff>146050</xdr:rowOff>
    </xdr:from>
    <xdr:to>
      <xdr:col>12</xdr:col>
      <xdr:colOff>469900</xdr:colOff>
      <xdr:row>19</xdr:row>
      <xdr:rowOff>76200</xdr:rowOff>
    </xdr:to>
    <xdr:grpSp>
      <xdr:nvGrpSpPr>
        <xdr:cNvPr id="60" name="Grupo 59">
          <a:extLst>
            <a:ext uri="{FF2B5EF4-FFF2-40B4-BE49-F238E27FC236}">
              <a16:creationId xmlns:a16="http://schemas.microsoft.com/office/drawing/2014/main" id="{A800750A-A9F7-BE65-0553-C629CD5CACB4}"/>
            </a:ext>
          </a:extLst>
        </xdr:cNvPr>
        <xdr:cNvGrpSpPr/>
      </xdr:nvGrpSpPr>
      <xdr:grpSpPr>
        <a:xfrm>
          <a:off x="5283200" y="3276600"/>
          <a:ext cx="2501900" cy="298450"/>
          <a:chOff x="5283200" y="3276600"/>
          <a:chExt cx="2501900" cy="298450"/>
        </a:xfrm>
      </xdr:grpSpPr>
      <xdr:sp macro="" textlink="Barbie!I5">
        <xdr:nvSpPr>
          <xdr:cNvPr id="43" name="Rectángulo: esquinas redondeadas 42">
            <a:extLst>
              <a:ext uri="{FF2B5EF4-FFF2-40B4-BE49-F238E27FC236}">
                <a16:creationId xmlns:a16="http://schemas.microsoft.com/office/drawing/2014/main" id="{5EF4BD43-3295-F387-0DB1-37131DD625EF}"/>
              </a:ext>
            </a:extLst>
          </xdr:cNvPr>
          <xdr:cNvSpPr/>
        </xdr:nvSpPr>
        <xdr:spPr>
          <a:xfrm>
            <a:off x="5283200" y="3276600"/>
            <a:ext cx="1066800" cy="298450"/>
          </a:xfrm>
          <a:prstGeom prst="roundRect">
            <a:avLst>
              <a:gd name="adj" fmla="val 37944"/>
            </a:avLst>
          </a:prstGeom>
          <a:solidFill>
            <a:srgbClr val="FF66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B44A62F-78AD-4F20-B3BC-2DB47B76089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$239.140.561 </a:t>
            </a:fld>
            <a:endParaRPr lang="es-ES" sz="1100"/>
          </a:p>
        </xdr:txBody>
      </xdr:sp>
      <xdr:sp macro="" textlink="Open!I5">
        <xdr:nvSpPr>
          <xdr:cNvPr id="44" name="Rectángulo: esquinas redondeadas 43">
            <a:extLst>
              <a:ext uri="{FF2B5EF4-FFF2-40B4-BE49-F238E27FC236}">
                <a16:creationId xmlns:a16="http://schemas.microsoft.com/office/drawing/2014/main" id="{A76B21C9-3BBC-8F8D-68C8-D10E12ACFA75}"/>
              </a:ext>
            </a:extLst>
          </xdr:cNvPr>
          <xdr:cNvSpPr/>
        </xdr:nvSpPr>
        <xdr:spPr>
          <a:xfrm>
            <a:off x="6724650" y="3276600"/>
            <a:ext cx="1060450" cy="298450"/>
          </a:xfrm>
          <a:prstGeom prst="roundRect">
            <a:avLst>
              <a:gd name="adj" fmla="val 31561"/>
            </a:avLst>
          </a:prstGeom>
          <a:solidFill>
            <a:srgbClr val="FF99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537383A-21F5-4B2A-9948-C84B78FA008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$220.732.474 </a:t>
            </a:fld>
            <a:endParaRPr lang="es-ES" sz="1100"/>
          </a:p>
        </xdr:txBody>
      </xdr:sp>
    </xdr:grpSp>
    <xdr:clientData fPrintsWithSheet="0"/>
  </xdr:twoCellAnchor>
  <xdr:twoCellAnchor editAs="absolute">
    <xdr:from>
      <xdr:col>13</xdr:col>
      <xdr:colOff>209550</xdr:colOff>
      <xdr:row>21</xdr:row>
      <xdr:rowOff>44450</xdr:rowOff>
    </xdr:from>
    <xdr:to>
      <xdr:col>14</xdr:col>
      <xdr:colOff>57150</xdr:colOff>
      <xdr:row>23</xdr:row>
      <xdr:rowOff>133350</xdr:rowOff>
    </xdr:to>
    <xdr:pic>
      <xdr:nvPicPr>
        <xdr:cNvPr id="53" name="Gráfico 52" descr="Guante de boxeo con relleno sólido">
          <a:extLst>
            <a:ext uri="{FF2B5EF4-FFF2-40B4-BE49-F238E27FC236}">
              <a16:creationId xmlns:a16="http://schemas.microsoft.com/office/drawing/2014/main" id="{30622A1C-4F12-464E-D3F3-AC3812D7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4350" y="3911600"/>
          <a:ext cx="457200" cy="457200"/>
        </a:xfrm>
        <a:prstGeom prst="rect">
          <a:avLst/>
        </a:prstGeom>
      </xdr:spPr>
    </xdr:pic>
    <xdr:clientData fPrintsWithSheet="0"/>
  </xdr:twoCellAnchor>
  <xdr:twoCellAnchor editAs="absolute">
    <xdr:from>
      <xdr:col>6</xdr:col>
      <xdr:colOff>342900</xdr:colOff>
      <xdr:row>25</xdr:row>
      <xdr:rowOff>158750</xdr:rowOff>
    </xdr:from>
    <xdr:to>
      <xdr:col>10</xdr:col>
      <xdr:colOff>406400</xdr:colOff>
      <xdr:row>28</xdr:row>
      <xdr:rowOff>63500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DCCDB551-EBF2-E11E-8B55-0DF916AAA815}"/>
            </a:ext>
          </a:extLst>
        </xdr:cNvPr>
        <xdr:cNvGrpSpPr/>
      </xdr:nvGrpSpPr>
      <xdr:grpSpPr>
        <a:xfrm>
          <a:off x="4000500" y="4762500"/>
          <a:ext cx="2501900" cy="457200"/>
          <a:chOff x="4000500" y="4762500"/>
          <a:chExt cx="2501900" cy="457200"/>
        </a:xfrm>
      </xdr:grpSpPr>
      <xdr:sp macro="" textlink="Barbie!I6">
        <xdr:nvSpPr>
          <xdr:cNvPr id="47" name="Rectángulo: esquinas redondeadas 46">
            <a:extLst>
              <a:ext uri="{FF2B5EF4-FFF2-40B4-BE49-F238E27FC236}">
                <a16:creationId xmlns:a16="http://schemas.microsoft.com/office/drawing/2014/main" id="{1E0732E2-10E0-1831-39BB-2A5940366AE5}"/>
              </a:ext>
            </a:extLst>
          </xdr:cNvPr>
          <xdr:cNvSpPr/>
        </xdr:nvSpPr>
        <xdr:spPr>
          <a:xfrm>
            <a:off x="4000500" y="4841875"/>
            <a:ext cx="1066800" cy="298450"/>
          </a:xfrm>
          <a:prstGeom prst="roundRect">
            <a:avLst>
              <a:gd name="adj" fmla="val 37944"/>
            </a:avLst>
          </a:prstGeom>
          <a:solidFill>
            <a:srgbClr val="FF66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CF72078-DBD6-435F-9127-AD36D7EF159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$112.977.174 </a:t>
            </a:fld>
            <a:endParaRPr lang="es-ES" sz="1100"/>
          </a:p>
        </xdr:txBody>
      </xdr:sp>
      <xdr:sp macro="" textlink="Open!I6">
        <xdr:nvSpPr>
          <xdr:cNvPr id="48" name="Rectángulo: esquinas redondeadas 47">
            <a:extLst>
              <a:ext uri="{FF2B5EF4-FFF2-40B4-BE49-F238E27FC236}">
                <a16:creationId xmlns:a16="http://schemas.microsoft.com/office/drawing/2014/main" id="{76D07D0B-D7F5-08FB-20A3-051E2AC2000C}"/>
              </a:ext>
            </a:extLst>
          </xdr:cNvPr>
          <xdr:cNvSpPr/>
        </xdr:nvSpPr>
        <xdr:spPr>
          <a:xfrm>
            <a:off x="5441950" y="4841875"/>
            <a:ext cx="1060450" cy="298450"/>
          </a:xfrm>
          <a:prstGeom prst="roundRect">
            <a:avLst>
              <a:gd name="adj" fmla="val 31561"/>
            </a:avLst>
          </a:prstGeom>
          <a:solidFill>
            <a:srgbClr val="FF99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DD40B9F-6BE8-4801-9D3C-222EDB0BEF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 $38.111.283 </a:t>
            </a:fld>
            <a:endParaRPr lang="es-ES" sz="1100"/>
          </a:p>
        </xdr:txBody>
      </xdr:sp>
      <xdr:pic>
        <xdr:nvPicPr>
          <xdr:cNvPr id="55" name="Gráfico 54" descr="Guante de boxeo con relleno sólido">
            <a:extLst>
              <a:ext uri="{FF2B5EF4-FFF2-40B4-BE49-F238E27FC236}">
                <a16:creationId xmlns:a16="http://schemas.microsoft.com/office/drawing/2014/main" id="{7F6E59DD-5151-4A14-A05B-FD96D1122A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997450" y="4762500"/>
            <a:ext cx="457200" cy="457200"/>
          </a:xfrm>
          <a:prstGeom prst="rect">
            <a:avLst/>
          </a:prstGeom>
        </xdr:spPr>
      </xdr:pic>
    </xdr:grpSp>
    <xdr:clientData fPrintsWithSheet="0"/>
  </xdr:twoCellAnchor>
  <xdr:twoCellAnchor editAs="absolute">
    <xdr:from>
      <xdr:col>5</xdr:col>
      <xdr:colOff>514350</xdr:colOff>
      <xdr:row>18</xdr:row>
      <xdr:rowOff>165100</xdr:rowOff>
    </xdr:from>
    <xdr:to>
      <xdr:col>6</xdr:col>
      <xdr:colOff>361950</xdr:colOff>
      <xdr:row>21</xdr:row>
      <xdr:rowOff>69850</xdr:rowOff>
    </xdr:to>
    <xdr:pic>
      <xdr:nvPicPr>
        <xdr:cNvPr id="57" name="Gráfico 56" descr="Guante de boxeo con relleno sólido">
          <a:extLst>
            <a:ext uri="{FF2B5EF4-FFF2-40B4-BE49-F238E27FC236}">
              <a16:creationId xmlns:a16="http://schemas.microsoft.com/office/drawing/2014/main" id="{893F4F4B-4A49-49F8-A0A3-5E94D983F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62350" y="3479800"/>
          <a:ext cx="457200" cy="457200"/>
        </a:xfrm>
        <a:prstGeom prst="rect">
          <a:avLst/>
        </a:prstGeom>
      </xdr:spPr>
    </xdr:pic>
    <xdr:clientData fPrintsWithSheet="0"/>
  </xdr:twoCellAnchor>
  <xdr:twoCellAnchor editAs="absolute">
    <xdr:from>
      <xdr:col>10</xdr:col>
      <xdr:colOff>203200</xdr:colOff>
      <xdr:row>17</xdr:row>
      <xdr:rowOff>50800</xdr:rowOff>
    </xdr:from>
    <xdr:to>
      <xdr:col>11</xdr:col>
      <xdr:colOff>50800</xdr:colOff>
      <xdr:row>19</xdr:row>
      <xdr:rowOff>139700</xdr:rowOff>
    </xdr:to>
    <xdr:pic>
      <xdr:nvPicPr>
        <xdr:cNvPr id="59" name="Gráfico 58" descr="Guante de boxeo con relleno sólido">
          <a:extLst>
            <a:ext uri="{FF2B5EF4-FFF2-40B4-BE49-F238E27FC236}">
              <a16:creationId xmlns:a16="http://schemas.microsoft.com/office/drawing/2014/main" id="{1286E646-EF07-40E9-9B97-0DC9B90E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299200" y="3181350"/>
          <a:ext cx="457200" cy="457200"/>
        </a:xfrm>
        <a:prstGeom prst="rect">
          <a:avLst/>
        </a:prstGeom>
      </xdr:spPr>
    </xdr:pic>
    <xdr:clientData fPrintsWithSheet="0"/>
  </xdr:twoCellAnchor>
  <xdr:twoCellAnchor editAs="absolute">
    <xdr:from>
      <xdr:col>9</xdr:col>
      <xdr:colOff>501650</xdr:colOff>
      <xdr:row>7</xdr:row>
      <xdr:rowOff>133350</xdr:rowOff>
    </xdr:from>
    <xdr:to>
      <xdr:col>11</xdr:col>
      <xdr:colOff>63500</xdr:colOff>
      <xdr:row>11</xdr:row>
      <xdr:rowOff>177800</xdr:rowOff>
    </xdr:to>
    <xdr:pic>
      <xdr:nvPicPr>
        <xdr:cNvPr id="61" name="Gráfico 60" descr="Guante de boxeo con relleno sólido">
          <a:extLst>
            <a:ext uri="{FF2B5EF4-FFF2-40B4-BE49-F238E27FC236}">
              <a16:creationId xmlns:a16="http://schemas.microsoft.com/office/drawing/2014/main" id="{A3D1B1BF-0BFC-4BF8-B24F-2ADDA941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88050" y="1422400"/>
          <a:ext cx="781050" cy="781050"/>
        </a:xfrm>
        <a:prstGeom prst="rect">
          <a:avLst/>
        </a:prstGeom>
      </xdr:spPr>
    </xdr:pic>
    <xdr:clientData fPrintsWithSheet="0"/>
  </xdr:twoCellAnchor>
  <xdr:twoCellAnchor editAs="absolute">
    <xdr:from>
      <xdr:col>9</xdr:col>
      <xdr:colOff>19050</xdr:colOff>
      <xdr:row>34</xdr:row>
      <xdr:rowOff>133350</xdr:rowOff>
    </xdr:from>
    <xdr:to>
      <xdr:col>11</xdr:col>
      <xdr:colOff>410740</xdr:colOff>
      <xdr:row>36</xdr:row>
      <xdr:rowOff>24352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FF542D4E-A7AC-38F5-45B4-B58AD23866E2}"/>
            </a:ext>
          </a:extLst>
        </xdr:cNvPr>
        <xdr:cNvSpPr txBox="1"/>
      </xdr:nvSpPr>
      <xdr:spPr>
        <a:xfrm>
          <a:off x="5505450" y="6394450"/>
          <a:ext cx="1610890" cy="259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latin typeface="Agency FB" panose="020B0503020202020204" pitchFamily="34" charset="0"/>
            </a:rPr>
            <a:t>Autor:</a:t>
          </a:r>
          <a:r>
            <a:rPr lang="es-ES" sz="1100" baseline="0">
              <a:latin typeface="Agency FB" panose="020B0503020202020204" pitchFamily="34" charset="0"/>
            </a:rPr>
            <a:t> Ricardo Martinez Peinado</a:t>
          </a:r>
          <a:endParaRPr lang="es-ES" sz="1100">
            <a:latin typeface="Agency FB" panose="020B0503020202020204" pitchFamily="34" charset="0"/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o Martinez" refreshedDate="45149.826496412039" createdVersion="8" refreshedVersion="8" minRefreshableVersion="3" recordCount="70" xr:uid="{DDD53D1B-8D55-475D-9747-EF13969B20FB}">
  <cacheSource type="worksheet">
    <worksheetSource name="Sheet1__2"/>
  </cacheSource>
  <cacheFields count="5">
    <cacheField name="Column1" numFmtId="0">
      <sharedItems containsSemiMixedTypes="0" containsString="0" containsNumber="1" containsInteger="1" minValue="0" maxValue="69"/>
    </cacheField>
    <cacheField name="Area" numFmtId="0">
      <sharedItems count="70">
        <s v="Domestic"/>
        <s v="United Kingdom"/>
        <s v="Germany"/>
        <s v="France"/>
        <s v="Spain"/>
        <s v="Netherlands"/>
        <s v="Saudi Arabia"/>
        <s v="United Arab Emirates"/>
        <s v="Poland"/>
        <s v="Sweden"/>
        <s v="Switzerland"/>
        <s v="Middle East Other"/>
        <s v="Denmark"/>
        <s v="Belgium"/>
        <s v="Norway"/>
        <s v="Türkiye"/>
        <s v="Austria"/>
        <s v="Finland"/>
        <s v="Czech Republic"/>
        <s v="Portugal"/>
        <s v="Ukraine"/>
        <s v="Hungary"/>
        <s v="Israel"/>
        <s v="Romania"/>
        <s v="Lebanon"/>
        <s v="Egypt"/>
        <s v="Slovakia"/>
        <s v="Bulgaria"/>
        <s v="South Africa"/>
        <s v="Croatia"/>
        <s v="Lithuania"/>
        <s v="Serbia and Montenegro"/>
        <s v="Estonia"/>
        <s v="Slovenia"/>
        <s v="Latvia"/>
        <s v="Iceland"/>
        <s v="Cyprus"/>
        <s v="Bosnia and Herzegovina"/>
        <s v="Albania"/>
        <s v="Kenya"/>
        <s v="Nigeria"/>
        <s v="North Macedonia"/>
        <s v="Mexico"/>
        <s v="Brazil"/>
        <s v="Central America"/>
        <s v="Chile"/>
        <s v="Colombia"/>
        <s v="Argentina"/>
        <s v="Peru"/>
        <s v="Ecuador"/>
        <s v="Bolivia"/>
        <s v="Uruguay"/>
        <s v="Venezuela"/>
        <s v="Paraguay"/>
        <s v="Trinidad &amp; Tobago"/>
        <s v="Australia"/>
        <s v="India"/>
        <s v="Hong Kong"/>
        <s v="Taiwan"/>
        <s v="Indonesia"/>
        <s v="New Zealand"/>
        <s v="Russia/CIS"/>
        <s v="Singapore"/>
        <s v="Philippines"/>
        <s v="Thailand"/>
        <s v="Malaysia"/>
        <s v="Pakistan"/>
        <s v="Sri Lanka"/>
        <s v="Bangladesh"/>
        <s v="Mongolia"/>
      </sharedItems>
    </cacheField>
    <cacheField name="Release Date" numFmtId="14">
      <sharedItems containsSemiMixedTypes="0" containsNonDate="0" containsDate="1" containsString="0" minDate="2023-07-19T00:00:00" maxDate="2023-07-22T00:00:00"/>
    </cacheField>
    <cacheField name="Opening" numFmtId="0">
      <sharedItems containsSemiMixedTypes="0" containsString="0" containsNumber="1" containsInteger="1" minValue="15084" maxValue="82455420"/>
    </cacheField>
    <cacheField name="Gross" numFmtId="0">
      <sharedItems containsSemiMixedTypes="0" containsString="0" containsNumber="1" containsInteger="1" minValue="55999" maxValue="238103205"/>
    </cacheField>
  </cacheFields>
  <extLst>
    <ext xmlns:x14="http://schemas.microsoft.com/office/spreadsheetml/2009/9/main" uri="{725AE2AE-9491-48be-B2B4-4EB974FC3084}">
      <x14:pivotCacheDefinition pivotCacheId="7876944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o Martinez" refreshedDate="45150.489948842594" createdVersion="8" refreshedVersion="8" minRefreshableVersion="3" recordCount="32" xr:uid="{A176FE8F-E7DF-4CBC-BA54-EFBDF8580435}">
  <cacheSource type="worksheet">
    <worksheetSource name="Sheet1"/>
  </cacheSource>
  <cacheFields count="5">
    <cacheField name="Column1" numFmtId="0">
      <sharedItems containsSemiMixedTypes="0" containsString="0" containsNumber="1" containsInteger="1" minValue="0" maxValue="31"/>
    </cacheField>
    <cacheField name="Area" numFmtId="0">
      <sharedItems count="32">
        <s v="USA"/>
        <s v="United Kingdom"/>
        <s v="Germany"/>
        <s v="France"/>
        <s v="Italy"/>
        <s v="Spain"/>
        <s v="Netherlands"/>
        <s v="Poland"/>
        <s v="Norway"/>
        <s v="Portugal"/>
        <s v="Czech Republic"/>
        <s v="Türkiye"/>
        <s v="Hungary"/>
        <s v="Romania"/>
        <s v="South Africa"/>
        <s v="Slovakia"/>
        <s v="Croatia"/>
        <s v="Bulgaria"/>
        <s v="Lithuania"/>
        <s v="Serbia and Montenegro"/>
        <s v="Iceland"/>
        <s v="Slovenia"/>
        <s v="Mexico"/>
        <s v="Brazil"/>
        <s v="Argentina"/>
        <s v="Colombia"/>
        <s v="Peru"/>
        <s v="Australia"/>
        <s v="New Zealand"/>
        <s v="South Korea"/>
        <s v="Hong Kong"/>
        <s v="China"/>
      </sharedItems>
    </cacheField>
    <cacheField name="Release Date" numFmtId="14">
      <sharedItems containsSemiMixedTypes="0" containsNonDate="0" containsDate="1" containsString="0" minDate="2023-07-19T00:00:00" maxDate="2023-07-22T00:00:00"/>
    </cacheField>
    <cacheField name="Opening" numFmtId="0">
      <sharedItems containsSemiMixedTypes="0" containsString="0" containsNumber="1" containsInteger="1" minValue="140957" maxValue="162022044"/>
    </cacheField>
    <cacheField name="Gross" numFmtId="0">
      <sharedItems containsSemiMixedTypes="0" containsString="0" containsNumber="1" containsInteger="1" minValue="553497" maxValue="478100070"/>
    </cacheField>
  </cacheFields>
  <extLst>
    <ext xmlns:x14="http://schemas.microsoft.com/office/spreadsheetml/2009/9/main" uri="{725AE2AE-9491-48be-B2B4-4EB974FC3084}">
      <x14:pivotCacheDefinition pivotCacheId="17924790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0"/>
    <x v="0"/>
    <d v="2023-07-21T00:00:00"/>
    <n v="82455420"/>
    <n v="238103205"/>
  </r>
  <r>
    <n v="1"/>
    <x v="1"/>
    <d v="2023-07-21T00:00:00"/>
    <n v="13914966"/>
    <n v="49912723"/>
  </r>
  <r>
    <n v="2"/>
    <x v="2"/>
    <d v="2023-07-20T00:00:00"/>
    <n v="6646885"/>
    <n v="28593012"/>
  </r>
  <r>
    <n v="3"/>
    <x v="3"/>
    <d v="2023-07-19T00:00:00"/>
    <n v="6933935"/>
    <n v="24402152"/>
  </r>
  <r>
    <n v="4"/>
    <x v="4"/>
    <d v="2023-07-21T00:00:00"/>
    <n v="3075484"/>
    <n v="13697264"/>
  </r>
  <r>
    <n v="5"/>
    <x v="5"/>
    <d v="2023-07-20T00:00:00"/>
    <n v="2625644"/>
    <n v="11535878"/>
  </r>
  <r>
    <n v="6"/>
    <x v="6"/>
    <d v="2023-07-20T00:00:00"/>
    <n v="4025186"/>
    <n v="9682309"/>
  </r>
  <r>
    <n v="7"/>
    <x v="7"/>
    <d v="2023-07-20T00:00:00"/>
    <n v="2992932"/>
    <n v="6405719"/>
  </r>
  <r>
    <n v="8"/>
    <x v="8"/>
    <d v="2023-07-21T00:00:00"/>
    <n v="1430206"/>
    <n v="6313146"/>
  </r>
  <r>
    <n v="9"/>
    <x v="9"/>
    <d v="2023-07-21T00:00:00"/>
    <n v="1360859"/>
    <n v="5799265"/>
  </r>
  <r>
    <n v="10"/>
    <x v="10"/>
    <d v="2023-07-19T00:00:00"/>
    <n v="1263593"/>
    <n v="5786955"/>
  </r>
  <r>
    <n v="11"/>
    <x v="11"/>
    <d v="2023-07-20T00:00:00"/>
    <n v="2366657"/>
    <n v="5772276"/>
  </r>
  <r>
    <n v="12"/>
    <x v="12"/>
    <d v="2023-07-20T00:00:00"/>
    <n v="1392670"/>
    <n v="5711694"/>
  </r>
  <r>
    <n v="13"/>
    <x v="13"/>
    <d v="2023-07-19T00:00:00"/>
    <n v="1432536"/>
    <n v="5459952"/>
  </r>
  <r>
    <n v="14"/>
    <x v="14"/>
    <d v="2023-07-21T00:00:00"/>
    <n v="1186809"/>
    <n v="4961570"/>
  </r>
  <r>
    <n v="15"/>
    <x v="15"/>
    <d v="2023-07-21T00:00:00"/>
    <n v="1498450"/>
    <n v="4737179"/>
  </r>
  <r>
    <n v="16"/>
    <x v="16"/>
    <d v="2023-07-20T00:00:00"/>
    <n v="833588"/>
    <n v="4362209"/>
  </r>
  <r>
    <n v="17"/>
    <x v="17"/>
    <d v="2023-07-21T00:00:00"/>
    <n v="914425"/>
    <n v="3970595"/>
  </r>
  <r>
    <n v="18"/>
    <x v="18"/>
    <d v="2023-07-20T00:00:00"/>
    <n v="813843"/>
    <n v="2983062"/>
  </r>
  <r>
    <n v="19"/>
    <x v="19"/>
    <d v="2023-07-20T00:00:00"/>
    <n v="644616"/>
    <n v="2402313"/>
  </r>
  <r>
    <n v="20"/>
    <x v="20"/>
    <d v="2023-07-20T00:00:00"/>
    <n v="660064"/>
    <n v="2275249"/>
  </r>
  <r>
    <n v="21"/>
    <x v="21"/>
    <d v="2023-07-20T00:00:00"/>
    <n v="611860"/>
    <n v="2006513"/>
  </r>
  <r>
    <n v="22"/>
    <x v="22"/>
    <d v="2023-07-20T00:00:00"/>
    <n v="545706"/>
    <n v="1859086"/>
  </r>
  <r>
    <n v="23"/>
    <x v="23"/>
    <d v="2023-07-21T00:00:00"/>
    <n v="479346"/>
    <n v="1791136"/>
  </r>
  <r>
    <n v="24"/>
    <x v="24"/>
    <d v="2023-07-20T00:00:00"/>
    <n v="406002"/>
    <n v="1322970"/>
  </r>
  <r>
    <n v="25"/>
    <x v="25"/>
    <d v="2023-07-19T00:00:00"/>
    <n v="489084"/>
    <n v="1294659"/>
  </r>
  <r>
    <n v="26"/>
    <x v="26"/>
    <d v="2023-07-20T00:00:00"/>
    <n v="369057"/>
    <n v="1264876"/>
  </r>
  <r>
    <n v="27"/>
    <x v="27"/>
    <d v="2023-07-21T00:00:00"/>
    <n v="229829"/>
    <n v="892498"/>
  </r>
  <r>
    <n v="28"/>
    <x v="28"/>
    <d v="2023-07-21T00:00:00"/>
    <n v="282207"/>
    <n v="887628"/>
  </r>
  <r>
    <n v="29"/>
    <x v="29"/>
    <d v="2023-07-20T00:00:00"/>
    <n v="220553"/>
    <n v="816632"/>
  </r>
  <r>
    <n v="30"/>
    <x v="30"/>
    <d v="2023-07-21T00:00:00"/>
    <n v="169053"/>
    <n v="728918"/>
  </r>
  <r>
    <n v="31"/>
    <x v="31"/>
    <d v="2023-07-20T00:00:00"/>
    <n v="178097"/>
    <n v="691783"/>
  </r>
  <r>
    <n v="32"/>
    <x v="32"/>
    <d v="2023-07-21T00:00:00"/>
    <n v="128931"/>
    <n v="552891"/>
  </r>
  <r>
    <n v="33"/>
    <x v="33"/>
    <d v="2023-07-20T00:00:00"/>
    <n v="129817"/>
    <n v="428192"/>
  </r>
  <r>
    <n v="34"/>
    <x v="34"/>
    <d v="2023-07-21T00:00:00"/>
    <n v="121194"/>
    <n v="403210"/>
  </r>
  <r>
    <n v="35"/>
    <x v="35"/>
    <d v="2023-07-21T00:00:00"/>
    <n v="108259"/>
    <n v="391048"/>
  </r>
  <r>
    <n v="36"/>
    <x v="36"/>
    <d v="2023-07-20T00:00:00"/>
    <n v="59382"/>
    <n v="215427"/>
  </r>
  <r>
    <n v="37"/>
    <x v="37"/>
    <d v="2023-07-20T00:00:00"/>
    <n v="38955"/>
    <n v="131550"/>
  </r>
  <r>
    <n v="38"/>
    <x v="38"/>
    <d v="2023-07-20T00:00:00"/>
    <n v="37151"/>
    <n v="112745"/>
  </r>
  <r>
    <n v="39"/>
    <x v="39"/>
    <d v="2023-07-21T00:00:00"/>
    <n v="22061"/>
    <n v="63524"/>
  </r>
  <r>
    <n v="40"/>
    <x v="40"/>
    <d v="2023-07-21T00:00:00"/>
    <n v="18966"/>
    <n v="56667"/>
  </r>
  <r>
    <n v="41"/>
    <x v="41"/>
    <d v="2023-07-19T00:00:00"/>
    <n v="15084"/>
    <n v="55999"/>
  </r>
  <r>
    <n v="42"/>
    <x v="42"/>
    <d v="2023-07-21T00:00:00"/>
    <n v="4624080"/>
    <n v="12182617"/>
  </r>
  <r>
    <n v="43"/>
    <x v="43"/>
    <d v="2023-07-20T00:00:00"/>
    <n v="2730191"/>
    <n v="9622067"/>
  </r>
  <r>
    <n v="44"/>
    <x v="44"/>
    <d v="2023-07-20T00:00:00"/>
    <n v="938493"/>
    <n v="3384235"/>
  </r>
  <r>
    <n v="45"/>
    <x v="45"/>
    <d v="2023-07-20T00:00:00"/>
    <n v="1023289"/>
    <n v="3144852"/>
  </r>
  <r>
    <n v="46"/>
    <x v="46"/>
    <d v="2023-07-20T00:00:00"/>
    <n v="854937"/>
    <n v="2670456"/>
  </r>
  <r>
    <n v="47"/>
    <x v="47"/>
    <d v="2023-07-20T00:00:00"/>
    <n v="789697"/>
    <n v="2627448"/>
  </r>
  <r>
    <n v="48"/>
    <x v="48"/>
    <d v="2023-07-20T00:00:00"/>
    <n v="536423"/>
    <n v="2048804"/>
  </r>
  <r>
    <n v="49"/>
    <x v="49"/>
    <d v="2023-07-20T00:00:00"/>
    <n v="40933"/>
    <n v="1064858"/>
  </r>
  <r>
    <n v="50"/>
    <x v="50"/>
    <d v="2023-07-20T00:00:00"/>
    <n v="135872"/>
    <n v="362385"/>
  </r>
  <r>
    <n v="51"/>
    <x v="51"/>
    <d v="2023-07-20T00:00:00"/>
    <n v="94605"/>
    <n v="343380"/>
  </r>
  <r>
    <n v="52"/>
    <x v="52"/>
    <d v="2023-07-20T00:00:00"/>
    <n v="15417"/>
    <n v="322103"/>
  </r>
  <r>
    <n v="53"/>
    <x v="53"/>
    <d v="2023-07-20T00:00:00"/>
    <n v="66193"/>
    <n v="199918"/>
  </r>
  <r>
    <n v="54"/>
    <x v="54"/>
    <d v="2023-07-20T00:00:00"/>
    <n v="53303"/>
    <n v="138160"/>
  </r>
  <r>
    <n v="55"/>
    <x v="55"/>
    <d v="2023-07-20T00:00:00"/>
    <n v="6332370"/>
    <n v="18238488"/>
  </r>
  <r>
    <n v="56"/>
    <x v="56"/>
    <d v="2023-07-21T00:00:00"/>
    <n v="7148985"/>
    <n v="16326255"/>
  </r>
  <r>
    <n v="57"/>
    <x v="57"/>
    <d v="2023-07-20T00:00:00"/>
    <n v="1871245"/>
    <n v="6027254"/>
  </r>
  <r>
    <n v="58"/>
    <x v="58"/>
    <d v="2023-07-21T00:00:00"/>
    <n v="1249841"/>
    <n v="4551136"/>
  </r>
  <r>
    <n v="59"/>
    <x v="59"/>
    <d v="2023-07-19T00:00:00"/>
    <n v="1131021"/>
    <n v="3664879"/>
  </r>
  <r>
    <n v="60"/>
    <x v="60"/>
    <d v="2023-07-20T00:00:00"/>
    <n v="867137"/>
    <n v="2676277"/>
  </r>
  <r>
    <n v="61"/>
    <x v="61"/>
    <d v="2023-07-20T00:00:00"/>
    <n v="842792"/>
    <n v="2556819"/>
  </r>
  <r>
    <n v="62"/>
    <x v="62"/>
    <d v="2023-07-20T00:00:00"/>
    <n v="819049"/>
    <n v="2496424"/>
  </r>
  <r>
    <n v="63"/>
    <x v="63"/>
    <d v="2023-07-19T00:00:00"/>
    <n v="1060124"/>
    <n v="2459073"/>
  </r>
  <r>
    <n v="64"/>
    <x v="64"/>
    <d v="2023-07-20T00:00:00"/>
    <n v="804478"/>
    <n v="2387035"/>
  </r>
  <r>
    <n v="65"/>
    <x v="65"/>
    <d v="2023-07-20T00:00:00"/>
    <n v="833740"/>
    <n v="2156555"/>
  </r>
  <r>
    <n v="66"/>
    <x v="66"/>
    <d v="2023-07-21T00:00:00"/>
    <n v="202754"/>
    <n v="490559"/>
  </r>
  <r>
    <n v="67"/>
    <x v="67"/>
    <d v="2023-07-21T00:00:00"/>
    <n v="50683"/>
    <n v="153313"/>
  </r>
  <r>
    <n v="68"/>
    <x v="68"/>
    <d v="2023-07-21T00:00:00"/>
    <n v="40859"/>
    <n v="124936"/>
  </r>
  <r>
    <n v="69"/>
    <x v="69"/>
    <d v="2023-07-21T00:00:00"/>
    <n v="33454"/>
    <n v="1138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0"/>
    <x v="0"/>
    <d v="2023-07-21T00:00:00"/>
    <n v="162022044"/>
    <n v="478100070"/>
  </r>
  <r>
    <n v="1"/>
    <x v="1"/>
    <d v="2023-07-21T00:00:00"/>
    <n v="23790791"/>
    <n v="86070356"/>
  </r>
  <r>
    <n v="2"/>
    <x v="2"/>
    <d v="2023-07-20T00:00:00"/>
    <n v="6712904"/>
    <n v="33661321"/>
  </r>
  <r>
    <n v="3"/>
    <x v="3"/>
    <d v="2023-07-19T00:00:00"/>
    <n v="9961544"/>
    <n v="28630745"/>
  </r>
  <r>
    <n v="4"/>
    <x v="4"/>
    <d v="2023-07-20T00:00:00"/>
    <n v="8585116"/>
    <n v="19997296"/>
  </r>
  <r>
    <n v="5"/>
    <x v="5"/>
    <d v="2023-07-21T00:00:00"/>
    <n v="5730304"/>
    <n v="18437416"/>
  </r>
  <r>
    <n v="6"/>
    <x v="6"/>
    <d v="2023-07-20T00:00:00"/>
    <n v="2611923"/>
    <n v="12326318"/>
  </r>
  <r>
    <n v="7"/>
    <x v="7"/>
    <d v="2023-07-21T00:00:00"/>
    <n v="2434900"/>
    <n v="10442407"/>
  </r>
  <r>
    <n v="8"/>
    <x v="8"/>
    <d v="2023-07-21T00:00:00"/>
    <n v="1475447"/>
    <n v="5865578"/>
  </r>
  <r>
    <n v="9"/>
    <x v="9"/>
    <d v="2023-07-20T00:00:00"/>
    <n v="1272343"/>
    <n v="4060409"/>
  </r>
  <r>
    <n v="10"/>
    <x v="10"/>
    <d v="2023-07-20T00:00:00"/>
    <n v="874969"/>
    <n v="3769135"/>
  </r>
  <r>
    <n v="11"/>
    <x v="11"/>
    <d v="2023-07-21T00:00:00"/>
    <n v="1548338"/>
    <n v="3197386"/>
  </r>
  <r>
    <n v="12"/>
    <x v="12"/>
    <d v="2023-07-20T00:00:00"/>
    <n v="661089"/>
    <n v="2441130"/>
  </r>
  <r>
    <n v="13"/>
    <x v="13"/>
    <d v="2023-07-21T00:00:00"/>
    <n v="666491"/>
    <n v="2180771"/>
  </r>
  <r>
    <n v="14"/>
    <x v="14"/>
    <d v="2023-07-21T00:00:00"/>
    <n v="665013"/>
    <n v="1853310"/>
  </r>
  <r>
    <n v="15"/>
    <x v="15"/>
    <d v="2023-07-20T00:00:00"/>
    <n v="391381"/>
    <n v="1326424"/>
  </r>
  <r>
    <n v="16"/>
    <x v="16"/>
    <d v="2023-07-20T00:00:00"/>
    <n v="434788"/>
    <n v="1083805"/>
  </r>
  <r>
    <n v="17"/>
    <x v="17"/>
    <d v="2023-07-21T00:00:00"/>
    <n v="257216"/>
    <n v="923285"/>
  </r>
  <r>
    <n v="18"/>
    <x v="18"/>
    <d v="2023-07-21T00:00:00"/>
    <n v="242034"/>
    <n v="892941"/>
  </r>
  <r>
    <n v="19"/>
    <x v="19"/>
    <d v="2023-07-20T00:00:00"/>
    <n v="389246"/>
    <n v="719278"/>
  </r>
  <r>
    <n v="20"/>
    <x v="20"/>
    <d v="2023-07-21T00:00:00"/>
    <n v="163415"/>
    <n v="707753"/>
  </r>
  <r>
    <n v="21"/>
    <x v="21"/>
    <d v="2023-07-20T00:00:00"/>
    <n v="140957"/>
    <n v="553497"/>
  </r>
  <r>
    <n v="22"/>
    <x v="22"/>
    <d v="2023-07-21T00:00:00"/>
    <n v="22691954"/>
    <n v="48272268"/>
  </r>
  <r>
    <n v="23"/>
    <x v="23"/>
    <d v="2023-07-20T00:00:00"/>
    <n v="17600000"/>
    <n v="39500000"/>
  </r>
  <r>
    <n v="24"/>
    <x v="24"/>
    <d v="2023-07-20T00:00:00"/>
    <n v="4600000"/>
    <n v="13000000"/>
  </r>
  <r>
    <n v="25"/>
    <x v="25"/>
    <d v="2023-07-20T00:00:00"/>
    <n v="4442404"/>
    <n v="8504906"/>
  </r>
  <r>
    <n v="26"/>
    <x v="26"/>
    <d v="2023-07-20T00:00:00"/>
    <n v="3700000"/>
    <n v="3700000"/>
  </r>
  <r>
    <n v="27"/>
    <x v="27"/>
    <d v="2023-07-20T00:00:00"/>
    <n v="14600000"/>
    <n v="41100000"/>
  </r>
  <r>
    <n v="28"/>
    <x v="28"/>
    <d v="2023-07-20T00:00:00"/>
    <n v="2166125"/>
    <n v="6262512"/>
  </r>
  <r>
    <n v="29"/>
    <x v="29"/>
    <d v="2023-07-19T00:00:00"/>
    <n v="1196975"/>
    <n v="3849321"/>
  </r>
  <r>
    <n v="30"/>
    <x v="30"/>
    <d v="2023-07-20T00:00:00"/>
    <n v="934864"/>
    <n v="3670696"/>
  </r>
  <r>
    <n v="31"/>
    <x v="31"/>
    <d v="2023-07-21T00:00:00"/>
    <n v="8100000"/>
    <n v="317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9D599-1451-4F56-BAF2-E4E40918A0A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5" firstHeaderRow="0" firstDataRow="1" firstDataCol="1"/>
  <pivotFields count="5">
    <pivotField showAll="0"/>
    <pivotField axis="axisRow" showAll="0">
      <items count="33">
        <item h="1" x="24"/>
        <item h="1" x="27"/>
        <item h="1" x="23"/>
        <item h="1" x="17"/>
        <item h="1" x="31"/>
        <item h="1" x="25"/>
        <item h="1" x="16"/>
        <item h="1" x="10"/>
        <item h="1" x="3"/>
        <item h="1" x="2"/>
        <item h="1" x="30"/>
        <item h="1" x="12"/>
        <item h="1" x="20"/>
        <item h="1" x="4"/>
        <item h="1" x="18"/>
        <item h="1" x="22"/>
        <item h="1" x="6"/>
        <item h="1" x="28"/>
        <item h="1" x="8"/>
        <item h="1" x="26"/>
        <item h="1" x="7"/>
        <item h="1" x="9"/>
        <item h="1" x="13"/>
        <item h="1" x="19"/>
        <item h="1" x="15"/>
        <item h="1" x="21"/>
        <item h="1" x="14"/>
        <item h="1" x="29"/>
        <item h="1" x="5"/>
        <item h="1" x="11"/>
        <item h="1" x="1"/>
        <item x="0"/>
        <item t="default"/>
      </items>
    </pivotField>
    <pivotField numFmtId="14" showAll="0"/>
    <pivotField dataField="1" showAll="0"/>
    <pivotField dataField="1" showAll="0"/>
  </pivotFields>
  <rowFields count="1">
    <field x="1"/>
  </rowFields>
  <rowItems count="2"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ross" fld="4" baseField="0" baseItem="0"/>
    <dataField name="Suma de Opening" fld="3" baseField="0" baseItem="0"/>
  </dataFields>
  <formats count="2">
    <format dxfId="3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BC5FB-D39E-4B6C-8E7F-24D385D87506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5" firstHeaderRow="0" firstDataRow="1" firstDataCol="1"/>
  <pivotFields count="5">
    <pivotField showAll="0"/>
    <pivotField axis="axisRow" showAll="0">
      <items count="71">
        <item h="1" x="38"/>
        <item h="1" x="47"/>
        <item h="1" x="55"/>
        <item h="1" x="16"/>
        <item h="1" x="68"/>
        <item h="1" x="13"/>
        <item h="1" x="50"/>
        <item h="1" x="37"/>
        <item h="1" x="43"/>
        <item h="1" x="27"/>
        <item h="1" x="44"/>
        <item h="1" x="45"/>
        <item h="1" x="46"/>
        <item h="1" x="29"/>
        <item h="1" x="36"/>
        <item h="1" x="18"/>
        <item h="1" x="12"/>
        <item x="0"/>
        <item h="1" x="49"/>
        <item h="1" x="25"/>
        <item h="1" x="32"/>
        <item h="1" x="17"/>
        <item h="1" x="3"/>
        <item h="1" x="2"/>
        <item h="1" x="57"/>
        <item h="1" x="21"/>
        <item h="1" x="35"/>
        <item h="1" x="56"/>
        <item h="1" x="59"/>
        <item h="1" x="22"/>
        <item h="1" x="39"/>
        <item h="1" x="34"/>
        <item h="1" x="24"/>
        <item h="1" x="30"/>
        <item h="1" x="65"/>
        <item h="1" x="42"/>
        <item h="1" x="11"/>
        <item h="1" x="69"/>
        <item h="1" x="5"/>
        <item h="1" x="60"/>
        <item h="1" x="40"/>
        <item h="1" x="41"/>
        <item h="1" x="14"/>
        <item h="1" x="66"/>
        <item h="1" x="53"/>
        <item h="1" x="48"/>
        <item h="1" x="63"/>
        <item h="1" x="8"/>
        <item h="1" x="19"/>
        <item h="1" x="23"/>
        <item h="1" x="61"/>
        <item h="1" x="6"/>
        <item h="1" x="31"/>
        <item h="1" x="62"/>
        <item h="1" x="26"/>
        <item h="1" x="33"/>
        <item h="1" x="28"/>
        <item h="1" x="4"/>
        <item h="1" x="67"/>
        <item h="1" x="9"/>
        <item h="1" x="10"/>
        <item h="1" x="58"/>
        <item h="1" x="64"/>
        <item h="1" x="54"/>
        <item h="1" x="15"/>
        <item h="1" x="20"/>
        <item h="1" x="7"/>
        <item h="1" x="1"/>
        <item h="1" x="51"/>
        <item h="1" x="52"/>
        <item t="default"/>
      </items>
    </pivotField>
    <pivotField numFmtId="14" showAll="0"/>
    <pivotField dataField="1" showAll="0"/>
    <pivotField dataField="1" showAll="0"/>
  </pivotFields>
  <rowFields count="1">
    <field x="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ross" fld="4" baseField="0" baseItem="0"/>
    <dataField name="Suma de Opening" fld="3" baseField="0" baseItem="0"/>
  </dataFields>
  <formats count="5">
    <format dxfId="2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8C72A2D-CF03-4487-BE3A-9A1EC1F456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rea" tableColumnId="2"/>
      <queryTableField id="3" name="Release Date" tableColumnId="3"/>
      <queryTableField id="4" name="Opening" tableColumnId="4"/>
      <queryTableField id="5" name="Gros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813AC28-ABDA-479B-986A-FE7F3A74946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rea" tableColumnId="2"/>
      <queryTableField id="3" name="Release Date" tableColumnId="3"/>
      <queryTableField id="4" name="Opening" tableColumnId="4"/>
      <queryTableField id="5" name="Gross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2" xr10:uid="{14B9244B-7C62-4DA2-B253-655385EF1539}" sourceName="Area">
  <pivotTables>
    <pivotTable tabId="9" name="TablaDinámica6"/>
  </pivotTables>
  <data>
    <tabular pivotCacheId="787694417">
      <items count="70">
        <i x="38"/>
        <i x="47"/>
        <i x="55"/>
        <i x="16"/>
        <i x="68"/>
        <i x="13"/>
        <i x="50"/>
        <i x="37"/>
        <i x="43"/>
        <i x="27"/>
        <i x="44"/>
        <i x="45"/>
        <i x="46"/>
        <i x="29"/>
        <i x="36"/>
        <i x="18"/>
        <i x="12"/>
        <i x="0" s="1"/>
        <i x="49"/>
        <i x="25"/>
        <i x="32"/>
        <i x="17"/>
        <i x="3"/>
        <i x="2"/>
        <i x="57"/>
        <i x="21"/>
        <i x="35"/>
        <i x="56"/>
        <i x="59"/>
        <i x="22"/>
        <i x="39"/>
        <i x="34"/>
        <i x="24"/>
        <i x="30"/>
        <i x="65"/>
        <i x="42"/>
        <i x="11"/>
        <i x="69"/>
        <i x="5"/>
        <i x="60"/>
        <i x="40"/>
        <i x="41"/>
        <i x="14"/>
        <i x="66"/>
        <i x="53"/>
        <i x="48"/>
        <i x="63"/>
        <i x="8"/>
        <i x="19"/>
        <i x="23"/>
        <i x="61"/>
        <i x="6"/>
        <i x="31"/>
        <i x="62"/>
        <i x="26"/>
        <i x="33"/>
        <i x="28"/>
        <i x="4"/>
        <i x="67"/>
        <i x="9"/>
        <i x="10"/>
        <i x="58"/>
        <i x="64"/>
        <i x="54"/>
        <i x="15"/>
        <i x="20"/>
        <i x="7"/>
        <i x="1"/>
        <i x="51"/>
        <i x="5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3D93713F-DF94-4602-8FB5-F9B61FC27A37}" sourceName="Area">
  <pivotTables>
    <pivotTable tabId="10" name="TablaDinámica1"/>
  </pivotTables>
  <data>
    <tabular pivotCacheId="1792479094">
      <items count="32">
        <i x="24"/>
        <i x="27"/>
        <i x="23"/>
        <i x="17"/>
        <i x="31"/>
        <i x="25"/>
        <i x="16"/>
        <i x="10"/>
        <i x="3"/>
        <i x="2"/>
        <i x="30"/>
        <i x="12"/>
        <i x="20"/>
        <i x="4"/>
        <i x="18"/>
        <i x="22"/>
        <i x="6"/>
        <i x="28"/>
        <i x="8"/>
        <i x="26"/>
        <i x="7"/>
        <i x="9"/>
        <i x="13"/>
        <i x="19"/>
        <i x="15"/>
        <i x="21"/>
        <i x="14"/>
        <i x="29"/>
        <i x="5"/>
        <i x="11"/>
        <i x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 2" xr10:uid="{96A812DE-760A-4EC2-B940-23395F4333F5}" cache="SegmentaciónDeDatos_Area2" caption="Area" showCaption="0" style="SlicerStyleLight3 2" rowHeight="241300"/>
  <slicer name="Area" xr10:uid="{B8E54DA2-7CC9-4C97-8173-3D31E4B7D112}" cache="SegmentaciónDeDatos_Area" caption="Area" startItem="24" showCaption="0" style="Estilo de segmentación de datos 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5832B-BED0-4274-8FE9-BAD0BBFE19BC}" name="Sheet1" displayName="Sheet1" ref="A1:E33" tableType="queryTable" totalsRowShown="0">
  <autoFilter ref="A1:E33" xr:uid="{9725832B-BED0-4274-8FE9-BAD0BBFE19BC}"/>
  <tableColumns count="5">
    <tableColumn id="1" xr3:uid="{F3A7FDFA-803A-42DD-8BC6-9C95CB6FC676}" uniqueName="1" name="Column1" queryTableFieldId="1"/>
    <tableColumn id="2" xr3:uid="{6CA3D8EA-7164-4605-BE93-89DFC3B7A89D}" uniqueName="2" name="Area" queryTableFieldId="2" dataDxfId="29"/>
    <tableColumn id="3" xr3:uid="{7323D944-3025-4013-B0F4-D74D3E5707FA}" uniqueName="3" name="Release Date" queryTableFieldId="3" dataDxfId="28"/>
    <tableColumn id="4" xr3:uid="{45A18C2B-DCEC-4869-B5C4-48C4ED740680}" uniqueName="4" name="Opening" queryTableFieldId="4" dataDxfId="27"/>
    <tableColumn id="5" xr3:uid="{92BB531F-4E69-450D-93A6-8A410EA9A311}" uniqueName="5" name="Gross" queryTableFieldId="5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799423-400F-4DA7-A10A-5269B073A336}" name="Sheet1__2" displayName="Sheet1__2" ref="A1:E71" tableType="queryTable" totalsRowShown="0">
  <autoFilter ref="A1:E71" xr:uid="{81799423-400F-4DA7-A10A-5269B073A336}"/>
  <sortState xmlns:xlrd2="http://schemas.microsoft.com/office/spreadsheetml/2017/richdata2" ref="A40:E40">
    <sortCondition ref="A1:A71"/>
  </sortState>
  <tableColumns count="5">
    <tableColumn id="1" xr3:uid="{547579C6-F1A6-4273-A5D4-440E2CAAB3DD}" uniqueName="1" name="Column1" queryTableFieldId="1"/>
    <tableColumn id="2" xr3:uid="{7FE9010D-7ECF-4764-9D53-19EE8CDDCF36}" uniqueName="2" name="Area" queryTableFieldId="2" dataDxfId="20"/>
    <tableColumn id="3" xr3:uid="{A7BA93AD-B5B2-491A-9920-8BF04BD9D4F0}" uniqueName="3" name="Release Date" queryTableFieldId="3" dataDxfId="19"/>
    <tableColumn id="4" xr3:uid="{AB3D5F15-CB18-46D2-9DF9-E81CF0C33863}" uniqueName="4" name="Opening" queryTableFieldId="4" dataDxfId="18"/>
    <tableColumn id="5" xr3:uid="{8A06A109-C2C4-4445-ADB9-2F283F87F566}" uniqueName="5" name="Gross" queryTableFieldId="5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workbookViewId="0">
      <selection activeCell="V25" sqref="V25"/>
    </sheetView>
  </sheetViews>
  <sheetFormatPr baseColWidth="10" defaultColWidth="8.7265625" defaultRowHeight="14.5" x14ac:dyDescent="0.35"/>
  <cols>
    <col min="1" max="16384" width="8.7265625" style="2"/>
  </cols>
  <sheetData>
    <row r="1" spans="1:1" x14ac:dyDescent="0.35">
      <c r="A1" s="5"/>
    </row>
  </sheetData>
  <sheetProtection algorithmName="SHA-512" hashValue="2isNsPYEeYwyfuKeFB4KlubFC75rSQwSGOwQCXG8A8ahtaIIr2xbzeMVrZOKN9nyzR/io8hsXxmfGRdp88UNeQ==" saltValue="UCpNPGYwAf6jXZrPedkh7g==" spinCount="100000" sheet="1" objects="1" scenarios="1" selectLockedCells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7BEA-3CD1-4FCD-BD7A-3B054F8E4C99}">
  <dimension ref="B2:D4"/>
  <sheetViews>
    <sheetView workbookViewId="0">
      <selection activeCell="C7" sqref="C7"/>
    </sheetView>
  </sheetViews>
  <sheetFormatPr baseColWidth="10" defaultRowHeight="14.5" x14ac:dyDescent="0.35"/>
  <cols>
    <col min="3" max="3" width="11.1796875" bestFit="1" customWidth="1"/>
    <col min="6" max="6" width="12.453125" bestFit="1" customWidth="1"/>
  </cols>
  <sheetData>
    <row r="2" spans="2:4" x14ac:dyDescent="0.35">
      <c r="C2" t="s">
        <v>83</v>
      </c>
      <c r="D2" t="s">
        <v>4</v>
      </c>
    </row>
    <row r="3" spans="2:4" x14ac:dyDescent="0.35">
      <c r="B3" t="s">
        <v>81</v>
      </c>
      <c r="C3" s="3">
        <f>(D4/D3)</f>
        <v>0.61231419228518735</v>
      </c>
      <c r="D3">
        <f>Barbie!I8</f>
        <v>916800334</v>
      </c>
    </row>
    <row r="4" spans="2:4" x14ac:dyDescent="0.35">
      <c r="B4" t="s">
        <v>82</v>
      </c>
      <c r="C4" s="3">
        <f>1-C3</f>
        <v>0.38768580771481265</v>
      </c>
      <c r="D4">
        <f>Open!I8</f>
        <v>561369856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960D-177B-4C0B-8AE8-E64D7C466B79}">
  <dimension ref="A3:C5"/>
  <sheetViews>
    <sheetView workbookViewId="0">
      <selection activeCell="E4" sqref="E4"/>
    </sheetView>
  </sheetViews>
  <sheetFormatPr baseColWidth="10" defaultRowHeight="14.5" x14ac:dyDescent="0.35"/>
  <cols>
    <col min="1" max="1" width="16.54296875" bestFit="1" customWidth="1"/>
    <col min="2" max="2" width="13.1796875" bestFit="1" customWidth="1"/>
    <col min="3" max="3" width="15.453125" bestFit="1" customWidth="1"/>
  </cols>
  <sheetData>
    <row r="3" spans="1:3" x14ac:dyDescent="0.35">
      <c r="A3" s="6" t="s">
        <v>87</v>
      </c>
      <c r="B3" t="s">
        <v>90</v>
      </c>
      <c r="C3" t="s">
        <v>89</v>
      </c>
    </row>
    <row r="4" spans="1:3" x14ac:dyDescent="0.35">
      <c r="A4" s="7" t="s">
        <v>77</v>
      </c>
      <c r="B4" s="4">
        <v>478100070</v>
      </c>
      <c r="C4" s="4">
        <v>162022044</v>
      </c>
    </row>
    <row r="5" spans="1:3" x14ac:dyDescent="0.35">
      <c r="A5" s="7" t="s">
        <v>88</v>
      </c>
      <c r="B5" s="9">
        <v>478100070</v>
      </c>
      <c r="C5" s="9">
        <v>162022044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2237-7392-4808-B508-EC46213A0350}">
  <dimension ref="A1:I33"/>
  <sheetViews>
    <sheetView topLeftCell="A2" workbookViewId="0">
      <selection activeCell="J9" sqref="J9"/>
    </sheetView>
  </sheetViews>
  <sheetFormatPr baseColWidth="10" defaultRowHeight="14.5" x14ac:dyDescent="0.35"/>
  <cols>
    <col min="1" max="1" width="10.54296875" bestFit="1" customWidth="1"/>
    <col min="2" max="2" width="20.54296875" bestFit="1" customWidth="1"/>
    <col min="3" max="3" width="13.90625" bestFit="1" customWidth="1"/>
    <col min="4" max="4" width="10.08984375" bestFit="1" customWidth="1"/>
    <col min="5" max="5" width="9.81640625" bestFit="1" customWidth="1"/>
    <col min="8" max="8" width="18.90625" customWidth="1"/>
    <col min="9" max="9" width="15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>
        <v>0</v>
      </c>
      <c r="B2" t="s">
        <v>77</v>
      </c>
      <c r="C2" s="1">
        <v>45128</v>
      </c>
      <c r="D2">
        <v>162022044</v>
      </c>
      <c r="E2">
        <v>478100070</v>
      </c>
    </row>
    <row r="3" spans="1:9" x14ac:dyDescent="0.35">
      <c r="A3">
        <v>1</v>
      </c>
      <c r="B3" t="s">
        <v>5</v>
      </c>
      <c r="C3" s="1">
        <v>45128</v>
      </c>
      <c r="D3">
        <v>23790791</v>
      </c>
      <c r="E3">
        <v>86070356</v>
      </c>
      <c r="H3" t="s">
        <v>3</v>
      </c>
      <c r="I3" t="s">
        <v>4</v>
      </c>
    </row>
    <row r="4" spans="1:9" x14ac:dyDescent="0.35">
      <c r="A4">
        <v>2</v>
      </c>
      <c r="B4" t="s">
        <v>6</v>
      </c>
      <c r="C4" s="1">
        <v>45127</v>
      </c>
      <c r="D4">
        <v>6712904</v>
      </c>
      <c r="E4">
        <v>33661321</v>
      </c>
      <c r="G4" t="s">
        <v>77</v>
      </c>
      <c r="H4">
        <f>D2</f>
        <v>162022044</v>
      </c>
      <c r="I4" s="4">
        <f>E2</f>
        <v>478100070</v>
      </c>
    </row>
    <row r="5" spans="1:9" x14ac:dyDescent="0.35">
      <c r="A5">
        <v>3</v>
      </c>
      <c r="B5" t="s">
        <v>7</v>
      </c>
      <c r="C5" s="1">
        <v>45126</v>
      </c>
      <c r="D5">
        <v>9961544</v>
      </c>
      <c r="E5">
        <v>28630745</v>
      </c>
      <c r="G5" t="s">
        <v>79</v>
      </c>
      <c r="H5">
        <f>SUM(D3:D23)</f>
        <v>69010209</v>
      </c>
      <c r="I5" s="4">
        <f>SUM(E3:E23)</f>
        <v>239140561</v>
      </c>
    </row>
    <row r="6" spans="1:9" x14ac:dyDescent="0.35">
      <c r="A6">
        <v>4</v>
      </c>
      <c r="B6" t="s">
        <v>8</v>
      </c>
      <c r="C6" s="1">
        <v>45127</v>
      </c>
      <c r="D6">
        <v>8585116</v>
      </c>
      <c r="E6">
        <v>19997296</v>
      </c>
      <c r="G6" t="s">
        <v>80</v>
      </c>
      <c r="H6">
        <f>SUM(D24:D28)</f>
        <v>53034358</v>
      </c>
      <c r="I6" s="4">
        <f>SUM(E24:E28)</f>
        <v>112977174</v>
      </c>
    </row>
    <row r="7" spans="1:9" x14ac:dyDescent="0.35">
      <c r="A7">
        <v>5</v>
      </c>
      <c r="B7" t="s">
        <v>9</v>
      </c>
      <c r="C7" s="1">
        <v>45128</v>
      </c>
      <c r="D7">
        <v>5730304</v>
      </c>
      <c r="E7">
        <v>18437416</v>
      </c>
      <c r="G7" t="s">
        <v>78</v>
      </c>
      <c r="H7">
        <f>SUM(D29:D33)</f>
        <v>26997964</v>
      </c>
      <c r="I7" s="4">
        <f>SUM(E29:E33)</f>
        <v>86582529</v>
      </c>
    </row>
    <row r="8" spans="1:9" x14ac:dyDescent="0.35">
      <c r="A8">
        <v>6</v>
      </c>
      <c r="B8" t="s">
        <v>10</v>
      </c>
      <c r="C8" s="1">
        <v>45127</v>
      </c>
      <c r="D8">
        <v>2611923</v>
      </c>
      <c r="E8">
        <v>12326318</v>
      </c>
      <c r="H8">
        <f>SUM(H4:H7)</f>
        <v>311064575</v>
      </c>
      <c r="I8">
        <f>SUM(I4:I7)</f>
        <v>916800334</v>
      </c>
    </row>
    <row r="9" spans="1:9" x14ac:dyDescent="0.35">
      <c r="A9">
        <v>7</v>
      </c>
      <c r="B9" t="s">
        <v>11</v>
      </c>
      <c r="C9" s="1">
        <v>45128</v>
      </c>
      <c r="D9">
        <v>2434900</v>
      </c>
      <c r="E9">
        <v>10442407</v>
      </c>
    </row>
    <row r="10" spans="1:9" x14ac:dyDescent="0.35">
      <c r="A10">
        <v>8</v>
      </c>
      <c r="B10" t="s">
        <v>12</v>
      </c>
      <c r="C10" s="1">
        <v>45128</v>
      </c>
      <c r="D10">
        <v>1475447</v>
      </c>
      <c r="E10">
        <v>5865578</v>
      </c>
      <c r="G10" t="s">
        <v>86</v>
      </c>
      <c r="H10" t="s">
        <v>84</v>
      </c>
    </row>
    <row r="11" spans="1:9" x14ac:dyDescent="0.35">
      <c r="A11">
        <v>9</v>
      </c>
      <c r="B11" t="s">
        <v>13</v>
      </c>
      <c r="C11" s="1">
        <v>45127</v>
      </c>
      <c r="D11">
        <v>1272343</v>
      </c>
      <c r="E11">
        <v>4060409</v>
      </c>
      <c r="G11">
        <f>COUNT(A2:A33)</f>
        <v>32</v>
      </c>
      <c r="H11" s="4">
        <v>1059661086</v>
      </c>
    </row>
    <row r="12" spans="1:9" x14ac:dyDescent="0.35">
      <c r="A12">
        <v>10</v>
      </c>
      <c r="B12" t="s">
        <v>14</v>
      </c>
      <c r="C12" s="1">
        <v>45127</v>
      </c>
      <c r="D12">
        <v>874969</v>
      </c>
      <c r="E12">
        <v>3769135</v>
      </c>
    </row>
    <row r="13" spans="1:9" x14ac:dyDescent="0.35">
      <c r="A13">
        <v>11</v>
      </c>
      <c r="B13" t="s">
        <v>15</v>
      </c>
      <c r="C13" s="1">
        <v>45128</v>
      </c>
      <c r="D13">
        <v>1548338</v>
      </c>
      <c r="E13">
        <v>3197386</v>
      </c>
    </row>
    <row r="14" spans="1:9" x14ac:dyDescent="0.35">
      <c r="A14">
        <v>12</v>
      </c>
      <c r="B14" t="s">
        <v>16</v>
      </c>
      <c r="C14" s="1">
        <v>45127</v>
      </c>
      <c r="D14">
        <v>661089</v>
      </c>
      <c r="E14">
        <v>2441130</v>
      </c>
    </row>
    <row r="15" spans="1:9" x14ac:dyDescent="0.35">
      <c r="A15">
        <v>13</v>
      </c>
      <c r="B15" t="s">
        <v>17</v>
      </c>
      <c r="C15" s="1">
        <v>45128</v>
      </c>
      <c r="D15">
        <v>666491</v>
      </c>
      <c r="E15">
        <v>2180771</v>
      </c>
    </row>
    <row r="16" spans="1:9" x14ac:dyDescent="0.35">
      <c r="A16">
        <v>14</v>
      </c>
      <c r="B16" t="s">
        <v>18</v>
      </c>
      <c r="C16" s="1">
        <v>45128</v>
      </c>
      <c r="D16">
        <v>665013</v>
      </c>
      <c r="E16">
        <v>1853310</v>
      </c>
    </row>
    <row r="17" spans="1:5" x14ac:dyDescent="0.35">
      <c r="A17">
        <v>15</v>
      </c>
      <c r="B17" t="s">
        <v>19</v>
      </c>
      <c r="C17" s="1">
        <v>45127</v>
      </c>
      <c r="D17">
        <v>391381</v>
      </c>
      <c r="E17">
        <v>1326424</v>
      </c>
    </row>
    <row r="18" spans="1:5" x14ac:dyDescent="0.35">
      <c r="A18">
        <v>16</v>
      </c>
      <c r="B18" t="s">
        <v>20</v>
      </c>
      <c r="C18" s="1">
        <v>45127</v>
      </c>
      <c r="D18">
        <v>434788</v>
      </c>
      <c r="E18">
        <v>1083805</v>
      </c>
    </row>
    <row r="19" spans="1:5" x14ac:dyDescent="0.35">
      <c r="A19">
        <v>17</v>
      </c>
      <c r="B19" t="s">
        <v>21</v>
      </c>
      <c r="C19" s="1">
        <v>45128</v>
      </c>
      <c r="D19">
        <v>257216</v>
      </c>
      <c r="E19">
        <v>923285</v>
      </c>
    </row>
    <row r="20" spans="1:5" x14ac:dyDescent="0.35">
      <c r="A20">
        <v>18</v>
      </c>
      <c r="B20" t="s">
        <v>22</v>
      </c>
      <c r="C20" s="1">
        <v>45128</v>
      </c>
      <c r="D20">
        <v>242034</v>
      </c>
      <c r="E20">
        <v>892941</v>
      </c>
    </row>
    <row r="21" spans="1:5" x14ac:dyDescent="0.35">
      <c r="A21">
        <v>19</v>
      </c>
      <c r="B21" t="s">
        <v>23</v>
      </c>
      <c r="C21" s="1">
        <v>45127</v>
      </c>
      <c r="D21">
        <v>389246</v>
      </c>
      <c r="E21">
        <v>719278</v>
      </c>
    </row>
    <row r="22" spans="1:5" x14ac:dyDescent="0.35">
      <c r="A22">
        <v>20</v>
      </c>
      <c r="B22" t="s">
        <v>24</v>
      </c>
      <c r="C22" s="1">
        <v>45128</v>
      </c>
      <c r="D22">
        <v>163415</v>
      </c>
      <c r="E22">
        <v>707753</v>
      </c>
    </row>
    <row r="23" spans="1:5" x14ac:dyDescent="0.35">
      <c r="A23">
        <v>21</v>
      </c>
      <c r="B23" t="s">
        <v>25</v>
      </c>
      <c r="C23" s="1">
        <v>45127</v>
      </c>
      <c r="D23">
        <v>140957</v>
      </c>
      <c r="E23">
        <v>553497</v>
      </c>
    </row>
    <row r="24" spans="1:5" x14ac:dyDescent="0.35">
      <c r="A24">
        <v>22</v>
      </c>
      <c r="B24" t="s">
        <v>26</v>
      </c>
      <c r="C24" s="1">
        <v>45128</v>
      </c>
      <c r="D24">
        <v>22691954</v>
      </c>
      <c r="E24">
        <v>48272268</v>
      </c>
    </row>
    <row r="25" spans="1:5" x14ac:dyDescent="0.35">
      <c r="A25">
        <v>23</v>
      </c>
      <c r="B25" t="s">
        <v>27</v>
      </c>
      <c r="C25" s="1">
        <v>45127</v>
      </c>
      <c r="D25">
        <v>17600000</v>
      </c>
      <c r="E25">
        <v>39500000</v>
      </c>
    </row>
    <row r="26" spans="1:5" x14ac:dyDescent="0.35">
      <c r="A26">
        <v>24</v>
      </c>
      <c r="B26" t="s">
        <v>28</v>
      </c>
      <c r="C26" s="1">
        <v>45127</v>
      </c>
      <c r="D26">
        <v>4600000</v>
      </c>
      <c r="E26">
        <v>13000000</v>
      </c>
    </row>
    <row r="27" spans="1:5" x14ac:dyDescent="0.35">
      <c r="A27">
        <v>25</v>
      </c>
      <c r="B27" t="s">
        <v>29</v>
      </c>
      <c r="C27" s="1">
        <v>45127</v>
      </c>
      <c r="D27">
        <v>4442404</v>
      </c>
      <c r="E27">
        <v>8504906</v>
      </c>
    </row>
    <row r="28" spans="1:5" x14ac:dyDescent="0.35">
      <c r="A28">
        <v>26</v>
      </c>
      <c r="B28" t="s">
        <v>30</v>
      </c>
      <c r="C28" s="1">
        <v>45127</v>
      </c>
      <c r="D28">
        <v>3700000</v>
      </c>
      <c r="E28">
        <v>3700000</v>
      </c>
    </row>
    <row r="29" spans="1:5" x14ac:dyDescent="0.35">
      <c r="A29">
        <v>27</v>
      </c>
      <c r="B29" t="s">
        <v>31</v>
      </c>
      <c r="C29" s="1">
        <v>45127</v>
      </c>
      <c r="D29">
        <v>14600000</v>
      </c>
      <c r="E29">
        <v>41100000</v>
      </c>
    </row>
    <row r="30" spans="1:5" x14ac:dyDescent="0.35">
      <c r="A30">
        <v>28</v>
      </c>
      <c r="B30" t="s">
        <v>32</v>
      </c>
      <c r="C30" s="1">
        <v>45127</v>
      </c>
      <c r="D30">
        <v>2166125</v>
      </c>
      <c r="E30">
        <v>6262512</v>
      </c>
    </row>
    <row r="31" spans="1:5" x14ac:dyDescent="0.35">
      <c r="A31">
        <v>29</v>
      </c>
      <c r="B31" t="s">
        <v>33</v>
      </c>
      <c r="C31" s="1">
        <v>45126</v>
      </c>
      <c r="D31">
        <v>1196975</v>
      </c>
      <c r="E31">
        <v>3849321</v>
      </c>
    </row>
    <row r="32" spans="1:5" x14ac:dyDescent="0.35">
      <c r="A32">
        <v>30</v>
      </c>
      <c r="B32" t="s">
        <v>34</v>
      </c>
      <c r="C32" s="1">
        <v>45127</v>
      </c>
      <c r="D32">
        <v>934864</v>
      </c>
      <c r="E32">
        <v>3670696</v>
      </c>
    </row>
    <row r="33" spans="1:5" x14ac:dyDescent="0.35">
      <c r="A33">
        <v>31</v>
      </c>
      <c r="B33" t="s">
        <v>35</v>
      </c>
      <c r="C33" s="1">
        <v>45128</v>
      </c>
      <c r="D33">
        <v>8100000</v>
      </c>
      <c r="E33">
        <v>31700000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A603-3D25-4C57-98DC-BB89976F0D1B}">
  <dimension ref="A3:C5"/>
  <sheetViews>
    <sheetView workbookViewId="0">
      <selection activeCell="E5" sqref="E5"/>
    </sheetView>
  </sheetViews>
  <sheetFormatPr baseColWidth="10" defaultRowHeight="14.5" x14ac:dyDescent="0.35"/>
  <cols>
    <col min="1" max="1" width="16.54296875" bestFit="1" customWidth="1"/>
    <col min="2" max="2" width="13.1796875" bestFit="1" customWidth="1"/>
    <col min="3" max="3" width="15.453125" bestFit="1" customWidth="1"/>
  </cols>
  <sheetData>
    <row r="3" spans="1:3" x14ac:dyDescent="0.35">
      <c r="A3" s="6" t="s">
        <v>87</v>
      </c>
      <c r="B3" t="s">
        <v>90</v>
      </c>
      <c r="C3" t="s">
        <v>89</v>
      </c>
    </row>
    <row r="4" spans="1:3" x14ac:dyDescent="0.35">
      <c r="A4" s="7" t="s">
        <v>91</v>
      </c>
      <c r="B4" s="10">
        <v>238103205</v>
      </c>
      <c r="C4" s="8">
        <v>82455420</v>
      </c>
    </row>
    <row r="5" spans="1:3" x14ac:dyDescent="0.35">
      <c r="A5" s="7" t="s">
        <v>88</v>
      </c>
      <c r="B5" s="9">
        <v>238103205</v>
      </c>
      <c r="C5" s="9">
        <v>82455420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2E7C-2D49-4FA5-B6AA-2A7B6EE95321}">
  <dimension ref="A1:K71"/>
  <sheetViews>
    <sheetView topLeftCell="A2" workbookViewId="0">
      <selection activeCell="B3" sqref="B3"/>
    </sheetView>
  </sheetViews>
  <sheetFormatPr baseColWidth="10" defaultRowHeight="14.5" x14ac:dyDescent="0.35"/>
  <cols>
    <col min="1" max="1" width="10.54296875" bestFit="1" customWidth="1"/>
    <col min="2" max="2" width="20.81640625" bestFit="1" customWidth="1"/>
    <col min="3" max="3" width="13.90625" bestFit="1" customWidth="1"/>
    <col min="4" max="4" width="10.08984375" bestFit="1" customWidth="1"/>
    <col min="5" max="5" width="9.81640625" bestFit="1" customWidth="1"/>
    <col min="7" max="7" width="26.08984375" customWidth="1"/>
    <col min="8" max="8" width="16.54296875" bestFit="1" customWidth="1"/>
    <col min="9" max="9" width="15.453125" bestFit="1" customWidth="1"/>
    <col min="11" max="11" width="19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>
        <v>0</v>
      </c>
      <c r="B2" t="s">
        <v>77</v>
      </c>
      <c r="C2" s="1">
        <v>45128</v>
      </c>
      <c r="D2">
        <v>82455420</v>
      </c>
      <c r="E2">
        <v>238103205</v>
      </c>
      <c r="K2" t="str">
        <f>Sheet1__2[[#Headers],[Gross]]</f>
        <v>Gross</v>
      </c>
    </row>
    <row r="3" spans="1:11" x14ac:dyDescent="0.35">
      <c r="A3">
        <v>1</v>
      </c>
      <c r="B3" t="s">
        <v>5</v>
      </c>
      <c r="C3" s="1">
        <v>45128</v>
      </c>
      <c r="D3">
        <v>13914966</v>
      </c>
      <c r="E3">
        <v>49912723</v>
      </c>
      <c r="H3" t="s">
        <v>3</v>
      </c>
      <c r="I3" t="s">
        <v>4</v>
      </c>
      <c r="K3">
        <f>E3</f>
        <v>49912723</v>
      </c>
    </row>
    <row r="4" spans="1:11" x14ac:dyDescent="0.35">
      <c r="A4">
        <v>2</v>
      </c>
      <c r="B4" t="s">
        <v>6</v>
      </c>
      <c r="C4" s="1">
        <v>45127</v>
      </c>
      <c r="D4">
        <v>6646885</v>
      </c>
      <c r="E4">
        <v>28593012</v>
      </c>
      <c r="G4" t="s">
        <v>77</v>
      </c>
      <c r="H4">
        <f>D2</f>
        <v>82455420</v>
      </c>
      <c r="I4" s="4">
        <f>E2</f>
        <v>238103205</v>
      </c>
    </row>
    <row r="5" spans="1:11" x14ac:dyDescent="0.35">
      <c r="A5">
        <v>3</v>
      </c>
      <c r="B5" t="s">
        <v>7</v>
      </c>
      <c r="C5" s="1">
        <v>45126</v>
      </c>
      <c r="D5">
        <v>6933935</v>
      </c>
      <c r="E5">
        <v>24402152</v>
      </c>
      <c r="G5" t="s">
        <v>79</v>
      </c>
      <c r="H5">
        <f>SUM(D3:D43)</f>
        <v>60673942</v>
      </c>
      <c r="I5" s="4">
        <f>SUM(E3:E43)</f>
        <v>220732474</v>
      </c>
    </row>
    <row r="6" spans="1:11" x14ac:dyDescent="0.35">
      <c r="A6">
        <v>4</v>
      </c>
      <c r="B6" t="s">
        <v>9</v>
      </c>
      <c r="C6" s="1">
        <v>45128</v>
      </c>
      <c r="D6">
        <v>3075484</v>
      </c>
      <c r="E6">
        <v>13697264</v>
      </c>
      <c r="G6" t="s">
        <v>80</v>
      </c>
      <c r="H6">
        <f>SUM(D44:D56)</f>
        <v>11903433</v>
      </c>
      <c r="I6" s="4">
        <f>SUM(E44:E56)</f>
        <v>38111283</v>
      </c>
    </row>
    <row r="7" spans="1:11" x14ac:dyDescent="0.35">
      <c r="A7">
        <v>5</v>
      </c>
      <c r="B7" t="s">
        <v>10</v>
      </c>
      <c r="C7" s="1">
        <v>45127</v>
      </c>
      <c r="D7">
        <v>2625644</v>
      </c>
      <c r="E7">
        <v>11535878</v>
      </c>
      <c r="G7" t="s">
        <v>78</v>
      </c>
      <c r="H7">
        <f>SUM(D57:D71)</f>
        <v>23288532</v>
      </c>
      <c r="I7" s="4">
        <f>SUM(E57:E71)</f>
        <v>64422894</v>
      </c>
    </row>
    <row r="8" spans="1:11" x14ac:dyDescent="0.35">
      <c r="A8">
        <v>6</v>
      </c>
      <c r="B8" t="s">
        <v>36</v>
      </c>
      <c r="C8" s="1">
        <v>45127</v>
      </c>
      <c r="D8">
        <v>4025186</v>
      </c>
      <c r="E8">
        <v>9682309</v>
      </c>
      <c r="H8">
        <f>SUM(H4:H7)</f>
        <v>178321327</v>
      </c>
      <c r="I8">
        <f>SUM(I4:I7)</f>
        <v>561369856</v>
      </c>
    </row>
    <row r="9" spans="1:11" x14ac:dyDescent="0.35">
      <c r="A9">
        <v>7</v>
      </c>
      <c r="B9" t="s">
        <v>37</v>
      </c>
      <c r="C9" s="1">
        <v>45127</v>
      </c>
      <c r="D9">
        <v>2992932</v>
      </c>
      <c r="E9">
        <v>6405719</v>
      </c>
    </row>
    <row r="10" spans="1:11" x14ac:dyDescent="0.35">
      <c r="A10">
        <v>8</v>
      </c>
      <c r="B10" t="s">
        <v>11</v>
      </c>
      <c r="C10" s="1">
        <v>45128</v>
      </c>
      <c r="D10">
        <v>1430206</v>
      </c>
      <c r="E10">
        <v>6313146</v>
      </c>
      <c r="G10" t="s">
        <v>86</v>
      </c>
      <c r="H10" t="s">
        <v>85</v>
      </c>
    </row>
    <row r="11" spans="1:11" x14ac:dyDescent="0.35">
      <c r="A11">
        <v>9</v>
      </c>
      <c r="B11" t="s">
        <v>38</v>
      </c>
      <c r="C11" s="1">
        <v>45128</v>
      </c>
      <c r="D11">
        <v>1360859</v>
      </c>
      <c r="E11">
        <v>5799265</v>
      </c>
      <c r="G11">
        <f>COUNT(A2:A71)</f>
        <v>70</v>
      </c>
      <c r="H11" s="4">
        <v>569054625</v>
      </c>
    </row>
    <row r="12" spans="1:11" x14ac:dyDescent="0.35">
      <c r="A12">
        <v>10</v>
      </c>
      <c r="B12" t="s">
        <v>39</v>
      </c>
      <c r="C12" s="1">
        <v>45126</v>
      </c>
      <c r="D12">
        <v>1263593</v>
      </c>
      <c r="E12">
        <v>5786955</v>
      </c>
    </row>
    <row r="13" spans="1:11" x14ac:dyDescent="0.35">
      <c r="A13">
        <v>11</v>
      </c>
      <c r="B13" t="s">
        <v>40</v>
      </c>
      <c r="C13" s="1">
        <v>45127</v>
      </c>
      <c r="D13">
        <v>2366657</v>
      </c>
      <c r="E13">
        <v>5772276</v>
      </c>
    </row>
    <row r="14" spans="1:11" x14ac:dyDescent="0.35">
      <c r="A14">
        <v>12</v>
      </c>
      <c r="B14" t="s">
        <v>41</v>
      </c>
      <c r="C14" s="1">
        <v>45127</v>
      </c>
      <c r="D14">
        <v>1392670</v>
      </c>
      <c r="E14">
        <v>5711694</v>
      </c>
    </row>
    <row r="15" spans="1:11" x14ac:dyDescent="0.35">
      <c r="A15">
        <v>13</v>
      </c>
      <c r="B15" t="s">
        <v>42</v>
      </c>
      <c r="C15" s="1">
        <v>45126</v>
      </c>
      <c r="D15">
        <v>1432536</v>
      </c>
      <c r="E15">
        <v>5459952</v>
      </c>
    </row>
    <row r="16" spans="1:11" x14ac:dyDescent="0.35">
      <c r="A16">
        <v>14</v>
      </c>
      <c r="B16" t="s">
        <v>12</v>
      </c>
      <c r="C16" s="1">
        <v>45128</v>
      </c>
      <c r="D16">
        <v>1186809</v>
      </c>
      <c r="E16">
        <v>4961570</v>
      </c>
    </row>
    <row r="17" spans="1:5" x14ac:dyDescent="0.35">
      <c r="A17">
        <v>15</v>
      </c>
      <c r="B17" t="s">
        <v>15</v>
      </c>
      <c r="C17" s="1">
        <v>45128</v>
      </c>
      <c r="D17">
        <v>1498450</v>
      </c>
      <c r="E17">
        <v>4737179</v>
      </c>
    </row>
    <row r="18" spans="1:5" x14ac:dyDescent="0.35">
      <c r="A18">
        <v>16</v>
      </c>
      <c r="B18" t="s">
        <v>43</v>
      </c>
      <c r="C18" s="1">
        <v>45127</v>
      </c>
      <c r="D18">
        <v>833588</v>
      </c>
      <c r="E18">
        <v>4362209</v>
      </c>
    </row>
    <row r="19" spans="1:5" x14ac:dyDescent="0.35">
      <c r="A19">
        <v>17</v>
      </c>
      <c r="B19" t="s">
        <v>44</v>
      </c>
      <c r="C19" s="1">
        <v>45128</v>
      </c>
      <c r="D19">
        <v>914425</v>
      </c>
      <c r="E19">
        <v>3970595</v>
      </c>
    </row>
    <row r="20" spans="1:5" x14ac:dyDescent="0.35">
      <c r="A20">
        <v>18</v>
      </c>
      <c r="B20" t="s">
        <v>14</v>
      </c>
      <c r="C20" s="1">
        <v>45127</v>
      </c>
      <c r="D20">
        <v>813843</v>
      </c>
      <c r="E20">
        <v>2983062</v>
      </c>
    </row>
    <row r="21" spans="1:5" x14ac:dyDescent="0.35">
      <c r="A21">
        <v>19</v>
      </c>
      <c r="B21" t="s">
        <v>13</v>
      </c>
      <c r="C21" s="1">
        <v>45127</v>
      </c>
      <c r="D21">
        <v>644616</v>
      </c>
      <c r="E21">
        <v>2402313</v>
      </c>
    </row>
    <row r="22" spans="1:5" x14ac:dyDescent="0.35">
      <c r="A22">
        <v>20</v>
      </c>
      <c r="B22" t="s">
        <v>45</v>
      </c>
      <c r="C22" s="1">
        <v>45127</v>
      </c>
      <c r="D22">
        <v>660064</v>
      </c>
      <c r="E22">
        <v>2275249</v>
      </c>
    </row>
    <row r="23" spans="1:5" x14ac:dyDescent="0.35">
      <c r="A23">
        <v>21</v>
      </c>
      <c r="B23" t="s">
        <v>16</v>
      </c>
      <c r="C23" s="1">
        <v>45127</v>
      </c>
      <c r="D23">
        <v>611860</v>
      </c>
      <c r="E23">
        <v>2006513</v>
      </c>
    </row>
    <row r="24" spans="1:5" x14ac:dyDescent="0.35">
      <c r="A24">
        <v>22</v>
      </c>
      <c r="B24" t="s">
        <v>46</v>
      </c>
      <c r="C24" s="1">
        <v>45127</v>
      </c>
      <c r="D24">
        <v>545706</v>
      </c>
      <c r="E24">
        <v>1859086</v>
      </c>
    </row>
    <row r="25" spans="1:5" x14ac:dyDescent="0.35">
      <c r="A25">
        <v>23</v>
      </c>
      <c r="B25" t="s">
        <v>17</v>
      </c>
      <c r="C25" s="1">
        <v>45128</v>
      </c>
      <c r="D25">
        <v>479346</v>
      </c>
      <c r="E25">
        <v>1791136</v>
      </c>
    </row>
    <row r="26" spans="1:5" x14ac:dyDescent="0.35">
      <c r="A26">
        <v>24</v>
      </c>
      <c r="B26" t="s">
        <v>47</v>
      </c>
      <c r="C26" s="1">
        <v>45127</v>
      </c>
      <c r="D26">
        <v>406002</v>
      </c>
      <c r="E26">
        <v>1322970</v>
      </c>
    </row>
    <row r="27" spans="1:5" x14ac:dyDescent="0.35">
      <c r="A27">
        <v>25</v>
      </c>
      <c r="B27" t="s">
        <v>48</v>
      </c>
      <c r="C27" s="1">
        <v>45126</v>
      </c>
      <c r="D27">
        <v>489084</v>
      </c>
      <c r="E27">
        <v>1294659</v>
      </c>
    </row>
    <row r="28" spans="1:5" x14ac:dyDescent="0.35">
      <c r="A28">
        <v>26</v>
      </c>
      <c r="B28" t="s">
        <v>19</v>
      </c>
      <c r="C28" s="1">
        <v>45127</v>
      </c>
      <c r="D28">
        <v>369057</v>
      </c>
      <c r="E28">
        <v>1264876</v>
      </c>
    </row>
    <row r="29" spans="1:5" x14ac:dyDescent="0.35">
      <c r="A29">
        <v>27</v>
      </c>
      <c r="B29" t="s">
        <v>21</v>
      </c>
      <c r="C29" s="1">
        <v>45128</v>
      </c>
      <c r="D29">
        <v>229829</v>
      </c>
      <c r="E29">
        <v>892498</v>
      </c>
    </row>
    <row r="30" spans="1:5" x14ac:dyDescent="0.35">
      <c r="A30">
        <v>28</v>
      </c>
      <c r="B30" t="s">
        <v>18</v>
      </c>
      <c r="C30" s="1">
        <v>45128</v>
      </c>
      <c r="D30">
        <v>282207</v>
      </c>
      <c r="E30">
        <v>887628</v>
      </c>
    </row>
    <row r="31" spans="1:5" x14ac:dyDescent="0.35">
      <c r="A31">
        <v>29</v>
      </c>
      <c r="B31" t="s">
        <v>20</v>
      </c>
      <c r="C31" s="1">
        <v>45127</v>
      </c>
      <c r="D31">
        <v>220553</v>
      </c>
      <c r="E31">
        <v>816632</v>
      </c>
    </row>
    <row r="32" spans="1:5" x14ac:dyDescent="0.35">
      <c r="A32">
        <v>30</v>
      </c>
      <c r="B32" t="s">
        <v>22</v>
      </c>
      <c r="C32" s="1">
        <v>45128</v>
      </c>
      <c r="D32">
        <v>169053</v>
      </c>
      <c r="E32">
        <v>728918</v>
      </c>
    </row>
    <row r="33" spans="1:5" x14ac:dyDescent="0.35">
      <c r="A33">
        <v>31</v>
      </c>
      <c r="B33" t="s">
        <v>23</v>
      </c>
      <c r="C33" s="1">
        <v>45127</v>
      </c>
      <c r="D33">
        <v>178097</v>
      </c>
      <c r="E33">
        <v>691783</v>
      </c>
    </row>
    <row r="34" spans="1:5" x14ac:dyDescent="0.35">
      <c r="A34">
        <v>32</v>
      </c>
      <c r="B34" t="s">
        <v>49</v>
      </c>
      <c r="C34" s="1">
        <v>45128</v>
      </c>
      <c r="D34">
        <v>128931</v>
      </c>
      <c r="E34">
        <v>552891</v>
      </c>
    </row>
    <row r="35" spans="1:5" x14ac:dyDescent="0.35">
      <c r="A35">
        <v>33</v>
      </c>
      <c r="B35" t="s">
        <v>25</v>
      </c>
      <c r="C35" s="1">
        <v>45127</v>
      </c>
      <c r="D35">
        <v>129817</v>
      </c>
      <c r="E35">
        <v>428192</v>
      </c>
    </row>
    <row r="36" spans="1:5" x14ac:dyDescent="0.35">
      <c r="A36">
        <v>34</v>
      </c>
      <c r="B36" t="s">
        <v>50</v>
      </c>
      <c r="C36" s="1">
        <v>45128</v>
      </c>
      <c r="D36">
        <v>121194</v>
      </c>
      <c r="E36">
        <v>403210</v>
      </c>
    </row>
    <row r="37" spans="1:5" x14ac:dyDescent="0.35">
      <c r="A37">
        <v>35</v>
      </c>
      <c r="B37" t="s">
        <v>24</v>
      </c>
      <c r="C37" s="1">
        <v>45128</v>
      </c>
      <c r="D37">
        <v>108259</v>
      </c>
      <c r="E37">
        <v>391048</v>
      </c>
    </row>
    <row r="38" spans="1:5" x14ac:dyDescent="0.35">
      <c r="A38">
        <v>36</v>
      </c>
      <c r="B38" t="s">
        <v>51</v>
      </c>
      <c r="C38" s="1">
        <v>45127</v>
      </c>
      <c r="D38">
        <v>59382</v>
      </c>
      <c r="E38">
        <v>215427</v>
      </c>
    </row>
    <row r="39" spans="1:5" x14ac:dyDescent="0.35">
      <c r="A39">
        <v>37</v>
      </c>
      <c r="B39" t="s">
        <v>52</v>
      </c>
      <c r="C39" s="1">
        <v>45127</v>
      </c>
      <c r="D39">
        <v>38955</v>
      </c>
      <c r="E39">
        <v>131550</v>
      </c>
    </row>
    <row r="40" spans="1:5" x14ac:dyDescent="0.35">
      <c r="A40">
        <v>38</v>
      </c>
      <c r="B40" t="s">
        <v>53</v>
      </c>
      <c r="C40" s="1">
        <v>45127</v>
      </c>
      <c r="D40">
        <v>37151</v>
      </c>
      <c r="E40">
        <v>112745</v>
      </c>
    </row>
    <row r="41" spans="1:5" x14ac:dyDescent="0.35">
      <c r="A41">
        <v>39</v>
      </c>
      <c r="B41" t="s">
        <v>54</v>
      </c>
      <c r="C41" s="1">
        <v>45128</v>
      </c>
      <c r="D41">
        <v>22061</v>
      </c>
      <c r="E41">
        <v>63524</v>
      </c>
    </row>
    <row r="42" spans="1:5" x14ac:dyDescent="0.35">
      <c r="A42">
        <v>40</v>
      </c>
      <c r="B42" t="s">
        <v>55</v>
      </c>
      <c r="C42" s="1">
        <v>45128</v>
      </c>
      <c r="D42">
        <v>18966</v>
      </c>
      <c r="E42">
        <v>56667</v>
      </c>
    </row>
    <row r="43" spans="1:5" x14ac:dyDescent="0.35">
      <c r="A43">
        <v>41</v>
      </c>
      <c r="B43" t="s">
        <v>56</v>
      </c>
      <c r="C43" s="1">
        <v>45126</v>
      </c>
      <c r="D43">
        <v>15084</v>
      </c>
      <c r="E43">
        <v>55999</v>
      </c>
    </row>
    <row r="44" spans="1:5" x14ac:dyDescent="0.35">
      <c r="A44">
        <v>42</v>
      </c>
      <c r="B44" t="s">
        <v>26</v>
      </c>
      <c r="C44" s="1">
        <v>45128</v>
      </c>
      <c r="D44">
        <v>4624080</v>
      </c>
      <c r="E44">
        <v>12182617</v>
      </c>
    </row>
    <row r="45" spans="1:5" x14ac:dyDescent="0.35">
      <c r="A45">
        <v>43</v>
      </c>
      <c r="B45" t="s">
        <v>27</v>
      </c>
      <c r="C45" s="1">
        <v>45127</v>
      </c>
      <c r="D45">
        <v>2730191</v>
      </c>
      <c r="E45">
        <v>9622067</v>
      </c>
    </row>
    <row r="46" spans="1:5" x14ac:dyDescent="0.35">
      <c r="A46">
        <v>44</v>
      </c>
      <c r="B46" t="s">
        <v>57</v>
      </c>
      <c r="C46" s="1">
        <v>45127</v>
      </c>
      <c r="D46">
        <v>938493</v>
      </c>
      <c r="E46">
        <v>3384235</v>
      </c>
    </row>
    <row r="47" spans="1:5" x14ac:dyDescent="0.35">
      <c r="A47">
        <v>45</v>
      </c>
      <c r="B47" t="s">
        <v>58</v>
      </c>
      <c r="C47" s="1">
        <v>45127</v>
      </c>
      <c r="D47">
        <v>1023289</v>
      </c>
      <c r="E47">
        <v>3144852</v>
      </c>
    </row>
    <row r="48" spans="1:5" x14ac:dyDescent="0.35">
      <c r="A48">
        <v>46</v>
      </c>
      <c r="B48" t="s">
        <v>29</v>
      </c>
      <c r="C48" s="1">
        <v>45127</v>
      </c>
      <c r="D48">
        <v>854937</v>
      </c>
      <c r="E48">
        <v>2670456</v>
      </c>
    </row>
    <row r="49" spans="1:5" x14ac:dyDescent="0.35">
      <c r="A49">
        <v>47</v>
      </c>
      <c r="B49" t="s">
        <v>28</v>
      </c>
      <c r="C49" s="1">
        <v>45127</v>
      </c>
      <c r="D49">
        <v>789697</v>
      </c>
      <c r="E49">
        <v>2627448</v>
      </c>
    </row>
    <row r="50" spans="1:5" x14ac:dyDescent="0.35">
      <c r="A50">
        <v>48</v>
      </c>
      <c r="B50" t="s">
        <v>30</v>
      </c>
      <c r="C50" s="1">
        <v>45127</v>
      </c>
      <c r="D50">
        <v>536423</v>
      </c>
      <c r="E50">
        <v>2048804</v>
      </c>
    </row>
    <row r="51" spans="1:5" x14ac:dyDescent="0.35">
      <c r="A51">
        <v>49</v>
      </c>
      <c r="B51" t="s">
        <v>59</v>
      </c>
      <c r="C51" s="1">
        <v>45127</v>
      </c>
      <c r="D51">
        <v>40933</v>
      </c>
      <c r="E51">
        <v>1064858</v>
      </c>
    </row>
    <row r="52" spans="1:5" x14ac:dyDescent="0.35">
      <c r="A52">
        <v>50</v>
      </c>
      <c r="B52" t="s">
        <v>60</v>
      </c>
      <c r="C52" s="1">
        <v>45127</v>
      </c>
      <c r="D52">
        <v>135872</v>
      </c>
      <c r="E52">
        <v>362385</v>
      </c>
    </row>
    <row r="53" spans="1:5" x14ac:dyDescent="0.35">
      <c r="A53">
        <v>51</v>
      </c>
      <c r="B53" t="s">
        <v>61</v>
      </c>
      <c r="C53" s="1">
        <v>45127</v>
      </c>
      <c r="D53">
        <v>94605</v>
      </c>
      <c r="E53">
        <v>343380</v>
      </c>
    </row>
    <row r="54" spans="1:5" x14ac:dyDescent="0.35">
      <c r="A54">
        <v>52</v>
      </c>
      <c r="B54" t="s">
        <v>62</v>
      </c>
      <c r="C54" s="1">
        <v>45127</v>
      </c>
      <c r="D54">
        <v>15417</v>
      </c>
      <c r="E54">
        <v>322103</v>
      </c>
    </row>
    <row r="55" spans="1:5" x14ac:dyDescent="0.35">
      <c r="A55">
        <v>53</v>
      </c>
      <c r="B55" t="s">
        <v>63</v>
      </c>
      <c r="C55" s="1">
        <v>45127</v>
      </c>
      <c r="D55">
        <v>66193</v>
      </c>
      <c r="E55">
        <v>199918</v>
      </c>
    </row>
    <row r="56" spans="1:5" x14ac:dyDescent="0.35">
      <c r="A56">
        <v>54</v>
      </c>
      <c r="B56" t="s">
        <v>64</v>
      </c>
      <c r="C56" s="1">
        <v>45127</v>
      </c>
      <c r="D56">
        <v>53303</v>
      </c>
      <c r="E56">
        <v>138160</v>
      </c>
    </row>
    <row r="57" spans="1:5" x14ac:dyDescent="0.35">
      <c r="A57">
        <v>55</v>
      </c>
      <c r="B57" t="s">
        <v>31</v>
      </c>
      <c r="C57" s="1">
        <v>45127</v>
      </c>
      <c r="D57">
        <v>6332370</v>
      </c>
      <c r="E57">
        <v>18238488</v>
      </c>
    </row>
    <row r="58" spans="1:5" x14ac:dyDescent="0.35">
      <c r="A58">
        <v>56</v>
      </c>
      <c r="B58" t="s">
        <v>65</v>
      </c>
      <c r="C58" s="1">
        <v>45128</v>
      </c>
      <c r="D58">
        <v>7148985</v>
      </c>
      <c r="E58">
        <v>16326255</v>
      </c>
    </row>
    <row r="59" spans="1:5" x14ac:dyDescent="0.35">
      <c r="A59">
        <v>57</v>
      </c>
      <c r="B59" t="s">
        <v>34</v>
      </c>
      <c r="C59" s="1">
        <v>45127</v>
      </c>
      <c r="D59">
        <v>1871245</v>
      </c>
      <c r="E59">
        <v>6027254</v>
      </c>
    </row>
    <row r="60" spans="1:5" x14ac:dyDescent="0.35">
      <c r="A60">
        <v>58</v>
      </c>
      <c r="B60" t="s">
        <v>66</v>
      </c>
      <c r="C60" s="1">
        <v>45128</v>
      </c>
      <c r="D60">
        <v>1249841</v>
      </c>
      <c r="E60">
        <v>4551136</v>
      </c>
    </row>
    <row r="61" spans="1:5" x14ac:dyDescent="0.35">
      <c r="A61">
        <v>59</v>
      </c>
      <c r="B61" t="s">
        <v>67</v>
      </c>
      <c r="C61" s="1">
        <v>45126</v>
      </c>
      <c r="D61">
        <v>1131021</v>
      </c>
      <c r="E61">
        <v>3664879</v>
      </c>
    </row>
    <row r="62" spans="1:5" x14ac:dyDescent="0.35">
      <c r="A62">
        <v>60</v>
      </c>
      <c r="B62" t="s">
        <v>32</v>
      </c>
      <c r="C62" s="1">
        <v>45127</v>
      </c>
      <c r="D62">
        <v>867137</v>
      </c>
      <c r="E62">
        <v>2676277</v>
      </c>
    </row>
    <row r="63" spans="1:5" x14ac:dyDescent="0.35">
      <c r="A63">
        <v>61</v>
      </c>
      <c r="B63" t="s">
        <v>68</v>
      </c>
      <c r="C63" s="1">
        <v>45127</v>
      </c>
      <c r="D63">
        <v>842792</v>
      </c>
      <c r="E63">
        <v>2556819</v>
      </c>
    </row>
    <row r="64" spans="1:5" x14ac:dyDescent="0.35">
      <c r="A64">
        <v>62</v>
      </c>
      <c r="B64" t="s">
        <v>69</v>
      </c>
      <c r="C64" s="1">
        <v>45127</v>
      </c>
      <c r="D64">
        <v>819049</v>
      </c>
      <c r="E64">
        <v>2496424</v>
      </c>
    </row>
    <row r="65" spans="1:5" x14ac:dyDescent="0.35">
      <c r="A65">
        <v>63</v>
      </c>
      <c r="B65" t="s">
        <v>70</v>
      </c>
      <c r="C65" s="1">
        <v>45126</v>
      </c>
      <c r="D65">
        <v>1060124</v>
      </c>
      <c r="E65">
        <v>2459073</v>
      </c>
    </row>
    <row r="66" spans="1:5" x14ac:dyDescent="0.35">
      <c r="A66">
        <v>64</v>
      </c>
      <c r="B66" t="s">
        <v>71</v>
      </c>
      <c r="C66" s="1">
        <v>45127</v>
      </c>
      <c r="D66">
        <v>804478</v>
      </c>
      <c r="E66">
        <v>2387035</v>
      </c>
    </row>
    <row r="67" spans="1:5" x14ac:dyDescent="0.35">
      <c r="A67">
        <v>65</v>
      </c>
      <c r="B67" t="s">
        <v>72</v>
      </c>
      <c r="C67" s="1">
        <v>45127</v>
      </c>
      <c r="D67">
        <v>833740</v>
      </c>
      <c r="E67">
        <v>2156555</v>
      </c>
    </row>
    <row r="68" spans="1:5" x14ac:dyDescent="0.35">
      <c r="A68">
        <v>66</v>
      </c>
      <c r="B68" t="s">
        <v>73</v>
      </c>
      <c r="C68" s="1">
        <v>45128</v>
      </c>
      <c r="D68">
        <v>202754</v>
      </c>
      <c r="E68">
        <v>490559</v>
      </c>
    </row>
    <row r="69" spans="1:5" x14ac:dyDescent="0.35">
      <c r="A69">
        <v>67</v>
      </c>
      <c r="B69" t="s">
        <v>74</v>
      </c>
      <c r="C69" s="1">
        <v>45128</v>
      </c>
      <c r="D69">
        <v>50683</v>
      </c>
      <c r="E69">
        <v>153313</v>
      </c>
    </row>
    <row r="70" spans="1:5" x14ac:dyDescent="0.35">
      <c r="A70">
        <v>68</v>
      </c>
      <c r="B70" t="s">
        <v>75</v>
      </c>
      <c r="C70" s="1">
        <v>45128</v>
      </c>
      <c r="D70">
        <v>40859</v>
      </c>
      <c r="E70">
        <v>124936</v>
      </c>
    </row>
    <row r="71" spans="1:5" x14ac:dyDescent="0.35">
      <c r="A71">
        <v>69</v>
      </c>
      <c r="B71" t="s">
        <v>76</v>
      </c>
      <c r="C71" s="1">
        <v>45128</v>
      </c>
      <c r="D71">
        <v>33454</v>
      </c>
      <c r="E71">
        <v>113891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b 4 3 b 2 3 - c 3 1 c - 4 d b 7 - b f 7 5 - 8 6 b c 8 3 3 b b 7 9 f "   x m l n s = " h t t p : / / s c h e m a s . m i c r o s o f t . c o m / D a t a M a s h u p " > A A A A A H A F A A B Q S w M E F A A C A A g A b p E L V / m V W x m j A A A A 9 g A A A B I A H A B D b 2 5 m a W c v U G F j a 2 F n Z S 5 4 b W w g o h g A K K A U A A A A A A A A A A A A A A A A A A A A A A A A A A A A h Y + 9 D o I w G E V f h X S n f y 6 E f J T B u E l i Q m J c m 1 K h E Y q h x f J u D j 6 S r y B G U T f H e + 4 Z 7 r 1 f b 5 B P X R t d 9 O B M b z P E M E W R t q q v j K 0 z N P p j n K B c w E 6 q k 6 x 1 N M v W p Z O r M t R 4 f 0 4 J C S H g s M L 9 U B N O K S O H Y l u q R n c S f W T z X 4 6 N d V 5 a p Z G A / W u M 4 J i x B H P K M Q W y Q C i M / Q p 8 3 v t s f y C s x 9 a P g x b a x Z s S y B K B v D + I B 1 B L A w Q U A A I A C A B u k Q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E L V 7 4 w w 9 t r A g A A u B E A A B M A H A B G b 3 J t d W x h c y 9 T Z W N 0 a W 9 u M S 5 t I K I Y A C i g F A A A A A A A A A A A A A A A A A A A A A A A A A A A A O 1 W T W / a Q B C 9 I / E f V p s e j G Q h G a I e W n F I I G 2 j H o i A t g d A a G 1 P w o r 1 r r W 7 V C S I / 5 6 x D c W U G M M h q l Q Z C 9 n e j 3 l v P v Z 5 D A S W K 0 m G 2 d 3 7 X K / V a 2 b O N I R k O A e w H u k Q A b Z e I / j r a / 4 E E k f u V g G I 5 i + l F 7 5 S C + c L F 9 D s K m l B W u P Q 7 q f J D w P a T C Q L 5 m r S A 7 O w K p 5 0 l W G G D D g L m A 7 V 5 J Z p n 8 P M V 6 u Z e u Q B N F f C r G j D J X I p h E u s X k L D z X A z J r P 0 h u g Z j f X 4 3 k L U o d k k d b 9 z G W 7 f 6 H Q z 7 j H L p t v 9 V / R O B s y H F x Y q Q 2 K t I v W b 4 y N F Y y P m I / m H Z M z C N 2 A h E n f y g C 4 Z b 2 d v h B g G T D B t O g m 7 a e O P + R G P F Q l Y 5 H N E 2 F s d a S b N o 9 J R V 4 l l J E f P M R i n k I y 7 X t N s I X p D 7 q X 9 e N 1 M t m x c s q Y 3 G h i O W n w n F l Y 2 H R y A A G a A o K + w m w z x O Z 3 s x y C 5 f D r a 9 F U r Y w 5 G N 3 t H f j K h N N E A U S z Y y 4 E z A 8 C h A H D F E p y / X X b p B / x T d 7 t I 7 1 a P 0 L 6 7 5 3 I K y S u E O i b l p t c l c A d 0 v d I U v c E u S c 8 + p r n 0 n H K q d V 7 8 v L I A Z k k 7 h d Q + P 3 y t s v g d o R 2 Q b V 0 e v X Y a v V 3 l H c S u X u O y A C Y v R l f b c 0 6 c V o O + m y b 1 Y 0 z w H H g E u h K m S p g q Y a q E 6 X x h a r + j M P 1 P z V K P o z 2 u S Z C m h p E Y U x I r w w N s Q C E H M 4 w F t 1 n + T m g T y d V + u s N i 1 a Q P S c 3 c P j + g 5 a S 1 N c 7 a w 8 L Z 6 0 / T y x f S a V J e E a s S X 5 D d r r b O 4 5 a u P m R 2 v v K V + Z A d r m a Z O p X A X y 6 H x Y h v u H v Z F 6 t A D n d 2 j 7 5 W e x f P P e 0 F h / 2 6 O u x V A 1 I 1 I F U D 8 m 8 a k F d Q S w E C L Q A U A A I A C A B u k Q t X + Z V b G a M A A A D 2 A A A A E g A A A A A A A A A A A A A A A A A A A A A A Q 2 9 u Z m l n L 1 B h Y 2 t h Z 2 U u e G 1 s U E s B A i 0 A F A A C A A g A b p E L V w / K 6 a u k A A A A 6 Q A A A B M A A A A A A A A A A A A A A A A A 7 w A A A F t D b 2 5 0 Z W 5 0 X 1 R 5 c G V z X S 5 4 b W x Q S w E C L Q A U A A I A C A B u k Q t X v j D D 2 2 s C A A C 4 E Q A A E w A A A A A A A A A A A A A A A A D g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g A A A A A A A M 8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X J l Y S w x f S Z x d W 9 0 O y w m c X V v d D t T Z W N 0 a W 9 u M S 9 T a G V l d D E v Q X V 0 b 1 J l b W 9 2 Z W R D b 2 x 1 b W 5 z M S 5 7 U m V s Z W F z Z S B E Y X R l L D J 9 J n F 1 b 3 Q 7 L C Z x d W 9 0 O 1 N l Y 3 R p b 2 4 x L 1 N o Z W V 0 M S 9 B d X R v U m V t b 3 Z l Z E N v b H V t b n M x L n t P c G V u a W 5 n L D N 9 J n F 1 b 3 Q 7 L C Z x d W 9 0 O 1 N l Y 3 R p b 2 4 x L 1 N o Z W V 0 M S 9 B d X R v U m V t b 3 Z l Z E N v b H V t b n M x L n t H c m 9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X J l Y S w x f S Z x d W 9 0 O y w m c X V v d D t T Z W N 0 a W 9 u M S 9 T a G V l d D E v Q X V 0 b 1 J l b W 9 2 Z W R D b 2 x 1 b W 5 z M S 5 7 U m V s Z W F z Z S B E Y X R l L D J 9 J n F 1 b 3 Q 7 L C Z x d W 9 0 O 1 N l Y 3 R p b 2 4 x L 1 N o Z W V 0 M S 9 B d X R v U m V t b 3 Z l Z E N v b H V t b n M x L n t P c G V u a W 5 n L D N 9 J n F 1 b 3 Q 7 L C Z x d W 9 0 O 1 N l Y 3 R p b 2 4 x L 1 N o Z W V 0 M S 9 B d X R v U m V t b 3 Z l Z E N v b H V t b n M x L n t H c m 9 z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c m V h J n F 1 b 3 Q 7 L C Z x d W 9 0 O 1 J l b G V h c 2 U g R G F 0 Z S Z x d W 9 0 O y w m c X V v d D t P c G V u a W 5 n J n F 1 b 3 Q 7 L C Z x d W 9 0 O 0 d y b 3 N z J n F 1 b 3 Q 7 X S I g L z 4 8 R W 5 0 c n k g V H l w Z T 0 i R m l s b E N v b H V t b l R 5 c G V z I i B W Y W x 1 Z T 0 i c 0 F 3 W U p B d 0 0 9 I i A v P j x F b n R y e S B U e X B l P S J G a W x s T G F z d F V w Z G F 0 Z W Q i I F Z h b H V l P S J k M j A y M y 0 w O C 0 x M F Q x N j o x O T o 1 N y 4 5 N D Y 4 M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M 1 M W E 3 Z G Y 4 Z S 1 j O T A x L T R h N j Q t O W I 3 Y y 0 5 O D c w M j F j N T Q 0 M 2 E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Q 2 9 s d W 1 u M S w w f S Z x d W 9 0 O y w m c X V v d D t T Z W N 0 a W 9 u M S 9 T a G V l d D E g K D I p L 0 F 1 d G 9 S Z W 1 v d m V k Q 2 9 s d W 1 u c z E u e 0 F y Z W E s M X 0 m c X V v d D s s J n F 1 b 3 Q 7 U 2 V j d G l v b j E v U 2 h l Z X Q x I C g y K S 9 B d X R v U m V t b 3 Z l Z E N v b H V t b n M x L n t S Z W x l Y X N l I E R h d G U s M n 0 m c X V v d D s s J n F 1 b 3 Q 7 U 2 V j d G l v b j E v U 2 h l Z X Q x I C g y K S 9 B d X R v U m V t b 3 Z l Z E N v b H V t b n M x L n t P c G V u a W 5 n L D N 9 J n F 1 b 3 Q 7 L C Z x d W 9 0 O 1 N l Y 3 R p b 2 4 x L 1 N o Z W V 0 M S A o M i k v Q X V 0 b 1 J l b W 9 2 Z W R D b 2 x 1 b W 5 z M S 5 7 R 3 J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D b 2 x 1 b W 4 x L D B 9 J n F 1 b 3 Q 7 L C Z x d W 9 0 O 1 N l Y 3 R p b 2 4 x L 1 N o Z W V 0 M S A o M i k v Q X V 0 b 1 J l b W 9 2 Z W R D b 2 x 1 b W 5 z M S 5 7 Q X J l Y S w x f S Z x d W 9 0 O y w m c X V v d D t T Z W N 0 a W 9 u M S 9 T a G V l d D E g K D I p L 0 F 1 d G 9 S Z W 1 v d m V k Q 2 9 s d W 1 u c z E u e 1 J l b G V h c 2 U g R G F 0 Z S w y f S Z x d W 9 0 O y w m c X V v d D t T Z W N 0 a W 9 u M S 9 T a G V l d D E g K D I p L 0 F 1 d G 9 S Z W 1 v d m V k Q 2 9 s d W 1 u c z E u e 0 9 w Z W 5 p b m c s M 3 0 m c X V v d D s s J n F 1 b 3 Q 7 U 2 V j d G l v b j E v U 2 h l Z X Q x I C g y K S 9 B d X R v U m V t b 3 Z l Z E N v b H V t b n M x L n t H c m 9 z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c m V h J n F 1 b 3 Q 7 L C Z x d W 9 0 O 1 J l b G V h c 2 U g R G F 0 Z S Z x d W 9 0 O y w m c X V v d D t P c G V u a W 5 n J n F 1 b 3 Q 7 L C Z x d W 9 0 O 0 d y b 3 N z J n F 1 b 3 Q 7 X S I g L z 4 8 R W 5 0 c n k g V H l w Z T 0 i R m l s b E N v b H V t b l R 5 c G V z I i B W Y W x 1 Z T 0 i c 0 F 3 W U p B d 0 0 9 I i A v P j x F b n R y e S B U e X B l P S J G a W x s T G F z d F V w Z G F 0 Z W Q i I F Z h b H V l P S J k M j A y M y 0 w O C 0 x M F Q x N j o y M D o w M C 4 w N D E y N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C I g L z 4 8 R W 5 0 c n k g V H l w Z T 0 i U X V l c n l J R C I g V m F s d W U 9 I n M w N T Q 1 O T F k M S 0 z N 2 Y 0 L T R j Y T I t Y W Y x O S 1 k Y m Y 2 Z j Y 5 N m Y y Y T Y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2 O j E 5 O j U 3 L j A w N j E x M j J a I i A v P j x F b n R y e S B U e X B l P S J G a W x s Q 2 9 s d W 1 u V H l w Z X M i I F Z h b H V l P S J z Q U F B Q U J n W T 0 i I C 8 + P E V u d H J 5 I F R 5 c G U 9 I k Z p b G x D b 2 x 1 b W 5 O Y W 1 l c y I g V m F s d W U 9 I n N b J n F 1 b 3 Q 7 Q 2 9 s d W 1 u M S Z x d W 9 0 O y w m c X V v d D t B c m V h J n F 1 b 3 Q 7 L C Z x d W 9 0 O 1 J l b G V h c 2 U g R G F 0 Z S Z x d W 9 0 O y w m c X V v d D t P c G V u a W 5 n L j E m c X V v d D s s J n F 1 b 3 Q 7 R 3 J v c 3 M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0 F y Z W E s M X 0 m c X V v d D s s J n F 1 b 3 Q 7 U 2 V j d G l v b j E v U 2 h l Z X Q x I C g z K S 9 B d X R v U m V t b 3 Z l Z E N v b H V t b n M x L n t S Z W x l Y X N l I E R h d G U s M n 0 m c X V v d D s s J n F 1 b 3 Q 7 U 2 V j d G l v b j E v U 2 h l Z X Q x I C g z K S 9 B d X R v U m V t b 3 Z l Z E N v b H V t b n M x L n t P c G V u a W 5 n L j E s M 3 0 m c X V v d D s s J n F 1 b 3 Q 7 U 2 V j d G l v b j E v U 2 h l Z X Q x I C g z K S 9 B d X R v U m V t b 3 Z l Z E N v b H V t b n M x L n t H c m 9 z c y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Q 2 9 s d W 1 u M S w w f S Z x d W 9 0 O y w m c X V v d D t T Z W N 0 a W 9 u M S 9 T a G V l d D E g K D M p L 0 F 1 d G 9 S Z W 1 v d m V k Q 2 9 s d W 1 u c z E u e 0 F y Z W E s M X 0 m c X V v d D s s J n F 1 b 3 Q 7 U 2 V j d G l v b j E v U 2 h l Z X Q x I C g z K S 9 B d X R v U m V t b 3 Z l Z E N v b H V t b n M x L n t S Z W x l Y X N l I E R h d G U s M n 0 m c X V v d D s s J n F 1 b 3 Q 7 U 2 V j d G l v b j E v U 2 h l Z X Q x I C g z K S 9 B d X R v U m V t b 3 Z l Z E N v b H V t b n M x L n t P c G V u a W 5 n L j E s M 3 0 m c X V v d D s s J n F 1 b 3 Q 7 U 2 V j d G l v b j E v U 2 h l Z X Q x I C g z K S 9 B d X R v U m V t b 3 Z l Z E N v b H V t b n M x L n t H c m 9 z c y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G l 2 a W R p c i U y M G N v b H V t b m E l M j B w b 3 I l M j B w b 3 N p Y 2 l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R p d m l k a X I l M j B j b 2 x 1 b W 5 h J T I w c G 9 y J T I w c G 9 z a W N p b 2 5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X J l Y S w x f S Z x d W 9 0 O y w m c X V v d D t T Z W N 0 a W 9 u M S 9 T a G V l d D E v Q X V 0 b 1 J l b W 9 2 Z W R D b 2 x 1 b W 5 z M S 5 7 U m V s Z W F z Z S B E Y X R l L D J 9 J n F 1 b 3 Q 7 L C Z x d W 9 0 O 1 N l Y 3 R p b 2 4 x L 1 N o Z W V 0 M S 9 B d X R v U m V t b 3 Z l Z E N v b H V t b n M x L n t P c G V u a W 5 n L D N 9 J n F 1 b 3 Q 7 L C Z x d W 9 0 O 1 N l Y 3 R p b 2 4 x L 1 N o Z W V 0 M S 9 B d X R v U m V t b 3 Z l Z E N v b H V t b n M x L n t H c m 9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X J l Y S w x f S Z x d W 9 0 O y w m c X V v d D t T Z W N 0 a W 9 u M S 9 T a G V l d D E v Q X V 0 b 1 J l b W 9 2 Z W R D b 2 x 1 b W 5 z M S 5 7 U m V s Z W F z Z S B E Y X R l L D J 9 J n F 1 b 3 Q 7 L C Z x d W 9 0 O 1 N l Y 3 R p b 2 4 x L 1 N o Z W V 0 M S 9 B d X R v U m V t b 3 Z l Z E N v b H V t b n M x L n t P c G V u a W 5 n L D N 9 J n F 1 b 3 Q 7 L C Z x d W 9 0 O 1 N l Y 3 R p b 2 4 x L 1 N o Z W V 0 M S 9 B d X R v U m V t b 3 Z l Z E N v b H V t b n M x L n t H c m 9 z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c m V h J n F 1 b 3 Q 7 L C Z x d W 9 0 O 1 J l b G V h c 2 U g R G F 0 Z S Z x d W 9 0 O y w m c X V v d D t P c G V u a W 5 n J n F 1 b 3 Q 7 L C Z x d W 9 0 O 0 d y b 3 N z J n F 1 b 3 Q 7 X S I g L z 4 8 R W 5 0 c n k g V H l w Z T 0 i R m l s b E N v b H V t b l R 5 c G V z I i B W Y W x 1 Z T 0 i c 0 F 3 W U p B d 0 0 9 I i A v P j x F b n R y e S B U e X B l P S J G a W x s T G F z d F V w Z G F 0 Z W Q i I F Z h b H V l P S J k M j A y M y 0 w O C 0 x M F Q x N j o x O T o 1 N y 4 5 N D Y 4 M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M 1 M W E 3 Z G Y 4 Z S 1 j O T A x L T R h N j Q t O W I 3 Y y 0 5 O D c w M j F j N T Q 0 M 2 E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V G l w b y U y M G N h b W J p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U f X w 1 n 8 p Q Z Z + u E O j x s H t A A A A A A I A A A A A A B B m A A A A A Q A A I A A A A I L p z q m 3 w W n Q d 3 X n N A 6 G R E + 6 O C L f e u C m T M T o P y y T E p s M A A A A A A 6 A A A A A A g A A I A A A A J 6 E p T / I A w a M 8 7 3 k X 7 e b G E R z A F t y / F d P Y p h l t s r A N 3 o P U A A A A F 0 f O t I S t e X 4 I p + 6 J a 9 x h N q T W 7 b s 9 y j v W 1 U z k T t 2 n R 1 U o 6 t R 1 K + R 1 Q T S M U w O 1 F d Q S 1 D 4 S H x 0 i b I z X X o Q t v s k M / N p V C J 8 4 F 1 F L i v g Z Z / G x T p k Q A A A A P j r J z 2 N Y q H / x m / G y j I s 9 g u h O f b 3 8 E Q A 9 G V E D i o 1 R Q z X Q + 4 c w G r g / g q 8 0 Y Q N 9 s D 6 H k L D e R 7 R c x c L 3 + f + i R e h 4 3 c = < / D a t a M a s h u p > 
</file>

<file path=customXml/itemProps1.xml><?xml version="1.0" encoding="utf-8"?>
<ds:datastoreItem xmlns:ds="http://schemas.openxmlformats.org/officeDocument/2006/customXml" ds:itemID="{5E1D2387-A5B6-4277-917F-E5094203D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calculos</vt:lpstr>
      <vt:lpstr>Hoja2</vt:lpstr>
      <vt:lpstr>Barbie</vt:lpstr>
      <vt:lpstr>pivot open 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Martinez</dc:creator>
  <cp:lastModifiedBy>Nacho Martinez</cp:lastModifiedBy>
  <dcterms:created xsi:type="dcterms:W3CDTF">2015-06-05T18:19:34Z</dcterms:created>
  <dcterms:modified xsi:type="dcterms:W3CDTF">2023-08-12T15:47:02Z</dcterms:modified>
</cp:coreProperties>
</file>