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ealth" sheetId="1" r:id="rId1"/>
    <sheet name="demographics" sheetId="2" r:id="rId2"/>
    <sheet name="personality" sheetId="3" r:id="rId3"/>
    <sheet name="riskiness" sheetId="4" r:id="rId4"/>
  </sheets>
  <calcPr calcId="145621"/>
</workbook>
</file>

<file path=xl/calcChain.xml><?xml version="1.0" encoding="utf-8"?>
<calcChain xmlns="http://schemas.openxmlformats.org/spreadsheetml/2006/main">
  <c r="H115" i="1" l="1"/>
  <c r="G115" i="1"/>
  <c r="E115" i="1"/>
  <c r="F115" i="1" s="1"/>
  <c r="G114" i="1"/>
  <c r="E114" i="1"/>
  <c r="F114" i="1" s="1"/>
  <c r="H113" i="1"/>
  <c r="G113" i="1"/>
  <c r="E113" i="1"/>
  <c r="F113" i="1" s="1"/>
  <c r="H112" i="1"/>
  <c r="G112" i="1"/>
  <c r="E112" i="1"/>
  <c r="F112" i="1" s="1"/>
  <c r="I29" i="4"/>
  <c r="I28" i="4"/>
  <c r="I27" i="4"/>
  <c r="I26" i="4"/>
  <c r="N30" i="1"/>
  <c r="H29" i="4"/>
  <c r="H28" i="4"/>
  <c r="H27" i="4"/>
  <c r="H26" i="4"/>
  <c r="G29" i="4"/>
  <c r="G28" i="4"/>
  <c r="G27" i="4"/>
  <c r="G26" i="4"/>
  <c r="F29" i="4"/>
  <c r="F28" i="4"/>
  <c r="F27" i="4"/>
  <c r="F26" i="4"/>
  <c r="H114" i="1" l="1"/>
  <c r="K31" i="1"/>
  <c r="C75" i="1"/>
  <c r="C77" i="1"/>
  <c r="L83" i="1"/>
  <c r="H83" i="1"/>
  <c r="D83" i="1"/>
  <c r="O82" i="1"/>
  <c r="O83" i="1" s="1"/>
  <c r="N82" i="1"/>
  <c r="N83" i="1" s="1"/>
  <c r="M82" i="1"/>
  <c r="M83" i="1" s="1"/>
  <c r="L82" i="1"/>
  <c r="K82" i="1"/>
  <c r="K83" i="1" s="1"/>
  <c r="J82" i="1"/>
  <c r="J83" i="1" s="1"/>
  <c r="I82" i="1"/>
  <c r="I83" i="1" s="1"/>
  <c r="H82" i="1"/>
  <c r="G82" i="1"/>
  <c r="G83" i="1" s="1"/>
  <c r="F82" i="1"/>
  <c r="F83" i="1" s="1"/>
  <c r="E82" i="1"/>
  <c r="E83" i="1" s="1"/>
  <c r="D82" i="1"/>
  <c r="C82" i="1"/>
  <c r="C83" i="1" s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L77" i="1"/>
  <c r="H77" i="1"/>
  <c r="D77" i="1"/>
  <c r="O76" i="1"/>
  <c r="O77" i="1" s="1"/>
  <c r="N76" i="1"/>
  <c r="N77" i="1" s="1"/>
  <c r="M76" i="1"/>
  <c r="M77" i="1" s="1"/>
  <c r="L76" i="1"/>
  <c r="K76" i="1"/>
  <c r="K77" i="1" s="1"/>
  <c r="J76" i="1"/>
  <c r="J77" i="1" s="1"/>
  <c r="I76" i="1"/>
  <c r="I77" i="1" s="1"/>
  <c r="H76" i="1"/>
  <c r="G76" i="1"/>
  <c r="G77" i="1" s="1"/>
  <c r="F76" i="1"/>
  <c r="F77" i="1" s="1"/>
  <c r="E76" i="1"/>
  <c r="E77" i="1" s="1"/>
  <c r="D76" i="1"/>
  <c r="C76" i="1"/>
  <c r="O75" i="1"/>
  <c r="N75" i="1"/>
  <c r="M75" i="1"/>
  <c r="L75" i="1"/>
  <c r="K75" i="1"/>
  <c r="J75" i="1"/>
  <c r="I75" i="1"/>
  <c r="H75" i="1"/>
  <c r="G75" i="1"/>
  <c r="F75" i="1"/>
  <c r="E75" i="1"/>
  <c r="D75" i="1"/>
  <c r="O70" i="1"/>
  <c r="O71" i="1" s="1"/>
  <c r="N70" i="1"/>
  <c r="N71" i="1" s="1"/>
  <c r="M70" i="1"/>
  <c r="M71" i="1" s="1"/>
  <c r="L70" i="1"/>
  <c r="L71" i="1" s="1"/>
  <c r="K70" i="1"/>
  <c r="K71" i="1" s="1"/>
  <c r="J70" i="1"/>
  <c r="J71" i="1" s="1"/>
  <c r="I70" i="1"/>
  <c r="I71" i="1" s="1"/>
  <c r="H70" i="1"/>
  <c r="H71" i="1" s="1"/>
  <c r="G70" i="1"/>
  <c r="G71" i="1" s="1"/>
  <c r="F70" i="1"/>
  <c r="F71" i="1" s="1"/>
  <c r="E70" i="1"/>
  <c r="E71" i="1" s="1"/>
  <c r="D70" i="1"/>
  <c r="D71" i="1" s="1"/>
  <c r="O69" i="1"/>
  <c r="N69" i="1"/>
  <c r="M69" i="1"/>
  <c r="L69" i="1"/>
  <c r="K69" i="1"/>
  <c r="J69" i="1"/>
  <c r="I69" i="1"/>
  <c r="H69" i="1"/>
  <c r="G69" i="1"/>
  <c r="F69" i="1"/>
  <c r="E69" i="1"/>
  <c r="D69" i="1"/>
  <c r="C71" i="1"/>
  <c r="C69" i="1"/>
  <c r="C70" i="1"/>
  <c r="K32" i="1"/>
  <c r="L32" i="1" s="1"/>
  <c r="M31" i="1"/>
  <c r="N31" i="1" s="1"/>
  <c r="K30" i="1"/>
  <c r="L30" i="1" s="1"/>
  <c r="M30" i="1" l="1"/>
  <c r="M32" i="1"/>
  <c r="N32" i="1" s="1"/>
  <c r="L31" i="1"/>
  <c r="E2" i="3" l="1"/>
  <c r="K33" i="1" l="1"/>
  <c r="M33" i="1" l="1"/>
  <c r="N33" i="1" s="1"/>
  <c r="L33" i="1"/>
</calcChain>
</file>

<file path=xl/sharedStrings.xml><?xml version="1.0" encoding="utf-8"?>
<sst xmlns="http://schemas.openxmlformats.org/spreadsheetml/2006/main" count="232" uniqueCount="107">
  <si>
    <t>Insured</t>
  </si>
  <si>
    <t>Total</t>
  </si>
  <si>
    <t>Non-voluntary Uninsured</t>
  </si>
  <si>
    <t>Diagnoses:</t>
  </si>
  <si>
    <t>Cancer</t>
  </si>
  <si>
    <t>High Cholesterol</t>
  </si>
  <si>
    <t>High Blood Pressure</t>
  </si>
  <si>
    <t>Diabetes</t>
  </si>
  <si>
    <t>Heart Disease</t>
  </si>
  <si>
    <t>Asthma</t>
  </si>
  <si>
    <t>Migraines</t>
  </si>
  <si>
    <t>Depression</t>
  </si>
  <si>
    <t>PTSD</t>
  </si>
  <si>
    <t>Anxiety</t>
  </si>
  <si>
    <t>Epilepsy</t>
  </si>
  <si>
    <t>ADHD</t>
  </si>
  <si>
    <t>Hepatitis C</t>
  </si>
  <si>
    <t>Months Insured (over past 12)</t>
  </si>
  <si>
    <t>Based on diagnoses, looks like the voluntary uninsured are, if anything, healthier, while the non-voluntary uninsured are relatively less healthy than the other two.</t>
  </si>
  <si>
    <t>(Std. Deviation)</t>
  </si>
  <si>
    <t>Voluntary Uninsured</t>
  </si>
  <si>
    <t>Insured and vol. uninsured are same general health, whereas the non-vol. uninsured are much less healthy (lower numbers are more healthy)</t>
  </si>
  <si>
    <t>General Health*</t>
  </si>
  <si>
    <t>*Scale is 1-5, Lower numbers mean better health</t>
  </si>
  <si>
    <t>All uninsured significantly less likely to have insurance at all in past 12 months</t>
  </si>
  <si>
    <t>Observations</t>
  </si>
  <si>
    <t>Hispanic</t>
  </si>
  <si>
    <t>White</t>
  </si>
  <si>
    <t>Black</t>
  </si>
  <si>
    <t>Asian</t>
  </si>
  <si>
    <t>Native</t>
  </si>
  <si>
    <t>Other Race</t>
  </si>
  <si>
    <t>Own Home</t>
  </si>
  <si>
    <t>Positive</t>
  </si>
  <si>
    <t>About zero</t>
  </si>
  <si>
    <t>Negative</t>
  </si>
  <si>
    <t>Race</t>
  </si>
  <si>
    <t>Education</t>
  </si>
  <si>
    <t>Household Income</t>
  </si>
  <si>
    <t>Household Assets</t>
  </si>
  <si>
    <t>Debts</t>
  </si>
  <si>
    <t>Assets - Debts</t>
  </si>
  <si>
    <t>8th grade or less</t>
  </si>
  <si>
    <t>Some High School</t>
  </si>
  <si>
    <t>High School Grad</t>
  </si>
  <si>
    <t>Some vocational/ tech school</t>
  </si>
  <si>
    <t>Completed vocational/ Tech school</t>
  </si>
  <si>
    <t>Some college</t>
  </si>
  <si>
    <t>Completed college</t>
  </si>
  <si>
    <t>Some graduate school</t>
  </si>
  <si>
    <t>Completed a masters</t>
  </si>
  <si>
    <t>Completed a doctoral degree</t>
  </si>
  <si>
    <t>Some graduate training beyond a masters</t>
  </si>
  <si>
    <t>Some post baccalaureate professional training</t>
  </si>
  <si>
    <t>Completed  post baccalaureate professional training</t>
  </si>
  <si>
    <t>Less than $5,000</t>
  </si>
  <si>
    <t>$10,000 - $14,999</t>
  </si>
  <si>
    <t>$5,000 - $9,999</t>
  </si>
  <si>
    <t>$15,000-$19,999</t>
  </si>
  <si>
    <t>$20,000-$24,999</t>
  </si>
  <si>
    <t>$25,000-$29,999</t>
  </si>
  <si>
    <t>$30,000-$39,999</t>
  </si>
  <si>
    <t>$40,000-$49,999</t>
  </si>
  <si>
    <t>$50,000-$74,999</t>
  </si>
  <si>
    <t>$75,000-$99,999</t>
  </si>
  <si>
    <t>$100,000-$149,999</t>
  </si>
  <si>
    <t>$150,000 or more</t>
  </si>
  <si>
    <t>$5,000-$9,999</t>
  </si>
  <si>
    <t>$10,000-$24,999</t>
  </si>
  <si>
    <t>$25,000- $49,999</t>
  </si>
  <si>
    <t>$50,000-$99,999</t>
  </si>
  <si>
    <t>$100,000-$249,999</t>
  </si>
  <si>
    <t>$250,000-$499,999</t>
  </si>
  <si>
    <t>$500,000-$999,999</t>
  </si>
  <si>
    <t>$1,000,000 or more</t>
  </si>
  <si>
    <t>Less than $1,000</t>
  </si>
  <si>
    <t>$1,000-$4,999</t>
  </si>
  <si>
    <t>$25,000-$49,999</t>
  </si>
  <si>
    <t>$250,000 or more</t>
  </si>
  <si>
    <t>Male</t>
  </si>
  <si>
    <t>Extraversion</t>
  </si>
  <si>
    <t>Agreeableness</t>
  </si>
  <si>
    <t>Conscientiousness</t>
  </si>
  <si>
    <t>Openness</t>
  </si>
  <si>
    <t>Neuroticism</t>
  </si>
  <si>
    <t>Additive</t>
  </si>
  <si>
    <t>Factor Scores</t>
  </si>
  <si>
    <t>"I like to take risks"</t>
  </si>
  <si>
    <t>Agree</t>
  </si>
  <si>
    <t>Disagree</t>
  </si>
  <si>
    <t>Strongly Agree</t>
  </si>
  <si>
    <t>Neutral</t>
  </si>
  <si>
    <t>Strongly Disagree</t>
  </si>
  <si>
    <t>Chi2 = 46.156, p&lt; 0.001</t>
  </si>
  <si>
    <t>SE</t>
  </si>
  <si>
    <t>LB</t>
  </si>
  <si>
    <t>UB</t>
  </si>
  <si>
    <t>EB</t>
  </si>
  <si>
    <t>Mean</t>
  </si>
  <si>
    <t>SD</t>
  </si>
  <si>
    <t>N</t>
  </si>
  <si>
    <t>General Health</t>
  </si>
  <si>
    <t>Insurance over past 12 months</t>
  </si>
  <si>
    <t>Moderate Activity</t>
  </si>
  <si>
    <t>Stairs</t>
  </si>
  <si>
    <t>Chronic Limitation</t>
  </si>
  <si>
    <t>Uses Cane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</si>
</sst>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/>
    <xf numFmtId="0" fontId="0" fillId="0" borderId="3" xfId="0" applyBorder="1"/>
    <xf numFmtId="0" fontId="0" fillId="0" borderId="3" xfId="0" applyBorder="1" applyAlignment="1">
      <alignment wrapText="1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4" xfId="0" applyBorder="1"/>
    <xf numFmtId="0" fontId="0" fillId="0" borderId="2" xfId="0" applyBorder="1" applyAlignment="1">
      <alignment wrapText="1"/>
    </xf>
    <xf numFmtId="9" fontId="0" fillId="0" borderId="0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5" xfId="1" applyFont="1" applyBorder="1"/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7" xfId="0" applyNumberFormat="1" applyBorder="1" applyAlignment="1">
      <alignment wrapText="1"/>
    </xf>
    <xf numFmtId="2" fontId="0" fillId="0" borderId="2" xfId="0" applyNumberFormat="1" applyBorder="1" applyAlignment="1">
      <alignment wrapText="1"/>
    </xf>
    <xf numFmtId="2" fontId="0" fillId="0" borderId="3" xfId="0" applyNumberFormat="1" applyBorder="1" applyAlignment="1">
      <alignment wrapText="1"/>
    </xf>
    <xf numFmtId="3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2" xfId="0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Fig. 3: Reported Chronic</a:t>
            </a:r>
            <a:r>
              <a:rPr lang="en-US" baseline="0"/>
              <a:t> Conditions</a:t>
            </a:r>
            <a:endParaRPr lang="en-US"/>
          </a:p>
        </c:rich>
      </c:tx>
      <c:layout>
        <c:manualLayout>
          <c:xMode val="edge"/>
          <c:yMode val="edge"/>
          <c:x val="1.5677043368079732E-2"/>
          <c:y val="1.884569849405062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Insured</c:v>
          </c:tx>
          <c:invertIfNegative val="0"/>
          <c:cat>
            <c:strRef>
              <c:f>Health!$A$7:$A$19</c:f>
              <c:strCache>
                <c:ptCount val="13"/>
                <c:pt idx="0">
                  <c:v>Cancer</c:v>
                </c:pt>
                <c:pt idx="1">
                  <c:v>High Cholesterol</c:v>
                </c:pt>
                <c:pt idx="2">
                  <c:v>High Blood Pressure</c:v>
                </c:pt>
                <c:pt idx="3">
                  <c:v>Diabetes</c:v>
                </c:pt>
                <c:pt idx="4">
                  <c:v>Heart Disease</c:v>
                </c:pt>
                <c:pt idx="5">
                  <c:v>Asthma</c:v>
                </c:pt>
                <c:pt idx="6">
                  <c:v>Migraines</c:v>
                </c:pt>
                <c:pt idx="7">
                  <c:v>Depression</c:v>
                </c:pt>
                <c:pt idx="8">
                  <c:v>PTSD</c:v>
                </c:pt>
                <c:pt idx="9">
                  <c:v>Anxiety</c:v>
                </c:pt>
                <c:pt idx="10">
                  <c:v>Epilepsy</c:v>
                </c:pt>
                <c:pt idx="11">
                  <c:v>ADHD</c:v>
                </c:pt>
                <c:pt idx="12">
                  <c:v>Hepatitis C</c:v>
                </c:pt>
              </c:strCache>
            </c:strRef>
          </c:cat>
          <c:val>
            <c:numRef>
              <c:f>Health!$B$7:$B$19</c:f>
              <c:numCache>
                <c:formatCode>0%</c:formatCode>
                <c:ptCount val="13"/>
                <c:pt idx="0">
                  <c:v>1.1677E-2</c:v>
                </c:pt>
                <c:pt idx="1">
                  <c:v>8.9485499999999996E-2</c:v>
                </c:pt>
                <c:pt idx="2">
                  <c:v>0.10959240000000001</c:v>
                </c:pt>
                <c:pt idx="3">
                  <c:v>2.8081499999999999E-2</c:v>
                </c:pt>
                <c:pt idx="4">
                  <c:v>7.7038000000000002E-3</c:v>
                </c:pt>
                <c:pt idx="5">
                  <c:v>0.14835979999999999</c:v>
                </c:pt>
                <c:pt idx="6">
                  <c:v>0.1560636</c:v>
                </c:pt>
                <c:pt idx="7">
                  <c:v>0.15854869999999999</c:v>
                </c:pt>
                <c:pt idx="8">
                  <c:v>2.9572600000000001E-2</c:v>
                </c:pt>
                <c:pt idx="9">
                  <c:v>0.12574550000000001</c:v>
                </c:pt>
                <c:pt idx="10">
                  <c:v>1.39165E-2</c:v>
                </c:pt>
                <c:pt idx="11">
                  <c:v>4.7713699999999998E-2</c:v>
                </c:pt>
                <c:pt idx="12">
                  <c:v>5.0140000000000004E-4</c:v>
                </c:pt>
              </c:numCache>
            </c:numRef>
          </c:val>
        </c:ser>
        <c:ser>
          <c:idx val="1"/>
          <c:order val="1"/>
          <c:tx>
            <c:v>Voluntary Uninsured</c:v>
          </c:tx>
          <c:invertIfNegative val="0"/>
          <c:cat>
            <c:strRef>
              <c:f>Health!$A$7:$A$19</c:f>
              <c:strCache>
                <c:ptCount val="13"/>
                <c:pt idx="0">
                  <c:v>Cancer</c:v>
                </c:pt>
                <c:pt idx="1">
                  <c:v>High Cholesterol</c:v>
                </c:pt>
                <c:pt idx="2">
                  <c:v>High Blood Pressure</c:v>
                </c:pt>
                <c:pt idx="3">
                  <c:v>Diabetes</c:v>
                </c:pt>
                <c:pt idx="4">
                  <c:v>Heart Disease</c:v>
                </c:pt>
                <c:pt idx="5">
                  <c:v>Asthma</c:v>
                </c:pt>
                <c:pt idx="6">
                  <c:v>Migraines</c:v>
                </c:pt>
                <c:pt idx="7">
                  <c:v>Depression</c:v>
                </c:pt>
                <c:pt idx="8">
                  <c:v>PTSD</c:v>
                </c:pt>
                <c:pt idx="9">
                  <c:v>Anxiety</c:v>
                </c:pt>
                <c:pt idx="10">
                  <c:v>Epilepsy</c:v>
                </c:pt>
                <c:pt idx="11">
                  <c:v>ADHD</c:v>
                </c:pt>
                <c:pt idx="12">
                  <c:v>Hepatitis C</c:v>
                </c:pt>
              </c:strCache>
            </c:strRef>
          </c:cat>
          <c:val>
            <c:numRef>
              <c:f>Health!$C$7:$C$19</c:f>
              <c:numCache>
                <c:formatCode>0%</c:formatCode>
                <c:ptCount val="13"/>
                <c:pt idx="0">
                  <c:v>1.2738899999999999E-2</c:v>
                </c:pt>
                <c:pt idx="1">
                  <c:v>3.8216600000000003E-2</c:v>
                </c:pt>
                <c:pt idx="2">
                  <c:v>0.1019108</c:v>
                </c:pt>
                <c:pt idx="3">
                  <c:v>2.5477699999999999E-2</c:v>
                </c:pt>
                <c:pt idx="4">
                  <c:v>0</c:v>
                </c:pt>
                <c:pt idx="5">
                  <c:v>0.1210191</c:v>
                </c:pt>
                <c:pt idx="6">
                  <c:v>7.0063700000000007E-2</c:v>
                </c:pt>
                <c:pt idx="7">
                  <c:v>0.14649680000000001</c:v>
                </c:pt>
                <c:pt idx="8">
                  <c:v>2.5477699999999999E-2</c:v>
                </c:pt>
                <c:pt idx="9">
                  <c:v>6.3694299999999995E-2</c:v>
                </c:pt>
                <c:pt idx="10">
                  <c:v>1.2738899999999999E-2</c:v>
                </c:pt>
                <c:pt idx="11">
                  <c:v>1.9108300000000002E-2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Non-voluntary Uninsured</c:v>
          </c:tx>
          <c:invertIfNegative val="0"/>
          <c:cat>
            <c:strRef>
              <c:f>Health!$A$7:$A$19</c:f>
              <c:strCache>
                <c:ptCount val="13"/>
                <c:pt idx="0">
                  <c:v>Cancer</c:v>
                </c:pt>
                <c:pt idx="1">
                  <c:v>High Cholesterol</c:v>
                </c:pt>
                <c:pt idx="2">
                  <c:v>High Blood Pressure</c:v>
                </c:pt>
                <c:pt idx="3">
                  <c:v>Diabetes</c:v>
                </c:pt>
                <c:pt idx="4">
                  <c:v>Heart Disease</c:v>
                </c:pt>
                <c:pt idx="5">
                  <c:v>Asthma</c:v>
                </c:pt>
                <c:pt idx="6">
                  <c:v>Migraines</c:v>
                </c:pt>
                <c:pt idx="7">
                  <c:v>Depression</c:v>
                </c:pt>
                <c:pt idx="8">
                  <c:v>PTSD</c:v>
                </c:pt>
                <c:pt idx="9">
                  <c:v>Anxiety</c:v>
                </c:pt>
                <c:pt idx="10">
                  <c:v>Epilepsy</c:v>
                </c:pt>
                <c:pt idx="11">
                  <c:v>ADHD</c:v>
                </c:pt>
                <c:pt idx="12">
                  <c:v>Hepatitis C</c:v>
                </c:pt>
              </c:strCache>
            </c:strRef>
          </c:cat>
          <c:val>
            <c:numRef>
              <c:f>Health!$D$7:$D$19</c:f>
              <c:numCache>
                <c:formatCode>0%</c:formatCode>
                <c:ptCount val="13"/>
                <c:pt idx="0">
                  <c:v>1.1879000000000001E-2</c:v>
                </c:pt>
                <c:pt idx="1">
                  <c:v>5.2915799999999999E-2</c:v>
                </c:pt>
                <c:pt idx="2">
                  <c:v>0.1037838</c:v>
                </c:pt>
                <c:pt idx="3">
                  <c:v>3.4557200000000003E-2</c:v>
                </c:pt>
                <c:pt idx="4">
                  <c:v>1.1879000000000001E-2</c:v>
                </c:pt>
                <c:pt idx="5">
                  <c:v>0.1846652</c:v>
                </c:pt>
                <c:pt idx="6">
                  <c:v>0.16522680000000001</c:v>
                </c:pt>
                <c:pt idx="7">
                  <c:v>0.1792657</c:v>
                </c:pt>
                <c:pt idx="8">
                  <c:v>4.1036700000000002E-2</c:v>
                </c:pt>
                <c:pt idx="9">
                  <c:v>0.13282939999999999</c:v>
                </c:pt>
                <c:pt idx="10">
                  <c:v>1.2959E-2</c:v>
                </c:pt>
                <c:pt idx="11">
                  <c:v>8.63931E-2</c:v>
                </c:pt>
                <c:pt idx="12">
                  <c:v>6.5358999999999999E-3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62336"/>
        <c:axId val="107263872"/>
      </c:barChart>
      <c:catAx>
        <c:axId val="10726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263872"/>
        <c:crosses val="autoZero"/>
        <c:auto val="1"/>
        <c:lblAlgn val="ctr"/>
        <c:lblOffset val="100"/>
        <c:noMultiLvlLbl val="0"/>
      </c:catAx>
      <c:valAx>
        <c:axId val="107263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262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demographics!$B$1</c:f>
              <c:strCache>
                <c:ptCount val="1"/>
                <c:pt idx="0">
                  <c:v>Insured</c:v>
                </c:pt>
              </c:strCache>
            </c:strRef>
          </c:tx>
          <c:marker>
            <c:symbol val="none"/>
          </c:marker>
          <c:cat>
            <c:strRef>
              <c:f>demographics!$A$48:$A$55</c:f>
              <c:strCache>
                <c:ptCount val="8"/>
                <c:pt idx="0">
                  <c:v>Less than 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$10,000-$24,999</c:v>
                </c:pt>
                <c:pt idx="4">
                  <c:v>$25,000-$49,999</c:v>
                </c:pt>
                <c:pt idx="5">
                  <c:v>$50,000-$99,999</c:v>
                </c:pt>
                <c:pt idx="6">
                  <c:v>$100,000-$249,999</c:v>
                </c:pt>
                <c:pt idx="7">
                  <c:v>$250,000 or more</c:v>
                </c:pt>
              </c:strCache>
            </c:strRef>
          </c:cat>
          <c:val>
            <c:numRef>
              <c:f>demographics!$B$48:$B$55</c:f>
              <c:numCache>
                <c:formatCode>0%</c:formatCode>
                <c:ptCount val="8"/>
                <c:pt idx="0">
                  <c:v>0.12430570000000001</c:v>
                </c:pt>
                <c:pt idx="1">
                  <c:v>0.14070350000000001</c:v>
                </c:pt>
                <c:pt idx="2">
                  <c:v>0.14096800000000001</c:v>
                </c:pt>
                <c:pt idx="3">
                  <c:v>0.25099179999999999</c:v>
                </c:pt>
                <c:pt idx="4">
                  <c:v>0.18857450000000001</c:v>
                </c:pt>
                <c:pt idx="5">
                  <c:v>9.7593200000000005E-2</c:v>
                </c:pt>
                <c:pt idx="6">
                  <c:v>4.5226099999999998E-2</c:v>
                </c:pt>
                <c:pt idx="7">
                  <c:v>1.1637099999999999E-2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demographics!$C$1</c:f>
              <c:strCache>
                <c:ptCount val="1"/>
                <c:pt idx="0">
                  <c:v>Voluntary Uninsured</c:v>
                </c:pt>
              </c:strCache>
            </c:strRef>
          </c:tx>
          <c:marker>
            <c:symbol val="none"/>
          </c:marker>
          <c:cat>
            <c:strRef>
              <c:f>demographics!$A$48:$A$55</c:f>
              <c:strCache>
                <c:ptCount val="8"/>
                <c:pt idx="0">
                  <c:v>Less than 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$10,000-$24,999</c:v>
                </c:pt>
                <c:pt idx="4">
                  <c:v>$25,000-$49,999</c:v>
                </c:pt>
                <c:pt idx="5">
                  <c:v>$50,000-$99,999</c:v>
                </c:pt>
                <c:pt idx="6">
                  <c:v>$100,000-$249,999</c:v>
                </c:pt>
                <c:pt idx="7">
                  <c:v>$250,000 or more</c:v>
                </c:pt>
              </c:strCache>
            </c:strRef>
          </c:cat>
          <c:val>
            <c:numRef>
              <c:f>demographics!$C$48:$C$55</c:f>
              <c:numCache>
                <c:formatCode>0%</c:formatCode>
                <c:ptCount val="8"/>
                <c:pt idx="0">
                  <c:v>0.18320610000000001</c:v>
                </c:pt>
                <c:pt idx="1">
                  <c:v>0.1145038</c:v>
                </c:pt>
                <c:pt idx="2">
                  <c:v>0.2366412</c:v>
                </c:pt>
                <c:pt idx="3">
                  <c:v>0.2137405</c:v>
                </c:pt>
                <c:pt idx="4">
                  <c:v>0.1145038</c:v>
                </c:pt>
                <c:pt idx="5">
                  <c:v>7.6335899999999998E-2</c:v>
                </c:pt>
                <c:pt idx="6">
                  <c:v>4.5801500000000002E-2</c:v>
                </c:pt>
                <c:pt idx="7">
                  <c:v>1.52672E-2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demographics!$D$1</c:f>
              <c:strCache>
                <c:ptCount val="1"/>
                <c:pt idx="0">
                  <c:v>Non-voluntary Uninsured</c:v>
                </c:pt>
              </c:strCache>
            </c:strRef>
          </c:tx>
          <c:marker>
            <c:symbol val="none"/>
          </c:marker>
          <c:cat>
            <c:strRef>
              <c:f>demographics!$A$48:$A$55</c:f>
              <c:strCache>
                <c:ptCount val="8"/>
                <c:pt idx="0">
                  <c:v>Less than 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$10,000-$24,999</c:v>
                </c:pt>
                <c:pt idx="4">
                  <c:v>$25,000-$49,999</c:v>
                </c:pt>
                <c:pt idx="5">
                  <c:v>$50,000-$99,999</c:v>
                </c:pt>
                <c:pt idx="6">
                  <c:v>$100,000-$249,999</c:v>
                </c:pt>
                <c:pt idx="7">
                  <c:v>$250,000 or more</c:v>
                </c:pt>
              </c:strCache>
            </c:strRef>
          </c:cat>
          <c:val>
            <c:numRef>
              <c:f>demographics!$D$48:$D$55</c:f>
              <c:numCache>
                <c:formatCode>0%</c:formatCode>
                <c:ptCount val="8"/>
                <c:pt idx="0">
                  <c:v>0.1366995</c:v>
                </c:pt>
                <c:pt idx="1">
                  <c:v>0.18226600000000001</c:v>
                </c:pt>
                <c:pt idx="2">
                  <c:v>0.18103449999999999</c:v>
                </c:pt>
                <c:pt idx="3">
                  <c:v>0.23522170000000001</c:v>
                </c:pt>
                <c:pt idx="4">
                  <c:v>0.15763550000000001</c:v>
                </c:pt>
                <c:pt idx="5">
                  <c:v>7.3891600000000002E-2</c:v>
                </c:pt>
                <c:pt idx="6">
                  <c:v>2.8325099999999999E-2</c:v>
                </c:pt>
                <c:pt idx="7">
                  <c:v>4.9261000000000001E-3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35552"/>
        <c:axId val="124937344"/>
      </c:lineChart>
      <c:catAx>
        <c:axId val="1249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37344"/>
        <c:crosses val="autoZero"/>
        <c:auto val="1"/>
        <c:lblAlgn val="ctr"/>
        <c:lblOffset val="100"/>
        <c:noMultiLvlLbl val="0"/>
      </c:catAx>
      <c:valAx>
        <c:axId val="124937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935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demographics!$B$1</c:f>
              <c:strCache>
                <c:ptCount val="1"/>
                <c:pt idx="0">
                  <c:v>Insured</c:v>
                </c:pt>
              </c:strCache>
            </c:strRef>
          </c:tx>
          <c:invertIfNegative val="0"/>
          <c:cat>
            <c:strRef>
              <c:f>demographics!$A$57:$A$59</c:f>
              <c:strCache>
                <c:ptCount val="3"/>
                <c:pt idx="0">
                  <c:v>Positive</c:v>
                </c:pt>
                <c:pt idx="1">
                  <c:v>About zero</c:v>
                </c:pt>
                <c:pt idx="2">
                  <c:v>Negative</c:v>
                </c:pt>
              </c:strCache>
            </c:strRef>
          </c:cat>
          <c:val>
            <c:numRef>
              <c:f>demographics!$B$57:$B$59</c:f>
              <c:numCache>
                <c:formatCode>0%</c:formatCode>
                <c:ptCount val="3"/>
                <c:pt idx="0">
                  <c:v>0.63858210000000004</c:v>
                </c:pt>
                <c:pt idx="1">
                  <c:v>0.1661957</c:v>
                </c:pt>
                <c:pt idx="2">
                  <c:v>0.19522220000000001</c:v>
                </c:pt>
              </c:numCache>
            </c:numRef>
          </c:val>
        </c:ser>
        <c:ser>
          <c:idx val="1"/>
          <c:order val="1"/>
          <c:tx>
            <c:strRef>
              <c:f>demographics!$C$1</c:f>
              <c:strCache>
                <c:ptCount val="1"/>
                <c:pt idx="0">
                  <c:v>Voluntary Uninsured</c:v>
                </c:pt>
              </c:strCache>
            </c:strRef>
          </c:tx>
          <c:invertIfNegative val="0"/>
          <c:cat>
            <c:strRef>
              <c:f>demographics!$A$57:$A$59</c:f>
              <c:strCache>
                <c:ptCount val="3"/>
                <c:pt idx="0">
                  <c:v>Positive</c:v>
                </c:pt>
                <c:pt idx="1">
                  <c:v>About zero</c:v>
                </c:pt>
                <c:pt idx="2">
                  <c:v>Negative</c:v>
                </c:pt>
              </c:strCache>
            </c:strRef>
          </c:cat>
          <c:val>
            <c:numRef>
              <c:f>demographics!$C$57:$C$59</c:f>
              <c:numCache>
                <c:formatCode>0%</c:formatCode>
                <c:ptCount val="3"/>
                <c:pt idx="0">
                  <c:v>0.51449279999999997</c:v>
                </c:pt>
                <c:pt idx="1">
                  <c:v>0.2101449</c:v>
                </c:pt>
                <c:pt idx="2">
                  <c:v>0.2753623</c:v>
                </c:pt>
              </c:numCache>
            </c:numRef>
          </c:val>
        </c:ser>
        <c:ser>
          <c:idx val="2"/>
          <c:order val="2"/>
          <c:tx>
            <c:strRef>
              <c:f>demographics!$D$1</c:f>
              <c:strCache>
                <c:ptCount val="1"/>
                <c:pt idx="0">
                  <c:v>Non-voluntary Uninsured</c:v>
                </c:pt>
              </c:strCache>
            </c:strRef>
          </c:tx>
          <c:invertIfNegative val="0"/>
          <c:cat>
            <c:strRef>
              <c:f>demographics!$A$57:$A$59</c:f>
              <c:strCache>
                <c:ptCount val="3"/>
                <c:pt idx="0">
                  <c:v>Positive</c:v>
                </c:pt>
                <c:pt idx="1">
                  <c:v>About zero</c:v>
                </c:pt>
                <c:pt idx="2">
                  <c:v>Negative</c:v>
                </c:pt>
              </c:strCache>
            </c:strRef>
          </c:cat>
          <c:val>
            <c:numRef>
              <c:f>demographics!$D$57:$D$59</c:f>
              <c:numCache>
                <c:formatCode>0%</c:formatCode>
                <c:ptCount val="3"/>
                <c:pt idx="0">
                  <c:v>0.48842590000000002</c:v>
                </c:pt>
                <c:pt idx="1">
                  <c:v>0.2094907</c:v>
                </c:pt>
                <c:pt idx="2">
                  <c:v>0.3020833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71648"/>
        <c:axId val="124977536"/>
      </c:barChart>
      <c:catAx>
        <c:axId val="1249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77536"/>
        <c:crosses val="autoZero"/>
        <c:auto val="1"/>
        <c:lblAlgn val="ctr"/>
        <c:lblOffset val="100"/>
        <c:noMultiLvlLbl val="0"/>
      </c:catAx>
      <c:valAx>
        <c:axId val="124977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971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personality!$B$1</c:f>
              <c:strCache>
                <c:ptCount val="1"/>
                <c:pt idx="0">
                  <c:v>Insured</c:v>
                </c:pt>
              </c:strCache>
            </c:strRef>
          </c:tx>
          <c:invertIfNegative val="0"/>
          <c:cat>
            <c:strRef>
              <c:f>personality!$A$5:$A$9</c:f>
              <c:strCache>
                <c:ptCount val="5"/>
                <c:pt idx="0">
                  <c:v>Extraversion</c:v>
                </c:pt>
                <c:pt idx="1">
                  <c:v>Agreeableness</c:v>
                </c:pt>
                <c:pt idx="2">
                  <c:v>Conscientiousness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personality!$B$5:$B$9</c:f>
              <c:numCache>
                <c:formatCode>0.00</c:formatCode>
                <c:ptCount val="5"/>
                <c:pt idx="0">
                  <c:v>10.758319999999999</c:v>
                </c:pt>
                <c:pt idx="1">
                  <c:v>8.6226559999999992</c:v>
                </c:pt>
                <c:pt idx="2">
                  <c:v>9.2809690000000007</c:v>
                </c:pt>
                <c:pt idx="3">
                  <c:v>9.4408189999999994</c:v>
                </c:pt>
                <c:pt idx="4">
                  <c:v>13.69031</c:v>
                </c:pt>
              </c:numCache>
            </c:numRef>
          </c:val>
        </c:ser>
        <c:ser>
          <c:idx val="1"/>
          <c:order val="1"/>
          <c:tx>
            <c:strRef>
              <c:f>personality!$C$1</c:f>
              <c:strCache>
                <c:ptCount val="1"/>
                <c:pt idx="0">
                  <c:v>Voluntary Uninsured</c:v>
                </c:pt>
              </c:strCache>
            </c:strRef>
          </c:tx>
          <c:invertIfNegative val="0"/>
          <c:cat>
            <c:strRef>
              <c:f>personality!$A$5:$A$9</c:f>
              <c:strCache>
                <c:ptCount val="5"/>
                <c:pt idx="0">
                  <c:v>Extraversion</c:v>
                </c:pt>
                <c:pt idx="1">
                  <c:v>Agreeableness</c:v>
                </c:pt>
                <c:pt idx="2">
                  <c:v>Conscientiousness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personality!$C$5:$C$9</c:f>
              <c:numCache>
                <c:formatCode>0.00</c:formatCode>
                <c:ptCount val="5"/>
                <c:pt idx="0">
                  <c:v>10.93421</c:v>
                </c:pt>
                <c:pt idx="1">
                  <c:v>9.2450329999999994</c:v>
                </c:pt>
                <c:pt idx="2">
                  <c:v>9.4569539999999996</c:v>
                </c:pt>
                <c:pt idx="3">
                  <c:v>9.7466670000000004</c:v>
                </c:pt>
                <c:pt idx="4">
                  <c:v>13.33113</c:v>
                </c:pt>
              </c:numCache>
            </c:numRef>
          </c:val>
        </c:ser>
        <c:ser>
          <c:idx val="2"/>
          <c:order val="2"/>
          <c:tx>
            <c:strRef>
              <c:f>personality!$D$1</c:f>
              <c:strCache>
                <c:ptCount val="1"/>
                <c:pt idx="0">
                  <c:v>Non-voluntary Uninsured</c:v>
                </c:pt>
              </c:strCache>
            </c:strRef>
          </c:tx>
          <c:invertIfNegative val="0"/>
          <c:cat>
            <c:strRef>
              <c:f>personality!$A$5:$A$9</c:f>
              <c:strCache>
                <c:ptCount val="5"/>
                <c:pt idx="0">
                  <c:v>Extraversion</c:v>
                </c:pt>
                <c:pt idx="1">
                  <c:v>Agreeableness</c:v>
                </c:pt>
                <c:pt idx="2">
                  <c:v>Conscientiousness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personality!$D$5:$D$9</c:f>
              <c:numCache>
                <c:formatCode>0.00</c:formatCode>
                <c:ptCount val="5"/>
                <c:pt idx="0">
                  <c:v>10.928179999999999</c:v>
                </c:pt>
                <c:pt idx="1">
                  <c:v>8.9933700000000005</c:v>
                </c:pt>
                <c:pt idx="2">
                  <c:v>9.6931569999999994</c:v>
                </c:pt>
                <c:pt idx="3">
                  <c:v>9.4688890000000008</c:v>
                </c:pt>
                <c:pt idx="4">
                  <c:v>13.20088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52800"/>
        <c:axId val="125054336"/>
      </c:barChart>
      <c:catAx>
        <c:axId val="1250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054336"/>
        <c:crosses val="autoZero"/>
        <c:auto val="1"/>
        <c:lblAlgn val="ctr"/>
        <c:lblOffset val="100"/>
        <c:noMultiLvlLbl val="0"/>
      </c:catAx>
      <c:valAx>
        <c:axId val="125054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052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personality!$B$1</c:f>
              <c:strCache>
                <c:ptCount val="1"/>
                <c:pt idx="0">
                  <c:v>Insured</c:v>
                </c:pt>
              </c:strCache>
            </c:strRef>
          </c:tx>
          <c:invertIfNegative val="0"/>
          <c:cat>
            <c:strRef>
              <c:f>personality!$A$11:$A$15</c:f>
              <c:strCache>
                <c:ptCount val="5"/>
                <c:pt idx="0">
                  <c:v>Extraversion</c:v>
                </c:pt>
                <c:pt idx="1">
                  <c:v>Agreeableness</c:v>
                </c:pt>
                <c:pt idx="2">
                  <c:v>Conscientiousness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personality!$B$11:$B$15</c:f>
              <c:numCache>
                <c:formatCode>0.00</c:formatCode>
                <c:ptCount val="5"/>
                <c:pt idx="0">
                  <c:v>-3.7321500000000001E-2</c:v>
                </c:pt>
                <c:pt idx="1">
                  <c:v>-2.9583000000000001E-3</c:v>
                </c:pt>
                <c:pt idx="2">
                  <c:v>3.2581699999999998E-2</c:v>
                </c:pt>
                <c:pt idx="3">
                  <c:v>-1.8303699999999999E-2</c:v>
                </c:pt>
                <c:pt idx="4">
                  <c:v>6.4584000000000004E-3</c:v>
                </c:pt>
              </c:numCache>
            </c:numRef>
          </c:val>
        </c:ser>
        <c:ser>
          <c:idx val="1"/>
          <c:order val="1"/>
          <c:tx>
            <c:strRef>
              <c:f>personality!$C$1</c:f>
              <c:strCache>
                <c:ptCount val="1"/>
                <c:pt idx="0">
                  <c:v>Voluntary Uninsured</c:v>
                </c:pt>
              </c:strCache>
            </c:strRef>
          </c:tx>
          <c:invertIfNegative val="0"/>
          <c:cat>
            <c:strRef>
              <c:f>personality!$A$11:$A$15</c:f>
              <c:strCache>
                <c:ptCount val="5"/>
                <c:pt idx="0">
                  <c:v>Extraversion</c:v>
                </c:pt>
                <c:pt idx="1">
                  <c:v>Agreeableness</c:v>
                </c:pt>
                <c:pt idx="2">
                  <c:v>Conscientiousness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personality!$C$11:$C$15</c:f>
              <c:numCache>
                <c:formatCode>0.00</c:formatCode>
                <c:ptCount val="5"/>
                <c:pt idx="0">
                  <c:v>0.23870620000000001</c:v>
                </c:pt>
                <c:pt idx="1">
                  <c:v>6.1162999999999999E-3</c:v>
                </c:pt>
                <c:pt idx="2">
                  <c:v>-6.7406499999999994E-2</c:v>
                </c:pt>
                <c:pt idx="3">
                  <c:v>3.5170000000000002E-3</c:v>
                </c:pt>
                <c:pt idx="4">
                  <c:v>3.8922600000000002E-2</c:v>
                </c:pt>
              </c:numCache>
            </c:numRef>
          </c:val>
        </c:ser>
        <c:ser>
          <c:idx val="2"/>
          <c:order val="2"/>
          <c:tx>
            <c:strRef>
              <c:f>personality!$D$1</c:f>
              <c:strCache>
                <c:ptCount val="1"/>
                <c:pt idx="0">
                  <c:v>Non-voluntary Uninsured</c:v>
                </c:pt>
              </c:strCache>
            </c:strRef>
          </c:tx>
          <c:invertIfNegative val="0"/>
          <c:cat>
            <c:strRef>
              <c:f>personality!$A$11:$A$15</c:f>
              <c:strCache>
                <c:ptCount val="5"/>
                <c:pt idx="0">
                  <c:v>Extraversion</c:v>
                </c:pt>
                <c:pt idx="1">
                  <c:v>Agreeableness</c:v>
                </c:pt>
                <c:pt idx="2">
                  <c:v>Conscientiousness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personality!$D$11:$D$15</c:f>
              <c:numCache>
                <c:formatCode>0.00</c:formatCode>
                <c:ptCount val="5"/>
                <c:pt idx="0">
                  <c:v>0.1230113</c:v>
                </c:pt>
                <c:pt idx="1">
                  <c:v>1.3542E-2</c:v>
                </c:pt>
                <c:pt idx="2">
                  <c:v>-0.13154540000000001</c:v>
                </c:pt>
                <c:pt idx="3">
                  <c:v>7.8217099999999998E-2</c:v>
                </c:pt>
                <c:pt idx="4">
                  <c:v>-3.8474599999999998E-2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00800"/>
        <c:axId val="125102336"/>
      </c:barChart>
      <c:catAx>
        <c:axId val="125100800"/>
        <c:scaling>
          <c:orientation val="minMax"/>
        </c:scaling>
        <c:delete val="0"/>
        <c:axPos val="b"/>
        <c:majorTickMark val="out"/>
        <c:minorTickMark val="none"/>
        <c:tickLblPos val="low"/>
        <c:crossAx val="125102336"/>
        <c:crosses val="autoZero"/>
        <c:auto val="1"/>
        <c:lblAlgn val="ctr"/>
        <c:lblOffset val="100"/>
        <c:noMultiLvlLbl val="0"/>
      </c:catAx>
      <c:valAx>
        <c:axId val="125102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100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"I like to take risks"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riskiness!$H$1</c:f>
              <c:strCache>
                <c:ptCount val="1"/>
                <c:pt idx="0">
                  <c:v>Insured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cat>
            <c:strRef>
              <c:f>riskiness!$G$2:$G$6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riskiness!$H$2:$H$6</c:f>
              <c:numCache>
                <c:formatCode>General</c:formatCode>
                <c:ptCount val="5"/>
                <c:pt idx="0">
                  <c:v>4.1900000000000004</c:v>
                </c:pt>
                <c:pt idx="1">
                  <c:v>28.99</c:v>
                </c:pt>
                <c:pt idx="2">
                  <c:v>27.84</c:v>
                </c:pt>
                <c:pt idx="3">
                  <c:v>33.909999999999997</c:v>
                </c:pt>
                <c:pt idx="4">
                  <c:v>5.0599999999999996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riskiness!$I$1</c:f>
              <c:strCache>
                <c:ptCount val="1"/>
                <c:pt idx="0">
                  <c:v>Voluntary Uninsured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riskiness!$G$2:$G$6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riskiness!$I$2:$I$6</c:f>
              <c:numCache>
                <c:formatCode>General</c:formatCode>
                <c:ptCount val="5"/>
                <c:pt idx="0">
                  <c:v>8.61</c:v>
                </c:pt>
                <c:pt idx="1">
                  <c:v>37.090000000000003</c:v>
                </c:pt>
                <c:pt idx="2">
                  <c:v>29.14</c:v>
                </c:pt>
                <c:pt idx="3">
                  <c:v>22.52</c:v>
                </c:pt>
                <c:pt idx="4">
                  <c:v>2.65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riskiness!$J$1</c:f>
              <c:strCache>
                <c:ptCount val="1"/>
                <c:pt idx="0">
                  <c:v>Non-voluntary Uninsured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riskiness!$G$2:$G$6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riskiness!$J$2:$J$6</c:f>
              <c:numCache>
                <c:formatCode>General</c:formatCode>
                <c:ptCount val="5"/>
                <c:pt idx="0">
                  <c:v>6.17</c:v>
                </c:pt>
                <c:pt idx="1">
                  <c:v>36.67</c:v>
                </c:pt>
                <c:pt idx="2">
                  <c:v>25.22</c:v>
                </c:pt>
                <c:pt idx="3">
                  <c:v>28.19</c:v>
                </c:pt>
                <c:pt idx="4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48384"/>
        <c:axId val="108049920"/>
      </c:lineChart>
      <c:catAx>
        <c:axId val="10804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49920"/>
        <c:crosses val="autoZero"/>
        <c:auto val="1"/>
        <c:lblAlgn val="ctr"/>
        <c:lblOffset val="100"/>
        <c:noMultiLvlLbl val="0"/>
      </c:catAx>
      <c:valAx>
        <c:axId val="10804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Category Total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48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riskiness!$H$1</c:f>
              <c:strCache>
                <c:ptCount val="1"/>
                <c:pt idx="0">
                  <c:v>Insured</c:v>
                </c:pt>
              </c:strCache>
            </c:strRef>
          </c:tx>
          <c:invertIfNegative val="0"/>
          <c:cat>
            <c:strRef>
              <c:f>riskiness!$G$2:$G$6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riskiness!$H$2:$H$6</c:f>
              <c:numCache>
                <c:formatCode>General</c:formatCode>
                <c:ptCount val="5"/>
                <c:pt idx="0">
                  <c:v>4.1900000000000004</c:v>
                </c:pt>
                <c:pt idx="1">
                  <c:v>28.99</c:v>
                </c:pt>
                <c:pt idx="2">
                  <c:v>27.84</c:v>
                </c:pt>
                <c:pt idx="3">
                  <c:v>33.909999999999997</c:v>
                </c:pt>
                <c:pt idx="4">
                  <c:v>5.0599999999999996</c:v>
                </c:pt>
              </c:numCache>
            </c:numRef>
          </c:val>
        </c:ser>
        <c:ser>
          <c:idx val="1"/>
          <c:order val="1"/>
          <c:tx>
            <c:strRef>
              <c:f>riskiness!$I$1</c:f>
              <c:strCache>
                <c:ptCount val="1"/>
                <c:pt idx="0">
                  <c:v>Voluntary Uninsured</c:v>
                </c:pt>
              </c:strCache>
            </c:strRef>
          </c:tx>
          <c:invertIfNegative val="0"/>
          <c:cat>
            <c:strRef>
              <c:f>riskiness!$G$2:$G$6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riskiness!$I$2:$I$6</c:f>
              <c:numCache>
                <c:formatCode>General</c:formatCode>
                <c:ptCount val="5"/>
                <c:pt idx="0">
                  <c:v>8.61</c:v>
                </c:pt>
                <c:pt idx="1">
                  <c:v>37.090000000000003</c:v>
                </c:pt>
                <c:pt idx="2">
                  <c:v>29.14</c:v>
                </c:pt>
                <c:pt idx="3">
                  <c:v>22.52</c:v>
                </c:pt>
                <c:pt idx="4">
                  <c:v>2.65</c:v>
                </c:pt>
              </c:numCache>
            </c:numRef>
          </c:val>
        </c:ser>
        <c:ser>
          <c:idx val="2"/>
          <c:order val="2"/>
          <c:tx>
            <c:strRef>
              <c:f>riskiness!$J$1</c:f>
              <c:strCache>
                <c:ptCount val="1"/>
                <c:pt idx="0">
                  <c:v>Non-voluntary Uninsured</c:v>
                </c:pt>
              </c:strCache>
            </c:strRef>
          </c:tx>
          <c:invertIfNegative val="0"/>
          <c:cat>
            <c:strRef>
              <c:f>riskiness!$G$2:$G$6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riskiness!$J$2:$J$6</c:f>
              <c:numCache>
                <c:formatCode>General</c:formatCode>
                <c:ptCount val="5"/>
                <c:pt idx="0">
                  <c:v>6.17</c:v>
                </c:pt>
                <c:pt idx="1">
                  <c:v>36.67</c:v>
                </c:pt>
                <c:pt idx="2">
                  <c:v>25.22</c:v>
                </c:pt>
                <c:pt idx="3">
                  <c:v>28.19</c:v>
                </c:pt>
                <c:pt idx="4">
                  <c:v>3.74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41952"/>
        <c:axId val="108151936"/>
      </c:barChart>
      <c:catAx>
        <c:axId val="10814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151936"/>
        <c:crosses val="autoZero"/>
        <c:auto val="1"/>
        <c:lblAlgn val="ctr"/>
        <c:lblOffset val="100"/>
        <c:noMultiLvlLbl val="0"/>
      </c:catAx>
      <c:valAx>
        <c:axId val="1081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41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riskiness!$I$26:$I$28</c:f>
                <c:numCache>
                  <c:formatCode>General</c:formatCode>
                  <c:ptCount val="3"/>
                  <c:pt idx="0">
                    <c:v>3.0882842480452481E-2</c:v>
                  </c:pt>
                  <c:pt idx="1">
                    <c:v>0.15811626946158436</c:v>
                  </c:pt>
                  <c:pt idx="2">
                    <c:v>6.5966180281376463E-2</c:v>
                  </c:pt>
                </c:numCache>
              </c:numRef>
            </c:plus>
            <c:minus>
              <c:numRef>
                <c:f>riskiness!$I$26:$I$28</c:f>
                <c:numCache>
                  <c:formatCode>General</c:formatCode>
                  <c:ptCount val="3"/>
                  <c:pt idx="0">
                    <c:v>3.0882842480452481E-2</c:v>
                  </c:pt>
                  <c:pt idx="1">
                    <c:v>0.15811626946158436</c:v>
                  </c:pt>
                  <c:pt idx="2">
                    <c:v>6.5966180281376463E-2</c:v>
                  </c:pt>
                </c:numCache>
              </c:numRef>
            </c:minus>
            <c:spPr>
              <a:ln w="19050"/>
            </c:spPr>
          </c:errBars>
          <c:cat>
            <c:strRef>
              <c:f>riskiness!$B$26:$B$28</c:f>
              <c:strCache>
                <c:ptCount val="3"/>
                <c:pt idx="0">
                  <c:v>Insured</c:v>
                </c:pt>
                <c:pt idx="1">
                  <c:v>Voluntary Uninsured</c:v>
                </c:pt>
                <c:pt idx="2">
                  <c:v>Non-voluntary Uninsured</c:v>
                </c:pt>
              </c:strCache>
            </c:strRef>
          </c:cat>
          <c:val>
            <c:numRef>
              <c:f>riskiness!$C$26:$C$28</c:f>
              <c:numCache>
                <c:formatCode>0.00</c:formatCode>
                <c:ptCount val="3"/>
                <c:pt idx="0">
                  <c:v>2.9333830000000001</c:v>
                </c:pt>
                <c:pt idx="1">
                  <c:v>3.2649010000000001</c:v>
                </c:pt>
                <c:pt idx="2">
                  <c:v>3.1332599999999999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21504"/>
        <c:axId val="48423296"/>
      </c:barChart>
      <c:catAx>
        <c:axId val="484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8423296"/>
        <c:crosses val="autoZero"/>
        <c:auto val="1"/>
        <c:lblAlgn val="ctr"/>
        <c:lblOffset val="100"/>
        <c:noMultiLvlLbl val="0"/>
      </c:catAx>
      <c:valAx>
        <c:axId val="48423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42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Fig.</a:t>
            </a:r>
            <a:r>
              <a:rPr lang="en-US" baseline="0"/>
              <a:t> 2: </a:t>
            </a:r>
            <a:r>
              <a:rPr lang="en-US"/>
              <a:t>General Health Status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Health!$N$30:$N$33</c:f>
                <c:numCache>
                  <c:formatCode>General</c:formatCode>
                  <c:ptCount val="4"/>
                  <c:pt idx="0">
                    <c:v>2.8017756281775608E-2</c:v>
                  </c:pt>
                  <c:pt idx="1">
                    <c:v>0.14180747749566747</c:v>
                  </c:pt>
                  <c:pt idx="2">
                    <c:v>6.0880045183446363E-2</c:v>
                  </c:pt>
                  <c:pt idx="3">
                    <c:v>2.5209565019713942E-2</c:v>
                  </c:pt>
                </c:numCache>
              </c:numRef>
            </c:plus>
            <c:minus>
              <c:numRef>
                <c:f>Health!$N$30:$N$33</c:f>
                <c:numCache>
                  <c:formatCode>General</c:formatCode>
                  <c:ptCount val="4"/>
                  <c:pt idx="0">
                    <c:v>2.8017756281775608E-2</c:v>
                  </c:pt>
                  <c:pt idx="1">
                    <c:v>0.14180747749566747</c:v>
                  </c:pt>
                  <c:pt idx="2">
                    <c:v>6.0880045183446363E-2</c:v>
                  </c:pt>
                  <c:pt idx="3">
                    <c:v>2.5209565019713942E-2</c:v>
                  </c:pt>
                </c:numCache>
              </c:numRef>
            </c:minus>
            <c:spPr>
              <a:ln w="19050">
                <a:prstDash val="solid"/>
              </a:ln>
            </c:spPr>
          </c:errBars>
          <c:cat>
            <c:strRef>
              <c:f>Health!$H$30:$H$32</c:f>
              <c:strCache>
                <c:ptCount val="3"/>
                <c:pt idx="0">
                  <c:v>Insured</c:v>
                </c:pt>
                <c:pt idx="1">
                  <c:v>Voluntary Uninsured</c:v>
                </c:pt>
                <c:pt idx="2">
                  <c:v>Non-voluntary Uninsured</c:v>
                </c:pt>
              </c:strCache>
            </c:strRef>
          </c:cat>
          <c:val>
            <c:numRef>
              <c:f>Health!$I$30:$I$32</c:f>
              <c:numCache>
                <c:formatCode>0.00</c:formatCode>
                <c:ptCount val="3"/>
                <c:pt idx="0">
                  <c:v>3.7090000000000001</c:v>
                </c:pt>
                <c:pt idx="1">
                  <c:v>3.6579999999999999</c:v>
                </c:pt>
                <c:pt idx="2">
                  <c:v>3.444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77952"/>
        <c:axId val="107704320"/>
      </c:barChart>
      <c:catAx>
        <c:axId val="1076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04320"/>
        <c:crosses val="autoZero"/>
        <c:auto val="1"/>
        <c:lblAlgn val="ctr"/>
        <c:lblOffset val="100"/>
        <c:noMultiLvlLbl val="0"/>
      </c:catAx>
      <c:valAx>
        <c:axId val="10770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General Health (1-5)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767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Health!$A$5</c:f>
              <c:strCache>
                <c:ptCount val="1"/>
                <c:pt idx="0">
                  <c:v>Months Insured (over past 12)</c:v>
                </c:pt>
              </c:strCache>
            </c:strRef>
          </c:tx>
          <c:invertIfNegative val="0"/>
          <c:errBars>
            <c:errBarType val="plus"/>
            <c:errValType val="stdErr"/>
            <c:noEndCap val="0"/>
          </c:errBars>
          <c:cat>
            <c:strRef>
              <c:f>Health!$B$1:$D$1</c:f>
              <c:strCache>
                <c:ptCount val="3"/>
                <c:pt idx="0">
                  <c:v>Insured</c:v>
                </c:pt>
                <c:pt idx="1">
                  <c:v>Voluntary Uninsured</c:v>
                </c:pt>
                <c:pt idx="2">
                  <c:v>Non-voluntary Uninsured</c:v>
                </c:pt>
              </c:strCache>
            </c:strRef>
          </c:cat>
          <c:val>
            <c:numRef>
              <c:f>Health!$B$5:$D$5</c:f>
              <c:numCache>
                <c:formatCode>0.00</c:formatCode>
                <c:ptCount val="3"/>
                <c:pt idx="0">
                  <c:v>11.08756</c:v>
                </c:pt>
                <c:pt idx="1">
                  <c:v>1.6474359999999999</c:v>
                </c:pt>
                <c:pt idx="2">
                  <c:v>2.183983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25184"/>
        <c:axId val="107726720"/>
      </c:barChart>
      <c:catAx>
        <c:axId val="107725184"/>
        <c:scaling>
          <c:orientation val="minMax"/>
        </c:scaling>
        <c:delete val="0"/>
        <c:axPos val="b"/>
        <c:majorTickMark val="out"/>
        <c:minorTickMark val="none"/>
        <c:tickLblPos val="low"/>
        <c:crossAx val="107726720"/>
        <c:crosses val="autoZero"/>
        <c:auto val="1"/>
        <c:lblAlgn val="ctr"/>
        <c:lblOffset val="100"/>
        <c:noMultiLvlLbl val="0"/>
      </c:catAx>
      <c:valAx>
        <c:axId val="107726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72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Fig. 3: Reported Chronic Conditions</a:t>
            </a:r>
          </a:p>
        </c:rich>
      </c:tx>
      <c:layout>
        <c:manualLayout>
          <c:xMode val="edge"/>
          <c:yMode val="edge"/>
          <c:x val="1.8659667541557311E-2"/>
          <c:y val="1.925391338316273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Health!$A$66</c:f>
              <c:strCache>
                <c:ptCount val="1"/>
                <c:pt idx="0">
                  <c:v>Insured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Health!$C$71:$O$71</c:f>
                <c:numCache>
                  <c:formatCode>General</c:formatCode>
                  <c:ptCount val="13"/>
                  <c:pt idx="0">
                    <c:v>3.2906854752945396E-3</c:v>
                  </c:pt>
                  <c:pt idx="1">
                    <c:v>8.8384627804209692E-3</c:v>
                  </c:pt>
                  <c:pt idx="2">
                    <c:v>9.6422153313272807E-3</c:v>
                  </c:pt>
                  <c:pt idx="3">
                    <c:v>5.1151451599859322E-3</c:v>
                  </c:pt>
                  <c:pt idx="4">
                    <c:v>2.7071645804966592E-3</c:v>
                  </c:pt>
                  <c:pt idx="5">
                    <c:v>1.0981275132308843E-2</c:v>
                  </c:pt>
                  <c:pt idx="6">
                    <c:v>1.123494780767248E-2</c:v>
                  </c:pt>
                  <c:pt idx="7">
                    <c:v>1.1300129675694381E-2</c:v>
                  </c:pt>
                  <c:pt idx="8">
                    <c:v>5.2451532179835884E-3</c:v>
                  </c:pt>
                  <c:pt idx="9">
                    <c:v>1.026475088336451E-2</c:v>
                  </c:pt>
                  <c:pt idx="10">
                    <c:v>3.6271150218682713E-3</c:v>
                  </c:pt>
                  <c:pt idx="11">
                    <c:v>6.5997762531234683E-3</c:v>
                  </c:pt>
                  <c:pt idx="12">
                    <c:v>6.9618569271466199E-4</c:v>
                  </c:pt>
                </c:numCache>
              </c:numRef>
            </c:plus>
            <c:minus>
              <c:numRef>
                <c:f>Health!$C$71:$O$71</c:f>
                <c:numCache>
                  <c:formatCode>General</c:formatCode>
                  <c:ptCount val="13"/>
                  <c:pt idx="0">
                    <c:v>3.2906854752945396E-3</c:v>
                  </c:pt>
                  <c:pt idx="1">
                    <c:v>8.8384627804209692E-3</c:v>
                  </c:pt>
                  <c:pt idx="2">
                    <c:v>9.6422153313272807E-3</c:v>
                  </c:pt>
                  <c:pt idx="3">
                    <c:v>5.1151451599859322E-3</c:v>
                  </c:pt>
                  <c:pt idx="4">
                    <c:v>2.7071645804966592E-3</c:v>
                  </c:pt>
                  <c:pt idx="5">
                    <c:v>1.0981275132308843E-2</c:v>
                  </c:pt>
                  <c:pt idx="6">
                    <c:v>1.123494780767248E-2</c:v>
                  </c:pt>
                  <c:pt idx="7">
                    <c:v>1.1300129675694381E-2</c:v>
                  </c:pt>
                  <c:pt idx="8">
                    <c:v>5.2451532179835884E-3</c:v>
                  </c:pt>
                  <c:pt idx="9">
                    <c:v>1.026475088336451E-2</c:v>
                  </c:pt>
                  <c:pt idx="10">
                    <c:v>3.6271150218682713E-3</c:v>
                  </c:pt>
                  <c:pt idx="11">
                    <c:v>6.5997762531234683E-3</c:v>
                  </c:pt>
                  <c:pt idx="12">
                    <c:v>6.9618569271466199E-4</c:v>
                  </c:pt>
                </c:numCache>
              </c:numRef>
            </c:minus>
          </c:errBars>
          <c:cat>
            <c:strRef>
              <c:f>Health!$C$65:$O$65</c:f>
              <c:strCache>
                <c:ptCount val="13"/>
                <c:pt idx="0">
                  <c:v>Cancer</c:v>
                </c:pt>
                <c:pt idx="1">
                  <c:v>High Cholesterol</c:v>
                </c:pt>
                <c:pt idx="2">
                  <c:v>High Blood Pressure</c:v>
                </c:pt>
                <c:pt idx="3">
                  <c:v>Diabetes</c:v>
                </c:pt>
                <c:pt idx="4">
                  <c:v>Heart Disease</c:v>
                </c:pt>
                <c:pt idx="5">
                  <c:v>Asthma</c:v>
                </c:pt>
                <c:pt idx="6">
                  <c:v>Migraines</c:v>
                </c:pt>
                <c:pt idx="7">
                  <c:v>Depression</c:v>
                </c:pt>
                <c:pt idx="8">
                  <c:v>PTSD</c:v>
                </c:pt>
                <c:pt idx="9">
                  <c:v>Anxiety</c:v>
                </c:pt>
                <c:pt idx="10">
                  <c:v>Epilepsy</c:v>
                </c:pt>
                <c:pt idx="11">
                  <c:v>ADHD</c:v>
                </c:pt>
                <c:pt idx="12">
                  <c:v>Hepatitis C</c:v>
                </c:pt>
              </c:strCache>
            </c:strRef>
          </c:cat>
          <c:val>
            <c:numRef>
              <c:f>Health!$C$66:$O$66</c:f>
              <c:numCache>
                <c:formatCode>0%</c:formatCode>
                <c:ptCount val="13"/>
                <c:pt idx="0">
                  <c:v>1.1451299999999999E-2</c:v>
                </c:pt>
                <c:pt idx="1">
                  <c:v>8.9663800000000002E-2</c:v>
                </c:pt>
                <c:pt idx="2">
                  <c:v>0.1090637</c:v>
                </c:pt>
                <c:pt idx="3">
                  <c:v>2.8137499999999999E-2</c:v>
                </c:pt>
                <c:pt idx="4">
                  <c:v>7.7190999999999996E-3</c:v>
                </c:pt>
                <c:pt idx="5">
                  <c:v>0.1479084</c:v>
                </c:pt>
                <c:pt idx="6">
                  <c:v>0.1563745</c:v>
                </c:pt>
                <c:pt idx="7">
                  <c:v>0.15861549999999999</c:v>
                </c:pt>
                <c:pt idx="8">
                  <c:v>2.9631500000000002E-2</c:v>
                </c:pt>
                <c:pt idx="9">
                  <c:v>0.125996</c:v>
                </c:pt>
                <c:pt idx="10">
                  <c:v>1.39442E-2</c:v>
                </c:pt>
                <c:pt idx="11">
                  <c:v>4.7808799999999999E-2</c:v>
                </c:pt>
                <c:pt idx="12">
                  <c:v>5.0239999999999996E-4</c:v>
                </c:pt>
              </c:numCache>
            </c:numRef>
          </c:val>
        </c:ser>
        <c:ser>
          <c:idx val="1"/>
          <c:order val="1"/>
          <c:tx>
            <c:strRef>
              <c:f>Health!$A$72</c:f>
              <c:strCache>
                <c:ptCount val="1"/>
                <c:pt idx="0">
                  <c:v>Voluntary Uninsured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Health!$C$77:$O$77</c:f>
                <c:numCache>
                  <c:formatCode>General</c:formatCode>
                  <c:ptCount val="13"/>
                  <c:pt idx="0">
                    <c:v>1.8175426236141434E-2</c:v>
                  </c:pt>
                  <c:pt idx="1">
                    <c:v>3.1058190431043242E-2</c:v>
                  </c:pt>
                  <c:pt idx="2">
                    <c:v>4.8950081200689693E-2</c:v>
                  </c:pt>
                  <c:pt idx="3">
                    <c:v>2.5532007085214602E-2</c:v>
                  </c:pt>
                  <c:pt idx="4">
                    <c:v>0</c:v>
                  </c:pt>
                  <c:pt idx="5">
                    <c:v>5.2750505699874328E-2</c:v>
                  </c:pt>
                  <c:pt idx="6">
                    <c:v>3.9542872020373404E-2</c:v>
                  </c:pt>
                  <c:pt idx="7">
                    <c:v>5.7158762832979271E-2</c:v>
                  </c:pt>
                  <c:pt idx="8">
                    <c:v>2.5532007085214602E-2</c:v>
                  </c:pt>
                  <c:pt idx="9">
                    <c:v>3.9542872020373404E-2</c:v>
                  </c:pt>
                  <c:pt idx="10">
                    <c:v>1.8175426236141434E-2</c:v>
                  </c:pt>
                  <c:pt idx="11">
                    <c:v>2.2185938831189869E-2</c:v>
                  </c:pt>
                  <c:pt idx="12">
                    <c:v>0</c:v>
                  </c:pt>
                </c:numCache>
              </c:numRef>
            </c:plus>
            <c:minus>
              <c:numRef>
                <c:f>Health!$C$77:$O$77</c:f>
                <c:numCache>
                  <c:formatCode>General</c:formatCode>
                  <c:ptCount val="13"/>
                  <c:pt idx="0">
                    <c:v>1.8175426236141434E-2</c:v>
                  </c:pt>
                  <c:pt idx="1">
                    <c:v>3.1058190431043242E-2</c:v>
                  </c:pt>
                  <c:pt idx="2">
                    <c:v>4.8950081200689693E-2</c:v>
                  </c:pt>
                  <c:pt idx="3">
                    <c:v>2.5532007085214602E-2</c:v>
                  </c:pt>
                  <c:pt idx="4">
                    <c:v>0</c:v>
                  </c:pt>
                  <c:pt idx="5">
                    <c:v>5.2750505699874328E-2</c:v>
                  </c:pt>
                  <c:pt idx="6">
                    <c:v>3.9542872020373404E-2</c:v>
                  </c:pt>
                  <c:pt idx="7">
                    <c:v>5.7158762832979271E-2</c:v>
                  </c:pt>
                  <c:pt idx="8">
                    <c:v>2.5532007085214602E-2</c:v>
                  </c:pt>
                  <c:pt idx="9">
                    <c:v>3.9542872020373404E-2</c:v>
                  </c:pt>
                  <c:pt idx="10">
                    <c:v>1.8175426236141434E-2</c:v>
                  </c:pt>
                  <c:pt idx="11">
                    <c:v>2.2185938831189869E-2</c:v>
                  </c:pt>
                  <c:pt idx="12">
                    <c:v>0</c:v>
                  </c:pt>
                </c:numCache>
              </c:numRef>
            </c:minus>
          </c:errBars>
          <c:cat>
            <c:strRef>
              <c:f>Health!$C$65:$O$65</c:f>
              <c:strCache>
                <c:ptCount val="13"/>
                <c:pt idx="0">
                  <c:v>Cancer</c:v>
                </c:pt>
                <c:pt idx="1">
                  <c:v>High Cholesterol</c:v>
                </c:pt>
                <c:pt idx="2">
                  <c:v>High Blood Pressure</c:v>
                </c:pt>
                <c:pt idx="3">
                  <c:v>Diabetes</c:v>
                </c:pt>
                <c:pt idx="4">
                  <c:v>Heart Disease</c:v>
                </c:pt>
                <c:pt idx="5">
                  <c:v>Asthma</c:v>
                </c:pt>
                <c:pt idx="6">
                  <c:v>Migraines</c:v>
                </c:pt>
                <c:pt idx="7">
                  <c:v>Depression</c:v>
                </c:pt>
                <c:pt idx="8">
                  <c:v>PTSD</c:v>
                </c:pt>
                <c:pt idx="9">
                  <c:v>Anxiety</c:v>
                </c:pt>
                <c:pt idx="10">
                  <c:v>Epilepsy</c:v>
                </c:pt>
                <c:pt idx="11">
                  <c:v>ADHD</c:v>
                </c:pt>
                <c:pt idx="12">
                  <c:v>Hepatitis C</c:v>
                </c:pt>
              </c:strCache>
            </c:strRef>
          </c:cat>
          <c:val>
            <c:numRef>
              <c:f>Health!$C$72:$O$72</c:f>
              <c:numCache>
                <c:formatCode>0%</c:formatCode>
                <c:ptCount val="13"/>
                <c:pt idx="0">
                  <c:v>1.31579E-2</c:v>
                </c:pt>
                <c:pt idx="1">
                  <c:v>3.94737E-2</c:v>
                </c:pt>
                <c:pt idx="2">
                  <c:v>0.1052632</c:v>
                </c:pt>
                <c:pt idx="3">
                  <c:v>2.63158E-2</c:v>
                </c:pt>
                <c:pt idx="4">
                  <c:v>0</c:v>
                </c:pt>
                <c:pt idx="5">
                  <c:v>0.125</c:v>
                </c:pt>
                <c:pt idx="6">
                  <c:v>6.5789500000000001E-2</c:v>
                </c:pt>
                <c:pt idx="7">
                  <c:v>0.1513158</c:v>
                </c:pt>
                <c:pt idx="8">
                  <c:v>2.63158E-2</c:v>
                </c:pt>
                <c:pt idx="9">
                  <c:v>6.5789500000000001E-2</c:v>
                </c:pt>
                <c:pt idx="10">
                  <c:v>1.31579E-2</c:v>
                </c:pt>
                <c:pt idx="11">
                  <c:v>1.9736799999999999E-2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Health!$A$78</c:f>
              <c:strCache>
                <c:ptCount val="1"/>
                <c:pt idx="0">
                  <c:v>Non-voluntary Uninsured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Health!$C$83:$O$83</c:f>
                <c:numCache>
                  <c:formatCode>General</c:formatCode>
                  <c:ptCount val="13"/>
                  <c:pt idx="0">
                    <c:v>7.1040970205920578E-3</c:v>
                  </c:pt>
                  <c:pt idx="1">
                    <c:v>1.4673455329924381E-2</c:v>
                  </c:pt>
                  <c:pt idx="2">
                    <c:v>1.9898634325356532E-2</c:v>
                  </c:pt>
                  <c:pt idx="3">
                    <c:v>1.1974435661900436E-2</c:v>
                  </c:pt>
                  <c:pt idx="4">
                    <c:v>7.1040970205920578E-3</c:v>
                  </c:pt>
                  <c:pt idx="5">
                    <c:v>2.5222570232818126E-2</c:v>
                  </c:pt>
                  <c:pt idx="6">
                    <c:v>2.4055713529029965E-2</c:v>
                  </c:pt>
                  <c:pt idx="7">
                    <c:v>2.4868010567326071E-2</c:v>
                  </c:pt>
                  <c:pt idx="8">
                    <c:v>1.2839283159688929E-2</c:v>
                  </c:pt>
                  <c:pt idx="9">
                    <c:v>2.1995654949952703E-2</c:v>
                  </c:pt>
                  <c:pt idx="10">
                    <c:v>7.4158587290272023E-3</c:v>
                  </c:pt>
                  <c:pt idx="11">
                    <c:v>1.8092581325347093E-2</c:v>
                  </c:pt>
                  <c:pt idx="12">
                    <c:v>4.8480662490362429E-3</c:v>
                  </c:pt>
                </c:numCache>
              </c:numRef>
            </c:plus>
            <c:minus>
              <c:numRef>
                <c:f>Health!$C$83:$O$83</c:f>
                <c:numCache>
                  <c:formatCode>General</c:formatCode>
                  <c:ptCount val="13"/>
                  <c:pt idx="0">
                    <c:v>7.1040970205920578E-3</c:v>
                  </c:pt>
                  <c:pt idx="1">
                    <c:v>1.4673455329924381E-2</c:v>
                  </c:pt>
                  <c:pt idx="2">
                    <c:v>1.9898634325356532E-2</c:v>
                  </c:pt>
                  <c:pt idx="3">
                    <c:v>1.1974435661900436E-2</c:v>
                  </c:pt>
                  <c:pt idx="4">
                    <c:v>7.1040970205920578E-3</c:v>
                  </c:pt>
                  <c:pt idx="5">
                    <c:v>2.5222570232818126E-2</c:v>
                  </c:pt>
                  <c:pt idx="6">
                    <c:v>2.4055713529029965E-2</c:v>
                  </c:pt>
                  <c:pt idx="7">
                    <c:v>2.4868010567326071E-2</c:v>
                  </c:pt>
                  <c:pt idx="8">
                    <c:v>1.2839283159688929E-2</c:v>
                  </c:pt>
                  <c:pt idx="9">
                    <c:v>2.1995654949952703E-2</c:v>
                  </c:pt>
                  <c:pt idx="10">
                    <c:v>7.4158587290272023E-3</c:v>
                  </c:pt>
                  <c:pt idx="11">
                    <c:v>1.8092581325347093E-2</c:v>
                  </c:pt>
                  <c:pt idx="12">
                    <c:v>4.8480662490362429E-3</c:v>
                  </c:pt>
                </c:numCache>
              </c:numRef>
            </c:minus>
          </c:errBars>
          <c:cat>
            <c:strRef>
              <c:f>Health!$C$65:$O$65</c:f>
              <c:strCache>
                <c:ptCount val="13"/>
                <c:pt idx="0">
                  <c:v>Cancer</c:v>
                </c:pt>
                <c:pt idx="1">
                  <c:v>High Cholesterol</c:v>
                </c:pt>
                <c:pt idx="2">
                  <c:v>High Blood Pressure</c:v>
                </c:pt>
                <c:pt idx="3">
                  <c:v>Diabetes</c:v>
                </c:pt>
                <c:pt idx="4">
                  <c:v>Heart Disease</c:v>
                </c:pt>
                <c:pt idx="5">
                  <c:v>Asthma</c:v>
                </c:pt>
                <c:pt idx="6">
                  <c:v>Migraines</c:v>
                </c:pt>
                <c:pt idx="7">
                  <c:v>Depression</c:v>
                </c:pt>
                <c:pt idx="8">
                  <c:v>PTSD</c:v>
                </c:pt>
                <c:pt idx="9">
                  <c:v>Anxiety</c:v>
                </c:pt>
                <c:pt idx="10">
                  <c:v>Epilepsy</c:v>
                </c:pt>
                <c:pt idx="11">
                  <c:v>ADHD</c:v>
                </c:pt>
                <c:pt idx="12">
                  <c:v>Hepatitis C</c:v>
                </c:pt>
              </c:strCache>
            </c:strRef>
          </c:cat>
          <c:val>
            <c:numRef>
              <c:f>Health!$C$78:$O$78</c:f>
              <c:numCache>
                <c:formatCode>0%</c:formatCode>
                <c:ptCount val="13"/>
                <c:pt idx="0">
                  <c:v>1.20879E-2</c:v>
                </c:pt>
                <c:pt idx="1">
                  <c:v>5.3846199999999997E-2</c:v>
                </c:pt>
                <c:pt idx="2">
                  <c:v>0.10451050000000001</c:v>
                </c:pt>
                <c:pt idx="3">
                  <c:v>3.5164800000000003E-2</c:v>
                </c:pt>
                <c:pt idx="4">
                  <c:v>1.20879E-2</c:v>
                </c:pt>
                <c:pt idx="5">
                  <c:v>0.18461540000000001</c:v>
                </c:pt>
                <c:pt idx="6">
                  <c:v>0.1637363</c:v>
                </c:pt>
                <c:pt idx="7">
                  <c:v>0.17802200000000001</c:v>
                </c:pt>
                <c:pt idx="8">
                  <c:v>4.0659300000000002E-2</c:v>
                </c:pt>
                <c:pt idx="9">
                  <c:v>0.13186809999999999</c:v>
                </c:pt>
                <c:pt idx="10">
                  <c:v>1.31868E-2</c:v>
                </c:pt>
                <c:pt idx="11">
                  <c:v>8.4615399999999993E-2</c:v>
                </c:pt>
                <c:pt idx="12">
                  <c:v>5.5431999999999999E-3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21504"/>
        <c:axId val="108423040"/>
      </c:barChart>
      <c:catAx>
        <c:axId val="108421504"/>
        <c:scaling>
          <c:orientation val="minMax"/>
        </c:scaling>
        <c:delete val="0"/>
        <c:axPos val="b"/>
        <c:majorTickMark val="out"/>
        <c:minorTickMark val="none"/>
        <c:tickLblPos val="low"/>
        <c:crossAx val="108423040"/>
        <c:crosses val="autoZero"/>
        <c:auto val="1"/>
        <c:lblAlgn val="ctr"/>
        <c:lblOffset val="100"/>
        <c:noMultiLvlLbl val="0"/>
      </c:catAx>
      <c:valAx>
        <c:axId val="108423040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8421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Health!$H$112:$H$114</c:f>
                <c:numCache>
                  <c:formatCode>General</c:formatCode>
                  <c:ptCount val="3"/>
                  <c:pt idx="0">
                    <c:v>5.4462683551971529E-2</c:v>
                  </c:pt>
                  <c:pt idx="1">
                    <c:v>0.23222627800639703</c:v>
                  </c:pt>
                  <c:pt idx="2">
                    <c:v>0.12982101118405828</c:v>
                  </c:pt>
                </c:numCache>
              </c:numRef>
            </c:plus>
            <c:minus>
              <c:numRef>
                <c:f>Health!$H$112:$H$114</c:f>
                <c:numCache>
                  <c:formatCode>General</c:formatCode>
                  <c:ptCount val="3"/>
                  <c:pt idx="0">
                    <c:v>5.4462683551971529E-2</c:v>
                  </c:pt>
                  <c:pt idx="1">
                    <c:v>0.23222627800639703</c:v>
                  </c:pt>
                  <c:pt idx="2">
                    <c:v>0.12982101118405828</c:v>
                  </c:pt>
                </c:numCache>
              </c:numRef>
            </c:minus>
          </c:errBars>
          <c:cat>
            <c:strRef>
              <c:f>Health!$A$112:$A$114</c:f>
              <c:strCache>
                <c:ptCount val="3"/>
                <c:pt idx="0">
                  <c:v>Insured</c:v>
                </c:pt>
                <c:pt idx="1">
                  <c:v>Voluntary Uninsured</c:v>
                </c:pt>
                <c:pt idx="2">
                  <c:v>Non-voluntary Uninsured</c:v>
                </c:pt>
              </c:strCache>
            </c:strRef>
          </c:cat>
          <c:val>
            <c:numRef>
              <c:f>Health!$B$112:$B$114</c:f>
              <c:numCache>
                <c:formatCode>General</c:formatCode>
                <c:ptCount val="3"/>
                <c:pt idx="0">
                  <c:v>1.692059</c:v>
                </c:pt>
                <c:pt idx="1">
                  <c:v>1.072368</c:v>
                </c:pt>
                <c:pt idx="2">
                  <c:v>1.8758239999999999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7424"/>
        <c:axId val="41449344"/>
      </c:barChart>
      <c:catAx>
        <c:axId val="414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1449344"/>
        <c:crosses val="autoZero"/>
        <c:auto val="1"/>
        <c:lblAlgn val="ctr"/>
        <c:lblOffset val="100"/>
        <c:noMultiLvlLbl val="0"/>
      </c:catAx>
      <c:valAx>
        <c:axId val="414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4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demographics!$B$1</c:f>
              <c:strCache>
                <c:ptCount val="1"/>
                <c:pt idx="0">
                  <c:v>Insured</c:v>
                </c:pt>
              </c:strCache>
            </c:strRef>
          </c:tx>
          <c:invertIfNegative val="0"/>
          <c:cat>
            <c:strRef>
              <c:f>demographics!$A$4:$A$9</c:f>
              <c:strCache>
                <c:ptCount val="6"/>
                <c:pt idx="0">
                  <c:v>Hispanic</c:v>
                </c:pt>
                <c:pt idx="1">
                  <c:v>White</c:v>
                </c:pt>
                <c:pt idx="2">
                  <c:v>Black</c:v>
                </c:pt>
                <c:pt idx="3">
                  <c:v>Asian</c:v>
                </c:pt>
                <c:pt idx="4">
                  <c:v>Native</c:v>
                </c:pt>
                <c:pt idx="5">
                  <c:v>Other Race</c:v>
                </c:pt>
              </c:strCache>
            </c:strRef>
          </c:cat>
          <c:val>
            <c:numRef>
              <c:f>demographics!$B$4:$B$9</c:f>
              <c:numCache>
                <c:formatCode>0%</c:formatCode>
                <c:ptCount val="6"/>
                <c:pt idx="0">
                  <c:v>0.1232263</c:v>
                </c:pt>
                <c:pt idx="1">
                  <c:v>0.63401719999999995</c:v>
                </c:pt>
                <c:pt idx="2">
                  <c:v>0.2491727</c:v>
                </c:pt>
                <c:pt idx="3">
                  <c:v>4.6326899999999997E-2</c:v>
                </c:pt>
                <c:pt idx="4">
                  <c:v>5.19523E-2</c:v>
                </c:pt>
                <c:pt idx="5">
                  <c:v>6.7835900000000005E-2</c:v>
                </c:pt>
              </c:numCache>
            </c:numRef>
          </c:val>
        </c:ser>
        <c:ser>
          <c:idx val="1"/>
          <c:order val="1"/>
          <c:tx>
            <c:strRef>
              <c:f>demographics!$C$1</c:f>
              <c:strCache>
                <c:ptCount val="1"/>
                <c:pt idx="0">
                  <c:v>Voluntary Uninsured</c:v>
                </c:pt>
              </c:strCache>
            </c:strRef>
          </c:tx>
          <c:invertIfNegative val="0"/>
          <c:cat>
            <c:strRef>
              <c:f>demographics!$A$4:$A$9</c:f>
              <c:strCache>
                <c:ptCount val="6"/>
                <c:pt idx="0">
                  <c:v>Hispanic</c:v>
                </c:pt>
                <c:pt idx="1">
                  <c:v>White</c:v>
                </c:pt>
                <c:pt idx="2">
                  <c:v>Black</c:v>
                </c:pt>
                <c:pt idx="3">
                  <c:v>Asian</c:v>
                </c:pt>
                <c:pt idx="4">
                  <c:v>Native</c:v>
                </c:pt>
                <c:pt idx="5">
                  <c:v>Other Race</c:v>
                </c:pt>
              </c:strCache>
            </c:strRef>
          </c:cat>
          <c:val>
            <c:numRef>
              <c:f>demographics!$C$4:$C$9</c:f>
              <c:numCache>
                <c:formatCode>0%</c:formatCode>
                <c:ptCount val="6"/>
                <c:pt idx="0">
                  <c:v>0.2111111</c:v>
                </c:pt>
                <c:pt idx="1">
                  <c:v>0.5701754</c:v>
                </c:pt>
                <c:pt idx="2">
                  <c:v>0.2719298</c:v>
                </c:pt>
                <c:pt idx="3">
                  <c:v>3.5087699999999999E-2</c:v>
                </c:pt>
                <c:pt idx="4">
                  <c:v>7.8947400000000001E-2</c:v>
                </c:pt>
                <c:pt idx="5">
                  <c:v>9.6491199999999999E-2</c:v>
                </c:pt>
              </c:numCache>
            </c:numRef>
          </c:val>
        </c:ser>
        <c:ser>
          <c:idx val="2"/>
          <c:order val="2"/>
          <c:tx>
            <c:strRef>
              <c:f>demographics!$D$1</c:f>
              <c:strCache>
                <c:ptCount val="1"/>
                <c:pt idx="0">
                  <c:v>Non-voluntary Uninsured</c:v>
                </c:pt>
              </c:strCache>
            </c:strRef>
          </c:tx>
          <c:invertIfNegative val="0"/>
          <c:cat>
            <c:strRef>
              <c:f>demographics!$A$4:$A$9</c:f>
              <c:strCache>
                <c:ptCount val="6"/>
                <c:pt idx="0">
                  <c:v>Hispanic</c:v>
                </c:pt>
                <c:pt idx="1">
                  <c:v>White</c:v>
                </c:pt>
                <c:pt idx="2">
                  <c:v>Black</c:v>
                </c:pt>
                <c:pt idx="3">
                  <c:v>Asian</c:v>
                </c:pt>
                <c:pt idx="4">
                  <c:v>Native</c:v>
                </c:pt>
                <c:pt idx="5">
                  <c:v>Other Race</c:v>
                </c:pt>
              </c:strCache>
            </c:strRef>
          </c:cat>
          <c:val>
            <c:numRef>
              <c:f>demographics!$D$4:$D$9</c:f>
              <c:numCache>
                <c:formatCode>0%</c:formatCode>
                <c:ptCount val="6"/>
                <c:pt idx="0">
                  <c:v>0.12431440000000001</c:v>
                </c:pt>
                <c:pt idx="1">
                  <c:v>0.57077630000000001</c:v>
                </c:pt>
                <c:pt idx="2">
                  <c:v>0.31050230000000001</c:v>
                </c:pt>
                <c:pt idx="3">
                  <c:v>3.50076E-2</c:v>
                </c:pt>
                <c:pt idx="4">
                  <c:v>7.6103500000000004E-2</c:v>
                </c:pt>
                <c:pt idx="5">
                  <c:v>6.2404899999999999E-2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43968"/>
        <c:axId val="109845504"/>
      </c:barChart>
      <c:catAx>
        <c:axId val="1098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45504"/>
        <c:crosses val="autoZero"/>
        <c:auto val="1"/>
        <c:lblAlgn val="ctr"/>
        <c:lblOffset val="100"/>
        <c:noMultiLvlLbl val="0"/>
      </c:catAx>
      <c:valAx>
        <c:axId val="109845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843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demographics!$B$1</c:f>
              <c:strCache>
                <c:ptCount val="1"/>
                <c:pt idx="0">
                  <c:v>Insured</c:v>
                </c:pt>
              </c:strCache>
            </c:strRef>
          </c:tx>
          <c:invertIfNegative val="0"/>
          <c:cat>
            <c:strRef>
              <c:f>demographics!$A$11:$A$23</c:f>
              <c:strCache>
                <c:ptCount val="13"/>
                <c:pt idx="0">
                  <c:v>8th grade or less</c:v>
                </c:pt>
                <c:pt idx="1">
                  <c:v>Some High School</c:v>
                </c:pt>
                <c:pt idx="2">
                  <c:v>High School Grad</c:v>
                </c:pt>
                <c:pt idx="3">
                  <c:v>Some vocational/ tech school</c:v>
                </c:pt>
                <c:pt idx="4">
                  <c:v>Completed vocational/ Tech school</c:v>
                </c:pt>
                <c:pt idx="5">
                  <c:v>Some college</c:v>
                </c:pt>
                <c:pt idx="6">
                  <c:v>Completed college</c:v>
                </c:pt>
                <c:pt idx="7">
                  <c:v>Some graduate school</c:v>
                </c:pt>
                <c:pt idx="8">
                  <c:v>Completed a masters</c:v>
                </c:pt>
                <c:pt idx="9">
                  <c:v>Some graduate training beyond a masters</c:v>
                </c:pt>
                <c:pt idx="10">
                  <c:v>Completed a doctoral degree</c:v>
                </c:pt>
                <c:pt idx="11">
                  <c:v>Some post baccalaureate professional training</c:v>
                </c:pt>
                <c:pt idx="12">
                  <c:v>Completed  post baccalaureate professional training</c:v>
                </c:pt>
              </c:strCache>
            </c:strRef>
          </c:cat>
          <c:val>
            <c:numRef>
              <c:f>demographics!$B$11:$B$23</c:f>
              <c:numCache>
                <c:formatCode>0%</c:formatCode>
                <c:ptCount val="13"/>
                <c:pt idx="0">
                  <c:v>1.7390999999999999E-3</c:v>
                </c:pt>
                <c:pt idx="1">
                  <c:v>5.0434800000000002E-2</c:v>
                </c:pt>
                <c:pt idx="2">
                  <c:v>0.14086960000000001</c:v>
                </c:pt>
                <c:pt idx="3">
                  <c:v>3.1801200000000002E-2</c:v>
                </c:pt>
                <c:pt idx="4">
                  <c:v>6.4099400000000001E-2</c:v>
                </c:pt>
                <c:pt idx="5">
                  <c:v>0.33316770000000001</c:v>
                </c:pt>
                <c:pt idx="6">
                  <c:v>0.2265839</c:v>
                </c:pt>
                <c:pt idx="7">
                  <c:v>4.4471999999999998E-2</c:v>
                </c:pt>
                <c:pt idx="8">
                  <c:v>6.0621099999999997E-2</c:v>
                </c:pt>
                <c:pt idx="9">
                  <c:v>1.34161E-2</c:v>
                </c:pt>
                <c:pt idx="10">
                  <c:v>7.7019000000000002E-3</c:v>
                </c:pt>
                <c:pt idx="11">
                  <c:v>8.4472000000000002E-3</c:v>
                </c:pt>
                <c:pt idx="12">
                  <c:v>1.6646000000000001E-2</c:v>
                </c:pt>
              </c:numCache>
            </c:numRef>
          </c:val>
        </c:ser>
        <c:ser>
          <c:idx val="1"/>
          <c:order val="1"/>
          <c:tx>
            <c:strRef>
              <c:f>demographics!$C$1</c:f>
              <c:strCache>
                <c:ptCount val="1"/>
                <c:pt idx="0">
                  <c:v>Voluntary Uninsured</c:v>
                </c:pt>
              </c:strCache>
            </c:strRef>
          </c:tx>
          <c:invertIfNegative val="0"/>
          <c:cat>
            <c:strRef>
              <c:f>demographics!$A$11:$A$23</c:f>
              <c:strCache>
                <c:ptCount val="13"/>
                <c:pt idx="0">
                  <c:v>8th grade or less</c:v>
                </c:pt>
                <c:pt idx="1">
                  <c:v>Some High School</c:v>
                </c:pt>
                <c:pt idx="2">
                  <c:v>High School Grad</c:v>
                </c:pt>
                <c:pt idx="3">
                  <c:v>Some vocational/ tech school</c:v>
                </c:pt>
                <c:pt idx="4">
                  <c:v>Completed vocational/ Tech school</c:v>
                </c:pt>
                <c:pt idx="5">
                  <c:v>Some college</c:v>
                </c:pt>
                <c:pt idx="6">
                  <c:v>Completed college</c:v>
                </c:pt>
                <c:pt idx="7">
                  <c:v>Some graduate school</c:v>
                </c:pt>
                <c:pt idx="8">
                  <c:v>Completed a masters</c:v>
                </c:pt>
                <c:pt idx="9">
                  <c:v>Some graduate training beyond a masters</c:v>
                </c:pt>
                <c:pt idx="10">
                  <c:v>Completed a doctoral degree</c:v>
                </c:pt>
                <c:pt idx="11">
                  <c:v>Some post baccalaureate professional training</c:v>
                </c:pt>
                <c:pt idx="12">
                  <c:v>Completed  post baccalaureate professional training</c:v>
                </c:pt>
              </c:strCache>
            </c:strRef>
          </c:cat>
          <c:val>
            <c:numRef>
              <c:f>demographics!$C$11:$C$23</c:f>
              <c:numCache>
                <c:formatCode>0%</c:formatCode>
                <c:ptCount val="13"/>
                <c:pt idx="0">
                  <c:v>1.2738899999999999E-2</c:v>
                </c:pt>
                <c:pt idx="1">
                  <c:v>0.15286620000000001</c:v>
                </c:pt>
                <c:pt idx="2">
                  <c:v>0.19745219999999999</c:v>
                </c:pt>
                <c:pt idx="3">
                  <c:v>7.0063700000000007E-2</c:v>
                </c:pt>
                <c:pt idx="4">
                  <c:v>3.1847100000000003E-2</c:v>
                </c:pt>
                <c:pt idx="5">
                  <c:v>0.35031849999999998</c:v>
                </c:pt>
                <c:pt idx="6">
                  <c:v>0.14649680000000001</c:v>
                </c:pt>
                <c:pt idx="7">
                  <c:v>2.5477699999999999E-2</c:v>
                </c:pt>
                <c:pt idx="8">
                  <c:v>6.3693999999999999E-3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6.3693999999999999E-3</c:v>
                </c:pt>
              </c:numCache>
            </c:numRef>
          </c:val>
        </c:ser>
        <c:ser>
          <c:idx val="2"/>
          <c:order val="2"/>
          <c:tx>
            <c:strRef>
              <c:f>demographics!$D$1</c:f>
              <c:strCache>
                <c:ptCount val="1"/>
                <c:pt idx="0">
                  <c:v>Non-voluntary Uninsured</c:v>
                </c:pt>
              </c:strCache>
            </c:strRef>
          </c:tx>
          <c:invertIfNegative val="0"/>
          <c:cat>
            <c:strRef>
              <c:f>demographics!$A$11:$A$23</c:f>
              <c:strCache>
                <c:ptCount val="13"/>
                <c:pt idx="0">
                  <c:v>8th grade or less</c:v>
                </c:pt>
                <c:pt idx="1">
                  <c:v>Some High School</c:v>
                </c:pt>
                <c:pt idx="2">
                  <c:v>High School Grad</c:v>
                </c:pt>
                <c:pt idx="3">
                  <c:v>Some vocational/ tech school</c:v>
                </c:pt>
                <c:pt idx="4">
                  <c:v>Completed vocational/ Tech school</c:v>
                </c:pt>
                <c:pt idx="5">
                  <c:v>Some college</c:v>
                </c:pt>
                <c:pt idx="6">
                  <c:v>Completed college</c:v>
                </c:pt>
                <c:pt idx="7">
                  <c:v>Some graduate school</c:v>
                </c:pt>
                <c:pt idx="8">
                  <c:v>Completed a masters</c:v>
                </c:pt>
                <c:pt idx="9">
                  <c:v>Some graduate training beyond a masters</c:v>
                </c:pt>
                <c:pt idx="10">
                  <c:v>Completed a doctoral degree</c:v>
                </c:pt>
                <c:pt idx="11">
                  <c:v>Some post baccalaureate professional training</c:v>
                </c:pt>
                <c:pt idx="12">
                  <c:v>Completed  post baccalaureate professional training</c:v>
                </c:pt>
              </c:strCache>
            </c:strRef>
          </c:cat>
          <c:val>
            <c:numRef>
              <c:f>demographics!$D$11:$D$23</c:f>
              <c:numCache>
                <c:formatCode>0%</c:formatCode>
                <c:ptCount val="13"/>
                <c:pt idx="0">
                  <c:v>7.5675999999999998E-3</c:v>
                </c:pt>
                <c:pt idx="1">
                  <c:v>0.16756760000000001</c:v>
                </c:pt>
                <c:pt idx="2">
                  <c:v>0.2540541</c:v>
                </c:pt>
                <c:pt idx="3">
                  <c:v>4.5405399999999999E-2</c:v>
                </c:pt>
                <c:pt idx="4">
                  <c:v>6.9189200000000006E-2</c:v>
                </c:pt>
                <c:pt idx="5">
                  <c:v>0.32864860000000001</c:v>
                </c:pt>
                <c:pt idx="6">
                  <c:v>8.3243200000000003E-2</c:v>
                </c:pt>
                <c:pt idx="7">
                  <c:v>1.7297300000000002E-2</c:v>
                </c:pt>
                <c:pt idx="8">
                  <c:v>1.18919E-2</c:v>
                </c:pt>
                <c:pt idx="9">
                  <c:v>5.4054000000000003E-3</c:v>
                </c:pt>
                <c:pt idx="10">
                  <c:v>0</c:v>
                </c:pt>
                <c:pt idx="11">
                  <c:v>5.4054000000000003E-3</c:v>
                </c:pt>
                <c:pt idx="12">
                  <c:v>4.3242999999999997E-3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80064"/>
        <c:axId val="109881600"/>
      </c:barChart>
      <c:catAx>
        <c:axId val="1098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81600"/>
        <c:crosses val="autoZero"/>
        <c:auto val="1"/>
        <c:lblAlgn val="ctr"/>
        <c:lblOffset val="100"/>
        <c:noMultiLvlLbl val="0"/>
      </c:catAx>
      <c:valAx>
        <c:axId val="109881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880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demographics!$B$1</c:f>
              <c:strCache>
                <c:ptCount val="1"/>
                <c:pt idx="0">
                  <c:v>Insured</c:v>
                </c:pt>
              </c:strCache>
            </c:strRef>
          </c:tx>
          <c:marker>
            <c:symbol val="none"/>
          </c:marker>
          <c:cat>
            <c:strRef>
              <c:f>demographics!$A$25:$A$36</c:f>
              <c:strCache>
                <c:ptCount val="12"/>
                <c:pt idx="0">
                  <c:v>Less than $5,000</c:v>
                </c:pt>
                <c:pt idx="1">
                  <c:v>$5,000 - $9,999</c:v>
                </c:pt>
                <c:pt idx="2">
                  <c:v>$10,000 - $14,999</c:v>
                </c:pt>
                <c:pt idx="3">
                  <c:v>$15,000-$19,999</c:v>
                </c:pt>
                <c:pt idx="4">
                  <c:v>$20,000-$24,999</c:v>
                </c:pt>
                <c:pt idx="5">
                  <c:v>$25,000-$29,999</c:v>
                </c:pt>
                <c:pt idx="6">
                  <c:v>$30,000-$39,999</c:v>
                </c:pt>
                <c:pt idx="7">
                  <c:v>$40,000-$49,999</c:v>
                </c:pt>
                <c:pt idx="8">
                  <c:v>$50,000-$74,999</c:v>
                </c:pt>
                <c:pt idx="9">
                  <c:v>$75,000-$99,999</c:v>
                </c:pt>
                <c:pt idx="10">
                  <c:v>$100,000-$149,999</c:v>
                </c:pt>
                <c:pt idx="11">
                  <c:v>$150,000 or more</c:v>
                </c:pt>
              </c:strCache>
            </c:strRef>
          </c:cat>
          <c:val>
            <c:numRef>
              <c:f>demographics!$B$25:$B$36</c:f>
              <c:numCache>
                <c:formatCode>0%</c:formatCode>
                <c:ptCount val="12"/>
                <c:pt idx="0">
                  <c:v>2.2228000000000001E-2</c:v>
                </c:pt>
                <c:pt idx="1">
                  <c:v>1.8566900000000001E-2</c:v>
                </c:pt>
                <c:pt idx="2">
                  <c:v>2.5889100000000002E-2</c:v>
                </c:pt>
                <c:pt idx="3">
                  <c:v>2.4320100000000001E-2</c:v>
                </c:pt>
                <c:pt idx="4">
                  <c:v>4.0272000000000002E-2</c:v>
                </c:pt>
                <c:pt idx="5">
                  <c:v>4.68096E-2</c:v>
                </c:pt>
                <c:pt idx="6">
                  <c:v>0.10198740000000001</c:v>
                </c:pt>
                <c:pt idx="7">
                  <c:v>0.11898540000000001</c:v>
                </c:pt>
                <c:pt idx="8">
                  <c:v>0.2641213</c:v>
                </c:pt>
                <c:pt idx="9">
                  <c:v>0.16396440000000001</c:v>
                </c:pt>
                <c:pt idx="10">
                  <c:v>0.11453969999999999</c:v>
                </c:pt>
                <c:pt idx="11">
                  <c:v>5.8315899999999997E-2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demographics!$C$1</c:f>
              <c:strCache>
                <c:ptCount val="1"/>
                <c:pt idx="0">
                  <c:v>Voluntary Uninsured</c:v>
                </c:pt>
              </c:strCache>
            </c:strRef>
          </c:tx>
          <c:marker>
            <c:symbol val="none"/>
          </c:marker>
          <c:cat>
            <c:strRef>
              <c:f>demographics!$A$25:$A$36</c:f>
              <c:strCache>
                <c:ptCount val="12"/>
                <c:pt idx="0">
                  <c:v>Less than $5,000</c:v>
                </c:pt>
                <c:pt idx="1">
                  <c:v>$5,000 - $9,999</c:v>
                </c:pt>
                <c:pt idx="2">
                  <c:v>$10,000 - $14,999</c:v>
                </c:pt>
                <c:pt idx="3">
                  <c:v>$15,000-$19,999</c:v>
                </c:pt>
                <c:pt idx="4">
                  <c:v>$20,000-$24,999</c:v>
                </c:pt>
                <c:pt idx="5">
                  <c:v>$25,000-$29,999</c:v>
                </c:pt>
                <c:pt idx="6">
                  <c:v>$30,000-$39,999</c:v>
                </c:pt>
                <c:pt idx="7">
                  <c:v>$40,000-$49,999</c:v>
                </c:pt>
                <c:pt idx="8">
                  <c:v>$50,000-$74,999</c:v>
                </c:pt>
                <c:pt idx="9">
                  <c:v>$75,000-$99,999</c:v>
                </c:pt>
                <c:pt idx="10">
                  <c:v>$100,000-$149,999</c:v>
                </c:pt>
                <c:pt idx="11">
                  <c:v>$150,000 or more</c:v>
                </c:pt>
              </c:strCache>
            </c:strRef>
          </c:cat>
          <c:val>
            <c:numRef>
              <c:f>demographics!$C$25:$C$36</c:f>
              <c:numCache>
                <c:formatCode>0%</c:formatCode>
                <c:ptCount val="12"/>
                <c:pt idx="0">
                  <c:v>5.3030300000000002E-2</c:v>
                </c:pt>
                <c:pt idx="1">
                  <c:v>6.0606100000000003E-2</c:v>
                </c:pt>
                <c:pt idx="2">
                  <c:v>6.8181800000000001E-2</c:v>
                </c:pt>
                <c:pt idx="3">
                  <c:v>9.8484799999999997E-2</c:v>
                </c:pt>
                <c:pt idx="4">
                  <c:v>6.8181800000000001E-2</c:v>
                </c:pt>
                <c:pt idx="5">
                  <c:v>0.1136364</c:v>
                </c:pt>
                <c:pt idx="6">
                  <c:v>9.8484799999999997E-2</c:v>
                </c:pt>
                <c:pt idx="7">
                  <c:v>0.1212121</c:v>
                </c:pt>
                <c:pt idx="8">
                  <c:v>0.18181820000000001</c:v>
                </c:pt>
                <c:pt idx="9">
                  <c:v>7.5757599999999994E-2</c:v>
                </c:pt>
                <c:pt idx="10">
                  <c:v>3.7878799999999997E-2</c:v>
                </c:pt>
                <c:pt idx="11">
                  <c:v>2.2727299999999999E-2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demographics!$D$1</c:f>
              <c:strCache>
                <c:ptCount val="1"/>
                <c:pt idx="0">
                  <c:v>Non-voluntary Uninsured</c:v>
                </c:pt>
              </c:strCache>
            </c:strRef>
          </c:tx>
          <c:marker>
            <c:symbol val="none"/>
          </c:marker>
          <c:cat>
            <c:strRef>
              <c:f>demographics!$A$25:$A$36</c:f>
              <c:strCache>
                <c:ptCount val="12"/>
                <c:pt idx="0">
                  <c:v>Less than $5,000</c:v>
                </c:pt>
                <c:pt idx="1">
                  <c:v>$5,000 - $9,999</c:v>
                </c:pt>
                <c:pt idx="2">
                  <c:v>$10,000 - $14,999</c:v>
                </c:pt>
                <c:pt idx="3">
                  <c:v>$15,000-$19,999</c:v>
                </c:pt>
                <c:pt idx="4">
                  <c:v>$20,000-$24,999</c:v>
                </c:pt>
                <c:pt idx="5">
                  <c:v>$25,000-$29,999</c:v>
                </c:pt>
                <c:pt idx="6">
                  <c:v>$30,000-$39,999</c:v>
                </c:pt>
                <c:pt idx="7">
                  <c:v>$40,000-$49,999</c:v>
                </c:pt>
                <c:pt idx="8">
                  <c:v>$50,000-$74,999</c:v>
                </c:pt>
                <c:pt idx="9">
                  <c:v>$75,000-$99,999</c:v>
                </c:pt>
                <c:pt idx="10">
                  <c:v>$100,000-$149,999</c:v>
                </c:pt>
                <c:pt idx="11">
                  <c:v>$150,000 or more</c:v>
                </c:pt>
              </c:strCache>
            </c:strRef>
          </c:cat>
          <c:val>
            <c:numRef>
              <c:f>demographics!$D$25:$D$36</c:f>
              <c:numCache>
                <c:formatCode>0%</c:formatCode>
                <c:ptCount val="12"/>
                <c:pt idx="0">
                  <c:v>5.6109699999999998E-2</c:v>
                </c:pt>
                <c:pt idx="1">
                  <c:v>4.9875299999999997E-2</c:v>
                </c:pt>
                <c:pt idx="2">
                  <c:v>8.1047400000000006E-2</c:v>
                </c:pt>
                <c:pt idx="3">
                  <c:v>7.60599E-2</c:v>
                </c:pt>
                <c:pt idx="4">
                  <c:v>9.2269299999999999E-2</c:v>
                </c:pt>
                <c:pt idx="5">
                  <c:v>9.3516199999999994E-2</c:v>
                </c:pt>
                <c:pt idx="6">
                  <c:v>0.12718199999999999</c:v>
                </c:pt>
                <c:pt idx="7">
                  <c:v>0.13341649999999999</c:v>
                </c:pt>
                <c:pt idx="8">
                  <c:v>0.14837910000000001</c:v>
                </c:pt>
                <c:pt idx="9">
                  <c:v>7.60599E-2</c:v>
                </c:pt>
                <c:pt idx="10">
                  <c:v>3.9900199999999997E-2</c:v>
                </c:pt>
                <c:pt idx="11">
                  <c:v>2.6184499999999999E-2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9504"/>
        <c:axId val="125199488"/>
      </c:lineChart>
      <c:catAx>
        <c:axId val="12518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99488"/>
        <c:crosses val="autoZero"/>
        <c:auto val="1"/>
        <c:lblAlgn val="ctr"/>
        <c:lblOffset val="100"/>
        <c:noMultiLvlLbl val="0"/>
      </c:catAx>
      <c:valAx>
        <c:axId val="125199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5189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demographics!$B$1</c:f>
              <c:strCache>
                <c:ptCount val="1"/>
                <c:pt idx="0">
                  <c:v>Insured</c:v>
                </c:pt>
              </c:strCache>
            </c:strRef>
          </c:tx>
          <c:marker>
            <c:symbol val="none"/>
          </c:marker>
          <c:cat>
            <c:strRef>
              <c:f>demographics!$A$38:$A$46</c:f>
              <c:strCache>
                <c:ptCount val="9"/>
                <c:pt idx="0">
                  <c:v>Less than $5,000</c:v>
                </c:pt>
                <c:pt idx="1">
                  <c:v>$5,000-$9,999</c:v>
                </c:pt>
                <c:pt idx="2">
                  <c:v>$10,000-$24,999</c:v>
                </c:pt>
                <c:pt idx="3">
                  <c:v>$25,000- $49,999</c:v>
                </c:pt>
                <c:pt idx="4">
                  <c:v>$50,000-$99,999</c:v>
                </c:pt>
                <c:pt idx="5">
                  <c:v>$100,000-$249,999</c:v>
                </c:pt>
                <c:pt idx="6">
                  <c:v>$250,000-$499,999</c:v>
                </c:pt>
                <c:pt idx="7">
                  <c:v>$500,000-$999,999</c:v>
                </c:pt>
                <c:pt idx="8">
                  <c:v>$1,000,000 or more</c:v>
                </c:pt>
              </c:strCache>
            </c:strRef>
          </c:cat>
          <c:val>
            <c:numRef>
              <c:f>demographics!$B$38:$B$46</c:f>
              <c:numCache>
                <c:formatCode>0%</c:formatCode>
                <c:ptCount val="9"/>
                <c:pt idx="0">
                  <c:v>0.1575791</c:v>
                </c:pt>
                <c:pt idx="1">
                  <c:v>0.1098691</c:v>
                </c:pt>
                <c:pt idx="2">
                  <c:v>0.18129770000000001</c:v>
                </c:pt>
                <c:pt idx="3">
                  <c:v>0.1829335</c:v>
                </c:pt>
                <c:pt idx="4">
                  <c:v>0.16739370000000001</c:v>
                </c:pt>
                <c:pt idx="5">
                  <c:v>0.12241</c:v>
                </c:pt>
                <c:pt idx="6">
                  <c:v>4.7164699999999997E-2</c:v>
                </c:pt>
                <c:pt idx="7">
                  <c:v>2.0447099999999999E-2</c:v>
                </c:pt>
                <c:pt idx="8">
                  <c:v>1.0905099999999999E-2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demographics!$C$1</c:f>
              <c:strCache>
                <c:ptCount val="1"/>
                <c:pt idx="0">
                  <c:v>Voluntary Uninsured</c:v>
                </c:pt>
              </c:strCache>
            </c:strRef>
          </c:tx>
          <c:marker>
            <c:symbol val="none"/>
          </c:marker>
          <c:cat>
            <c:strRef>
              <c:f>demographics!$A$38:$A$46</c:f>
              <c:strCache>
                <c:ptCount val="9"/>
                <c:pt idx="0">
                  <c:v>Less than $5,000</c:v>
                </c:pt>
                <c:pt idx="1">
                  <c:v>$5,000-$9,999</c:v>
                </c:pt>
                <c:pt idx="2">
                  <c:v>$10,000-$24,999</c:v>
                </c:pt>
                <c:pt idx="3">
                  <c:v>$25,000- $49,999</c:v>
                </c:pt>
                <c:pt idx="4">
                  <c:v>$50,000-$99,999</c:v>
                </c:pt>
                <c:pt idx="5">
                  <c:v>$100,000-$249,999</c:v>
                </c:pt>
                <c:pt idx="6">
                  <c:v>$250,000-$499,999</c:v>
                </c:pt>
                <c:pt idx="7">
                  <c:v>$500,000-$999,999</c:v>
                </c:pt>
                <c:pt idx="8">
                  <c:v>$1,000,000 or more</c:v>
                </c:pt>
              </c:strCache>
            </c:strRef>
          </c:cat>
          <c:val>
            <c:numRef>
              <c:f>demographics!$C$38:$C$46</c:f>
              <c:numCache>
                <c:formatCode>0%</c:formatCode>
                <c:ptCount val="9"/>
                <c:pt idx="0">
                  <c:v>0.28000000000000003</c:v>
                </c:pt>
                <c:pt idx="1">
                  <c:v>0.16800000000000001</c:v>
                </c:pt>
                <c:pt idx="2">
                  <c:v>0.192</c:v>
                </c:pt>
                <c:pt idx="3">
                  <c:v>0.12</c:v>
                </c:pt>
                <c:pt idx="4">
                  <c:v>9.6000000000000002E-2</c:v>
                </c:pt>
                <c:pt idx="5">
                  <c:v>7.1999999999999995E-2</c:v>
                </c:pt>
                <c:pt idx="6">
                  <c:v>0.04</c:v>
                </c:pt>
                <c:pt idx="7">
                  <c:v>1.6E-2</c:v>
                </c:pt>
                <c:pt idx="8">
                  <c:v>1.6E-2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demographics!$D$1</c:f>
              <c:strCache>
                <c:ptCount val="1"/>
                <c:pt idx="0">
                  <c:v>Non-voluntary Uninsured</c:v>
                </c:pt>
              </c:strCache>
            </c:strRef>
          </c:tx>
          <c:marker>
            <c:symbol val="none"/>
          </c:marker>
          <c:cat>
            <c:strRef>
              <c:f>demographics!$A$38:$A$46</c:f>
              <c:strCache>
                <c:ptCount val="9"/>
                <c:pt idx="0">
                  <c:v>Less than $5,000</c:v>
                </c:pt>
                <c:pt idx="1">
                  <c:v>$5,000-$9,999</c:v>
                </c:pt>
                <c:pt idx="2">
                  <c:v>$10,000-$24,999</c:v>
                </c:pt>
                <c:pt idx="3">
                  <c:v>$25,000- $49,999</c:v>
                </c:pt>
                <c:pt idx="4">
                  <c:v>$50,000-$99,999</c:v>
                </c:pt>
                <c:pt idx="5">
                  <c:v>$100,000-$249,999</c:v>
                </c:pt>
                <c:pt idx="6">
                  <c:v>$250,000-$499,999</c:v>
                </c:pt>
                <c:pt idx="7">
                  <c:v>$500,000-$999,999</c:v>
                </c:pt>
                <c:pt idx="8">
                  <c:v>$1,000,000 or more</c:v>
                </c:pt>
              </c:strCache>
            </c:strRef>
          </c:cat>
          <c:val>
            <c:numRef>
              <c:f>demographics!$D$38:$D$46</c:f>
              <c:numCache>
                <c:formatCode>0%</c:formatCode>
                <c:ptCount val="9"/>
                <c:pt idx="0">
                  <c:v>0.29209180000000001</c:v>
                </c:pt>
                <c:pt idx="1">
                  <c:v>0.16964290000000001</c:v>
                </c:pt>
                <c:pt idx="2">
                  <c:v>0.190051</c:v>
                </c:pt>
                <c:pt idx="3">
                  <c:v>0.130102</c:v>
                </c:pt>
                <c:pt idx="4">
                  <c:v>8.41837E-2</c:v>
                </c:pt>
                <c:pt idx="5">
                  <c:v>6.7601999999999995E-2</c:v>
                </c:pt>
                <c:pt idx="6">
                  <c:v>3.4438799999999999E-2</c:v>
                </c:pt>
                <c:pt idx="7">
                  <c:v>1.9132699999999999E-2</c:v>
                </c:pt>
                <c:pt idx="8">
                  <c:v>1.27551E-2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3296"/>
        <c:axId val="125224832"/>
      </c:lineChart>
      <c:catAx>
        <c:axId val="12522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24832"/>
        <c:crosses val="autoZero"/>
        <c:auto val="1"/>
        <c:lblAlgn val="ctr"/>
        <c:lblOffset val="100"/>
        <c:noMultiLvlLbl val="0"/>
      </c:catAx>
      <c:valAx>
        <c:axId val="125224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5223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147637</xdr:rowOff>
    </xdr:from>
    <xdr:to>
      <xdr:col>15</xdr:col>
      <xdr:colOff>19050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23</xdr:row>
      <xdr:rowOff>80962</xdr:rowOff>
    </xdr:from>
    <xdr:to>
      <xdr:col>6</xdr:col>
      <xdr:colOff>561975</xdr:colOff>
      <xdr:row>37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40</xdr:row>
      <xdr:rowOff>138112</xdr:rowOff>
    </xdr:from>
    <xdr:to>
      <xdr:col>6</xdr:col>
      <xdr:colOff>590550</xdr:colOff>
      <xdr:row>55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209549</xdr:colOff>
      <xdr:row>65</xdr:row>
      <xdr:rowOff>90487</xdr:rowOff>
    </xdr:from>
    <xdr:to>
      <xdr:col>23</xdr:col>
      <xdr:colOff>390524</xdr:colOff>
      <xdr:row>86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476250</xdr:colOff>
      <xdr:row>115</xdr:row>
      <xdr:rowOff>166687</xdr:rowOff>
    </xdr:from>
    <xdr:to>
      <xdr:col>5</xdr:col>
      <xdr:colOff>133350</xdr:colOff>
      <xdr:row>130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61912</xdr:rowOff>
    </xdr:from>
    <xdr:to>
      <xdr:col>12</xdr:col>
      <xdr:colOff>514350</xdr:colOff>
      <xdr:row>12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12</xdr:row>
      <xdr:rowOff>185737</xdr:rowOff>
    </xdr:from>
    <xdr:to>
      <xdr:col>15</xdr:col>
      <xdr:colOff>561975</xdr:colOff>
      <xdr:row>27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27</xdr:row>
      <xdr:rowOff>157162</xdr:rowOff>
    </xdr:from>
    <xdr:to>
      <xdr:col>15</xdr:col>
      <xdr:colOff>581025</xdr:colOff>
      <xdr:row>42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42</xdr:row>
      <xdr:rowOff>119062</xdr:rowOff>
    </xdr:from>
    <xdr:to>
      <xdr:col>15</xdr:col>
      <xdr:colOff>581025</xdr:colOff>
      <xdr:row>57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142875</xdr:colOff>
      <xdr:row>57</xdr:row>
      <xdr:rowOff>138112</xdr:rowOff>
    </xdr:from>
    <xdr:to>
      <xdr:col>15</xdr:col>
      <xdr:colOff>581025</xdr:colOff>
      <xdr:row>72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123825</xdr:colOff>
      <xdr:row>60</xdr:row>
      <xdr:rowOff>166687</xdr:rowOff>
    </xdr:from>
    <xdr:to>
      <xdr:col>4</xdr:col>
      <xdr:colOff>695325</xdr:colOff>
      <xdr:row>75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0</xdr:row>
      <xdr:rowOff>185736</xdr:rowOff>
    </xdr:from>
    <xdr:to>
      <xdr:col>14</xdr:col>
      <xdr:colOff>333375</xdr:colOff>
      <xdr:row>17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15</xdr:row>
      <xdr:rowOff>176212</xdr:rowOff>
    </xdr:from>
    <xdr:to>
      <xdr:col>5</xdr:col>
      <xdr:colOff>485774</xdr:colOff>
      <xdr:row>30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8</xdr:row>
      <xdr:rowOff>161925</xdr:rowOff>
    </xdr:from>
    <xdr:to>
      <xdr:col>15</xdr:col>
      <xdr:colOff>257175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128587</xdr:rowOff>
    </xdr:from>
    <xdr:to>
      <xdr:col>7</xdr:col>
      <xdr:colOff>371475</xdr:colOff>
      <xdr:row>23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30</xdr:row>
      <xdr:rowOff>14287</xdr:rowOff>
    </xdr:from>
    <xdr:to>
      <xdr:col>8</xdr:col>
      <xdr:colOff>180975</xdr:colOff>
      <xdr:row>44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A109" workbookViewId="0">
      <selection activeCell="C113" sqref="C113"/>
    </sheetView>
  </sheetViews>
  <sheetFormatPr defaultRowHeight="15" x14ac:dyDescent="0.25"/>
  <cols>
    <col min="1" max="1" width="18.85546875" customWidth="1"/>
    <col min="2" max="5" width="13.7109375" customWidth="1"/>
    <col min="8" max="8" width="16.140625" customWidth="1"/>
  </cols>
  <sheetData>
    <row r="1" spans="1:5" ht="45" x14ac:dyDescent="0.25">
      <c r="A1" s="6"/>
      <c r="B1" s="14" t="s">
        <v>0</v>
      </c>
      <c r="C1" s="14" t="s">
        <v>20</v>
      </c>
      <c r="D1" s="7" t="s">
        <v>2</v>
      </c>
      <c r="E1" s="14" t="s">
        <v>1</v>
      </c>
    </row>
    <row r="2" spans="1:5" x14ac:dyDescent="0.25">
      <c r="A2" s="12" t="s">
        <v>25</v>
      </c>
      <c r="B2" s="13">
        <v>4017</v>
      </c>
      <c r="C2" s="13">
        <v>152</v>
      </c>
      <c r="D2" s="12">
        <v>910</v>
      </c>
      <c r="E2" s="13">
        <v>5083</v>
      </c>
    </row>
    <row r="3" spans="1:5" x14ac:dyDescent="0.25">
      <c r="A3" s="3" t="s">
        <v>22</v>
      </c>
      <c r="B3" s="2">
        <v>2.2907639999999998</v>
      </c>
      <c r="C3" s="2">
        <v>2.3421050000000001</v>
      </c>
      <c r="D3" s="4">
        <v>2.556044</v>
      </c>
      <c r="E3" s="2">
        <v>2.3395630000000001</v>
      </c>
    </row>
    <row r="4" spans="1:5" x14ac:dyDescent="0.25">
      <c r="A4" s="11" t="s">
        <v>19</v>
      </c>
      <c r="B4" s="2">
        <v>0.90600000000000003</v>
      </c>
      <c r="C4" s="2">
        <v>0.89200000000000002</v>
      </c>
      <c r="D4" s="4">
        <v>0.93700000000000006</v>
      </c>
      <c r="E4" s="2">
        <v>0.91700000000000004</v>
      </c>
    </row>
    <row r="5" spans="1:5" ht="30" x14ac:dyDescent="0.25">
      <c r="A5" s="7" t="s">
        <v>17</v>
      </c>
      <c r="B5" s="8">
        <v>11.08756</v>
      </c>
      <c r="C5" s="8">
        <v>1.6474359999999999</v>
      </c>
      <c r="D5" s="9">
        <v>2.183983</v>
      </c>
      <c r="E5" s="8">
        <v>9.1856860000000005</v>
      </c>
    </row>
    <row r="6" spans="1:5" x14ac:dyDescent="0.25">
      <c r="A6" s="3" t="s">
        <v>3</v>
      </c>
      <c r="D6" s="3"/>
    </row>
    <row r="7" spans="1:5" x14ac:dyDescent="0.25">
      <c r="A7" s="3" t="s">
        <v>4</v>
      </c>
      <c r="B7" s="1">
        <v>1.1677E-2</v>
      </c>
      <c r="C7" s="1">
        <v>1.2738899999999999E-2</v>
      </c>
      <c r="D7" s="5">
        <v>1.1879000000000001E-2</v>
      </c>
      <c r="E7" s="1">
        <v>1.1746299999999999E-2</v>
      </c>
    </row>
    <row r="8" spans="1:5" x14ac:dyDescent="0.25">
      <c r="A8" s="3" t="s">
        <v>5</v>
      </c>
      <c r="B8" s="1">
        <v>8.9485499999999996E-2</v>
      </c>
      <c r="C8" s="1">
        <v>3.8216600000000003E-2</v>
      </c>
      <c r="D8" s="5">
        <v>5.2915799999999999E-2</v>
      </c>
      <c r="E8" s="1">
        <v>8.1276899999999999E-2</v>
      </c>
    </row>
    <row r="9" spans="1:5" x14ac:dyDescent="0.25">
      <c r="A9" s="3" t="s">
        <v>6</v>
      </c>
      <c r="B9" s="1">
        <v>0.10959240000000001</v>
      </c>
      <c r="C9" s="1">
        <v>0.1019108</v>
      </c>
      <c r="D9" s="5">
        <v>0.1037838</v>
      </c>
      <c r="E9" s="1">
        <v>0.108304</v>
      </c>
    </row>
    <row r="10" spans="1:5" x14ac:dyDescent="0.25">
      <c r="A10" s="3" t="s">
        <v>7</v>
      </c>
      <c r="B10" s="1">
        <v>2.8081499999999999E-2</v>
      </c>
      <c r="C10" s="1">
        <v>2.5477699999999999E-2</v>
      </c>
      <c r="D10" s="5">
        <v>3.4557200000000003E-2</v>
      </c>
      <c r="E10" s="1">
        <v>2.9175599999999999E-2</v>
      </c>
    </row>
    <row r="11" spans="1:5" x14ac:dyDescent="0.25">
      <c r="A11" s="3" t="s">
        <v>8</v>
      </c>
      <c r="B11" s="1">
        <v>7.7038000000000002E-3</v>
      </c>
      <c r="C11" s="1">
        <v>0</v>
      </c>
      <c r="D11" s="5">
        <v>1.1879000000000001E-2</v>
      </c>
      <c r="E11" s="1">
        <v>8.2240000000000004E-3</v>
      </c>
    </row>
    <row r="12" spans="1:5" x14ac:dyDescent="0.25">
      <c r="A12" s="3" t="s">
        <v>9</v>
      </c>
      <c r="B12" s="1">
        <v>0.14835979999999999</v>
      </c>
      <c r="C12" s="1">
        <v>0.1210191</v>
      </c>
      <c r="D12" s="5">
        <v>0.1846652</v>
      </c>
      <c r="E12" s="1">
        <v>0.15410219999999999</v>
      </c>
    </row>
    <row r="13" spans="1:5" x14ac:dyDescent="0.25">
      <c r="A13" s="3" t="s">
        <v>10</v>
      </c>
      <c r="B13" s="1">
        <v>0.1560636</v>
      </c>
      <c r="C13" s="1">
        <v>7.0063700000000007E-2</v>
      </c>
      <c r="D13" s="5">
        <v>0.16522680000000001</v>
      </c>
      <c r="E13" s="1">
        <v>0.15508130000000001</v>
      </c>
    </row>
    <row r="14" spans="1:5" x14ac:dyDescent="0.25">
      <c r="A14" s="3" t="s">
        <v>11</v>
      </c>
      <c r="B14" s="1">
        <v>0.15854869999999999</v>
      </c>
      <c r="C14" s="1">
        <v>0.14649680000000001</v>
      </c>
      <c r="D14" s="5">
        <v>0.1792657</v>
      </c>
      <c r="E14" s="1">
        <v>0.16193460000000001</v>
      </c>
    </row>
    <row r="15" spans="1:5" x14ac:dyDescent="0.25">
      <c r="A15" s="3" t="s">
        <v>12</v>
      </c>
      <c r="B15" s="1">
        <v>2.9572600000000001E-2</v>
      </c>
      <c r="C15" s="1">
        <v>2.5477699999999999E-2</v>
      </c>
      <c r="D15" s="5">
        <v>4.1036700000000002E-2</v>
      </c>
      <c r="E15" s="1">
        <v>3.1525400000000002E-2</v>
      </c>
    </row>
    <row r="16" spans="1:5" x14ac:dyDescent="0.25">
      <c r="A16" s="3" t="s">
        <v>13</v>
      </c>
      <c r="B16" s="1">
        <v>0.12574550000000001</v>
      </c>
      <c r="C16" s="1">
        <v>6.3694299999999995E-2</v>
      </c>
      <c r="D16" s="5">
        <v>0.13282939999999999</v>
      </c>
      <c r="E16" s="1">
        <v>0.12512239999999999</v>
      </c>
    </row>
    <row r="17" spans="1:14" x14ac:dyDescent="0.25">
      <c r="A17" s="3" t="s">
        <v>14</v>
      </c>
      <c r="B17" s="1">
        <v>1.39165E-2</v>
      </c>
      <c r="C17" s="1">
        <v>1.2738899999999999E-2</v>
      </c>
      <c r="D17" s="5">
        <v>1.2959E-2</v>
      </c>
      <c r="E17" s="1">
        <v>1.37067E-2</v>
      </c>
    </row>
    <row r="18" spans="1:14" x14ac:dyDescent="0.25">
      <c r="A18" s="3" t="s">
        <v>15</v>
      </c>
      <c r="B18" s="1">
        <v>4.7713699999999998E-2</v>
      </c>
      <c r="C18" s="1">
        <v>1.9108300000000002E-2</v>
      </c>
      <c r="D18" s="5">
        <v>8.63931E-2</v>
      </c>
      <c r="E18" s="1">
        <v>5.3847699999999998E-2</v>
      </c>
    </row>
    <row r="19" spans="1:14" x14ac:dyDescent="0.25">
      <c r="A19" s="6" t="s">
        <v>16</v>
      </c>
      <c r="B19" s="16">
        <v>5.0140000000000004E-4</v>
      </c>
      <c r="C19" s="16">
        <v>0</v>
      </c>
      <c r="D19" s="17">
        <v>6.5358999999999999E-3</v>
      </c>
      <c r="E19" s="16">
        <v>1.5804E-3</v>
      </c>
    </row>
    <row r="20" spans="1:14" x14ac:dyDescent="0.25">
      <c r="A20" s="10" t="s">
        <v>23</v>
      </c>
    </row>
    <row r="22" spans="1:14" x14ac:dyDescent="0.25">
      <c r="A22" t="s">
        <v>18</v>
      </c>
    </row>
    <row r="29" spans="1:14" x14ac:dyDescent="0.25">
      <c r="H29" s="30"/>
      <c r="I29" s="30" t="s">
        <v>22</v>
      </c>
      <c r="J29" s="31" t="s">
        <v>19</v>
      </c>
      <c r="K29" t="s">
        <v>94</v>
      </c>
      <c r="L29" t="s">
        <v>95</v>
      </c>
      <c r="M29" t="s">
        <v>96</v>
      </c>
      <c r="N29" t="s">
        <v>97</v>
      </c>
    </row>
    <row r="30" spans="1:14" x14ac:dyDescent="0.25">
      <c r="H30" s="32" t="s">
        <v>0</v>
      </c>
      <c r="I30" s="25">
        <v>3.7090000000000001</v>
      </c>
      <c r="J30" s="25">
        <v>0.90600000000000003</v>
      </c>
      <c r="K30">
        <f>J30/SQRT(B2)</f>
        <v>1.4294773613150796E-2</v>
      </c>
      <c r="L30" s="2">
        <f>I30-(1.96*K30)</f>
        <v>3.6809822437182245</v>
      </c>
      <c r="M30" s="2">
        <f>I30+(1.96*K30)</f>
        <v>3.7370177562817757</v>
      </c>
      <c r="N30" s="2">
        <f>M30-I30</f>
        <v>2.8017756281775608E-2</v>
      </c>
    </row>
    <row r="31" spans="1:14" x14ac:dyDescent="0.25">
      <c r="H31" s="32" t="s">
        <v>20</v>
      </c>
      <c r="I31" s="25">
        <v>3.6579999999999999</v>
      </c>
      <c r="J31" s="25">
        <v>0.89200000000000002</v>
      </c>
      <c r="K31">
        <f>J31/SQRT(C2)</f>
        <v>7.2350753824320102E-2</v>
      </c>
      <c r="L31" s="2">
        <f t="shared" ref="L31:L33" si="0">I31-(1.96*K31)</f>
        <v>3.5161925225043325</v>
      </c>
      <c r="M31" s="2">
        <f t="shared" ref="M31:M33" si="1">I31+(1.96*K31)</f>
        <v>3.7998074774956674</v>
      </c>
      <c r="N31" s="2">
        <f t="shared" ref="N31:N33" si="2">M31-I31</f>
        <v>0.14180747749566747</v>
      </c>
    </row>
    <row r="32" spans="1:14" x14ac:dyDescent="0.25">
      <c r="H32" s="32" t="s">
        <v>2</v>
      </c>
      <c r="I32" s="25">
        <v>3.444</v>
      </c>
      <c r="J32" s="25">
        <v>0.93700000000000006</v>
      </c>
      <c r="K32">
        <f>J32/SQRT(D2)</f>
        <v>3.1061247542574638E-2</v>
      </c>
      <c r="L32" s="2">
        <f t="shared" si="0"/>
        <v>3.3831199548165536</v>
      </c>
      <c r="M32" s="2">
        <f t="shared" si="1"/>
        <v>3.5048800451834463</v>
      </c>
      <c r="N32" s="2">
        <f t="shared" si="2"/>
        <v>6.0880045183446363E-2</v>
      </c>
    </row>
    <row r="33" spans="1:14" x14ac:dyDescent="0.25">
      <c r="H33" s="32" t="s">
        <v>1</v>
      </c>
      <c r="I33" s="25">
        <v>3.66</v>
      </c>
      <c r="J33" s="25">
        <v>0.91700000000000004</v>
      </c>
      <c r="K33">
        <f>J33/SQRT(E2)</f>
        <v>1.2862022969241752E-2</v>
      </c>
      <c r="L33" s="2">
        <f t="shared" si="0"/>
        <v>3.6347904349802862</v>
      </c>
      <c r="M33" s="2">
        <f t="shared" si="1"/>
        <v>3.6852095650197141</v>
      </c>
      <c r="N33" s="2">
        <f t="shared" si="2"/>
        <v>2.5209565019713942E-2</v>
      </c>
    </row>
    <row r="40" spans="1:14" x14ac:dyDescent="0.25">
      <c r="A40" t="s">
        <v>21</v>
      </c>
    </row>
    <row r="57" spans="1:1" x14ac:dyDescent="0.25">
      <c r="A57" t="s">
        <v>24</v>
      </c>
    </row>
    <row r="65" spans="1:15" x14ac:dyDescent="0.25">
      <c r="A65" s="33"/>
      <c r="B65" s="6"/>
      <c r="C65" s="33" t="s">
        <v>4</v>
      </c>
      <c r="D65" s="33" t="s">
        <v>5</v>
      </c>
      <c r="E65" s="33" t="s">
        <v>6</v>
      </c>
      <c r="F65" s="33" t="s">
        <v>7</v>
      </c>
      <c r="G65" s="33" t="s">
        <v>8</v>
      </c>
      <c r="H65" s="33" t="s">
        <v>9</v>
      </c>
      <c r="I65" s="33" t="s">
        <v>10</v>
      </c>
      <c r="J65" s="33" t="s">
        <v>11</v>
      </c>
      <c r="K65" s="33" t="s">
        <v>12</v>
      </c>
      <c r="L65" s="33" t="s">
        <v>13</v>
      </c>
      <c r="M65" s="33" t="s">
        <v>14</v>
      </c>
      <c r="N65" s="33" t="s">
        <v>15</v>
      </c>
      <c r="O65" s="33" t="s">
        <v>16</v>
      </c>
    </row>
    <row r="66" spans="1:15" x14ac:dyDescent="0.25">
      <c r="A66" t="s">
        <v>0</v>
      </c>
      <c r="B66" s="3" t="s">
        <v>98</v>
      </c>
      <c r="C66" s="1">
        <v>1.1451299999999999E-2</v>
      </c>
      <c r="D66" s="1">
        <v>8.9663800000000002E-2</v>
      </c>
      <c r="E66" s="1">
        <v>0.1090637</v>
      </c>
      <c r="F66" s="1">
        <v>2.8137499999999999E-2</v>
      </c>
      <c r="G66" s="1">
        <v>7.7190999999999996E-3</v>
      </c>
      <c r="H66" s="1">
        <v>0.1479084</v>
      </c>
      <c r="I66" s="1">
        <v>0.1563745</v>
      </c>
      <c r="J66" s="1">
        <v>0.15861549999999999</v>
      </c>
      <c r="K66" s="1">
        <v>2.9631500000000002E-2</v>
      </c>
      <c r="L66" s="1">
        <v>0.125996</v>
      </c>
      <c r="M66" s="1">
        <v>1.39442E-2</v>
      </c>
      <c r="N66" s="1">
        <v>4.7808799999999999E-2</v>
      </c>
      <c r="O66" s="1">
        <v>5.0239999999999996E-4</v>
      </c>
    </row>
    <row r="67" spans="1:15" x14ac:dyDescent="0.25">
      <c r="B67" s="3" t="s">
        <v>99</v>
      </c>
      <c r="C67" s="1">
        <v>0.1064097</v>
      </c>
      <c r="D67" s="1">
        <v>0.28573500000000002</v>
      </c>
      <c r="E67" s="1">
        <v>0.31175799999999998</v>
      </c>
      <c r="F67" s="1">
        <v>0.16538600000000001</v>
      </c>
      <c r="G67" s="1">
        <v>8.7529700000000002E-2</v>
      </c>
      <c r="H67" s="1">
        <v>0.35505330000000002</v>
      </c>
      <c r="I67" s="1">
        <v>0.3632552</v>
      </c>
      <c r="J67" s="1">
        <v>0.36536269999999998</v>
      </c>
      <c r="K67" s="1">
        <v>0.1695895</v>
      </c>
      <c r="L67" s="1">
        <v>0.33188620000000002</v>
      </c>
      <c r="M67" s="1">
        <v>0.11727410000000001</v>
      </c>
      <c r="N67" s="1">
        <v>0.21338799999999999</v>
      </c>
      <c r="O67" s="1">
        <v>2.2411199999999999E-2</v>
      </c>
    </row>
    <row r="68" spans="1:15" x14ac:dyDescent="0.25">
      <c r="A68" s="30"/>
      <c r="B68" s="3" t="s">
        <v>100</v>
      </c>
      <c r="C68" s="30">
        <v>4017</v>
      </c>
      <c r="D68" s="30">
        <v>4015</v>
      </c>
      <c r="E68" s="30">
        <v>4016</v>
      </c>
      <c r="F68" s="30">
        <v>4016</v>
      </c>
      <c r="G68" s="30">
        <v>4016</v>
      </c>
      <c r="H68" s="30">
        <v>4016</v>
      </c>
      <c r="I68" s="30">
        <v>4016</v>
      </c>
      <c r="J68" s="30">
        <v>4016</v>
      </c>
      <c r="K68" s="30">
        <v>4016</v>
      </c>
      <c r="L68" s="30">
        <v>4016</v>
      </c>
      <c r="M68" s="30">
        <v>4016</v>
      </c>
      <c r="N68" s="30">
        <v>4016</v>
      </c>
      <c r="O68" s="30">
        <v>3981</v>
      </c>
    </row>
    <row r="69" spans="1:15" x14ac:dyDescent="0.25">
      <c r="A69" s="30"/>
      <c r="B69" s="3" t="s">
        <v>95</v>
      </c>
      <c r="C69" s="30">
        <f>C66-(1.96*C67/SQRT(C68))</f>
        <v>8.1606145247054597E-3</v>
      </c>
      <c r="D69" s="30">
        <f t="shared" ref="D69:O69" si="3">D66-(1.96*D67/SQRT(D68))</f>
        <v>8.0825337219579033E-2</v>
      </c>
      <c r="E69" s="30">
        <f t="shared" si="3"/>
        <v>9.9421484668672719E-2</v>
      </c>
      <c r="F69" s="30">
        <f t="shared" si="3"/>
        <v>2.3022354840014067E-2</v>
      </c>
      <c r="G69" s="30">
        <f t="shared" si="3"/>
        <v>5.0119354195033404E-3</v>
      </c>
      <c r="H69" s="30">
        <f t="shared" si="3"/>
        <v>0.13692712486769115</v>
      </c>
      <c r="I69" s="30">
        <f t="shared" si="3"/>
        <v>0.14513955219232752</v>
      </c>
      <c r="J69" s="30">
        <f t="shared" si="3"/>
        <v>0.14731537032430561</v>
      </c>
      <c r="K69" s="30">
        <f t="shared" si="3"/>
        <v>2.4386346782016413E-2</v>
      </c>
      <c r="L69" s="30">
        <f t="shared" si="3"/>
        <v>0.11573124911663549</v>
      </c>
      <c r="M69" s="30">
        <f t="shared" si="3"/>
        <v>1.0317084978131729E-2</v>
      </c>
      <c r="N69" s="30">
        <f t="shared" si="3"/>
        <v>4.120902374687653E-2</v>
      </c>
      <c r="O69" s="30">
        <f t="shared" si="3"/>
        <v>-1.9378569271466203E-4</v>
      </c>
    </row>
    <row r="70" spans="1:15" x14ac:dyDescent="0.25">
      <c r="A70" s="30"/>
      <c r="B70" s="3" t="s">
        <v>96</v>
      </c>
      <c r="C70" s="30">
        <f>C66+(1.96*C67/SQRT(C68))</f>
        <v>1.4741985475294539E-2</v>
      </c>
      <c r="D70" s="30">
        <f t="shared" ref="D70:O70" si="4">D66+(1.96*D67/SQRT(D68))</f>
        <v>9.8502262780420971E-2</v>
      </c>
      <c r="E70" s="30">
        <f t="shared" si="4"/>
        <v>0.11870591533132728</v>
      </c>
      <c r="F70" s="30">
        <f t="shared" si="4"/>
        <v>3.3252645159985932E-2</v>
      </c>
      <c r="G70" s="30">
        <f t="shared" si="4"/>
        <v>1.0426264580496659E-2</v>
      </c>
      <c r="H70" s="30">
        <f t="shared" si="4"/>
        <v>0.15888967513230884</v>
      </c>
      <c r="I70" s="30">
        <f t="shared" si="4"/>
        <v>0.16760944780767248</v>
      </c>
      <c r="J70" s="30">
        <f t="shared" si="4"/>
        <v>0.16991562967569437</v>
      </c>
      <c r="K70" s="30">
        <f t="shared" si="4"/>
        <v>3.487665321798359E-2</v>
      </c>
      <c r="L70" s="30">
        <f t="shared" si="4"/>
        <v>0.13626075088336451</v>
      </c>
      <c r="M70" s="30">
        <f t="shared" si="4"/>
        <v>1.7571315021868272E-2</v>
      </c>
      <c r="N70" s="30">
        <f t="shared" si="4"/>
        <v>5.4408576253123467E-2</v>
      </c>
      <c r="O70" s="30">
        <f t="shared" si="4"/>
        <v>1.1985856927146619E-3</v>
      </c>
    </row>
    <row r="71" spans="1:15" x14ac:dyDescent="0.25">
      <c r="A71" s="33"/>
      <c r="B71" s="6" t="s">
        <v>97</v>
      </c>
      <c r="C71" s="34">
        <f>C70-C66</f>
        <v>3.2906854752945396E-3</v>
      </c>
      <c r="D71" s="34">
        <f t="shared" ref="D71:O71" si="5">D70-D66</f>
        <v>8.8384627804209692E-3</v>
      </c>
      <c r="E71" s="34">
        <f t="shared" si="5"/>
        <v>9.6422153313272807E-3</v>
      </c>
      <c r="F71" s="34">
        <f t="shared" si="5"/>
        <v>5.1151451599859322E-3</v>
      </c>
      <c r="G71" s="34">
        <f t="shared" si="5"/>
        <v>2.7071645804966592E-3</v>
      </c>
      <c r="H71" s="34">
        <f t="shared" si="5"/>
        <v>1.0981275132308843E-2</v>
      </c>
      <c r="I71" s="34">
        <f t="shared" si="5"/>
        <v>1.123494780767248E-2</v>
      </c>
      <c r="J71" s="34">
        <f t="shared" si="5"/>
        <v>1.1300129675694381E-2</v>
      </c>
      <c r="K71" s="34">
        <f t="shared" si="5"/>
        <v>5.2451532179835884E-3</v>
      </c>
      <c r="L71" s="34">
        <f t="shared" si="5"/>
        <v>1.026475088336451E-2</v>
      </c>
      <c r="M71" s="34">
        <f t="shared" si="5"/>
        <v>3.6271150218682713E-3</v>
      </c>
      <c r="N71" s="34">
        <f t="shared" si="5"/>
        <v>6.5997762531234683E-3</v>
      </c>
      <c r="O71" s="34">
        <f t="shared" si="5"/>
        <v>6.9618569271466199E-4</v>
      </c>
    </row>
    <row r="72" spans="1:15" x14ac:dyDescent="0.25">
      <c r="A72" s="32" t="s">
        <v>20</v>
      </c>
      <c r="B72" s="3" t="s">
        <v>98</v>
      </c>
      <c r="C72" s="1">
        <v>1.31579E-2</v>
      </c>
      <c r="D72" s="1">
        <v>3.94737E-2</v>
      </c>
      <c r="E72" s="1">
        <v>0.1052632</v>
      </c>
      <c r="F72" s="1">
        <v>2.63158E-2</v>
      </c>
      <c r="G72" s="1">
        <v>0</v>
      </c>
      <c r="H72" s="1">
        <v>0.125</v>
      </c>
      <c r="I72" s="1">
        <v>6.5789500000000001E-2</v>
      </c>
      <c r="J72" s="1">
        <v>0.1513158</v>
      </c>
      <c r="K72" s="1">
        <v>2.63158E-2</v>
      </c>
      <c r="L72" s="1">
        <v>6.5789500000000001E-2</v>
      </c>
      <c r="M72" s="1">
        <v>1.31579E-2</v>
      </c>
      <c r="N72" s="1">
        <v>1.9736799999999999E-2</v>
      </c>
      <c r="O72" s="1">
        <v>0</v>
      </c>
    </row>
    <row r="73" spans="1:15" x14ac:dyDescent="0.25">
      <c r="B73" s="3" t="s">
        <v>99</v>
      </c>
      <c r="C73" s="1">
        <v>0.1143274</v>
      </c>
      <c r="D73" s="1">
        <v>0.1953628</v>
      </c>
      <c r="E73" s="1">
        <v>0.30790669999999998</v>
      </c>
      <c r="F73" s="1">
        <v>0.16060189999999999</v>
      </c>
      <c r="G73" s="1">
        <v>0</v>
      </c>
      <c r="H73" s="1">
        <v>0.3318122</v>
      </c>
      <c r="I73" s="1">
        <v>0.24873329999999999</v>
      </c>
      <c r="J73" s="1">
        <v>0.3595411</v>
      </c>
      <c r="K73" s="1">
        <v>0.16060189999999999</v>
      </c>
      <c r="L73" s="1">
        <v>0.24873329999999999</v>
      </c>
      <c r="M73" s="1">
        <v>0.1143274</v>
      </c>
      <c r="N73" s="1">
        <v>0.1395544</v>
      </c>
      <c r="O73" s="1">
        <v>0</v>
      </c>
    </row>
    <row r="74" spans="1:15" x14ac:dyDescent="0.25">
      <c r="A74" s="30"/>
      <c r="B74" s="3" t="s">
        <v>100</v>
      </c>
      <c r="C74" s="30">
        <v>152</v>
      </c>
      <c r="D74" s="30">
        <v>152</v>
      </c>
      <c r="E74" s="30">
        <v>152</v>
      </c>
      <c r="F74" s="30">
        <v>152</v>
      </c>
      <c r="G74" s="30">
        <v>152</v>
      </c>
      <c r="H74" s="30">
        <v>152</v>
      </c>
      <c r="I74" s="30">
        <v>152</v>
      </c>
      <c r="J74" s="30">
        <v>152</v>
      </c>
      <c r="K74" s="30">
        <v>152</v>
      </c>
      <c r="L74" s="30">
        <v>152</v>
      </c>
      <c r="M74" s="30">
        <v>152</v>
      </c>
      <c r="N74" s="30">
        <v>152</v>
      </c>
      <c r="O74" s="30">
        <v>150</v>
      </c>
    </row>
    <row r="75" spans="1:15" x14ac:dyDescent="0.25">
      <c r="A75" s="30"/>
      <c r="B75" s="3" t="s">
        <v>95</v>
      </c>
      <c r="C75" s="30">
        <f>C72-(1.96*C73/SQRT(C74))</f>
        <v>-5.0175262361414376E-3</v>
      </c>
      <c r="D75" s="30">
        <f t="shared" ref="D75:O75" si="6">D72-(1.96*D73/SQRT(D74))</f>
        <v>8.4155095689567617E-3</v>
      </c>
      <c r="E75" s="30">
        <f t="shared" si="6"/>
        <v>5.6313118799310301E-2</v>
      </c>
      <c r="F75" s="30">
        <f t="shared" si="6"/>
        <v>7.8379291478539864E-4</v>
      </c>
      <c r="G75" s="30">
        <f t="shared" si="6"/>
        <v>0</v>
      </c>
      <c r="H75" s="30">
        <f t="shared" si="6"/>
        <v>7.2249494300125686E-2</v>
      </c>
      <c r="I75" s="30">
        <f t="shared" si="6"/>
        <v>2.624662797962659E-2</v>
      </c>
      <c r="J75" s="30">
        <f t="shared" si="6"/>
        <v>9.415703716702073E-2</v>
      </c>
      <c r="K75" s="30">
        <f t="shared" si="6"/>
        <v>7.8379291478539864E-4</v>
      </c>
      <c r="L75" s="30">
        <f t="shared" si="6"/>
        <v>2.624662797962659E-2</v>
      </c>
      <c r="M75" s="30">
        <f t="shared" si="6"/>
        <v>-5.0175262361414376E-3</v>
      </c>
      <c r="N75" s="30">
        <f t="shared" si="6"/>
        <v>-2.4491388311898739E-3</v>
      </c>
      <c r="O75" s="30">
        <f t="shared" si="6"/>
        <v>0</v>
      </c>
    </row>
    <row r="76" spans="1:15" x14ac:dyDescent="0.25">
      <c r="A76" s="30"/>
      <c r="B76" s="3" t="s">
        <v>96</v>
      </c>
      <c r="C76" s="30">
        <f t="shared" ref="C76:O76" si="7">C72+(1.96*C73/SQRT(C74))</f>
        <v>3.1333326236141434E-2</v>
      </c>
      <c r="D76" s="30">
        <f t="shared" si="7"/>
        <v>7.0531890431043243E-2</v>
      </c>
      <c r="E76" s="30">
        <f t="shared" si="7"/>
        <v>0.15421328120068969</v>
      </c>
      <c r="F76" s="30">
        <f t="shared" si="7"/>
        <v>5.1847807085214602E-2</v>
      </c>
      <c r="G76" s="30">
        <f t="shared" si="7"/>
        <v>0</v>
      </c>
      <c r="H76" s="30">
        <f t="shared" si="7"/>
        <v>0.17775050569987433</v>
      </c>
      <c r="I76" s="30">
        <f t="shared" si="7"/>
        <v>0.1053323720203734</v>
      </c>
      <c r="J76" s="30">
        <f t="shared" si="7"/>
        <v>0.20847456283297927</v>
      </c>
      <c r="K76" s="30">
        <f t="shared" si="7"/>
        <v>5.1847807085214602E-2</v>
      </c>
      <c r="L76" s="30">
        <f t="shared" si="7"/>
        <v>0.1053323720203734</v>
      </c>
      <c r="M76" s="30">
        <f t="shared" si="7"/>
        <v>3.1333326236141434E-2</v>
      </c>
      <c r="N76" s="30">
        <f t="shared" si="7"/>
        <v>4.1922738831189868E-2</v>
      </c>
      <c r="O76" s="30">
        <f t="shared" si="7"/>
        <v>0</v>
      </c>
    </row>
    <row r="77" spans="1:15" x14ac:dyDescent="0.25">
      <c r="A77" s="33"/>
      <c r="B77" s="6" t="s">
        <v>97</v>
      </c>
      <c r="C77" s="34">
        <f>C76-C72</f>
        <v>1.8175426236141434E-2</v>
      </c>
      <c r="D77" s="34">
        <f t="shared" ref="D77:O77" si="8">D76-D72</f>
        <v>3.1058190431043242E-2</v>
      </c>
      <c r="E77" s="34">
        <f t="shared" si="8"/>
        <v>4.8950081200689693E-2</v>
      </c>
      <c r="F77" s="34">
        <f t="shared" si="8"/>
        <v>2.5532007085214602E-2</v>
      </c>
      <c r="G77" s="34">
        <f t="shared" si="8"/>
        <v>0</v>
      </c>
      <c r="H77" s="34">
        <f t="shared" si="8"/>
        <v>5.2750505699874328E-2</v>
      </c>
      <c r="I77" s="34">
        <f t="shared" si="8"/>
        <v>3.9542872020373404E-2</v>
      </c>
      <c r="J77" s="34">
        <f t="shared" si="8"/>
        <v>5.7158762832979271E-2</v>
      </c>
      <c r="K77" s="34">
        <f t="shared" si="8"/>
        <v>2.5532007085214602E-2</v>
      </c>
      <c r="L77" s="34">
        <f t="shared" si="8"/>
        <v>3.9542872020373404E-2</v>
      </c>
      <c r="M77" s="34">
        <f t="shared" si="8"/>
        <v>1.8175426236141434E-2</v>
      </c>
      <c r="N77" s="34">
        <f t="shared" si="8"/>
        <v>2.2185938831189869E-2</v>
      </c>
      <c r="O77" s="34">
        <f t="shared" si="8"/>
        <v>0</v>
      </c>
    </row>
    <row r="78" spans="1:15" x14ac:dyDescent="0.25">
      <c r="A78" s="32" t="s">
        <v>2</v>
      </c>
      <c r="B78" s="3" t="s">
        <v>98</v>
      </c>
      <c r="C78" s="15">
        <v>1.20879E-2</v>
      </c>
      <c r="D78" s="15">
        <v>5.3846199999999997E-2</v>
      </c>
      <c r="E78" s="15">
        <v>0.10451050000000001</v>
      </c>
      <c r="F78" s="15">
        <v>3.5164800000000003E-2</v>
      </c>
      <c r="G78" s="15">
        <v>1.20879E-2</v>
      </c>
      <c r="H78" s="15">
        <v>0.18461540000000001</v>
      </c>
      <c r="I78" s="15">
        <v>0.1637363</v>
      </c>
      <c r="J78" s="15">
        <v>0.17802200000000001</v>
      </c>
      <c r="K78" s="15">
        <v>4.0659300000000002E-2</v>
      </c>
      <c r="L78" s="15">
        <v>0.13186809999999999</v>
      </c>
      <c r="M78" s="15">
        <v>1.31868E-2</v>
      </c>
      <c r="N78" s="15">
        <v>8.4615399999999993E-2</v>
      </c>
      <c r="O78" s="15">
        <v>5.5431999999999999E-3</v>
      </c>
    </row>
    <row r="79" spans="1:15" x14ac:dyDescent="0.25">
      <c r="A79" s="30"/>
      <c r="B79" s="3" t="s">
        <v>99</v>
      </c>
      <c r="C79" s="15">
        <v>0.10933859999999999</v>
      </c>
      <c r="D79" s="15">
        <v>0.22583800000000001</v>
      </c>
      <c r="E79" s="15">
        <v>0.30608999999999997</v>
      </c>
      <c r="F79" s="15">
        <v>0.18429760000000001</v>
      </c>
      <c r="G79" s="15">
        <v>0.10933859999999999</v>
      </c>
      <c r="H79" s="15">
        <v>0.3881986</v>
      </c>
      <c r="I79" s="15">
        <v>0.3702396</v>
      </c>
      <c r="J79" s="15">
        <v>0.38274160000000002</v>
      </c>
      <c r="K79" s="15">
        <v>0.19760839999999999</v>
      </c>
      <c r="L79" s="15">
        <v>0.33853339999999998</v>
      </c>
      <c r="M79" s="15">
        <v>0.1141369</v>
      </c>
      <c r="N79" s="15">
        <v>0.27846149999999997</v>
      </c>
      <c r="O79" s="15">
        <v>7.4287500000000006E-2</v>
      </c>
    </row>
    <row r="80" spans="1:15" x14ac:dyDescent="0.25">
      <c r="A80" s="30"/>
      <c r="B80" s="3" t="s">
        <v>100</v>
      </c>
      <c r="C80" s="30">
        <v>910</v>
      </c>
      <c r="D80" s="30">
        <v>910</v>
      </c>
      <c r="E80" s="30">
        <v>909</v>
      </c>
      <c r="F80" s="30">
        <v>910</v>
      </c>
      <c r="G80" s="30">
        <v>910</v>
      </c>
      <c r="H80" s="30">
        <v>910</v>
      </c>
      <c r="I80" s="30">
        <v>910</v>
      </c>
      <c r="J80" s="30">
        <v>910</v>
      </c>
      <c r="K80" s="30">
        <v>910</v>
      </c>
      <c r="L80" s="30">
        <v>910</v>
      </c>
      <c r="M80" s="30">
        <v>910</v>
      </c>
      <c r="N80" s="30">
        <v>910</v>
      </c>
      <c r="O80" s="30">
        <v>902</v>
      </c>
    </row>
    <row r="81" spans="1:15" x14ac:dyDescent="0.25">
      <c r="A81" s="30"/>
      <c r="B81" s="3" t="s">
        <v>95</v>
      </c>
      <c r="C81" s="30">
        <f t="shared" ref="C81:O81" si="9">C78-(1.96*C79/SQRT(C80))</f>
        <v>4.9838029794079409E-3</v>
      </c>
      <c r="D81" s="30">
        <f t="shared" si="9"/>
        <v>3.9172744670075615E-2</v>
      </c>
      <c r="E81" s="30">
        <f t="shared" si="9"/>
        <v>8.4611865674643474E-2</v>
      </c>
      <c r="F81" s="30">
        <f t="shared" si="9"/>
        <v>2.3190364338099564E-2</v>
      </c>
      <c r="G81" s="30">
        <f t="shared" si="9"/>
        <v>4.9838029794079409E-3</v>
      </c>
      <c r="H81" s="30">
        <f t="shared" si="9"/>
        <v>0.15939282976718189</v>
      </c>
      <c r="I81" s="30">
        <f t="shared" si="9"/>
        <v>0.13968058647097004</v>
      </c>
      <c r="J81" s="30">
        <f t="shared" si="9"/>
        <v>0.15315398943267394</v>
      </c>
      <c r="K81" s="30">
        <f t="shared" si="9"/>
        <v>2.7820016840311074E-2</v>
      </c>
      <c r="L81" s="30">
        <f t="shared" si="9"/>
        <v>0.10987244505004727</v>
      </c>
      <c r="M81" s="30">
        <f t="shared" si="9"/>
        <v>5.7709412709727962E-3</v>
      </c>
      <c r="N81" s="30">
        <f t="shared" si="9"/>
        <v>6.65228186746529E-2</v>
      </c>
      <c r="O81" s="30">
        <f t="shared" si="9"/>
        <v>6.9513375096375701E-4</v>
      </c>
    </row>
    <row r="82" spans="1:15" x14ac:dyDescent="0.25">
      <c r="A82" s="30"/>
      <c r="B82" s="3" t="s">
        <v>96</v>
      </c>
      <c r="C82" s="30">
        <f t="shared" ref="C82:O82" si="10">C78+(1.96*C79/SQRT(C80))</f>
        <v>1.9191997020592058E-2</v>
      </c>
      <c r="D82" s="30">
        <f t="shared" si="10"/>
        <v>6.8519655329924378E-2</v>
      </c>
      <c r="E82" s="30">
        <f t="shared" si="10"/>
        <v>0.12440913432535654</v>
      </c>
      <c r="F82" s="30">
        <f t="shared" si="10"/>
        <v>4.7139235661900439E-2</v>
      </c>
      <c r="G82" s="30">
        <f t="shared" si="10"/>
        <v>1.9191997020592058E-2</v>
      </c>
      <c r="H82" s="30">
        <f t="shared" si="10"/>
        <v>0.20983797023281814</v>
      </c>
      <c r="I82" s="30">
        <f t="shared" si="10"/>
        <v>0.18779201352902997</v>
      </c>
      <c r="J82" s="30">
        <f t="shared" si="10"/>
        <v>0.20289001056732608</v>
      </c>
      <c r="K82" s="30">
        <f t="shared" si="10"/>
        <v>5.3498583159688931E-2</v>
      </c>
      <c r="L82" s="30">
        <f t="shared" si="10"/>
        <v>0.15386375494995269</v>
      </c>
      <c r="M82" s="30">
        <f t="shared" si="10"/>
        <v>2.0602658729027203E-2</v>
      </c>
      <c r="N82" s="30">
        <f t="shared" si="10"/>
        <v>0.10270798132534709</v>
      </c>
      <c r="O82" s="30">
        <f t="shared" si="10"/>
        <v>1.0391266249036243E-2</v>
      </c>
    </row>
    <row r="83" spans="1:15" x14ac:dyDescent="0.25">
      <c r="A83" s="33"/>
      <c r="B83" s="6" t="s">
        <v>97</v>
      </c>
      <c r="C83" s="34">
        <f t="shared" ref="C83:O83" si="11">C82-C78</f>
        <v>7.1040970205920578E-3</v>
      </c>
      <c r="D83" s="34">
        <f t="shared" si="11"/>
        <v>1.4673455329924381E-2</v>
      </c>
      <c r="E83" s="34">
        <f t="shared" si="11"/>
        <v>1.9898634325356532E-2</v>
      </c>
      <c r="F83" s="34">
        <f t="shared" si="11"/>
        <v>1.1974435661900436E-2</v>
      </c>
      <c r="G83" s="34">
        <f t="shared" si="11"/>
        <v>7.1040970205920578E-3</v>
      </c>
      <c r="H83" s="34">
        <f t="shared" si="11"/>
        <v>2.5222570232818126E-2</v>
      </c>
      <c r="I83" s="34">
        <f t="shared" si="11"/>
        <v>2.4055713529029965E-2</v>
      </c>
      <c r="J83" s="34">
        <f t="shared" si="11"/>
        <v>2.4868010567326071E-2</v>
      </c>
      <c r="K83" s="34">
        <f t="shared" si="11"/>
        <v>1.2839283159688929E-2</v>
      </c>
      <c r="L83" s="34">
        <f t="shared" si="11"/>
        <v>2.1995654949952703E-2</v>
      </c>
      <c r="M83" s="34">
        <f t="shared" si="11"/>
        <v>7.4158587290272023E-3</v>
      </c>
      <c r="N83" s="34">
        <f t="shared" si="11"/>
        <v>1.8092581325347093E-2</v>
      </c>
      <c r="O83" s="34">
        <f t="shared" si="11"/>
        <v>4.8480662490362429E-3</v>
      </c>
    </row>
    <row r="84" spans="1:15" x14ac:dyDescent="0.25">
      <c r="A84" t="s">
        <v>1</v>
      </c>
      <c r="B84" s="3" t="s">
        <v>98</v>
      </c>
      <c r="C84" s="1">
        <v>1.16165E-2</v>
      </c>
      <c r="D84" s="1">
        <v>8.17412E-2</v>
      </c>
      <c r="E84" s="1">
        <v>0.1081347</v>
      </c>
      <c r="F84" s="1">
        <v>2.9342300000000002E-2</v>
      </c>
      <c r="G84" s="1">
        <v>8.2710000000000006E-3</v>
      </c>
      <c r="H84" s="1">
        <v>0.15380070000000001</v>
      </c>
      <c r="I84" s="1">
        <v>0.15498229999999999</v>
      </c>
      <c r="J84" s="1">
        <v>0.16187480000000001</v>
      </c>
      <c r="K84" s="1">
        <v>3.1508500000000002E-2</v>
      </c>
      <c r="L84" s="1">
        <v>0.1252462</v>
      </c>
      <c r="M84" s="1">
        <v>1.3785E-2</v>
      </c>
      <c r="N84" s="1">
        <v>5.3564399999999998E-2</v>
      </c>
      <c r="O84" s="1">
        <v>1.3908E-3</v>
      </c>
    </row>
    <row r="85" spans="1:15" x14ac:dyDescent="0.25">
      <c r="B85" s="3" t="s">
        <v>99</v>
      </c>
      <c r="C85" s="1">
        <v>0.1071624</v>
      </c>
      <c r="D85" s="1">
        <v>0.27399699999999999</v>
      </c>
      <c r="E85" s="1">
        <v>0.3105811</v>
      </c>
      <c r="F85" s="1">
        <v>0.1687806</v>
      </c>
      <c r="G85" s="1">
        <v>9.0576900000000002E-2</v>
      </c>
      <c r="H85" s="1">
        <v>0.36079309999999998</v>
      </c>
      <c r="I85" s="1">
        <v>0.36192340000000001</v>
      </c>
      <c r="J85" s="1">
        <v>0.36837209999999998</v>
      </c>
      <c r="K85" s="1">
        <v>0.17470459999999999</v>
      </c>
      <c r="L85" s="1">
        <v>0.3310304</v>
      </c>
      <c r="M85" s="1">
        <v>0.1166088</v>
      </c>
      <c r="N85" s="1">
        <v>0.2251782</v>
      </c>
      <c r="O85" s="1">
        <v>3.7271499999999999E-2</v>
      </c>
    </row>
    <row r="86" spans="1:15" x14ac:dyDescent="0.25">
      <c r="A86" s="33"/>
      <c r="B86" s="6" t="s">
        <v>100</v>
      </c>
      <c r="C86" s="33">
        <v>5079</v>
      </c>
      <c r="D86" s="33">
        <v>5077</v>
      </c>
      <c r="E86" s="33">
        <v>5077</v>
      </c>
      <c r="F86" s="33">
        <v>5078</v>
      </c>
      <c r="G86" s="33">
        <v>5078</v>
      </c>
      <c r="H86" s="33">
        <v>5078</v>
      </c>
      <c r="I86" s="33">
        <v>5078</v>
      </c>
      <c r="J86" s="33">
        <v>5078</v>
      </c>
      <c r="K86" s="33">
        <v>5078</v>
      </c>
      <c r="L86" s="33">
        <v>5078</v>
      </c>
      <c r="M86" s="33">
        <v>5078</v>
      </c>
      <c r="N86" s="33">
        <v>5078</v>
      </c>
      <c r="O86" s="33">
        <v>5033</v>
      </c>
    </row>
    <row r="89" spans="1:15" x14ac:dyDescent="0.25">
      <c r="B89" s="35" t="s">
        <v>0</v>
      </c>
      <c r="C89" s="35"/>
      <c r="D89" s="35"/>
      <c r="E89" s="36" t="s">
        <v>20</v>
      </c>
      <c r="F89" s="36"/>
      <c r="G89" s="36"/>
      <c r="H89" s="36" t="s">
        <v>2</v>
      </c>
      <c r="I89" s="36"/>
      <c r="J89" s="36"/>
      <c r="K89" s="35" t="s">
        <v>1</v>
      </c>
      <c r="L89" s="35"/>
      <c r="M89" s="35"/>
    </row>
    <row r="90" spans="1:15" x14ac:dyDescent="0.25">
      <c r="B90" t="s">
        <v>98</v>
      </c>
      <c r="C90" t="s">
        <v>99</v>
      </c>
      <c r="D90" t="s">
        <v>100</v>
      </c>
      <c r="E90" t="s">
        <v>98</v>
      </c>
      <c r="F90" t="s">
        <v>99</v>
      </c>
      <c r="G90" t="s">
        <v>100</v>
      </c>
      <c r="H90" t="s">
        <v>98</v>
      </c>
      <c r="I90" t="s">
        <v>99</v>
      </c>
      <c r="J90" t="s">
        <v>100</v>
      </c>
      <c r="K90" t="s">
        <v>98</v>
      </c>
      <c r="L90" t="s">
        <v>99</v>
      </c>
      <c r="M90" t="s">
        <v>100</v>
      </c>
    </row>
    <row r="91" spans="1:15" x14ac:dyDescent="0.25">
      <c r="A91" t="s">
        <v>101</v>
      </c>
      <c r="B91">
        <v>2.2907639999999998</v>
      </c>
      <c r="C91">
        <v>0.90571270000000004</v>
      </c>
      <c r="D91">
        <v>4017</v>
      </c>
      <c r="E91">
        <v>2.3421050000000001</v>
      </c>
      <c r="F91">
        <v>0.89224219999999999</v>
      </c>
      <c r="G91">
        <v>152</v>
      </c>
      <c r="H91">
        <v>2.556044</v>
      </c>
      <c r="I91">
        <v>0.93733330000000004</v>
      </c>
      <c r="J91">
        <v>910</v>
      </c>
      <c r="K91">
        <v>2.3398310000000002</v>
      </c>
      <c r="L91">
        <v>0.91650790000000004</v>
      </c>
      <c r="M91">
        <v>5079</v>
      </c>
    </row>
    <row r="92" spans="1:15" x14ac:dyDescent="0.25">
      <c r="A92" t="s">
        <v>102</v>
      </c>
      <c r="B92">
        <v>11.091950000000001</v>
      </c>
      <c r="C92">
        <v>2.56331</v>
      </c>
      <c r="D92">
        <v>4013</v>
      </c>
      <c r="E92">
        <v>1.7019869999999999</v>
      </c>
      <c r="F92">
        <v>3.6236160000000002</v>
      </c>
      <c r="G92">
        <v>151</v>
      </c>
      <c r="H92">
        <v>2.219163</v>
      </c>
      <c r="I92">
        <v>3.7338979999999999</v>
      </c>
      <c r="J92">
        <v>908</v>
      </c>
      <c r="K92">
        <v>9.2239749999999994</v>
      </c>
      <c r="L92">
        <v>4.6165440000000002</v>
      </c>
      <c r="M92">
        <v>5072</v>
      </c>
    </row>
    <row r="93" spans="1:15" x14ac:dyDescent="0.25">
      <c r="A93" s="30" t="s">
        <v>4</v>
      </c>
      <c r="B93">
        <v>1.1451299999999999E-2</v>
      </c>
      <c r="C93">
        <v>0.1064097</v>
      </c>
      <c r="D93">
        <v>4017</v>
      </c>
      <c r="E93">
        <v>1.31579E-2</v>
      </c>
      <c r="F93">
        <v>0.1143274</v>
      </c>
      <c r="G93">
        <v>152</v>
      </c>
      <c r="H93">
        <v>1.20879E-2</v>
      </c>
      <c r="I93">
        <v>0.10933859999999999</v>
      </c>
      <c r="J93">
        <v>910</v>
      </c>
      <c r="K93">
        <v>1.16165E-2</v>
      </c>
      <c r="L93">
        <v>0.1071624</v>
      </c>
      <c r="M93">
        <v>5079</v>
      </c>
    </row>
    <row r="94" spans="1:15" x14ac:dyDescent="0.25">
      <c r="A94" s="30" t="s">
        <v>5</v>
      </c>
      <c r="B94">
        <v>8.9663800000000002E-2</v>
      </c>
      <c r="C94">
        <v>0.28573500000000002</v>
      </c>
      <c r="D94">
        <v>4015</v>
      </c>
      <c r="E94">
        <v>3.94737E-2</v>
      </c>
      <c r="F94">
        <v>0.1953628</v>
      </c>
      <c r="G94">
        <v>152</v>
      </c>
      <c r="H94">
        <v>5.3846199999999997E-2</v>
      </c>
      <c r="I94">
        <v>0.22583800000000001</v>
      </c>
      <c r="J94">
        <v>910</v>
      </c>
      <c r="K94">
        <v>8.17412E-2</v>
      </c>
      <c r="L94">
        <v>0.27399699999999999</v>
      </c>
      <c r="M94">
        <v>5077</v>
      </c>
    </row>
    <row r="95" spans="1:15" x14ac:dyDescent="0.25">
      <c r="A95" s="30" t="s">
        <v>6</v>
      </c>
      <c r="B95">
        <v>0.1090637</v>
      </c>
      <c r="C95">
        <v>0.31175799999999998</v>
      </c>
      <c r="D95">
        <v>4016</v>
      </c>
      <c r="E95">
        <v>0.1052632</v>
      </c>
      <c r="F95">
        <v>0.30790669999999998</v>
      </c>
      <c r="G95">
        <v>152</v>
      </c>
      <c r="H95">
        <v>0.10451050000000001</v>
      </c>
      <c r="I95">
        <v>0.30608999999999997</v>
      </c>
      <c r="J95">
        <v>909</v>
      </c>
      <c r="K95">
        <v>0.1081347</v>
      </c>
      <c r="L95">
        <v>0.3105811</v>
      </c>
      <c r="M95">
        <v>5077</v>
      </c>
    </row>
    <row r="96" spans="1:15" x14ac:dyDescent="0.25">
      <c r="A96" s="30" t="s">
        <v>7</v>
      </c>
      <c r="B96">
        <v>2.8137499999999999E-2</v>
      </c>
      <c r="C96">
        <v>0.16538600000000001</v>
      </c>
      <c r="D96">
        <v>4016</v>
      </c>
      <c r="E96">
        <v>2.63158E-2</v>
      </c>
      <c r="F96">
        <v>0.16060189999999999</v>
      </c>
      <c r="G96">
        <v>152</v>
      </c>
      <c r="H96">
        <v>3.5164800000000003E-2</v>
      </c>
      <c r="I96">
        <v>0.18429760000000001</v>
      </c>
      <c r="J96">
        <v>910</v>
      </c>
      <c r="K96">
        <v>2.9342300000000002E-2</v>
      </c>
      <c r="L96">
        <v>0.1687806</v>
      </c>
      <c r="M96">
        <v>5078</v>
      </c>
    </row>
    <row r="97" spans="1:13" x14ac:dyDescent="0.25">
      <c r="A97" s="30" t="s">
        <v>8</v>
      </c>
      <c r="B97">
        <v>7.7190999999999996E-3</v>
      </c>
      <c r="C97">
        <v>8.7529700000000002E-2</v>
      </c>
      <c r="D97">
        <v>4016</v>
      </c>
      <c r="E97">
        <v>0</v>
      </c>
      <c r="F97">
        <v>0</v>
      </c>
      <c r="G97">
        <v>152</v>
      </c>
      <c r="H97">
        <v>1.20879E-2</v>
      </c>
      <c r="I97">
        <v>0.10933859999999999</v>
      </c>
      <c r="J97">
        <v>910</v>
      </c>
      <c r="K97">
        <v>8.2710000000000006E-3</v>
      </c>
      <c r="L97">
        <v>9.0576900000000002E-2</v>
      </c>
      <c r="M97">
        <v>5078</v>
      </c>
    </row>
    <row r="98" spans="1:13" x14ac:dyDescent="0.25">
      <c r="A98" s="30" t="s">
        <v>9</v>
      </c>
      <c r="B98">
        <v>0.1479084</v>
      </c>
      <c r="C98">
        <v>0.35505330000000002</v>
      </c>
      <c r="D98">
        <v>4016</v>
      </c>
      <c r="E98">
        <v>0.125</v>
      </c>
      <c r="F98">
        <v>0.3318122</v>
      </c>
      <c r="G98">
        <v>152</v>
      </c>
      <c r="H98">
        <v>0.18461540000000001</v>
      </c>
      <c r="I98">
        <v>0.3881986</v>
      </c>
      <c r="J98">
        <v>910</v>
      </c>
      <c r="K98">
        <v>0.15380070000000001</v>
      </c>
      <c r="L98">
        <v>0.36079309999999998</v>
      </c>
      <c r="M98">
        <v>5078</v>
      </c>
    </row>
    <row r="99" spans="1:13" x14ac:dyDescent="0.25">
      <c r="A99" s="30" t="s">
        <v>10</v>
      </c>
      <c r="B99">
        <v>0.1563745</v>
      </c>
      <c r="C99">
        <v>0.3632552</v>
      </c>
      <c r="D99">
        <v>4016</v>
      </c>
      <c r="E99">
        <v>6.5789500000000001E-2</v>
      </c>
      <c r="F99">
        <v>0.24873329999999999</v>
      </c>
      <c r="G99">
        <v>152</v>
      </c>
      <c r="H99">
        <v>0.1637363</v>
      </c>
      <c r="I99">
        <v>0.3702396</v>
      </c>
      <c r="J99">
        <v>910</v>
      </c>
      <c r="K99">
        <v>0.15498229999999999</v>
      </c>
      <c r="L99">
        <v>0.36192340000000001</v>
      </c>
      <c r="M99">
        <v>5078</v>
      </c>
    </row>
    <row r="100" spans="1:13" x14ac:dyDescent="0.25">
      <c r="A100" s="30" t="s">
        <v>11</v>
      </c>
      <c r="B100">
        <v>0.15861549999999999</v>
      </c>
      <c r="C100">
        <v>0.36536269999999998</v>
      </c>
      <c r="D100">
        <v>4016</v>
      </c>
      <c r="E100">
        <v>0.1513158</v>
      </c>
      <c r="F100">
        <v>0.3595411</v>
      </c>
      <c r="G100">
        <v>152</v>
      </c>
      <c r="H100">
        <v>0.17802200000000001</v>
      </c>
      <c r="I100">
        <v>0.38274160000000002</v>
      </c>
      <c r="J100">
        <v>910</v>
      </c>
      <c r="K100">
        <v>0.16187480000000001</v>
      </c>
      <c r="L100">
        <v>0.36837209999999998</v>
      </c>
      <c r="M100">
        <v>5078</v>
      </c>
    </row>
    <row r="101" spans="1:13" x14ac:dyDescent="0.25">
      <c r="A101" s="30" t="s">
        <v>12</v>
      </c>
      <c r="B101">
        <v>2.9631500000000002E-2</v>
      </c>
      <c r="C101">
        <v>0.1695895</v>
      </c>
      <c r="D101">
        <v>4016</v>
      </c>
      <c r="E101">
        <v>2.63158E-2</v>
      </c>
      <c r="F101">
        <v>0.16060189999999999</v>
      </c>
      <c r="G101">
        <v>152</v>
      </c>
      <c r="H101">
        <v>4.0659300000000002E-2</v>
      </c>
      <c r="I101">
        <v>0.19760839999999999</v>
      </c>
      <c r="J101">
        <v>910</v>
      </c>
      <c r="K101">
        <v>3.1508500000000002E-2</v>
      </c>
      <c r="L101">
        <v>0.17470459999999999</v>
      </c>
      <c r="M101">
        <v>5078</v>
      </c>
    </row>
    <row r="102" spans="1:13" x14ac:dyDescent="0.25">
      <c r="A102" s="30" t="s">
        <v>13</v>
      </c>
      <c r="B102">
        <v>0.125996</v>
      </c>
      <c r="C102">
        <v>0.33188620000000002</v>
      </c>
      <c r="D102">
        <v>4016</v>
      </c>
      <c r="E102">
        <v>6.5789500000000001E-2</v>
      </c>
      <c r="F102">
        <v>0.24873329999999999</v>
      </c>
      <c r="G102">
        <v>152</v>
      </c>
      <c r="H102">
        <v>0.13186809999999999</v>
      </c>
      <c r="I102">
        <v>0.33853339999999998</v>
      </c>
      <c r="J102">
        <v>910</v>
      </c>
      <c r="K102">
        <v>0.1252462</v>
      </c>
      <c r="L102">
        <v>0.3310304</v>
      </c>
      <c r="M102">
        <v>5078</v>
      </c>
    </row>
    <row r="103" spans="1:13" x14ac:dyDescent="0.25">
      <c r="A103" s="30" t="s">
        <v>14</v>
      </c>
      <c r="B103">
        <v>1.39442E-2</v>
      </c>
      <c r="C103">
        <v>0.11727410000000001</v>
      </c>
      <c r="D103">
        <v>4016</v>
      </c>
      <c r="E103">
        <v>1.31579E-2</v>
      </c>
      <c r="F103">
        <v>0.1143274</v>
      </c>
      <c r="G103">
        <v>152</v>
      </c>
      <c r="H103">
        <v>1.31868E-2</v>
      </c>
      <c r="I103">
        <v>0.1141369</v>
      </c>
      <c r="J103">
        <v>910</v>
      </c>
      <c r="K103">
        <v>1.3785E-2</v>
      </c>
      <c r="L103">
        <v>0.1166088</v>
      </c>
      <c r="M103">
        <v>5078</v>
      </c>
    </row>
    <row r="104" spans="1:13" x14ac:dyDescent="0.25">
      <c r="A104" s="30" t="s">
        <v>15</v>
      </c>
      <c r="B104">
        <v>4.7808799999999999E-2</v>
      </c>
      <c r="C104">
        <v>0.21338799999999999</v>
      </c>
      <c r="D104">
        <v>4016</v>
      </c>
      <c r="E104">
        <v>1.9736799999999999E-2</v>
      </c>
      <c r="F104">
        <v>0.1395544</v>
      </c>
      <c r="G104">
        <v>152</v>
      </c>
      <c r="H104">
        <v>8.4615399999999993E-2</v>
      </c>
      <c r="I104">
        <v>0.27846149999999997</v>
      </c>
      <c r="J104">
        <v>910</v>
      </c>
      <c r="K104">
        <v>5.3564399999999998E-2</v>
      </c>
      <c r="L104">
        <v>0.2251782</v>
      </c>
      <c r="M104">
        <v>5078</v>
      </c>
    </row>
    <row r="105" spans="1:13" x14ac:dyDescent="0.25">
      <c r="A105" s="30" t="s">
        <v>16</v>
      </c>
      <c r="B105">
        <v>5.0239999999999996E-4</v>
      </c>
      <c r="C105">
        <v>2.2411199999999999E-2</v>
      </c>
      <c r="D105">
        <v>3981</v>
      </c>
      <c r="E105">
        <v>0</v>
      </c>
      <c r="F105">
        <v>0</v>
      </c>
      <c r="G105">
        <v>150</v>
      </c>
      <c r="H105">
        <v>5.5431999999999999E-3</v>
      </c>
      <c r="I105">
        <v>7.4287500000000006E-2</v>
      </c>
      <c r="J105">
        <v>902</v>
      </c>
      <c r="K105">
        <v>1.3908E-3</v>
      </c>
      <c r="L105">
        <v>3.7271499999999999E-2</v>
      </c>
      <c r="M105">
        <v>5033</v>
      </c>
    </row>
    <row r="106" spans="1:13" x14ac:dyDescent="0.25">
      <c r="A106" t="s">
        <v>103</v>
      </c>
      <c r="B106">
        <v>1.1142639999999999</v>
      </c>
      <c r="C106">
        <v>0.38476739999999998</v>
      </c>
      <c r="D106">
        <v>4017</v>
      </c>
      <c r="E106">
        <v>1.098684</v>
      </c>
      <c r="F106">
        <v>0.41110200000000002</v>
      </c>
      <c r="G106">
        <v>152</v>
      </c>
      <c r="H106">
        <v>1.1309130000000001</v>
      </c>
      <c r="I106">
        <v>0.4242399</v>
      </c>
      <c r="J106">
        <v>909</v>
      </c>
      <c r="K106">
        <v>1.116778</v>
      </c>
      <c r="L106">
        <v>0.392903</v>
      </c>
      <c r="M106">
        <v>5078</v>
      </c>
    </row>
    <row r="107" spans="1:13" x14ac:dyDescent="0.25">
      <c r="A107" t="s">
        <v>104</v>
      </c>
      <c r="B107">
        <v>2.0027469999999998</v>
      </c>
      <c r="C107">
        <v>0.75878190000000001</v>
      </c>
      <c r="D107">
        <v>364</v>
      </c>
      <c r="E107">
        <v>2</v>
      </c>
      <c r="F107">
        <v>0.86602539999999995</v>
      </c>
      <c r="G107">
        <v>9</v>
      </c>
      <c r="H107">
        <v>2.0112359999999998</v>
      </c>
      <c r="I107">
        <v>0.71500770000000002</v>
      </c>
      <c r="J107">
        <v>89</v>
      </c>
      <c r="K107">
        <v>2.0043289999999998</v>
      </c>
      <c r="L107">
        <v>0.75098109999999996</v>
      </c>
      <c r="M107">
        <v>462</v>
      </c>
    </row>
    <row r="108" spans="1:13" x14ac:dyDescent="0.25">
      <c r="A108" t="s">
        <v>105</v>
      </c>
      <c r="B108">
        <v>1.4558009999999999</v>
      </c>
      <c r="C108">
        <v>0.49873200000000001</v>
      </c>
      <c r="D108">
        <v>362</v>
      </c>
      <c r="E108">
        <v>1.2222219999999999</v>
      </c>
      <c r="F108">
        <v>0.44095859999999998</v>
      </c>
      <c r="G108">
        <v>9</v>
      </c>
      <c r="H108">
        <v>1.2247189999999999</v>
      </c>
      <c r="I108">
        <v>0.41976210000000003</v>
      </c>
      <c r="J108">
        <v>89</v>
      </c>
      <c r="K108">
        <v>1.406522</v>
      </c>
      <c r="L108">
        <v>0.49171890000000001</v>
      </c>
      <c r="M108">
        <v>460</v>
      </c>
    </row>
    <row r="109" spans="1:13" x14ac:dyDescent="0.25">
      <c r="A109" t="s">
        <v>106</v>
      </c>
      <c r="B109">
        <v>3.26223E-2</v>
      </c>
      <c r="C109">
        <v>0.1776683</v>
      </c>
      <c r="D109">
        <v>3985</v>
      </c>
      <c r="E109">
        <v>0.04</v>
      </c>
      <c r="F109">
        <v>0.1966157</v>
      </c>
      <c r="G109">
        <v>150</v>
      </c>
      <c r="H109">
        <v>4.3189400000000003E-2</v>
      </c>
      <c r="I109">
        <v>0.20339579999999999</v>
      </c>
      <c r="J109">
        <v>903</v>
      </c>
      <c r="K109">
        <v>3.4736000000000003E-2</v>
      </c>
      <c r="L109">
        <v>0.1831286</v>
      </c>
      <c r="M109">
        <v>5038</v>
      </c>
    </row>
    <row r="111" spans="1:13" x14ac:dyDescent="0.25">
      <c r="B111" t="s">
        <v>98</v>
      </c>
      <c r="C111" t="s">
        <v>99</v>
      </c>
      <c r="D111" t="s">
        <v>100</v>
      </c>
      <c r="E111" t="s">
        <v>94</v>
      </c>
      <c r="F111" t="s">
        <v>95</v>
      </c>
      <c r="G111" t="s">
        <v>96</v>
      </c>
      <c r="H111" t="s">
        <v>97</v>
      </c>
    </row>
    <row r="112" spans="1:13" x14ac:dyDescent="0.25">
      <c r="A112" s="32" t="s">
        <v>0</v>
      </c>
      <c r="B112">
        <v>1.692059</v>
      </c>
      <c r="C112">
        <v>1.7611399999999999</v>
      </c>
      <c r="D112">
        <v>4017</v>
      </c>
      <c r="E112" s="2">
        <f>C112/SQRT(D112)</f>
        <v>2.7787083444883433E-2</v>
      </c>
      <c r="F112" s="2">
        <f>B112-1.96*E112</f>
        <v>1.6375963164480285</v>
      </c>
      <c r="G112" s="2">
        <f>B112+1.96*E112</f>
        <v>1.7465216835519715</v>
      </c>
      <c r="H112" s="2">
        <f>1.96*E112</f>
        <v>5.4462683551971529E-2</v>
      </c>
    </row>
    <row r="113" spans="1:8" x14ac:dyDescent="0.25">
      <c r="A113" s="32" t="s">
        <v>20</v>
      </c>
      <c r="B113">
        <v>1.072368</v>
      </c>
      <c r="C113">
        <v>1.4607540000000001</v>
      </c>
      <c r="D113">
        <v>152</v>
      </c>
      <c r="E113" s="2">
        <f t="shared" ref="E113:E115" si="12">C113/SQRT(D113)</f>
        <v>0.11848279490122297</v>
      </c>
      <c r="F113" s="2">
        <f t="shared" ref="F113:F115" si="13">B113-1.96*E113</f>
        <v>0.84014172199360293</v>
      </c>
      <c r="G113" s="2">
        <f t="shared" ref="G113:G115" si="14">B113+1.96*E113</f>
        <v>1.304594278006397</v>
      </c>
      <c r="H113" s="2">
        <f t="shared" ref="H113:H115" si="15">1.96*E113</f>
        <v>0.23222627800639703</v>
      </c>
    </row>
    <row r="114" spans="1:8" x14ac:dyDescent="0.25">
      <c r="A114" s="32" t="s">
        <v>2</v>
      </c>
      <c r="B114">
        <v>1.8758239999999999</v>
      </c>
      <c r="C114">
        <v>1.998065</v>
      </c>
      <c r="D114">
        <v>910</v>
      </c>
      <c r="E114" s="2">
        <f t="shared" si="12"/>
        <v>6.6235209787784841E-2</v>
      </c>
      <c r="F114" s="2">
        <f t="shared" si="13"/>
        <v>1.7460029888159416</v>
      </c>
      <c r="G114" s="2">
        <f t="shared" si="14"/>
        <v>2.005645011184058</v>
      </c>
      <c r="H114" s="2">
        <f t="shared" si="15"/>
        <v>0.12982101118405828</v>
      </c>
    </row>
    <row r="115" spans="1:8" x14ac:dyDescent="0.25">
      <c r="A115" s="32" t="s">
        <v>1</v>
      </c>
      <c r="B115">
        <v>1.7064379999999999</v>
      </c>
      <c r="C115">
        <v>1.8023279999999999</v>
      </c>
      <c r="D115">
        <v>5079</v>
      </c>
      <c r="E115" s="2">
        <f t="shared" si="12"/>
        <v>2.5289760896824366E-2</v>
      </c>
      <c r="F115" s="2">
        <f t="shared" si="13"/>
        <v>1.6568700686422242</v>
      </c>
      <c r="G115" s="2">
        <f t="shared" si="14"/>
        <v>1.7560059313577756</v>
      </c>
      <c r="H115" s="2">
        <f t="shared" si="15"/>
        <v>4.9567931357775756E-2</v>
      </c>
    </row>
  </sheetData>
  <mergeCells count="4">
    <mergeCell ref="B89:D89"/>
    <mergeCell ref="E89:G89"/>
    <mergeCell ref="H89:J89"/>
    <mergeCell ref="K89:M8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E12" sqref="E12"/>
    </sheetView>
  </sheetViews>
  <sheetFormatPr defaultRowHeight="15" x14ac:dyDescent="0.25"/>
  <cols>
    <col min="1" max="1" width="18.85546875" customWidth="1"/>
    <col min="2" max="5" width="13.7109375" customWidth="1"/>
  </cols>
  <sheetData>
    <row r="1" spans="1:5" ht="45" x14ac:dyDescent="0.25">
      <c r="A1" s="6"/>
      <c r="B1" s="14" t="s">
        <v>0</v>
      </c>
      <c r="C1" s="14" t="s">
        <v>20</v>
      </c>
      <c r="D1" s="7" t="s">
        <v>2</v>
      </c>
      <c r="E1" s="14" t="s">
        <v>1</v>
      </c>
    </row>
    <row r="2" spans="1:5" x14ac:dyDescent="0.25">
      <c r="A2" s="12" t="s">
        <v>79</v>
      </c>
      <c r="B2" s="18">
        <v>0.43</v>
      </c>
      <c r="C2" s="18">
        <v>0.60499999999999998</v>
      </c>
      <c r="D2" s="19">
        <v>0.56499999999999995</v>
      </c>
      <c r="E2" s="18">
        <v>0.46</v>
      </c>
    </row>
    <row r="3" spans="1:5" x14ac:dyDescent="0.25">
      <c r="A3" s="3" t="s">
        <v>36</v>
      </c>
      <c r="D3" s="3"/>
    </row>
    <row r="4" spans="1:5" x14ac:dyDescent="0.25">
      <c r="A4" s="3" t="s">
        <v>26</v>
      </c>
      <c r="B4" s="1">
        <v>0.1232263</v>
      </c>
      <c r="C4" s="1">
        <v>0.2111111</v>
      </c>
      <c r="D4" s="5">
        <v>0.12431440000000001</v>
      </c>
      <c r="E4" s="1">
        <v>0.12579190000000001</v>
      </c>
    </row>
    <row r="5" spans="1:5" x14ac:dyDescent="0.25">
      <c r="A5" s="3" t="s">
        <v>27</v>
      </c>
      <c r="B5" s="1">
        <v>0.63401719999999995</v>
      </c>
      <c r="C5" s="1">
        <v>0.5701754</v>
      </c>
      <c r="D5" s="5">
        <v>0.57077630000000001</v>
      </c>
      <c r="E5" s="1">
        <v>0.62114420000000004</v>
      </c>
    </row>
    <row r="6" spans="1:5" x14ac:dyDescent="0.25">
      <c r="A6" s="3" t="s">
        <v>28</v>
      </c>
      <c r="B6" s="1">
        <v>0.2491727</v>
      </c>
      <c r="C6" s="1">
        <v>0.2719298</v>
      </c>
      <c r="D6" s="5">
        <v>0.31050230000000001</v>
      </c>
      <c r="E6" s="1">
        <v>0.26047979999999998</v>
      </c>
    </row>
    <row r="7" spans="1:5" x14ac:dyDescent="0.25">
      <c r="A7" s="3" t="s">
        <v>29</v>
      </c>
      <c r="B7" s="1">
        <v>4.6326899999999997E-2</v>
      </c>
      <c r="C7" s="1">
        <v>3.5087699999999999E-2</v>
      </c>
      <c r="D7" s="5">
        <v>3.50076E-2</v>
      </c>
      <c r="E7" s="1">
        <v>4.4028499999999998E-2</v>
      </c>
    </row>
    <row r="8" spans="1:5" x14ac:dyDescent="0.25">
      <c r="A8" s="3" t="s">
        <v>30</v>
      </c>
      <c r="B8" s="1">
        <v>5.19523E-2</v>
      </c>
      <c r="C8" s="1">
        <v>7.8947400000000001E-2</v>
      </c>
      <c r="D8" s="5">
        <v>7.6103500000000004E-2</v>
      </c>
      <c r="E8" s="1">
        <v>5.6946999999999998E-2</v>
      </c>
    </row>
    <row r="9" spans="1:5" x14ac:dyDescent="0.25">
      <c r="A9" s="6" t="s">
        <v>31</v>
      </c>
      <c r="B9" s="16">
        <v>6.7835900000000005E-2</v>
      </c>
      <c r="C9" s="16">
        <v>9.6491199999999999E-2</v>
      </c>
      <c r="D9" s="17">
        <v>6.2404899999999999E-2</v>
      </c>
      <c r="E9" s="16">
        <v>6.7756399999999994E-2</v>
      </c>
    </row>
    <row r="10" spans="1:5" x14ac:dyDescent="0.25">
      <c r="A10" s="3" t="s">
        <v>37</v>
      </c>
      <c r="B10" s="1"/>
      <c r="C10" s="1"/>
      <c r="D10" s="5"/>
      <c r="E10" s="1"/>
    </row>
    <row r="11" spans="1:5" x14ac:dyDescent="0.25">
      <c r="A11" s="3" t="s">
        <v>42</v>
      </c>
      <c r="B11" s="1">
        <v>1.7390999999999999E-3</v>
      </c>
      <c r="C11" s="1">
        <v>1.2738899999999999E-2</v>
      </c>
      <c r="D11" s="5">
        <v>7.5675999999999998E-3</v>
      </c>
      <c r="E11" s="1">
        <v>3.1329999999999999E-3</v>
      </c>
    </row>
    <row r="12" spans="1:5" x14ac:dyDescent="0.25">
      <c r="A12" s="3" t="s">
        <v>43</v>
      </c>
      <c r="B12" s="1">
        <v>5.0434800000000002E-2</v>
      </c>
      <c r="C12" s="1">
        <v>0.15286620000000001</v>
      </c>
      <c r="D12" s="5">
        <v>0.16756760000000001</v>
      </c>
      <c r="E12" s="1">
        <v>7.4799299999999999E-2</v>
      </c>
    </row>
    <row r="13" spans="1:5" x14ac:dyDescent="0.25">
      <c r="A13" s="3" t="s">
        <v>44</v>
      </c>
      <c r="B13" s="1">
        <v>0.14086960000000001</v>
      </c>
      <c r="C13" s="1">
        <v>0.19745219999999999</v>
      </c>
      <c r="D13" s="5">
        <v>0.2540541</v>
      </c>
      <c r="E13" s="1">
        <v>0.16310949999999999</v>
      </c>
    </row>
    <row r="14" spans="1:5" x14ac:dyDescent="0.25">
      <c r="A14" s="3" t="s">
        <v>45</v>
      </c>
      <c r="B14" s="1">
        <v>3.1801200000000002E-2</v>
      </c>
      <c r="C14" s="1">
        <v>7.0063700000000007E-2</v>
      </c>
      <c r="D14" s="5">
        <v>4.5405399999999999E-2</v>
      </c>
      <c r="E14" s="1">
        <v>3.5441599999999997E-2</v>
      </c>
    </row>
    <row r="15" spans="1:5" x14ac:dyDescent="0.25">
      <c r="A15" s="3" t="s">
        <v>46</v>
      </c>
      <c r="B15" s="1">
        <v>6.4099400000000001E-2</v>
      </c>
      <c r="C15" s="1">
        <v>3.1847100000000003E-2</v>
      </c>
      <c r="D15" s="5">
        <v>6.9189200000000006E-2</v>
      </c>
      <c r="E15" s="1">
        <v>6.4029799999999998E-2</v>
      </c>
    </row>
    <row r="16" spans="1:5" x14ac:dyDescent="0.25">
      <c r="A16" s="3" t="s">
        <v>47</v>
      </c>
      <c r="B16" s="1">
        <v>0.33316770000000001</v>
      </c>
      <c r="C16" s="1">
        <v>0.35031849999999998</v>
      </c>
      <c r="D16" s="5">
        <v>0.32864860000000001</v>
      </c>
      <c r="E16" s="1">
        <v>0.33287640000000002</v>
      </c>
    </row>
    <row r="17" spans="1:5" x14ac:dyDescent="0.25">
      <c r="A17" s="3" t="s">
        <v>48</v>
      </c>
      <c r="B17" s="1">
        <v>0.2265839</v>
      </c>
      <c r="C17" s="1">
        <v>0.14649680000000001</v>
      </c>
      <c r="D17" s="5">
        <v>8.3243200000000003E-2</v>
      </c>
      <c r="E17" s="1">
        <v>0.19815940000000001</v>
      </c>
    </row>
    <row r="18" spans="1:5" x14ac:dyDescent="0.25">
      <c r="A18" s="3" t="s">
        <v>49</v>
      </c>
      <c r="B18" s="1">
        <v>4.4471999999999998E-2</v>
      </c>
      <c r="C18" s="1">
        <v>2.5477699999999999E-2</v>
      </c>
      <c r="D18" s="5">
        <v>1.7297300000000002E-2</v>
      </c>
      <c r="E18" s="1">
        <v>3.8966099999999997E-2</v>
      </c>
    </row>
    <row r="19" spans="1:5" x14ac:dyDescent="0.25">
      <c r="A19" s="3" t="s">
        <v>50</v>
      </c>
      <c r="B19" s="1">
        <v>6.0621099999999997E-2</v>
      </c>
      <c r="C19" s="1">
        <v>6.3693999999999999E-3</v>
      </c>
      <c r="D19" s="5">
        <v>1.18919E-2</v>
      </c>
      <c r="E19" s="1">
        <v>5.01273E-2</v>
      </c>
    </row>
    <row r="20" spans="1:5" x14ac:dyDescent="0.25">
      <c r="A20" s="3" t="s">
        <v>52</v>
      </c>
      <c r="B20" s="1">
        <v>1.34161E-2</v>
      </c>
      <c r="C20" s="1">
        <v>0</v>
      </c>
      <c r="D20" s="5">
        <v>5.4054000000000003E-3</v>
      </c>
      <c r="E20" s="1">
        <v>1.15528E-2</v>
      </c>
    </row>
    <row r="21" spans="1:5" x14ac:dyDescent="0.25">
      <c r="A21" s="3" t="s">
        <v>51</v>
      </c>
      <c r="B21" s="1">
        <v>7.7019000000000002E-3</v>
      </c>
      <c r="C21" s="1">
        <v>0</v>
      </c>
      <c r="D21" s="5">
        <v>0</v>
      </c>
      <c r="E21" s="1">
        <v>6.0701000000000001E-3</v>
      </c>
    </row>
    <row r="22" spans="1:5" x14ac:dyDescent="0.25">
      <c r="A22" s="3" t="s">
        <v>53</v>
      </c>
      <c r="B22" s="1">
        <v>8.4472000000000002E-3</v>
      </c>
      <c r="C22" s="1">
        <v>0</v>
      </c>
      <c r="D22" s="5">
        <v>5.4054000000000003E-3</v>
      </c>
      <c r="E22" s="1">
        <v>7.6366000000000003E-3</v>
      </c>
    </row>
    <row r="23" spans="1:5" x14ac:dyDescent="0.25">
      <c r="A23" s="6" t="s">
        <v>54</v>
      </c>
      <c r="B23" s="16">
        <v>1.6646000000000001E-2</v>
      </c>
      <c r="C23" s="16">
        <v>6.3693999999999999E-3</v>
      </c>
      <c r="D23" s="17">
        <v>4.3242999999999997E-3</v>
      </c>
      <c r="E23" s="16">
        <v>1.4098299999999999E-2</v>
      </c>
    </row>
    <row r="24" spans="1:5" x14ac:dyDescent="0.25">
      <c r="A24" s="3" t="s">
        <v>38</v>
      </c>
      <c r="B24" s="1"/>
      <c r="C24" s="1"/>
      <c r="D24" s="5"/>
      <c r="E24" s="1"/>
    </row>
    <row r="25" spans="1:5" x14ac:dyDescent="0.25">
      <c r="A25" s="3" t="s">
        <v>55</v>
      </c>
      <c r="B25" s="1">
        <v>2.2228000000000001E-2</v>
      </c>
      <c r="C25" s="1">
        <v>5.3030300000000002E-2</v>
      </c>
      <c r="D25" s="5">
        <v>5.6109699999999998E-2</v>
      </c>
      <c r="E25" s="1">
        <v>2.8793599999999999E-2</v>
      </c>
    </row>
    <row r="26" spans="1:5" x14ac:dyDescent="0.25">
      <c r="A26" s="3" t="s">
        <v>57</v>
      </c>
      <c r="B26" s="1">
        <v>1.8566900000000001E-2</v>
      </c>
      <c r="C26" s="1">
        <v>6.0606100000000003E-2</v>
      </c>
      <c r="D26" s="5">
        <v>4.9875299999999997E-2</v>
      </c>
      <c r="E26" s="1">
        <v>2.5010500000000001E-2</v>
      </c>
    </row>
    <row r="27" spans="1:5" x14ac:dyDescent="0.25">
      <c r="A27" s="3" t="s">
        <v>56</v>
      </c>
      <c r="B27" s="1">
        <v>2.5889100000000002E-2</v>
      </c>
      <c r="C27" s="1">
        <v>6.8181800000000001E-2</v>
      </c>
      <c r="D27" s="5">
        <v>8.1047400000000006E-2</v>
      </c>
      <c r="E27" s="1">
        <v>3.6359799999999998E-2</v>
      </c>
    </row>
    <row r="28" spans="1:5" x14ac:dyDescent="0.25">
      <c r="A28" s="3" t="s">
        <v>58</v>
      </c>
      <c r="B28" s="1">
        <v>2.4320100000000001E-2</v>
      </c>
      <c r="C28" s="1">
        <v>9.8484799999999997E-2</v>
      </c>
      <c r="D28" s="5">
        <v>7.60599E-2</v>
      </c>
      <c r="E28" s="1">
        <v>3.5098799999999999E-2</v>
      </c>
    </row>
    <row r="29" spans="1:5" x14ac:dyDescent="0.25">
      <c r="A29" s="3" t="s">
        <v>59</v>
      </c>
      <c r="B29" s="1">
        <v>4.0272000000000002E-2</v>
      </c>
      <c r="C29" s="1">
        <v>6.8181800000000001E-2</v>
      </c>
      <c r="D29" s="5">
        <v>9.2269299999999999E-2</v>
      </c>
      <c r="E29" s="1">
        <v>4.9810800000000002E-2</v>
      </c>
    </row>
    <row r="30" spans="1:5" x14ac:dyDescent="0.25">
      <c r="A30" s="3" t="s">
        <v>60</v>
      </c>
      <c r="B30" s="1">
        <v>4.68096E-2</v>
      </c>
      <c r="C30" s="1">
        <v>0.1136364</v>
      </c>
      <c r="D30" s="5">
        <v>9.3516199999999994E-2</v>
      </c>
      <c r="E30" s="1">
        <v>5.6536400000000001E-2</v>
      </c>
    </row>
    <row r="31" spans="1:5" x14ac:dyDescent="0.25">
      <c r="A31" s="3" t="s">
        <v>61</v>
      </c>
      <c r="B31" s="1">
        <v>0.10198740000000001</v>
      </c>
      <c r="C31" s="1">
        <v>9.8484799999999997E-2</v>
      </c>
      <c r="D31" s="5">
        <v>0.12718199999999999</v>
      </c>
      <c r="E31" s="1">
        <v>0.106137</v>
      </c>
    </row>
    <row r="32" spans="1:5" x14ac:dyDescent="0.25">
      <c r="A32" s="3" t="s">
        <v>62</v>
      </c>
      <c r="B32" s="1">
        <v>0.11898540000000001</v>
      </c>
      <c r="C32" s="1">
        <v>0.1212121</v>
      </c>
      <c r="D32" s="5">
        <v>0.13341649999999999</v>
      </c>
      <c r="E32" s="1">
        <v>0.12147959999999999</v>
      </c>
    </row>
    <row r="33" spans="1:5" x14ac:dyDescent="0.25">
      <c r="A33" s="3" t="s">
        <v>63</v>
      </c>
      <c r="B33" s="1">
        <v>0.2641213</v>
      </c>
      <c r="C33" s="1">
        <v>0.18181820000000001</v>
      </c>
      <c r="D33" s="5">
        <v>0.14837910000000001</v>
      </c>
      <c r="E33" s="1">
        <v>0.24232870000000001</v>
      </c>
    </row>
    <row r="34" spans="1:5" x14ac:dyDescent="0.25">
      <c r="A34" s="3" t="s">
        <v>64</v>
      </c>
      <c r="B34" s="1">
        <v>0.16396440000000001</v>
      </c>
      <c r="C34" s="1">
        <v>7.5757599999999994E-2</v>
      </c>
      <c r="D34" s="5">
        <v>7.60599E-2</v>
      </c>
      <c r="E34" s="1">
        <v>0.14670030000000001</v>
      </c>
    </row>
    <row r="35" spans="1:5" x14ac:dyDescent="0.25">
      <c r="A35" s="3" t="s">
        <v>65</v>
      </c>
      <c r="B35" s="15">
        <v>0.11453969999999999</v>
      </c>
      <c r="C35" s="15">
        <v>3.7878799999999997E-2</v>
      </c>
      <c r="D35" s="5">
        <v>3.9900199999999997E-2</v>
      </c>
      <c r="E35" s="15">
        <v>9.9831900000000001E-2</v>
      </c>
    </row>
    <row r="36" spans="1:5" x14ac:dyDescent="0.25">
      <c r="A36" s="6" t="s">
        <v>66</v>
      </c>
      <c r="B36" s="16">
        <v>5.8315899999999997E-2</v>
      </c>
      <c r="C36" s="16">
        <v>2.2727299999999999E-2</v>
      </c>
      <c r="D36" s="17">
        <v>2.6184499999999999E-2</v>
      </c>
      <c r="E36" s="16">
        <v>5.1912600000000003E-2</v>
      </c>
    </row>
    <row r="37" spans="1:5" x14ac:dyDescent="0.25">
      <c r="A37" s="3" t="s">
        <v>39</v>
      </c>
      <c r="B37" s="1"/>
      <c r="C37" s="1"/>
      <c r="D37" s="5"/>
      <c r="E37" s="1"/>
    </row>
    <row r="38" spans="1:5" x14ac:dyDescent="0.25">
      <c r="A38" s="3" t="s">
        <v>55</v>
      </c>
      <c r="B38" s="1">
        <v>0.1575791</v>
      </c>
      <c r="C38" s="1">
        <v>0.28000000000000003</v>
      </c>
      <c r="D38" s="5">
        <v>0.29209180000000001</v>
      </c>
      <c r="E38" s="1">
        <v>0.1839633</v>
      </c>
    </row>
    <row r="39" spans="1:5" x14ac:dyDescent="0.25">
      <c r="A39" s="3" t="s">
        <v>67</v>
      </c>
      <c r="B39" s="1">
        <v>0.1098691</v>
      </c>
      <c r="C39" s="1">
        <v>0.16800000000000001</v>
      </c>
      <c r="D39" s="5">
        <v>0.16964290000000001</v>
      </c>
      <c r="E39" s="1">
        <v>0.1216954</v>
      </c>
    </row>
    <row r="40" spans="1:5" x14ac:dyDescent="0.25">
      <c r="A40" s="3" t="s">
        <v>68</v>
      </c>
      <c r="B40" s="1">
        <v>0.18129770000000001</v>
      </c>
      <c r="C40" s="1">
        <v>0.192</v>
      </c>
      <c r="D40" s="5">
        <v>0.190051</v>
      </c>
      <c r="E40" s="1">
        <v>0.18308940000000001</v>
      </c>
    </row>
    <row r="41" spans="1:5" x14ac:dyDescent="0.25">
      <c r="A41" s="3" t="s">
        <v>69</v>
      </c>
      <c r="B41" s="1">
        <v>0.1829335</v>
      </c>
      <c r="C41" s="1">
        <v>0.12</v>
      </c>
      <c r="D41" s="5">
        <v>0.130102</v>
      </c>
      <c r="E41" s="1">
        <v>0.17216519999999999</v>
      </c>
    </row>
    <row r="42" spans="1:5" x14ac:dyDescent="0.25">
      <c r="A42" s="3" t="s">
        <v>70</v>
      </c>
      <c r="B42" s="1">
        <v>0.16739370000000001</v>
      </c>
      <c r="C42" s="1">
        <v>9.6000000000000002E-2</v>
      </c>
      <c r="D42" s="5">
        <v>8.41837E-2</v>
      </c>
      <c r="E42" s="1">
        <v>0.15119070000000001</v>
      </c>
    </row>
    <row r="43" spans="1:5" x14ac:dyDescent="0.25">
      <c r="A43" s="3" t="s">
        <v>71</v>
      </c>
      <c r="B43" s="1">
        <v>0.12241</v>
      </c>
      <c r="C43" s="1">
        <v>7.1999999999999995E-2</v>
      </c>
      <c r="D43" s="5">
        <v>6.7601999999999995E-2</v>
      </c>
      <c r="E43" s="1">
        <v>0.1116452</v>
      </c>
    </row>
    <row r="44" spans="1:5" x14ac:dyDescent="0.25">
      <c r="A44" s="3" t="s">
        <v>72</v>
      </c>
      <c r="B44" s="1">
        <v>4.7164699999999997E-2</v>
      </c>
      <c r="C44" s="1">
        <v>0.04</v>
      </c>
      <c r="D44" s="5">
        <v>3.4438799999999999E-2</v>
      </c>
      <c r="E44" s="1">
        <v>4.4789200000000001E-2</v>
      </c>
    </row>
    <row r="45" spans="1:5" x14ac:dyDescent="0.25">
      <c r="A45" s="3" t="s">
        <v>73</v>
      </c>
      <c r="B45" s="1">
        <v>2.0447099999999999E-2</v>
      </c>
      <c r="C45" s="1">
        <v>1.6E-2</v>
      </c>
      <c r="D45" s="5">
        <v>1.9132699999999999E-2</v>
      </c>
      <c r="E45" s="1">
        <v>2.01005E-2</v>
      </c>
    </row>
    <row r="46" spans="1:5" x14ac:dyDescent="0.25">
      <c r="A46" s="6" t="s">
        <v>74</v>
      </c>
      <c r="B46" s="16">
        <v>1.0905099999999999E-2</v>
      </c>
      <c r="C46" s="16">
        <v>1.6E-2</v>
      </c>
      <c r="D46" s="17">
        <v>1.27551E-2</v>
      </c>
      <c r="E46" s="16">
        <v>1.13612E-2</v>
      </c>
    </row>
    <row r="47" spans="1:5" x14ac:dyDescent="0.25">
      <c r="A47" s="3" t="s">
        <v>40</v>
      </c>
      <c r="B47" s="1"/>
      <c r="C47" s="1"/>
      <c r="D47" s="5"/>
      <c r="E47" s="1"/>
    </row>
    <row r="48" spans="1:5" x14ac:dyDescent="0.25">
      <c r="A48" s="3" t="s">
        <v>75</v>
      </c>
      <c r="B48" s="1">
        <v>0.12430570000000001</v>
      </c>
      <c r="C48" s="1">
        <v>0.18320610000000001</v>
      </c>
      <c r="D48" s="5">
        <v>0.1366995</v>
      </c>
      <c r="E48" s="1">
        <v>0.1280694</v>
      </c>
    </row>
    <row r="49" spans="1:5" x14ac:dyDescent="0.25">
      <c r="A49" s="3" t="s">
        <v>76</v>
      </c>
      <c r="B49" s="1">
        <v>0.14070350000000001</v>
      </c>
      <c r="C49" s="1">
        <v>0.1145038</v>
      </c>
      <c r="D49" s="5">
        <v>0.18226600000000001</v>
      </c>
      <c r="E49" s="1">
        <v>0.1471211</v>
      </c>
    </row>
    <row r="50" spans="1:5" x14ac:dyDescent="0.25">
      <c r="A50" s="3" t="s">
        <v>67</v>
      </c>
      <c r="B50" s="1">
        <v>0.14096800000000001</v>
      </c>
      <c r="C50" s="1">
        <v>0.2366412</v>
      </c>
      <c r="D50" s="5">
        <v>0.18103449999999999</v>
      </c>
      <c r="E50" s="1">
        <v>0.150508</v>
      </c>
    </row>
    <row r="51" spans="1:5" x14ac:dyDescent="0.25">
      <c r="A51" s="3" t="s">
        <v>68</v>
      </c>
      <c r="B51" s="1">
        <v>0.25099179999999999</v>
      </c>
      <c r="C51" s="1">
        <v>0.2137405</v>
      </c>
      <c r="D51" s="5">
        <v>0.23522170000000001</v>
      </c>
      <c r="E51" s="1">
        <v>0.2472481</v>
      </c>
    </row>
    <row r="52" spans="1:5" x14ac:dyDescent="0.25">
      <c r="A52" s="3" t="s">
        <v>77</v>
      </c>
      <c r="B52" s="1">
        <v>0.18857450000000001</v>
      </c>
      <c r="C52" s="1">
        <v>0.1145038</v>
      </c>
      <c r="D52" s="5">
        <v>0.15763550000000001</v>
      </c>
      <c r="E52" s="1">
        <v>0.18120240000000001</v>
      </c>
    </row>
    <row r="53" spans="1:5" x14ac:dyDescent="0.25">
      <c r="A53" s="3" t="s">
        <v>70</v>
      </c>
      <c r="B53" s="1">
        <v>9.7593200000000005E-2</v>
      </c>
      <c r="C53" s="1">
        <v>7.6335899999999998E-2</v>
      </c>
      <c r="D53" s="5">
        <v>7.3891600000000002E-2</v>
      </c>
      <c r="E53" s="1">
        <v>9.2929700000000004E-2</v>
      </c>
    </row>
    <row r="54" spans="1:5" x14ac:dyDescent="0.25">
      <c r="A54" s="3" t="s">
        <v>71</v>
      </c>
      <c r="B54" s="1">
        <v>4.5226099999999998E-2</v>
      </c>
      <c r="C54" s="1">
        <v>4.5801500000000002E-2</v>
      </c>
      <c r="D54" s="5">
        <v>2.8325099999999999E-2</v>
      </c>
      <c r="E54" s="1">
        <v>4.2337E-2</v>
      </c>
    </row>
    <row r="55" spans="1:5" x14ac:dyDescent="0.25">
      <c r="A55" s="6" t="s">
        <v>78</v>
      </c>
      <c r="B55" s="16">
        <v>1.1637099999999999E-2</v>
      </c>
      <c r="C55" s="16">
        <v>1.52672E-2</v>
      </c>
      <c r="D55" s="17">
        <v>4.9261000000000001E-3</v>
      </c>
      <c r="E55" s="16">
        <v>1.05843E-2</v>
      </c>
    </row>
    <row r="56" spans="1:5" x14ac:dyDescent="0.25">
      <c r="A56" s="3" t="s">
        <v>41</v>
      </c>
      <c r="B56" s="1"/>
      <c r="C56" s="1"/>
      <c r="D56" s="5"/>
      <c r="E56" s="1"/>
    </row>
    <row r="57" spans="1:5" x14ac:dyDescent="0.25">
      <c r="A57" s="3" t="s">
        <v>33</v>
      </c>
      <c r="B57" s="1">
        <v>0.63858210000000004</v>
      </c>
      <c r="C57" s="1">
        <v>0.51449279999999997</v>
      </c>
      <c r="D57" s="5">
        <v>0.48842590000000002</v>
      </c>
      <c r="E57" s="1">
        <v>0.60858020000000002</v>
      </c>
    </row>
    <row r="58" spans="1:5" x14ac:dyDescent="0.25">
      <c r="A58" s="3" t="s">
        <v>34</v>
      </c>
      <c r="B58" s="1">
        <v>0.1661957</v>
      </c>
      <c r="C58" s="1">
        <v>0.2101449</v>
      </c>
      <c r="D58" s="5">
        <v>0.2094907</v>
      </c>
      <c r="E58" s="1">
        <v>0.1750766</v>
      </c>
    </row>
    <row r="59" spans="1:5" x14ac:dyDescent="0.25">
      <c r="A59" s="6" t="s">
        <v>35</v>
      </c>
      <c r="B59" s="16">
        <v>0.19522220000000001</v>
      </c>
      <c r="C59" s="16">
        <v>0.2753623</v>
      </c>
      <c r="D59" s="17">
        <v>0.3020833</v>
      </c>
      <c r="E59" s="16">
        <v>0.21634320000000001</v>
      </c>
    </row>
    <row r="60" spans="1:5" x14ac:dyDescent="0.25">
      <c r="A60" s="3" t="s">
        <v>32</v>
      </c>
      <c r="B60" s="1">
        <v>0.45201390000000002</v>
      </c>
      <c r="C60" s="1">
        <v>0.28025480000000003</v>
      </c>
      <c r="D60" s="5">
        <v>0.24265510000000001</v>
      </c>
      <c r="E60" s="1">
        <v>0.40898390000000001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5" sqref="B5"/>
    </sheetView>
  </sheetViews>
  <sheetFormatPr defaultRowHeight="15" x14ac:dyDescent="0.25"/>
  <cols>
    <col min="1" max="1" width="18.85546875" customWidth="1"/>
    <col min="2" max="5" width="13.7109375" customWidth="1"/>
  </cols>
  <sheetData>
    <row r="1" spans="1:5" ht="45" x14ac:dyDescent="0.25">
      <c r="A1" s="6"/>
      <c r="B1" s="14" t="s">
        <v>0</v>
      </c>
      <c r="C1" s="14" t="s">
        <v>20</v>
      </c>
      <c r="D1" s="7" t="s">
        <v>2</v>
      </c>
      <c r="E1" s="14" t="s">
        <v>1</v>
      </c>
    </row>
    <row r="2" spans="1:5" x14ac:dyDescent="0.25">
      <c r="A2" s="12" t="s">
        <v>25</v>
      </c>
      <c r="B2" s="13">
        <v>4017</v>
      </c>
      <c r="C2" s="13">
        <v>910</v>
      </c>
      <c r="D2" s="12">
        <v>152</v>
      </c>
      <c r="E2" s="13">
        <f>SUM(B2:D2)</f>
        <v>5079</v>
      </c>
    </row>
    <row r="3" spans="1:5" x14ac:dyDescent="0.25">
      <c r="A3" s="3" t="s">
        <v>87</v>
      </c>
      <c r="B3" s="26">
        <v>3.0666169999999999</v>
      </c>
      <c r="C3" s="27">
        <v>2.7350989999999999</v>
      </c>
      <c r="D3" s="28">
        <v>2.8667400000000001</v>
      </c>
      <c r="E3" s="27">
        <v>3.0209199999999998</v>
      </c>
    </row>
    <row r="4" spans="1:5" x14ac:dyDescent="0.25">
      <c r="A4" s="20" t="s">
        <v>85</v>
      </c>
      <c r="B4" s="21"/>
      <c r="C4" s="21"/>
      <c r="D4" s="22"/>
      <c r="E4" s="21"/>
    </row>
    <row r="5" spans="1:5" x14ac:dyDescent="0.25">
      <c r="A5" s="3" t="s">
        <v>80</v>
      </c>
      <c r="B5" s="2">
        <v>10.758319999999999</v>
      </c>
      <c r="C5" s="2">
        <v>10.93421</v>
      </c>
      <c r="D5" s="4">
        <v>10.928179999999999</v>
      </c>
      <c r="E5" s="2">
        <v>10.79402</v>
      </c>
    </row>
    <row r="6" spans="1:5" x14ac:dyDescent="0.25">
      <c r="A6" s="3" t="s">
        <v>81</v>
      </c>
      <c r="B6" s="2">
        <v>8.6226559999999992</v>
      </c>
      <c r="C6" s="2">
        <v>9.2450329999999994</v>
      </c>
      <c r="D6" s="4">
        <v>8.9933700000000005</v>
      </c>
      <c r="E6" s="2">
        <v>8.7076159999999998</v>
      </c>
    </row>
    <row r="7" spans="1:5" x14ac:dyDescent="0.25">
      <c r="A7" s="3" t="s">
        <v>82</v>
      </c>
      <c r="B7" s="2">
        <v>9.2809690000000007</v>
      </c>
      <c r="C7" s="2">
        <v>9.4569539999999996</v>
      </c>
      <c r="D7" s="4">
        <v>9.6931569999999994</v>
      </c>
      <c r="E7" s="2">
        <v>9.3600080000000005</v>
      </c>
    </row>
    <row r="8" spans="1:5" x14ac:dyDescent="0.25">
      <c r="A8" s="3" t="s">
        <v>83</v>
      </c>
      <c r="B8" s="2">
        <v>9.4408189999999994</v>
      </c>
      <c r="C8" s="2">
        <v>9.7466670000000004</v>
      </c>
      <c r="D8" s="4">
        <v>9.4688890000000008</v>
      </c>
      <c r="E8" s="2">
        <v>9.4550359999999998</v>
      </c>
    </row>
    <row r="9" spans="1:5" x14ac:dyDescent="0.25">
      <c r="A9" s="6" t="s">
        <v>84</v>
      </c>
      <c r="B9" s="23">
        <v>13.69031</v>
      </c>
      <c r="C9" s="23">
        <v>13.33113</v>
      </c>
      <c r="D9" s="24">
        <v>13.20088</v>
      </c>
      <c r="E9" s="23">
        <v>13.59198</v>
      </c>
    </row>
    <row r="10" spans="1:5" x14ac:dyDescent="0.25">
      <c r="A10" s="20" t="s">
        <v>86</v>
      </c>
      <c r="B10" s="25"/>
      <c r="C10" s="25"/>
      <c r="D10" s="4"/>
      <c r="E10" s="25"/>
    </row>
    <row r="11" spans="1:5" x14ac:dyDescent="0.25">
      <c r="A11" s="3" t="s">
        <v>80</v>
      </c>
      <c r="B11" s="2">
        <v>-3.7321500000000001E-2</v>
      </c>
      <c r="C11" s="2">
        <v>0.23870620000000001</v>
      </c>
      <c r="D11" s="4">
        <v>0.1230113</v>
      </c>
      <c r="E11" s="2">
        <v>-2.1019999999999999E-4</v>
      </c>
    </row>
    <row r="12" spans="1:5" x14ac:dyDescent="0.25">
      <c r="A12" s="3" t="s">
        <v>81</v>
      </c>
      <c r="B12" s="2">
        <v>-2.9583000000000001E-3</v>
      </c>
      <c r="C12" s="2">
        <v>6.1162999999999999E-3</v>
      </c>
      <c r="D12" s="4">
        <v>1.3542E-2</v>
      </c>
      <c r="E12" s="2">
        <v>2.7999999999999998E-4</v>
      </c>
    </row>
    <row r="13" spans="1:5" x14ac:dyDescent="0.25">
      <c r="A13" s="3" t="s">
        <v>82</v>
      </c>
      <c r="B13" s="2">
        <v>3.2581699999999998E-2</v>
      </c>
      <c r="C13" s="2">
        <v>-6.7406499999999994E-2</v>
      </c>
      <c r="D13" s="4">
        <v>-0.13154540000000001</v>
      </c>
      <c r="E13" s="2">
        <v>7.9200000000000001E-5</v>
      </c>
    </row>
    <row r="14" spans="1:5" x14ac:dyDescent="0.25">
      <c r="A14" s="3" t="s">
        <v>83</v>
      </c>
      <c r="B14" s="2">
        <v>-1.8303699999999999E-2</v>
      </c>
      <c r="C14" s="2">
        <v>3.5170000000000002E-3</v>
      </c>
      <c r="D14" s="4">
        <v>7.8217099999999998E-2</v>
      </c>
      <c r="E14" s="2">
        <v>-3.009E-4</v>
      </c>
    </row>
    <row r="15" spans="1:5" x14ac:dyDescent="0.25">
      <c r="A15" s="6" t="s">
        <v>84</v>
      </c>
      <c r="B15" s="23">
        <v>6.4584000000000004E-3</v>
      </c>
      <c r="C15" s="23">
        <v>3.8922600000000002E-2</v>
      </c>
      <c r="D15" s="24">
        <v>-3.8474599999999998E-2</v>
      </c>
      <c r="E15" s="23">
        <v>-6.4139999999999998E-4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6" workbookViewId="0">
      <selection activeCell="F26" sqref="F26:I29"/>
    </sheetView>
  </sheetViews>
  <sheetFormatPr defaultRowHeight="15" x14ac:dyDescent="0.25"/>
  <cols>
    <col min="3" max="4" width="9.28515625" bestFit="1" customWidth="1"/>
    <col min="5" max="5" width="10.5703125" bestFit="1" customWidth="1"/>
    <col min="6" max="9" width="9.28515625" bestFit="1" customWidth="1"/>
  </cols>
  <sheetData>
    <row r="1" spans="1:11" x14ac:dyDescent="0.25">
      <c r="B1" t="s">
        <v>0</v>
      </c>
      <c r="C1" t="s">
        <v>20</v>
      </c>
      <c r="D1" t="s">
        <v>2</v>
      </c>
      <c r="E1" t="s">
        <v>1</v>
      </c>
      <c r="H1" t="s">
        <v>0</v>
      </c>
      <c r="I1" t="s">
        <v>20</v>
      </c>
      <c r="J1" t="s">
        <v>2</v>
      </c>
      <c r="K1" t="s">
        <v>1</v>
      </c>
    </row>
    <row r="2" spans="1:11" x14ac:dyDescent="0.25">
      <c r="A2" t="s">
        <v>90</v>
      </c>
      <c r="B2">
        <v>168</v>
      </c>
      <c r="C2">
        <v>13</v>
      </c>
      <c r="D2">
        <v>56</v>
      </c>
      <c r="E2">
        <v>237</v>
      </c>
      <c r="G2" t="s">
        <v>90</v>
      </c>
      <c r="H2">
        <v>4.1900000000000004</v>
      </c>
      <c r="I2">
        <v>8.61</v>
      </c>
      <c r="J2">
        <v>6.17</v>
      </c>
      <c r="K2">
        <v>4.68</v>
      </c>
    </row>
    <row r="3" spans="1:11" x14ac:dyDescent="0.25">
      <c r="A3" t="s">
        <v>88</v>
      </c>
      <c r="B3" s="29">
        <v>1162</v>
      </c>
      <c r="C3">
        <v>56</v>
      </c>
      <c r="D3">
        <v>333</v>
      </c>
      <c r="E3" s="29">
        <v>1551</v>
      </c>
      <c r="G3" t="s">
        <v>88</v>
      </c>
      <c r="H3">
        <v>28.99</v>
      </c>
      <c r="I3">
        <v>37.090000000000003</v>
      </c>
      <c r="J3">
        <v>36.67</v>
      </c>
      <c r="K3">
        <v>30.61</v>
      </c>
    </row>
    <row r="4" spans="1:11" x14ac:dyDescent="0.25">
      <c r="A4" t="s">
        <v>91</v>
      </c>
      <c r="B4" s="29">
        <v>1116</v>
      </c>
      <c r="C4">
        <v>44</v>
      </c>
      <c r="D4">
        <v>229</v>
      </c>
      <c r="E4" s="29">
        <v>1389</v>
      </c>
      <c r="G4" t="s">
        <v>91</v>
      </c>
      <c r="H4">
        <v>27.84</v>
      </c>
      <c r="I4">
        <v>29.14</v>
      </c>
      <c r="J4">
        <v>25.22</v>
      </c>
      <c r="K4">
        <v>27.41</v>
      </c>
    </row>
    <row r="5" spans="1:11" x14ac:dyDescent="0.25">
      <c r="A5" t="s">
        <v>89</v>
      </c>
      <c r="B5" s="29">
        <v>1359</v>
      </c>
      <c r="C5">
        <v>34</v>
      </c>
      <c r="D5">
        <v>256</v>
      </c>
      <c r="E5" s="29">
        <v>1649</v>
      </c>
      <c r="G5" t="s">
        <v>89</v>
      </c>
      <c r="H5">
        <v>33.909999999999997</v>
      </c>
      <c r="I5">
        <v>22.52</v>
      </c>
      <c r="J5">
        <v>28.19</v>
      </c>
      <c r="K5">
        <v>32.54</v>
      </c>
    </row>
    <row r="6" spans="1:11" x14ac:dyDescent="0.25">
      <c r="A6" t="s">
        <v>92</v>
      </c>
      <c r="B6">
        <v>203</v>
      </c>
      <c r="C6">
        <v>4</v>
      </c>
      <c r="D6">
        <v>34</v>
      </c>
      <c r="E6">
        <v>241</v>
      </c>
      <c r="G6" t="s">
        <v>92</v>
      </c>
      <c r="H6">
        <v>5.0599999999999996</v>
      </c>
      <c r="I6">
        <v>2.65</v>
      </c>
      <c r="J6">
        <v>3.74</v>
      </c>
      <c r="K6">
        <v>4.76</v>
      </c>
    </row>
    <row r="7" spans="1:11" x14ac:dyDescent="0.25">
      <c r="A7" t="s">
        <v>1</v>
      </c>
      <c r="B7" s="29">
        <v>4008</v>
      </c>
      <c r="C7">
        <v>151</v>
      </c>
      <c r="D7">
        <v>908</v>
      </c>
      <c r="E7" s="29">
        <v>5067</v>
      </c>
    </row>
    <row r="8" spans="1:11" x14ac:dyDescent="0.25">
      <c r="A8" t="s">
        <v>93</v>
      </c>
    </row>
    <row r="25" spans="2:9" x14ac:dyDescent="0.25">
      <c r="C25" t="s">
        <v>98</v>
      </c>
      <c r="D25" t="s">
        <v>99</v>
      </c>
      <c r="E25" t="s">
        <v>100</v>
      </c>
      <c r="F25" t="s">
        <v>94</v>
      </c>
      <c r="G25" t="s">
        <v>95</v>
      </c>
      <c r="H25" t="s">
        <v>96</v>
      </c>
      <c r="I25" t="s">
        <v>97</v>
      </c>
    </row>
    <row r="26" spans="2:9" x14ac:dyDescent="0.25">
      <c r="B26" t="s">
        <v>0</v>
      </c>
      <c r="C26" s="2">
        <v>2.9333830000000001</v>
      </c>
      <c r="D26" s="2">
        <v>0.99752790000000002</v>
      </c>
      <c r="E26" s="2">
        <v>4008</v>
      </c>
      <c r="F26" s="2">
        <f>D26/SQRT(E26)</f>
        <v>1.5756552285945143E-2</v>
      </c>
      <c r="G26" s="2">
        <f>C26-1.96*F26</f>
        <v>2.9025001575195475</v>
      </c>
      <c r="H26" s="2">
        <f>C26+1.96*F26</f>
        <v>2.9642658424804527</v>
      </c>
      <c r="I26" s="2">
        <f>1.96*F26</f>
        <v>3.0882842480452481E-2</v>
      </c>
    </row>
    <row r="27" spans="2:9" x14ac:dyDescent="0.25">
      <c r="B27" t="s">
        <v>20</v>
      </c>
      <c r="C27" s="2">
        <v>3.2649010000000001</v>
      </c>
      <c r="D27" s="2">
        <v>0.99130879999999999</v>
      </c>
      <c r="E27" s="2">
        <v>151</v>
      </c>
      <c r="F27" s="2">
        <f t="shared" ref="F27:F29" si="0">D27/SQRT(E27)</f>
        <v>8.067156605182875E-2</v>
      </c>
      <c r="G27" s="2">
        <f t="shared" ref="G27:G29" si="1">C27-1.96*F27</f>
        <v>3.1067847305384158</v>
      </c>
      <c r="H27" s="2">
        <f t="shared" ref="H27:H29" si="2">C27+1.96*F27</f>
        <v>3.4230172694615844</v>
      </c>
      <c r="I27" s="2">
        <f t="shared" ref="I27:I29" si="3">1.96*F27</f>
        <v>0.15811626946158436</v>
      </c>
    </row>
    <row r="28" spans="2:9" x14ac:dyDescent="0.25">
      <c r="B28" t="s">
        <v>2</v>
      </c>
      <c r="C28" s="2">
        <v>3.1332599999999999</v>
      </c>
      <c r="D28" s="2">
        <v>1.0141640000000001</v>
      </c>
      <c r="E28" s="2">
        <v>908</v>
      </c>
      <c r="F28" s="2">
        <f t="shared" si="0"/>
        <v>3.3656214429273704E-2</v>
      </c>
      <c r="G28" s="2">
        <f t="shared" si="1"/>
        <v>3.0672938197186235</v>
      </c>
      <c r="H28" s="2">
        <f t="shared" si="2"/>
        <v>3.1992261802813764</v>
      </c>
      <c r="I28" s="2">
        <f t="shared" si="3"/>
        <v>6.5966180281376463E-2</v>
      </c>
    </row>
    <row r="29" spans="2:9" x14ac:dyDescent="0.25">
      <c r="B29" t="s">
        <v>1</v>
      </c>
      <c r="C29" s="2">
        <v>2.9790800000000002</v>
      </c>
      <c r="D29" s="2">
        <v>1.0043120000000001</v>
      </c>
      <c r="E29" s="2">
        <v>5067</v>
      </c>
      <c r="F29" s="2">
        <f t="shared" si="0"/>
        <v>1.410890144305153E-2</v>
      </c>
      <c r="G29" s="2">
        <f t="shared" si="1"/>
        <v>2.9514265531716193</v>
      </c>
      <c r="H29" s="2">
        <f t="shared" si="2"/>
        <v>3.0067334468283811</v>
      </c>
      <c r="I29" s="2">
        <f t="shared" si="3"/>
        <v>2.7653446828380997E-2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Health</vt:lpstr>
      <vt:lpstr>demographics</vt:lpstr>
      <vt:lpstr>personality</vt:lpstr>
      <vt:lpstr>riskiness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2014-02-26T18:44:32Z</dcterms:created>
  <dcterms:modified xsi:type="dcterms:W3CDTF">2014-03-26T21:46:03Z</dcterms:modified>
</cp:coreProperties>
</file>