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ts\Treeview\Kendo Treeview\"/>
    </mc:Choice>
  </mc:AlternateContent>
  <bookViews>
    <workbookView xWindow="0" yWindow="0" windowWidth="28800" windowHeight="12135" activeTab="2"/>
  </bookViews>
  <sheets>
    <sheet name="treeview_data" sheetId="1" r:id="rId1"/>
    <sheet name="treeview_schema" sheetId="4" r:id="rId2"/>
    <sheet name="DM FKlookup" sheetId="6" r:id="rId3"/>
  </sheets>
  <definedNames>
    <definedName name="AttributeData">OFFSET(treeview_schema!$L$1,1,1,treeview_schema!$K$10,treeview_schema!$K$11)</definedName>
    <definedName name="AttributesHeadings">OFFSET(treeview_schema!$L$1,0,1,1,treeview_schema!$K$11)</definedName>
    <definedName name="Data">OFFSET(treeview_data!$C$1,1,0,treeview_data!$A$10,7)</definedName>
    <definedName name="headings">OFFSET(treeview_data!XEV1048572,0,0,1,COUNTA(treeview_data!$C$1:$V$1))</definedName>
    <definedName name="LookupData">OFFSET('DM FKlookup'!$B$1,1,1,'DM FKlookup'!$A$10,'DM FKlookup'!$A$11)</definedName>
    <definedName name="LookupHeadings">OFFSET('DM FKlookup'!$B$1,0,1,1,'DM FKlookup'!$A$11)</definedName>
    <definedName name="schemaData">OFFSET(treeview_schema!$B$1,1,1,treeview_schema!$A$10,treeview_schema!$A$11)</definedName>
  </definedNames>
  <calcPr calcId="152511" calcMode="manual" calcCompleted="0" calcOnSave="0"/>
</workbook>
</file>

<file path=xl/calcChain.xml><?xml version="1.0" encoding="utf-8"?>
<calcChain xmlns="http://schemas.openxmlformats.org/spreadsheetml/2006/main">
  <c r="A4" i="6" l="1"/>
  <c r="A7" i="6" l="1"/>
  <c r="A10" i="6"/>
  <c r="A8" i="6"/>
  <c r="K11" i="4" l="1"/>
  <c r="K5" i="4"/>
  <c r="K2" i="4"/>
  <c r="K10" i="4"/>
  <c r="A10" i="4"/>
  <c r="A25" i="4" l="1"/>
  <c r="K7" i="4"/>
  <c r="A7" i="4"/>
  <c r="K8" i="4"/>
  <c r="A8" i="4"/>
  <c r="A4" i="4"/>
  <c r="A10" i="1" l="1"/>
  <c r="A11" i="1" s="1"/>
  <c r="A7" i="1" l="1"/>
  <c r="A8" i="1"/>
  <c r="A4" i="1"/>
</calcChain>
</file>

<file path=xl/sharedStrings.xml><?xml version="1.0" encoding="utf-8"?>
<sst xmlns="http://schemas.openxmlformats.org/spreadsheetml/2006/main" count="523" uniqueCount="495">
  <si>
    <t>MYOB</t>
  </si>
  <si>
    <t>spDMTreeHierarchy</t>
  </si>
  <si>
    <t>Account</t>
  </si>
  <si>
    <t>value</t>
  </si>
  <si>
    <t>label</t>
  </si>
  <si>
    <t>hasChildren</t>
  </si>
  <si>
    <t>isCalculated</t>
  </si>
  <si>
    <t>unaryOperator</t>
  </si>
  <si>
    <t>isLeaf</t>
  </si>
  <si>
    <t>SortOrder</t>
  </si>
  <si>
    <t>Balance Sheet</t>
  </si>
  <si>
    <t>false</t>
  </si>
  <si>
    <t>+</t>
  </si>
  <si>
    <t>Net Profit / (Loss)</t>
  </si>
  <si>
    <t>Unmapped Account</t>
  </si>
  <si>
    <t>Unknown Account</t>
  </si>
  <si>
    <t>true</t>
  </si>
  <si>
    <t>spDMTableDefinition</t>
  </si>
  <si>
    <t>AccountID</t>
  </si>
  <si>
    <t>int</t>
  </si>
  <si>
    <t>AccountName</t>
  </si>
  <si>
    <t>varchar</t>
  </si>
  <si>
    <t>AccountNumber</t>
  </si>
  <si>
    <t>AccountHierID</t>
  </si>
  <si>
    <t>HierAccount</t>
  </si>
  <si>
    <t>AccountType</t>
  </si>
  <si>
    <t>LookupAccountType</t>
  </si>
  <si>
    <t>AccountOwner</t>
  </si>
  <si>
    <t>ColumnName</t>
  </si>
  <si>
    <t>DataType</t>
  </si>
  <si>
    <t>LenghtText</t>
  </si>
  <si>
    <t>DefaultValue</t>
  </si>
  <si>
    <t>LookupTable</t>
  </si>
  <si>
    <t>LookupColumn</t>
  </si>
  <si>
    <t>LenghtNumeric</t>
  </si>
  <si>
    <t>Entity</t>
  </si>
  <si>
    <t>spDMLeafAttributes</t>
  </si>
  <si>
    <t>1-1550 - ABN Withholding Credits</t>
  </si>
  <si>
    <t>2-1252 - ABN Withholdings Payable</t>
  </si>
  <si>
    <t>5-3008 - Accommodation - International</t>
  </si>
  <si>
    <t>5-3108 - Accommodation - International</t>
  </si>
  <si>
    <t>6-7008 - Accommodation - International</t>
  </si>
  <si>
    <t>5-3006 - Accommodation - Local</t>
  </si>
  <si>
    <t>5-3106 - Accommodation - Local</t>
  </si>
  <si>
    <t>6-7006 - Accommodation - Local</t>
  </si>
  <si>
    <t>6-5002 - Accounting Services</t>
  </si>
  <si>
    <t>2-2008 - Accrued Bonuses</t>
  </si>
  <si>
    <t>2-2006 - Accrued Commissions</t>
  </si>
  <si>
    <t>2-2010 - Accrued Maint COS</t>
  </si>
  <si>
    <t>2-2010 - Accrued Maint COS (LABS)</t>
  </si>
  <si>
    <t>2-2010 - Accrued Maint COS (SPF)</t>
  </si>
  <si>
    <t>6-2042 - Admin Support - Serviced Offic</t>
  </si>
  <si>
    <t>6-4002 - Advertising / Marketing</t>
  </si>
  <si>
    <t>6-1014 - Agency Contractors</t>
  </si>
  <si>
    <t>5-3004 - Airfares - International</t>
  </si>
  <si>
    <t>5-3104 - Airfares - International</t>
  </si>
  <si>
    <t>6-7004 - Airfares - International</t>
  </si>
  <si>
    <t>5-3002 - Airfares - Local</t>
  </si>
  <si>
    <t>5-3102 - Airfares - Local</t>
  </si>
  <si>
    <t>6-7002 - Airfares - Local</t>
  </si>
  <si>
    <t>6-2011 - Alcohol (Staff/Office)</t>
  </si>
  <si>
    <t>6-3224 - Amort - Formation Expense</t>
  </si>
  <si>
    <t>6-3225 - Amort - Goodwill</t>
  </si>
  <si>
    <t>6-3222 - Amort - Patents</t>
  </si>
  <si>
    <t>6-3223 - Amort - Products Developed</t>
  </si>
  <si>
    <t>5-2008 - Annual Leave</t>
  </si>
  <si>
    <t>5-2108 - Annual Leave</t>
  </si>
  <si>
    <t>6-1006 - Annual Leave</t>
  </si>
  <si>
    <t>3-2002 - Asset Revaluation</t>
  </si>
  <si>
    <t>6-5212 - Audit Protection Insurance</t>
  </si>
  <si>
    <t>1-1012 - Bank Account - Seven</t>
  </si>
  <si>
    <t>6-9010 - Bank Charges</t>
  </si>
  <si>
    <t>1-2213 - Beaumont Leitch</t>
  </si>
  <si>
    <t>4-8082 - Billable Expenses - Incurred</t>
  </si>
  <si>
    <t>4-8084 - Billable Expenses - Invoiced</t>
  </si>
  <si>
    <t>5-2015 - Bonus - Overtime</t>
  </si>
  <si>
    <t>5-2115 - Bonus - Overtime</t>
  </si>
  <si>
    <t>5-2016 - Bonus - Performance</t>
  </si>
  <si>
    <t>5-2116 - Bonus - Performance</t>
  </si>
  <si>
    <t>5-2014 - Bonus - Utilisation</t>
  </si>
  <si>
    <t>5-2114 - Bonus - Utilisation</t>
  </si>
  <si>
    <t>6-1010 - Bonuses</t>
  </si>
  <si>
    <t>1-1014 - Business Saver (18065)</t>
  </si>
  <si>
    <t>2-5001 - CALUMO Group</t>
  </si>
  <si>
    <t>2-5004 - CALUMO Labs</t>
  </si>
  <si>
    <t>1-2210 - Calumo Share Scheme Nominee PL</t>
  </si>
  <si>
    <t>2-5008 - CALUMO UK</t>
  </si>
  <si>
    <t>6-2004 - Car Parking Expenses</t>
  </si>
  <si>
    <t>4-6005 - CG TM1 Maintenance</t>
  </si>
  <si>
    <t>5-6005 - CG TM1 Maintenance</t>
  </si>
  <si>
    <t>9-9999 - CHECK ALLOCATION</t>
  </si>
  <si>
    <t>6-2006 - Cleaning Expenses</t>
  </si>
  <si>
    <t>6-2120 - Collaboration Software</t>
  </si>
  <si>
    <t>6-4010 - Collateral</t>
  </si>
  <si>
    <t>6-1008 - Commissions</t>
  </si>
  <si>
    <t>5-2011 - Commissions - Consultant</t>
  </si>
  <si>
    <t>5-2111 - Commissions - COS</t>
  </si>
  <si>
    <t>6-9012 - Company Secretarial / ASIC</t>
  </si>
  <si>
    <t>6-3305 - Computer Equipment &lt; $500</t>
  </si>
  <si>
    <t>1-2725 - Computer Equipment Acc Depn</t>
  </si>
  <si>
    <t>1-2705 - Computer Equipment At Cost</t>
  </si>
  <si>
    <t>6-2110 - Conference Calling</t>
  </si>
  <si>
    <t>6-1052 - Consultant Cost - Tfer IN</t>
  </si>
  <si>
    <t>6-1054 - Consultant Cost - Tfer OUT</t>
  </si>
  <si>
    <t>6-5040 - Consultants Fees</t>
  </si>
  <si>
    <t>6-3016 - Consumables</t>
  </si>
  <si>
    <t>6-3018 - Consumables</t>
  </si>
  <si>
    <t>1-1090 - Contra Intercompany</t>
  </si>
  <si>
    <t>6-1012 - Contractors</t>
  </si>
  <si>
    <t>5-2021 - Contractors - Agency</t>
  </si>
  <si>
    <t>5-2121 - Contractors - Agency</t>
  </si>
  <si>
    <t>5-2020 - Contractors - Direct</t>
  </si>
  <si>
    <t>5-2120 - Contractors - Direct</t>
  </si>
  <si>
    <t>5-1014 - COS - Concurrent Ports</t>
  </si>
  <si>
    <t>5-1016 - COS - Named User Ports</t>
  </si>
  <si>
    <t>5-5046 - COS - Other Training</t>
  </si>
  <si>
    <t>5-1050 - COS - Sales Commission</t>
  </si>
  <si>
    <t>5-1012 - COS - Server</t>
  </si>
  <si>
    <t>5-5044 - COS - Training Materials</t>
  </si>
  <si>
    <t>5-5042 - COS - Training Venue</t>
  </si>
  <si>
    <t>5-6052 - COS - Yr1 Maintanence</t>
  </si>
  <si>
    <t>5-6054 - COS - Yr2 &gt; Maintenance</t>
  </si>
  <si>
    <t>6-9002 - Courier Costs</t>
  </si>
  <si>
    <t>3-9000 - Current Year Earnings</t>
  </si>
  <si>
    <t>6-2108 - Data Lines</t>
  </si>
  <si>
    <t>2-4502 - Deferred Software Revenue</t>
  </si>
  <si>
    <t>2-4030 - Deferred Tax Provision</t>
  </si>
  <si>
    <t>2-8002 - Deferred Tax Provision</t>
  </si>
  <si>
    <t>6-3205 - Depn - Computer Equipment</t>
  </si>
  <si>
    <t>6-3203 - Depn - Furniture &amp; Fittings</t>
  </si>
  <si>
    <t>6-3202 - Depn - Leasehold</t>
  </si>
  <si>
    <t>6-3210 - Depn - Motor Vehicle</t>
  </si>
  <si>
    <t>6-3204 - Depn - Office Equipment</t>
  </si>
  <si>
    <t>6-3206 - Depn - Software</t>
  </si>
  <si>
    <t>1-1012 - Deposit Account 1</t>
  </si>
  <si>
    <t>1-1012 - Deposit Account 1 (7222)</t>
  </si>
  <si>
    <t>1-1014 - Deposit Account 2</t>
  </si>
  <si>
    <t>1-1016 - Deposit Account 3</t>
  </si>
  <si>
    <t>6-5208 - Directors &amp; Officers</t>
  </si>
  <si>
    <t>9-3000 - Directors Fees</t>
  </si>
  <si>
    <t>5-9999 - Discounts Given</t>
  </si>
  <si>
    <t>3-8100 - Dividends</t>
  </si>
  <si>
    <t>3-9990 - Dividends</t>
  </si>
  <si>
    <t>3-1700 - Dividends Paid</t>
  </si>
  <si>
    <t>3-8100 - Dividends Paid</t>
  </si>
  <si>
    <t>8-1700 - Dividends Received</t>
  </si>
  <si>
    <t>6-9014 - Donations</t>
  </si>
  <si>
    <t>6-2008 - Electricity</t>
  </si>
  <si>
    <t>1-1004 - Electronic Clearing Account</t>
  </si>
  <si>
    <t>5-2036 - Employee Insurance Costs</t>
  </si>
  <si>
    <t>5-2136 - Employee Insurance Costs</t>
  </si>
  <si>
    <t>6-1024 - Employee Insurance Costs</t>
  </si>
  <si>
    <t>5-3026 - Entertainment - Client</t>
  </si>
  <si>
    <t>5-3126 - Entertainment - Client</t>
  </si>
  <si>
    <t>6-7026 - Entertainment - Client</t>
  </si>
  <si>
    <t>6-7028 - Entertainment - Company</t>
  </si>
  <si>
    <t>5-3028 - Entertainment - Company/Staff</t>
  </si>
  <si>
    <t>5-3128 - Entertainment - Company/Staff</t>
  </si>
  <si>
    <t>5-3030 - Entertainment - Minor Benefit</t>
  </si>
  <si>
    <t>5-3130 - Entertainment - Minor Benefit</t>
  </si>
  <si>
    <t>6-7030 - Entertainment - Minor Benefit</t>
  </si>
  <si>
    <t>5-3032 - Entertainment - Xmas Party</t>
  </si>
  <si>
    <t>5-3132 - Entertainment - Xmas Party</t>
  </si>
  <si>
    <t>6-7032 - Entertainment - Xmas Party</t>
  </si>
  <si>
    <t>6-3002 - Equipment Maintenance</t>
  </si>
  <si>
    <t>6-3004 - Equipment Rental / Hire</t>
  </si>
  <si>
    <t>5-2004 - ETP Payments</t>
  </si>
  <si>
    <t>5-2104 - ETP Payments</t>
  </si>
  <si>
    <t>6-1004 - ETP Payments</t>
  </si>
  <si>
    <t>9-4000 - Exchange Rate Gain / Loss</t>
  </si>
  <si>
    <t>6-4044 - Exhibitions</t>
  </si>
  <si>
    <t>9-5200 - Extraordinary Exp (Capital)</t>
  </si>
  <si>
    <t>9-5100 - Extraordinary Expense</t>
  </si>
  <si>
    <t>9-5000 - Extraordinary Items</t>
  </si>
  <si>
    <t>2-1110 - FBT Payable</t>
  </si>
  <si>
    <t>6-2102 - Fixed Phones</t>
  </si>
  <si>
    <t>1-2754 - Formation Expense</t>
  </si>
  <si>
    <t>1-2764 - Formation Expense Acc Amort</t>
  </si>
  <si>
    <t>6-9004 - Freight &amp; Storage</t>
  </si>
  <si>
    <t>5-2052 - Fringe Benefits Tax</t>
  </si>
  <si>
    <t>5-2152 - Fringe Benefits Tax</t>
  </si>
  <si>
    <t>6-1032 - Fringe Benefits Tax</t>
  </si>
  <si>
    <t>1-2723 - Furniture &amp; Fittings Acc Depn</t>
  </si>
  <si>
    <t>1-2703 - Furniture &amp; Fittings At Cost</t>
  </si>
  <si>
    <t>9-4110 - FX Realised</t>
  </si>
  <si>
    <t>9-4120 - FX Unrealised</t>
  </si>
  <si>
    <t>2-2002 - General Accruals</t>
  </si>
  <si>
    <t>6-4006 - Gifts &amp; Promo Items</t>
  </si>
  <si>
    <t>1-2755 - Goodwill</t>
  </si>
  <si>
    <t>1-2756 - Goodwill</t>
  </si>
  <si>
    <t>1-2765 - Goodwill Acc Amort</t>
  </si>
  <si>
    <t>2-1101 - GST Due</t>
  </si>
  <si>
    <t>2-1102 - GST Paid</t>
  </si>
  <si>
    <t>3-9999 - Historical Balancing Account</t>
  </si>
  <si>
    <t>6-3120 - Hosting - Domain/Web</t>
  </si>
  <si>
    <t>5-2066 - Housing Allowance</t>
  </si>
  <si>
    <t>5-2166 - Housing Allowance</t>
  </si>
  <si>
    <t>6-1066 - Housing Allowance</t>
  </si>
  <si>
    <t>2-1106 - Import Duty Payable</t>
  </si>
  <si>
    <t>5-9997 - INACTAIVE - Maintenance</t>
  </si>
  <si>
    <t>6-9997 - Inactive - Consultants Fees</t>
  </si>
  <si>
    <t>6-9996 - Inactive - Depreciation</t>
  </si>
  <si>
    <t>6-9999 - Inactive - Directors Fees</t>
  </si>
  <si>
    <t>4-9999 - INACTIVE - FBT Contribution</t>
  </si>
  <si>
    <t>6-9998 - Inactive - General Expenses</t>
  </si>
  <si>
    <t>1-9999 - Inactive - Income in Advance</t>
  </si>
  <si>
    <t>1-9996 - Inactive - Loan - Colin</t>
  </si>
  <si>
    <t>2-9999 - Inactive - Loan - Jeff Walter</t>
  </si>
  <si>
    <t>2-9998 - Inactive - Loan - Johann Potg</t>
  </si>
  <si>
    <t>2-9997 - Inactive - Loan - Warwick Leit</t>
  </si>
  <si>
    <t>4-9998 - INACTIVE - Mgt Fees received</t>
  </si>
  <si>
    <t>1-9997 - Inactive - Mike H Loan a/c</t>
  </si>
  <si>
    <t>6-9992 - Inactive - Other Employer Exp</t>
  </si>
  <si>
    <t>6-9990 - Inactive - Salary Sacrifice</t>
  </si>
  <si>
    <t>2-9996 - Inactive - Shareholders' Loans</t>
  </si>
  <si>
    <t>5-9998 - INACTIVE - Software</t>
  </si>
  <si>
    <t>1-9995 - Inactive - SPF AsiaPac loan ac</t>
  </si>
  <si>
    <t>6-9994 - Inactive - Superannuation</t>
  </si>
  <si>
    <t>6-9995 - Inactive - Travel Entertainmen</t>
  </si>
  <si>
    <t>6-9993 - Inactive - Wages &amp; Salaries</t>
  </si>
  <si>
    <t>6-9991 - Inactive - Workers' Comp</t>
  </si>
  <si>
    <t>6-9998 - Inactive -Training cost Client</t>
  </si>
  <si>
    <t>5-2026 - Incentives</t>
  </si>
  <si>
    <t>5-2140 - Incentives</t>
  </si>
  <si>
    <t>6-1026 - Incentives</t>
  </si>
  <si>
    <t>9-2000 - Income Tax Expense</t>
  </si>
  <si>
    <t>9-1000 - Interest Expense</t>
  </si>
  <si>
    <t>8-1000 - Interest Income</t>
  </si>
  <si>
    <t>5-4014 - Internet</t>
  </si>
  <si>
    <t>5-4114 - Internet</t>
  </si>
  <si>
    <t>1-2604 - Investment in CALUMO Labs</t>
  </si>
  <si>
    <t>1-2606 - Investment in Mikado Dynamics</t>
  </si>
  <si>
    <t>1-2602 - Investment in SPF Asia Pacific</t>
  </si>
  <si>
    <t>2-5503 - Jeff Walter</t>
  </si>
  <si>
    <t>1-2214 - Jescob Pty Ltd</t>
  </si>
  <si>
    <t>2-5502 - Johann Potgieter</t>
  </si>
  <si>
    <t>1-2211 - Kusasa Pty Ltd</t>
  </si>
  <si>
    <t>6-9020 - Late Fees Paid</t>
  </si>
  <si>
    <t>1-2722 - Leasehold Acc Depn</t>
  </si>
  <si>
    <t>1-2702 - Leasehold At Cost</t>
  </si>
  <si>
    <t>6-5010 - Legal Fees - Deductible</t>
  </si>
  <si>
    <t>6-5012 - Legal Fees - Non Deductible</t>
  </si>
  <si>
    <t>1-1210 - Less Prov'n for Doubtful Debts</t>
  </si>
  <si>
    <t>1-2210 - Loan - Employees</t>
  </si>
  <si>
    <t>2-8503 - Loan - Jeffrey Walter</t>
  </si>
  <si>
    <t>2-8502 - Loan - Johann Potgeiter</t>
  </si>
  <si>
    <t>2-8501 - Loan - Warwick Leitch</t>
  </si>
  <si>
    <t>2-1250 - Luxury Car Tax Payable</t>
  </si>
  <si>
    <t>6-3104 - Maint - Database</t>
  </si>
  <si>
    <t>6-3108 - Maint - Hardware</t>
  </si>
  <si>
    <t>6-3102 - Maint - IT Support</t>
  </si>
  <si>
    <t>6-3106 - Maint - Network Mgt</t>
  </si>
  <si>
    <t>6-3112 - Maint - Software</t>
  </si>
  <si>
    <t>5-6000 - Maintenance - COS</t>
  </si>
  <si>
    <t>6-4040 - Major Events Corp Hostpitality</t>
  </si>
  <si>
    <t>6-9090 - Management Fees</t>
  </si>
  <si>
    <t>8-2000 - Management Fees</t>
  </si>
  <si>
    <t>9-3050 - Management Fees</t>
  </si>
  <si>
    <t>6-4008 - Market Research</t>
  </si>
  <si>
    <t>5-3110 - Meals - Deductable</t>
  </si>
  <si>
    <t>6-7010 - Meals - Deductible</t>
  </si>
  <si>
    <t>5-3112 - Meals - Non Deductable</t>
  </si>
  <si>
    <t>6-7012 - Meals - Non Deductible</t>
  </si>
  <si>
    <t>5-3012 - Meals - Non Travelling</t>
  </si>
  <si>
    <t>5-3010 - Meals - Whilst Travelling</t>
  </si>
  <si>
    <t>5-3024 - Meeting OffSite (Light Meal)</t>
  </si>
  <si>
    <t>5-3124 - Meeting OffSite (Light Meal)</t>
  </si>
  <si>
    <t>6-7024 - Meeting OffSite (Light Meal)</t>
  </si>
  <si>
    <t>6-2040 - Meeting Room Charges</t>
  </si>
  <si>
    <t>6-7024 - Meetings - offsite (coffee)</t>
  </si>
  <si>
    <t>5-2072 - Memberships</t>
  </si>
  <si>
    <t>5-2172 - Memberships</t>
  </si>
  <si>
    <t>6-1072 - Memberships</t>
  </si>
  <si>
    <t>6-5102 - Merchant Fees</t>
  </si>
  <si>
    <t>2-5006 - Mikado Dynamics</t>
  </si>
  <si>
    <t>2-5504 - Mike Henegan</t>
  </si>
  <si>
    <t>6-7022 - Mileage</t>
  </si>
  <si>
    <t>5-3022 - Milleage</t>
  </si>
  <si>
    <t>5-3122 - Milleage</t>
  </si>
  <si>
    <t>4-9002 - Miscellaneous Income</t>
  </si>
  <si>
    <t>5-4012 - Mobile Data</t>
  </si>
  <si>
    <t>5-4112 - Mobile Data</t>
  </si>
  <si>
    <t>6-2106 - Mobile Data</t>
  </si>
  <si>
    <t>5-4010 - Mobile Voice</t>
  </si>
  <si>
    <t>5-4110 - Mobile Voice</t>
  </si>
  <si>
    <t>6-2104 - Mobile Voice</t>
  </si>
  <si>
    <t>1-2730 - Motor Vehicle Acc Depn</t>
  </si>
  <si>
    <t>1-2710 - Motor Vehicle At Cost</t>
  </si>
  <si>
    <t>5-2064 - Motor Vehicle Lease Costs</t>
  </si>
  <si>
    <t>5-2164 - Motor Vehicle Lease Costs</t>
  </si>
  <si>
    <t>6-1064 - Motor Vehicle Lease Costs</t>
  </si>
  <si>
    <t>5-2062 - Motor Vehicle Operating Costs</t>
  </si>
  <si>
    <t>5-2162 - Motor Vehicle Operating Costs</t>
  </si>
  <si>
    <t>6-1062 - Motor Vehicle Operating Costs</t>
  </si>
  <si>
    <t>4-6015 - MS PPS Maintenance</t>
  </si>
  <si>
    <t>5-6015 - MS PPS Maintenance</t>
  </si>
  <si>
    <t>4-6010 - MS SQL Maintenance</t>
  </si>
  <si>
    <t>5-6010 - MS SQL Maintenance</t>
  </si>
  <si>
    <t>4-6052 - MT - Yr1 Maintenace</t>
  </si>
  <si>
    <t>4-6052 - MT - Yr1 Maintenance</t>
  </si>
  <si>
    <t>4-6054 - MT - Yr2&gt; Maintenance</t>
  </si>
  <si>
    <t>1-2102 - NC - Cash On Deposit</t>
  </si>
  <si>
    <t>1-2204 - NC - Other Debtors</t>
  </si>
  <si>
    <t>1-2390 - NC - Other Prepayments</t>
  </si>
  <si>
    <t>1-2304 - NC - Prepaid Deposits</t>
  </si>
  <si>
    <t>1-2306 - NC - Prepaid Insurance</t>
  </si>
  <si>
    <t>1-2302 - NC - Prepaid Trade</t>
  </si>
  <si>
    <t>2-7004 - NC - Related Party Loans</t>
  </si>
  <si>
    <t>2-7002 - NC - Short Term Loans</t>
  </si>
  <si>
    <t>1-2202 - NC - Trade Debtors</t>
  </si>
  <si>
    <t>1-2402 - NC - Work In Progres</t>
  </si>
  <si>
    <t>1-2212 - Nkosi Family Pty Ltd</t>
  </si>
  <si>
    <t>3-1002 - Nominal</t>
  </si>
  <si>
    <t>6-5204 - Office / Business Insurance</t>
  </si>
  <si>
    <t>1-2724 - Office Equipement Acc Depn</t>
  </si>
  <si>
    <t>6-3304 - Office Equipment &lt; $500</t>
  </si>
  <si>
    <t>1-2704 - Office Equipment At Cost</t>
  </si>
  <si>
    <t>6-3012 - Office Supplies / Stationary</t>
  </si>
  <si>
    <t>6-3012 - Office Supplies / Stationery</t>
  </si>
  <si>
    <t>1-1002 - Operating Account</t>
  </si>
  <si>
    <t>1-1002 - Operating Account (10438137)</t>
  </si>
  <si>
    <t>1-1002 - Operating Account (7438)</t>
  </si>
  <si>
    <t>5-2070 - Other Allowance</t>
  </si>
  <si>
    <t>5-2170 - Other Allowance</t>
  </si>
  <si>
    <t>6-1070 - Other Allowance</t>
  </si>
  <si>
    <t>6-5199 - Other Collection Costs</t>
  </si>
  <si>
    <t>1-1502 - Other Current Assets</t>
  </si>
  <si>
    <t>2-5099 - Other Current Liabilities</t>
  </si>
  <si>
    <t>1-1204 - Other Debtors</t>
  </si>
  <si>
    <t>5-2159 - Other Development Wages Costs</t>
  </si>
  <si>
    <t>5-2099 - Other Employee Expenses</t>
  </si>
  <si>
    <t>5-2199 - Other Employee Expenses</t>
  </si>
  <si>
    <t>6-1099 - Other Employee Expenses</t>
  </si>
  <si>
    <t>6-5299 - Other Insurance Costs</t>
  </si>
  <si>
    <t>6-3099 - Other Materials, Maint &amp; Suppl</t>
  </si>
  <si>
    <t>6-3199 - Other MIS Expenses</t>
  </si>
  <si>
    <t>6-9099 - Other Miscellaneous Expenses</t>
  </si>
  <si>
    <t>1-2502 - Other Non Current Assets</t>
  </si>
  <si>
    <t>2-8010 - Other Non Current Provisions</t>
  </si>
  <si>
    <t>6-2099 - Other Occupancy Expenses</t>
  </si>
  <si>
    <t>6-5099 - Other Outside Services</t>
  </si>
  <si>
    <t>1-1390 - Other Prepayments</t>
  </si>
  <si>
    <t>6-4099 - Other Promotional Expenses</t>
  </si>
  <si>
    <t>5-2059 - Other Services Wages Costs</t>
  </si>
  <si>
    <t>6-2199 - Other Telecommunications Costs</t>
  </si>
  <si>
    <t>5-3099 - Other Travel &amp; Entertain Costs</t>
  </si>
  <si>
    <t>5-3199 - Other Travel &amp; Entertain Costs</t>
  </si>
  <si>
    <t>6-7099 - Other Travel Expenses</t>
  </si>
  <si>
    <t>6-1040 - Other Wages Costs</t>
  </si>
  <si>
    <t>6-3010 - Outside Printing</t>
  </si>
  <si>
    <t>3-1100 - Owner's/Sharehldr Capital</t>
  </si>
  <si>
    <t>3-1200 - Owner's/Sharehldr Drawings</t>
  </si>
  <si>
    <t>5-2045 - Parking Benefits</t>
  </si>
  <si>
    <t>5-2145 - Parking Benefits</t>
  </si>
  <si>
    <t>6-1028 - Parking Benefits</t>
  </si>
  <si>
    <t>5-3018 - Parking Charges</t>
  </si>
  <si>
    <t>5-3118 - Parking Charges</t>
  </si>
  <si>
    <t>6-7018 - Parking Charges</t>
  </si>
  <si>
    <t>6-4040 - Partner Events etc</t>
  </si>
  <si>
    <t>6-5042 - Patent Applications</t>
  </si>
  <si>
    <t>1-2762 - Patents Acc Amort</t>
  </si>
  <si>
    <t>1-2752 - Patents At Cost</t>
  </si>
  <si>
    <t>1-1006 - Payroll Clearing Account</t>
  </si>
  <si>
    <t>2-1202 - Payroll Clearing Account</t>
  </si>
  <si>
    <t>2-1206 - Payroll Insurance Clearing</t>
  </si>
  <si>
    <t>5-2034 - Payroll Tax</t>
  </si>
  <si>
    <t>5-2134 - Payroll Tax</t>
  </si>
  <si>
    <t>6-1022 - Payroll Tax</t>
  </si>
  <si>
    <t>2-1220 - Payroll Tax Clearing</t>
  </si>
  <si>
    <t>2-1204 - Payroll Withholding Payable</t>
  </si>
  <si>
    <t>6-9016 - Penalties</t>
  </si>
  <si>
    <t>5-3014 - Per Diem</t>
  </si>
  <si>
    <t>5-3114 - Per Diem</t>
  </si>
  <si>
    <t>6-7014 - Per Diem</t>
  </si>
  <si>
    <t>1-1008 - Petty Cash</t>
  </si>
  <si>
    <t>3-1003 - Plan Shares</t>
  </si>
  <si>
    <t>6-9008 - Postage</t>
  </si>
  <si>
    <t>1-1304 - Prepaid Deposits</t>
  </si>
  <si>
    <t>1-1306 - Prepaid Insurance</t>
  </si>
  <si>
    <t>1-1320 - Prepaid Taxes</t>
  </si>
  <si>
    <t>1-1302 - Prepaid Trade</t>
  </si>
  <si>
    <t>1-2763 - Products Developed Acc Amort</t>
  </si>
  <si>
    <t>1-2753 - Products Developed At Cost</t>
  </si>
  <si>
    <t>6-5206 - Professional Indemnity</t>
  </si>
  <si>
    <t>2-4002 - Provision for Annual Leave</t>
  </si>
  <si>
    <t>2-4020 - Provision for Income Tax</t>
  </si>
  <si>
    <t>6-4042 - Public Relations</t>
  </si>
  <si>
    <t>6-9006 - Publications &amp; Subscriptions</t>
  </si>
  <si>
    <t>5-9996 - Purchases OLD</t>
  </si>
  <si>
    <t>6-2012 - Rates &amp; Taxes</t>
  </si>
  <si>
    <t>5-2076 - Recruitment</t>
  </si>
  <si>
    <t>5-2176 - Recruitment</t>
  </si>
  <si>
    <t>6-1076 - Recruitment</t>
  </si>
  <si>
    <t>3-1005 - Redeemable Preference Shares</t>
  </si>
  <si>
    <t>2-3004 - Related Party Loans</t>
  </si>
  <si>
    <t>5-2068 - Relocation Allowance</t>
  </si>
  <si>
    <t>5-2168 - Relocation Allowance</t>
  </si>
  <si>
    <t>6-1068 - Relocation Allowance</t>
  </si>
  <si>
    <t>6-2002 - Rent Expense</t>
  </si>
  <si>
    <t>5-3020 - Rental Car Charges</t>
  </si>
  <si>
    <t>5-3120 - Rental Car Charges</t>
  </si>
  <si>
    <t>6-7020 - Rental Car Charges</t>
  </si>
  <si>
    <t>6-3006 - Repairs &amp; Maintenance</t>
  </si>
  <si>
    <t>3-8000 - Retained Earnings</t>
  </si>
  <si>
    <t>2-1208 - Retirement Contribution Payabl</t>
  </si>
  <si>
    <t>5-2002 - Salary &amp; Wages</t>
  </si>
  <si>
    <t>5-2102 - Salary &amp; Wages</t>
  </si>
  <si>
    <t>6-1002 - Salary &amp; Wages</t>
  </si>
  <si>
    <t>5-2050 - Salary Sacrifice</t>
  </si>
  <si>
    <t>5-2150 - Salary Sacrifice</t>
  </si>
  <si>
    <t>6-1030 - Salary Sacrifice</t>
  </si>
  <si>
    <t>2-1240 - Salary Sacrifice Clearing A/C</t>
  </si>
  <si>
    <t>2-1104 - Sales Tax Payable</t>
  </si>
  <si>
    <t>6-2014 - Security</t>
  </si>
  <si>
    <t>5-2074 - Seminars &amp; Conference</t>
  </si>
  <si>
    <t>5-2174 - Seminars &amp; Conference</t>
  </si>
  <si>
    <t>6-1074 - Seminars &amp; Conference</t>
  </si>
  <si>
    <t>3-1004 - Share Premium</t>
  </si>
  <si>
    <t>1-1010 - Short Term Investment</t>
  </si>
  <si>
    <t>2-3002 - Short Term Loans</t>
  </si>
  <si>
    <t>6-3306 - Software &lt; $500</t>
  </si>
  <si>
    <t>1-2726 - Software Acc Depn</t>
  </si>
  <si>
    <t>1-2706 - Software At Cost</t>
  </si>
  <si>
    <t>6-5106 - Solicitors Fees</t>
  </si>
  <si>
    <t>2-5002 - SPF Asia Pacific</t>
  </si>
  <si>
    <t>6-4004 - Sponsorships</t>
  </si>
  <si>
    <t>6-2010 - Staff Amenities</t>
  </si>
  <si>
    <t>6-4046 - Staff Programs</t>
  </si>
  <si>
    <t>5-2078 - Staff Training</t>
  </si>
  <si>
    <t>5-2178 - Staff Training</t>
  </si>
  <si>
    <t>6-1078 - Staff Training</t>
  </si>
  <si>
    <t>6-9022 - Stamp Duty</t>
  </si>
  <si>
    <t>9-9001 - STATS - Headcount</t>
  </si>
  <si>
    <t>6-9004 - Storage Costs</t>
  </si>
  <si>
    <t>2-1010 - Sundry Creditors</t>
  </si>
  <si>
    <t>5-2030 - Superannuation</t>
  </si>
  <si>
    <t>5-2130 - Superannuation</t>
  </si>
  <si>
    <t>6-1018 - Superannuation</t>
  </si>
  <si>
    <t>2-2990 - Suspense</t>
  </si>
  <si>
    <t>4-2002 - SVC - Professional Svcs</t>
  </si>
  <si>
    <t>4-1024 - SW Disc - Concurrent Ports</t>
  </si>
  <si>
    <t>4-1026 - SW Disc - Named User Ports</t>
  </si>
  <si>
    <t>4-1022 - SW Disc - Server</t>
  </si>
  <si>
    <t>4-1014 - SW Sales - Concurrent Ports</t>
  </si>
  <si>
    <t>4-1016 - SW Sales - Named User Ports</t>
  </si>
  <si>
    <t>4-1012 - SW Sales - Server</t>
  </si>
  <si>
    <t>6-4045 - Symposiums</t>
  </si>
  <si>
    <t>6-5006 - Tax Services</t>
  </si>
  <si>
    <t>5-3016 - Taxi / Tolls / Rail Travel</t>
  </si>
  <si>
    <t>6-7016 - Taxi / Tolls / Rail Travel</t>
  </si>
  <si>
    <t>6-4050 - Telemarketing Costs</t>
  </si>
  <si>
    <t>5-2022 - Temporary Staff Costs</t>
  </si>
  <si>
    <t>5-2122 - Temporary Staff Costs</t>
  </si>
  <si>
    <t>6-1016 - Temporary Staff Costs</t>
  </si>
  <si>
    <t>4-5044 - TR - Training Resources</t>
  </si>
  <si>
    <t>4-5042 - TR - Training Services</t>
  </si>
  <si>
    <t>2-1002 - Trade Creditors</t>
  </si>
  <si>
    <t>1-1202 - Trade Debtors</t>
  </si>
  <si>
    <t>6-9160 - UK Consulting Fees/Wages</t>
  </si>
  <si>
    <t>6-9150 - UK General</t>
  </si>
  <si>
    <t>6-9145 - UK Travel &amp; Accomodation</t>
  </si>
  <si>
    <t>1-1405 - Unbilled Maint Revenue I/C</t>
  </si>
  <si>
    <t>1-1409 - Unbilled Maint Revenue UK</t>
  </si>
  <si>
    <t>1-1410 - Unbilled Services Revenue</t>
  </si>
  <si>
    <t>1-1020 - Undeposited Funds</t>
  </si>
  <si>
    <t>1-1402 - Unearned Maint Cost CurrentYr</t>
  </si>
  <si>
    <t>1-1401 - Unearned Maint Cost PriorYr</t>
  </si>
  <si>
    <t>2-4508 - Unearned Maint External</t>
  </si>
  <si>
    <t>2-4511 - Unearned Maint I/C CurrentYr</t>
  </si>
  <si>
    <t>2-4510 - Unearned Maint I/C Prior Yr</t>
  </si>
  <si>
    <t>2-4519 - Unearned Maint I/C UK</t>
  </si>
  <si>
    <t>2-4520 - Unearned Maint I/C UK (FX)</t>
  </si>
  <si>
    <t>2-4504 - Unearned Services Revenue</t>
  </si>
  <si>
    <t>2-4506 - Unearned Training Revenue</t>
  </si>
  <si>
    <t>6-2050 - Virtual Office Charges</t>
  </si>
  <si>
    <t>1-1552 - Voluntary Withholding Credits</t>
  </si>
  <si>
    <t>2-1254 - Voluntary Withholdings Payable</t>
  </si>
  <si>
    <t>2-5501 - Warwick Leitch</t>
  </si>
  <si>
    <t>2-1108 - Withholding Tax</t>
  </si>
  <si>
    <t>2-1212 - Workers Comp Clearing - NSW</t>
  </si>
  <si>
    <t>2-1217 - Workers Comp Clearing - QLD</t>
  </si>
  <si>
    <t>2-1213 - Workers Comp Clearing - VIC</t>
  </si>
  <si>
    <t>5-2032 - Workers Compensation</t>
  </si>
  <si>
    <t>5-2132 - Workers Compensation</t>
  </si>
  <si>
    <t>6-1020 - Workers Compensation</t>
  </si>
  <si>
    <t>6-5202 - Workers Compensation</t>
  </si>
  <si>
    <t>spDMForeignKeylookup</t>
  </si>
  <si>
    <t>text</t>
  </si>
  <si>
    <t>Asset</t>
  </si>
  <si>
    <t>Liability</t>
  </si>
  <si>
    <t>Revenue</t>
  </si>
  <si>
    <t>Direct Expense</t>
  </si>
  <si>
    <t>Indirect Expense</t>
  </si>
  <si>
    <t>Statistical</t>
  </si>
  <si>
    <t>DimensionManager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</si>
</sst>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1"/>
    </sheetView>
  </sheetViews>
  <sheetFormatPr defaultRowHeight="15" x14ac:dyDescent="0.25"/>
  <cols>
    <col min="1" max="1" width="43.85546875" customWidth="1"/>
    <col min="4" max="4" width="28.7109375" bestFit="1" customWidth="1"/>
  </cols>
  <sheetData>
    <row r="1" spans="1:9" ht="15" customHeight="1" x14ac:dyDescent="0.25">
      <c r="A1">
        <v>-10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5" customHeight="1" x14ac:dyDescent="0.25">
      <c r="A2" t="s">
        <v>2</v>
      </c>
      <c r="C2">
        <v>-1917</v>
      </c>
      <c r="D2" t="s">
        <v>10</v>
      </c>
      <c r="E2" t="b">
        <v>1</v>
      </c>
      <c r="F2" s="2" t="s">
        <v>11</v>
      </c>
      <c r="G2" s="2" t="s">
        <v>12</v>
      </c>
      <c r="H2" s="2" t="s">
        <v>11</v>
      </c>
      <c r="I2">
        <v>9</v>
      </c>
    </row>
    <row r="3" spans="1:9" ht="15" customHeight="1" x14ac:dyDescent="0.25">
      <c r="A3">
        <v>1</v>
      </c>
      <c r="C3">
        <v>-1950</v>
      </c>
      <c r="D3" t="s">
        <v>13</v>
      </c>
      <c r="E3" t="b">
        <v>1</v>
      </c>
      <c r="F3" s="2" t="s">
        <v>11</v>
      </c>
      <c r="G3" s="2" t="s">
        <v>12</v>
      </c>
      <c r="H3" s="2" t="s">
        <v>11</v>
      </c>
      <c r="I3">
        <v>9</v>
      </c>
    </row>
    <row r="4" spans="1:9" ht="15" customHeight="1" x14ac:dyDescent="0.25">
      <c r="A4" t="str">
        <f ca="1">_xll.Calumo.Functions.CREPORTLOCATION("Treeview")</f>
        <v>Treeview</v>
      </c>
      <c r="C4">
        <v>-1</v>
      </c>
      <c r="D4" t="s">
        <v>14</v>
      </c>
      <c r="E4" t="b">
        <v>1</v>
      </c>
      <c r="F4" s="2" t="s">
        <v>11</v>
      </c>
      <c r="G4" s="2" t="s">
        <v>12</v>
      </c>
      <c r="H4" s="2" t="s">
        <v>11</v>
      </c>
      <c r="I4">
        <v>9</v>
      </c>
    </row>
    <row r="5" spans="1:9" ht="15" customHeight="1" x14ac:dyDescent="0.25">
      <c r="A5" t="s">
        <v>0</v>
      </c>
      <c r="C5">
        <v>-2</v>
      </c>
      <c r="D5" t="s">
        <v>15</v>
      </c>
      <c r="E5" t="b">
        <v>1</v>
      </c>
      <c r="F5" s="2" t="s">
        <v>11</v>
      </c>
      <c r="G5" s="2" t="s">
        <v>12</v>
      </c>
      <c r="H5" s="2" t="s">
        <v>16</v>
      </c>
      <c r="I5">
        <v>10</v>
      </c>
    </row>
    <row r="6" spans="1:9" ht="15" customHeight="1" x14ac:dyDescent="0.25">
      <c r="A6" t="s">
        <v>1</v>
      </c>
    </row>
    <row r="7" spans="1:9" ht="15" customHeight="1" x14ac:dyDescent="0.25">
      <c r="A7" t="str">
        <f>"@HierView='"&amp;A2&amp;"',@parentId='" &amp; IF($A$1="",0,$A$1)&amp;"',@Children='"&amp;A3&amp;"'"</f>
        <v>@HierView='Account',@parentId='-10',@Children='1'</v>
      </c>
    </row>
    <row r="8" spans="1:9" ht="15" customHeight="1" x14ac:dyDescent="0.25">
      <c r="A8" t="str">
        <f ca="1">_xll.Calumo.Functions.CREFLEXSQL($A$5,$A$6,$A$7,$C$1:$I$5,$A$9)</f>
        <v>ReflexSqlReportCell</v>
      </c>
    </row>
    <row r="9" spans="1:9" ht="15" customHeight="1" x14ac:dyDescent="0.25">
      <c r="A9" s="1"/>
    </row>
    <row r="10" spans="1:9" ht="15" customHeight="1" x14ac:dyDescent="0.25">
      <c r="A10">
        <f>COUNTA($C:$C)-1</f>
        <v>4</v>
      </c>
    </row>
    <row r="11" spans="1:9" ht="15" customHeight="1" x14ac:dyDescent="0.25">
      <c r="A11">
        <f ca="1">SUM(Data)</f>
        <v>-3833</v>
      </c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1"/>
  <sheetViews>
    <sheetView topLeftCell="B1" workbookViewId="0">
      <selection sqref="A1:I1048576"/>
    </sheetView>
  </sheetViews>
  <sheetFormatPr defaultRowHeight="15" x14ac:dyDescent="0.25"/>
  <cols>
    <col min="1" max="1" width="43.85546875" customWidth="1"/>
    <col min="3" max="3" width="15.5703125" bestFit="1" customWidth="1"/>
    <col min="4" max="4" width="9.28515625" bestFit="1" customWidth="1"/>
    <col min="5" max="5" width="10.85546875" bestFit="1" customWidth="1"/>
    <col min="6" max="6" width="14.7109375" bestFit="1" customWidth="1"/>
    <col min="7" max="7" width="12.7109375" bestFit="1" customWidth="1"/>
    <col min="8" max="8" width="19.140625" bestFit="1" customWidth="1"/>
    <col min="9" max="9" width="14.42578125" bestFit="1" customWidth="1"/>
    <col min="11" max="11" width="43.85546875" customWidth="1"/>
    <col min="13" max="13" width="6" bestFit="1" customWidth="1"/>
    <col min="14" max="14" width="40" bestFit="1" customWidth="1"/>
    <col min="15" max="15" width="12.42578125" bestFit="1" customWidth="1"/>
    <col min="16" max="16" width="14.28515625" bestFit="1" customWidth="1"/>
    <col min="17" max="17" width="9.7109375" bestFit="1" customWidth="1"/>
  </cols>
  <sheetData>
    <row r="1" spans="1:17" ht="15" customHeight="1" x14ac:dyDescent="0.25">
      <c r="C1" t="s">
        <v>28</v>
      </c>
      <c r="D1" t="s">
        <v>29</v>
      </c>
      <c r="E1" t="s">
        <v>30</v>
      </c>
      <c r="F1" t="s">
        <v>34</v>
      </c>
      <c r="G1" t="s">
        <v>31</v>
      </c>
      <c r="H1" t="s">
        <v>32</v>
      </c>
      <c r="I1" t="s">
        <v>33</v>
      </c>
      <c r="M1" t="s">
        <v>3</v>
      </c>
      <c r="N1" t="s">
        <v>4</v>
      </c>
      <c r="O1" t="s">
        <v>25</v>
      </c>
      <c r="P1" t="s">
        <v>27</v>
      </c>
      <c r="Q1" t="s">
        <v>9</v>
      </c>
    </row>
    <row r="2" spans="1:17" ht="15" customHeight="1" x14ac:dyDescent="0.25">
      <c r="A2" t="s">
        <v>2</v>
      </c>
      <c r="C2" t="s">
        <v>18</v>
      </c>
      <c r="D2" t="s">
        <v>19</v>
      </c>
      <c r="F2">
        <v>10</v>
      </c>
      <c r="K2" t="str">
        <f>A2</f>
        <v>Account</v>
      </c>
      <c r="M2">
        <v>-2</v>
      </c>
      <c r="N2" t="s">
        <v>15</v>
      </c>
      <c r="O2">
        <v>7</v>
      </c>
      <c r="Q2">
        <v>10</v>
      </c>
    </row>
    <row r="3" spans="1:17" ht="15" customHeight="1" x14ac:dyDescent="0.25">
      <c r="C3" t="s">
        <v>20</v>
      </c>
      <c r="D3" t="s">
        <v>21</v>
      </c>
      <c r="E3">
        <v>50</v>
      </c>
      <c r="M3">
        <v>10211</v>
      </c>
      <c r="N3" t="s">
        <v>37</v>
      </c>
      <c r="O3">
        <v>1</v>
      </c>
      <c r="Q3">
        <v>39</v>
      </c>
    </row>
    <row r="4" spans="1:17" ht="15" customHeight="1" x14ac:dyDescent="0.25">
      <c r="A4" t="str">
        <f ca="1">_xll.Calumo.Functions.CREPORTLOCATION("Treeview")</f>
        <v>Treeview</v>
      </c>
      <c r="C4" t="s">
        <v>22</v>
      </c>
      <c r="D4" t="s">
        <v>21</v>
      </c>
      <c r="E4">
        <v>10</v>
      </c>
      <c r="M4">
        <v>10212</v>
      </c>
      <c r="N4" t="s">
        <v>38</v>
      </c>
      <c r="O4">
        <v>2</v>
      </c>
      <c r="Q4">
        <v>102</v>
      </c>
    </row>
    <row r="5" spans="1:17" ht="15" customHeight="1" x14ac:dyDescent="0.25">
      <c r="A5" t="s">
        <v>0</v>
      </c>
      <c r="C5" t="s">
        <v>23</v>
      </c>
      <c r="D5" t="s">
        <v>19</v>
      </c>
      <c r="F5">
        <v>10</v>
      </c>
      <c r="H5" t="s">
        <v>24</v>
      </c>
      <c r="I5" t="s">
        <v>23</v>
      </c>
      <c r="K5" t="str">
        <f>A5</f>
        <v>MYOB</v>
      </c>
      <c r="M5">
        <v>10213</v>
      </c>
      <c r="N5" t="s">
        <v>39</v>
      </c>
      <c r="O5">
        <v>5</v>
      </c>
      <c r="Q5">
        <v>246</v>
      </c>
    </row>
    <row r="6" spans="1:17" ht="15" customHeight="1" x14ac:dyDescent="0.25">
      <c r="A6" t="s">
        <v>17</v>
      </c>
      <c r="C6" t="s">
        <v>9</v>
      </c>
      <c r="D6" t="s">
        <v>19</v>
      </c>
      <c r="F6">
        <v>10</v>
      </c>
      <c r="K6" t="s">
        <v>36</v>
      </c>
      <c r="M6">
        <v>10214</v>
      </c>
      <c r="N6" t="s">
        <v>40</v>
      </c>
      <c r="O6">
        <v>5</v>
      </c>
      <c r="Q6">
        <v>263</v>
      </c>
    </row>
    <row r="7" spans="1:17" ht="15" customHeight="1" x14ac:dyDescent="0.25">
      <c r="A7" t="str">
        <f>"@Dimension='"&amp;A2&amp;"',@tableType='Leaf'"</f>
        <v>@Dimension='Account',@tableType='Leaf'</v>
      </c>
      <c r="C7" t="s">
        <v>25</v>
      </c>
      <c r="D7" t="s">
        <v>19</v>
      </c>
      <c r="F7">
        <v>10</v>
      </c>
      <c r="H7" t="s">
        <v>26</v>
      </c>
      <c r="I7" t="s">
        <v>25</v>
      </c>
      <c r="K7" t="str">
        <f>"@Dimension='"&amp;K2&amp;"'"</f>
        <v>@Dimension='Account'</v>
      </c>
      <c r="M7">
        <v>10215</v>
      </c>
      <c r="N7" t="s">
        <v>41</v>
      </c>
      <c r="O7">
        <v>6</v>
      </c>
      <c r="Q7">
        <v>404</v>
      </c>
    </row>
    <row r="8" spans="1:17" ht="15" customHeight="1" x14ac:dyDescent="0.25">
      <c r="A8" t="str">
        <f ca="1">_xll.Calumo.Functions.CREFLEXSQL($A$5,$A$6,$A$7,$C$1:$I$8,$A$9)</f>
        <v>ReflexSqlReportCell</v>
      </c>
      <c r="C8" t="s">
        <v>27</v>
      </c>
      <c r="D8" t="s">
        <v>21</v>
      </c>
      <c r="E8">
        <v>50</v>
      </c>
      <c r="K8" t="str">
        <f ca="1">_xll.Calumo.Functions.CREFLEXSQL($K$5,$K$6,$K$7,$M$1:$Q$451,$K$9)</f>
        <v>ReflexSqlReportCell</v>
      </c>
      <c r="M8">
        <v>10216</v>
      </c>
      <c r="N8" t="s">
        <v>42</v>
      </c>
      <c r="O8">
        <v>5</v>
      </c>
      <c r="Q8">
        <v>245</v>
      </c>
    </row>
    <row r="9" spans="1:17" ht="15" customHeight="1" x14ac:dyDescent="0.25">
      <c r="A9" s="1"/>
      <c r="K9" s="1"/>
      <c r="M9">
        <v>10217</v>
      </c>
      <c r="N9" t="s">
        <v>43</v>
      </c>
      <c r="O9">
        <v>5</v>
      </c>
      <c r="Q9">
        <v>262</v>
      </c>
    </row>
    <row r="10" spans="1:17" ht="15" customHeight="1" x14ac:dyDescent="0.25">
      <c r="A10">
        <f>COUNTA($C:$C)-1</f>
        <v>7</v>
      </c>
      <c r="K10">
        <f>COUNTA($M:$M)-1</f>
        <v>450</v>
      </c>
      <c r="M10">
        <v>10218</v>
      </c>
      <c r="N10" t="s">
        <v>44</v>
      </c>
      <c r="O10">
        <v>6</v>
      </c>
      <c r="Q10">
        <v>403</v>
      </c>
    </row>
    <row r="11" spans="1:17" ht="15" customHeight="1" x14ac:dyDescent="0.25">
      <c r="A11">
        <v>7</v>
      </c>
      <c r="K11">
        <f>COUNTA($M$1:$BP$1)</f>
        <v>5</v>
      </c>
      <c r="M11">
        <v>10219</v>
      </c>
      <c r="N11" t="s">
        <v>45</v>
      </c>
      <c r="O11">
        <v>6</v>
      </c>
      <c r="Q11">
        <v>385</v>
      </c>
    </row>
    <row r="12" spans="1:17" ht="15" customHeight="1" x14ac:dyDescent="0.25">
      <c r="M12">
        <v>10220</v>
      </c>
      <c r="N12" t="s">
        <v>46</v>
      </c>
      <c r="O12">
        <v>2</v>
      </c>
      <c r="Q12">
        <v>106</v>
      </c>
    </row>
    <row r="13" spans="1:17" ht="15" customHeight="1" x14ac:dyDescent="0.25">
      <c r="M13">
        <v>10221</v>
      </c>
      <c r="N13" t="s">
        <v>47</v>
      </c>
      <c r="O13">
        <v>2</v>
      </c>
      <c r="Q13">
        <v>105</v>
      </c>
    </row>
    <row r="14" spans="1:17" ht="15" customHeight="1" x14ac:dyDescent="0.25">
      <c r="M14">
        <v>10222</v>
      </c>
      <c r="N14" t="s">
        <v>48</v>
      </c>
      <c r="O14">
        <v>2</v>
      </c>
      <c r="Q14">
        <v>107</v>
      </c>
    </row>
    <row r="15" spans="1:17" ht="15" customHeight="1" x14ac:dyDescent="0.25">
      <c r="M15">
        <v>10223</v>
      </c>
      <c r="N15" t="s">
        <v>49</v>
      </c>
      <c r="O15">
        <v>2</v>
      </c>
      <c r="Q15">
        <v>108</v>
      </c>
    </row>
    <row r="16" spans="1:17" ht="15" customHeight="1" x14ac:dyDescent="0.25">
      <c r="A16" s="3"/>
      <c r="M16">
        <v>10224</v>
      </c>
      <c r="N16" t="s">
        <v>50</v>
      </c>
      <c r="O16">
        <v>2</v>
      </c>
      <c r="Q16">
        <v>109</v>
      </c>
    </row>
    <row r="17" spans="1:17" ht="15" customHeight="1" x14ac:dyDescent="0.25">
      <c r="M17">
        <v>10225</v>
      </c>
      <c r="N17" t="s">
        <v>51</v>
      </c>
      <c r="O17">
        <v>6</v>
      </c>
      <c r="Q17">
        <v>333</v>
      </c>
    </row>
    <row r="18" spans="1:17" ht="15" customHeight="1" x14ac:dyDescent="0.25">
      <c r="M18">
        <v>10226</v>
      </c>
      <c r="N18" t="s">
        <v>52</v>
      </c>
      <c r="O18">
        <v>6</v>
      </c>
      <c r="Q18">
        <v>372</v>
      </c>
    </row>
    <row r="19" spans="1:17" ht="15" customHeight="1" x14ac:dyDescent="0.25">
      <c r="M19">
        <v>10227</v>
      </c>
      <c r="N19" t="s">
        <v>53</v>
      </c>
      <c r="O19">
        <v>6</v>
      </c>
      <c r="Q19">
        <v>301</v>
      </c>
    </row>
    <row r="20" spans="1:17" ht="15" customHeight="1" x14ac:dyDescent="0.25">
      <c r="M20">
        <v>10228</v>
      </c>
      <c r="N20" t="s">
        <v>54</v>
      </c>
      <c r="O20">
        <v>5</v>
      </c>
      <c r="Q20">
        <v>244</v>
      </c>
    </row>
    <row r="21" spans="1:17" ht="15" customHeight="1" x14ac:dyDescent="0.25">
      <c r="M21">
        <v>10229</v>
      </c>
      <c r="N21" t="s">
        <v>55</v>
      </c>
      <c r="O21">
        <v>5</v>
      </c>
      <c r="Q21">
        <v>261</v>
      </c>
    </row>
    <row r="22" spans="1:17" ht="15" customHeight="1" x14ac:dyDescent="0.25">
      <c r="M22">
        <v>10230</v>
      </c>
      <c r="N22" t="s">
        <v>56</v>
      </c>
      <c r="O22">
        <v>6</v>
      </c>
      <c r="Q22">
        <v>402</v>
      </c>
    </row>
    <row r="23" spans="1:17" ht="15" customHeight="1" x14ac:dyDescent="0.25">
      <c r="M23">
        <v>10231</v>
      </c>
      <c r="N23" t="s">
        <v>57</v>
      </c>
      <c r="O23">
        <v>5</v>
      </c>
      <c r="Q23">
        <v>243</v>
      </c>
    </row>
    <row r="24" spans="1:17" ht="15" customHeight="1" x14ac:dyDescent="0.25">
      <c r="M24">
        <v>10232</v>
      </c>
      <c r="N24" t="s">
        <v>58</v>
      </c>
      <c r="O24">
        <v>5</v>
      </c>
      <c r="Q24">
        <v>260</v>
      </c>
    </row>
    <row r="25" spans="1:17" ht="15" customHeight="1" x14ac:dyDescent="0.25">
      <c r="A25" t="e">
        <f ca="1">schemaData</f>
        <v>#VALUE!</v>
      </c>
      <c r="M25">
        <v>10233</v>
      </c>
      <c r="N25" t="s">
        <v>59</v>
      </c>
      <c r="O25">
        <v>6</v>
      </c>
      <c r="Q25">
        <v>401</v>
      </c>
    </row>
    <row r="26" spans="1:17" ht="15" customHeight="1" x14ac:dyDescent="0.25">
      <c r="M26">
        <v>10234</v>
      </c>
      <c r="N26" t="s">
        <v>60</v>
      </c>
      <c r="O26">
        <v>6</v>
      </c>
      <c r="Q26">
        <v>329</v>
      </c>
    </row>
    <row r="27" spans="1:17" ht="15" customHeight="1" x14ac:dyDescent="0.25">
      <c r="M27">
        <v>10235</v>
      </c>
      <c r="N27" t="s">
        <v>61</v>
      </c>
      <c r="O27">
        <v>6</v>
      </c>
      <c r="Q27">
        <v>367</v>
      </c>
    </row>
    <row r="28" spans="1:17" ht="15" customHeight="1" x14ac:dyDescent="0.25">
      <c r="M28">
        <v>10236</v>
      </c>
      <c r="N28" t="s">
        <v>62</v>
      </c>
      <c r="O28">
        <v>6</v>
      </c>
      <c r="Q28">
        <v>368</v>
      </c>
    </row>
    <row r="29" spans="1:17" ht="15" customHeight="1" x14ac:dyDescent="0.25">
      <c r="M29">
        <v>10237</v>
      </c>
      <c r="N29" t="s">
        <v>63</v>
      </c>
      <c r="O29">
        <v>6</v>
      </c>
      <c r="Q29">
        <v>365</v>
      </c>
    </row>
    <row r="30" spans="1:17" ht="15" customHeight="1" x14ac:dyDescent="0.25">
      <c r="M30">
        <v>10238</v>
      </c>
      <c r="N30" t="s">
        <v>64</v>
      </c>
      <c r="O30">
        <v>6</v>
      </c>
      <c r="Q30">
        <v>366</v>
      </c>
    </row>
    <row r="31" spans="1:17" ht="15" customHeight="1" x14ac:dyDescent="0.25">
      <c r="M31">
        <v>10239</v>
      </c>
      <c r="N31" t="s">
        <v>65</v>
      </c>
      <c r="O31">
        <v>5</v>
      </c>
      <c r="Q31">
        <v>187</v>
      </c>
    </row>
    <row r="32" spans="1:17" ht="15" customHeight="1" x14ac:dyDescent="0.25">
      <c r="M32">
        <v>10240</v>
      </c>
      <c r="N32" t="s">
        <v>66</v>
      </c>
      <c r="O32">
        <v>5</v>
      </c>
      <c r="Q32">
        <v>216</v>
      </c>
    </row>
    <row r="33" spans="13:17" ht="15" customHeight="1" x14ac:dyDescent="0.25">
      <c r="M33">
        <v>10241</v>
      </c>
      <c r="N33" t="s">
        <v>67</v>
      </c>
      <c r="O33">
        <v>6</v>
      </c>
      <c r="Q33">
        <v>297</v>
      </c>
    </row>
    <row r="34" spans="13:17" ht="15" customHeight="1" x14ac:dyDescent="0.25">
      <c r="M34">
        <v>10242</v>
      </c>
      <c r="N34" t="s">
        <v>68</v>
      </c>
      <c r="O34">
        <v>3</v>
      </c>
      <c r="Q34">
        <v>152</v>
      </c>
    </row>
    <row r="35" spans="13:17" ht="15" customHeight="1" x14ac:dyDescent="0.25">
      <c r="M35">
        <v>10243</v>
      </c>
      <c r="N35" t="s">
        <v>69</v>
      </c>
      <c r="O35">
        <v>6</v>
      </c>
      <c r="Q35">
        <v>399</v>
      </c>
    </row>
    <row r="36" spans="13:17" ht="15" customHeight="1" x14ac:dyDescent="0.25">
      <c r="M36">
        <v>10244</v>
      </c>
      <c r="N36" t="s">
        <v>70</v>
      </c>
      <c r="O36">
        <v>1</v>
      </c>
      <c r="Q36">
        <v>19</v>
      </c>
    </row>
    <row r="37" spans="13:17" ht="15" customHeight="1" x14ac:dyDescent="0.25">
      <c r="M37">
        <v>10245</v>
      </c>
      <c r="N37" t="s">
        <v>71</v>
      </c>
      <c r="O37">
        <v>6</v>
      </c>
      <c r="Q37">
        <v>424</v>
      </c>
    </row>
    <row r="38" spans="13:17" ht="15" customHeight="1" x14ac:dyDescent="0.25">
      <c r="M38">
        <v>10246</v>
      </c>
      <c r="N38" t="s">
        <v>72</v>
      </c>
      <c r="O38">
        <v>1</v>
      </c>
      <c r="Q38">
        <v>48</v>
      </c>
    </row>
    <row r="39" spans="13:17" ht="15" customHeight="1" x14ac:dyDescent="0.25">
      <c r="M39">
        <v>10247</v>
      </c>
      <c r="N39" t="s">
        <v>73</v>
      </c>
      <c r="O39">
        <v>4</v>
      </c>
      <c r="Q39">
        <v>174</v>
      </c>
    </row>
    <row r="40" spans="13:17" ht="15" customHeight="1" x14ac:dyDescent="0.25">
      <c r="M40">
        <v>10248</v>
      </c>
      <c r="N40" t="s">
        <v>74</v>
      </c>
      <c r="O40">
        <v>4</v>
      </c>
      <c r="Q40">
        <v>175</v>
      </c>
    </row>
    <row r="41" spans="13:17" ht="15" customHeight="1" x14ac:dyDescent="0.25">
      <c r="M41">
        <v>10249</v>
      </c>
      <c r="N41" t="s">
        <v>75</v>
      </c>
      <c r="O41">
        <v>5</v>
      </c>
      <c r="Q41">
        <v>190</v>
      </c>
    </row>
    <row r="42" spans="13:17" ht="15" customHeight="1" x14ac:dyDescent="0.25">
      <c r="M42">
        <v>10250</v>
      </c>
      <c r="N42" t="s">
        <v>76</v>
      </c>
      <c r="O42">
        <v>5</v>
      </c>
      <c r="Q42">
        <v>219</v>
      </c>
    </row>
    <row r="43" spans="13:17" ht="15" customHeight="1" x14ac:dyDescent="0.25">
      <c r="M43">
        <v>10251</v>
      </c>
      <c r="N43" t="s">
        <v>77</v>
      </c>
      <c r="O43">
        <v>5</v>
      </c>
      <c r="Q43">
        <v>191</v>
      </c>
    </row>
    <row r="44" spans="13:17" ht="15" customHeight="1" x14ac:dyDescent="0.25">
      <c r="M44">
        <v>10252</v>
      </c>
      <c r="N44" t="s">
        <v>78</v>
      </c>
      <c r="O44">
        <v>5</v>
      </c>
      <c r="Q44">
        <v>220</v>
      </c>
    </row>
    <row r="45" spans="13:17" ht="15" customHeight="1" x14ac:dyDescent="0.25">
      <c r="M45">
        <v>10253</v>
      </c>
      <c r="N45" t="s">
        <v>79</v>
      </c>
      <c r="O45">
        <v>5</v>
      </c>
      <c r="Q45">
        <v>189</v>
      </c>
    </row>
    <row r="46" spans="13:17" ht="15" customHeight="1" x14ac:dyDescent="0.25">
      <c r="M46">
        <v>10254</v>
      </c>
      <c r="N46" t="s">
        <v>80</v>
      </c>
      <c r="O46">
        <v>5</v>
      </c>
      <c r="Q46">
        <v>218</v>
      </c>
    </row>
    <row r="47" spans="13:17" ht="15" customHeight="1" x14ac:dyDescent="0.25">
      <c r="M47">
        <v>10255</v>
      </c>
      <c r="N47" t="s">
        <v>81</v>
      </c>
      <c r="O47">
        <v>6</v>
      </c>
      <c r="Q47">
        <v>299</v>
      </c>
    </row>
    <row r="48" spans="13:17" ht="15" customHeight="1" x14ac:dyDescent="0.25">
      <c r="M48">
        <v>10256</v>
      </c>
      <c r="N48" t="s">
        <v>82</v>
      </c>
      <c r="O48">
        <v>1</v>
      </c>
      <c r="Q48">
        <v>20</v>
      </c>
    </row>
    <row r="49" spans="13:17" ht="15" customHeight="1" x14ac:dyDescent="0.25">
      <c r="M49">
        <v>10257</v>
      </c>
      <c r="N49" t="s">
        <v>83</v>
      </c>
      <c r="O49">
        <v>2</v>
      </c>
      <c r="Q49">
        <v>124</v>
      </c>
    </row>
    <row r="50" spans="13:17" ht="15" customHeight="1" x14ac:dyDescent="0.25">
      <c r="M50">
        <v>10258</v>
      </c>
      <c r="N50" t="s">
        <v>84</v>
      </c>
      <c r="O50">
        <v>2</v>
      </c>
      <c r="Q50">
        <v>126</v>
      </c>
    </row>
    <row r="51" spans="13:17" ht="15" customHeight="1" x14ac:dyDescent="0.25">
      <c r="M51">
        <v>10259</v>
      </c>
      <c r="N51" t="s">
        <v>85</v>
      </c>
      <c r="O51">
        <v>1</v>
      </c>
      <c r="Q51">
        <v>45</v>
      </c>
    </row>
    <row r="52" spans="13:17" ht="15" customHeight="1" x14ac:dyDescent="0.25">
      <c r="M52">
        <v>10260</v>
      </c>
      <c r="N52" t="s">
        <v>86</v>
      </c>
      <c r="O52">
        <v>2</v>
      </c>
      <c r="Q52">
        <v>128</v>
      </c>
    </row>
    <row r="53" spans="13:17" ht="15" customHeight="1" x14ac:dyDescent="0.25">
      <c r="M53">
        <v>10261</v>
      </c>
      <c r="N53" t="s">
        <v>87</v>
      </c>
      <c r="O53">
        <v>6</v>
      </c>
      <c r="Q53">
        <v>325</v>
      </c>
    </row>
    <row r="54" spans="13:17" ht="15" customHeight="1" x14ac:dyDescent="0.25">
      <c r="M54">
        <v>10262</v>
      </c>
      <c r="N54" t="s">
        <v>88</v>
      </c>
      <c r="O54">
        <v>4</v>
      </c>
      <c r="Q54">
        <v>168</v>
      </c>
    </row>
    <row r="55" spans="13:17" ht="15" customHeight="1" x14ac:dyDescent="0.25">
      <c r="M55">
        <v>10263</v>
      </c>
      <c r="N55" t="s">
        <v>89</v>
      </c>
      <c r="O55">
        <v>5</v>
      </c>
      <c r="Q55">
        <v>286</v>
      </c>
    </row>
    <row r="56" spans="13:17" ht="15" customHeight="1" x14ac:dyDescent="0.25">
      <c r="M56">
        <v>10264</v>
      </c>
      <c r="N56" t="s">
        <v>90</v>
      </c>
      <c r="O56">
        <v>7</v>
      </c>
      <c r="Q56">
        <v>461</v>
      </c>
    </row>
    <row r="57" spans="13:17" ht="15" customHeight="1" x14ac:dyDescent="0.25">
      <c r="M57">
        <v>10265</v>
      </c>
      <c r="N57" t="s">
        <v>91</v>
      </c>
      <c r="O57">
        <v>6</v>
      </c>
      <c r="Q57">
        <v>326</v>
      </c>
    </row>
    <row r="58" spans="13:17" ht="15" customHeight="1" x14ac:dyDescent="0.25">
      <c r="M58">
        <v>10266</v>
      </c>
      <c r="N58" t="s">
        <v>92</v>
      </c>
      <c r="O58">
        <v>6</v>
      </c>
      <c r="Q58">
        <v>341</v>
      </c>
    </row>
    <row r="59" spans="13:17" ht="15" customHeight="1" x14ac:dyDescent="0.25">
      <c r="M59">
        <v>10267</v>
      </c>
      <c r="N59" t="s">
        <v>93</v>
      </c>
      <c r="O59">
        <v>6</v>
      </c>
      <c r="Q59">
        <v>376</v>
      </c>
    </row>
    <row r="60" spans="13:17" ht="15" customHeight="1" x14ac:dyDescent="0.25">
      <c r="M60">
        <v>10268</v>
      </c>
      <c r="N60" t="s">
        <v>94</v>
      </c>
      <c r="O60">
        <v>6</v>
      </c>
      <c r="Q60">
        <v>298</v>
      </c>
    </row>
    <row r="61" spans="13:17" ht="15" customHeight="1" x14ac:dyDescent="0.25">
      <c r="M61">
        <v>10269</v>
      </c>
      <c r="N61" t="s">
        <v>95</v>
      </c>
      <c r="O61">
        <v>5</v>
      </c>
      <c r="Q61">
        <v>188</v>
      </c>
    </row>
    <row r="62" spans="13:17" ht="15" customHeight="1" x14ac:dyDescent="0.25">
      <c r="M62">
        <v>10270</v>
      </c>
      <c r="N62" t="s">
        <v>96</v>
      </c>
      <c r="O62">
        <v>5</v>
      </c>
      <c r="Q62">
        <v>217</v>
      </c>
    </row>
    <row r="63" spans="13:17" ht="15" customHeight="1" x14ac:dyDescent="0.25">
      <c r="M63">
        <v>10271</v>
      </c>
      <c r="N63" t="s">
        <v>97</v>
      </c>
      <c r="O63">
        <v>6</v>
      </c>
      <c r="Q63">
        <v>425</v>
      </c>
    </row>
    <row r="64" spans="13:17" ht="15" customHeight="1" x14ac:dyDescent="0.25">
      <c r="M64">
        <v>10272</v>
      </c>
      <c r="N64" t="s">
        <v>98</v>
      </c>
      <c r="O64">
        <v>6</v>
      </c>
      <c r="Q64">
        <v>370</v>
      </c>
    </row>
    <row r="65" spans="13:17" ht="15" customHeight="1" x14ac:dyDescent="0.25">
      <c r="M65">
        <v>10273</v>
      </c>
      <c r="N65" t="s">
        <v>99</v>
      </c>
      <c r="O65">
        <v>1</v>
      </c>
      <c r="Q65">
        <v>68</v>
      </c>
    </row>
    <row r="66" spans="13:17" ht="15" customHeight="1" x14ac:dyDescent="0.25">
      <c r="M66">
        <v>10274</v>
      </c>
      <c r="N66" t="s">
        <v>100</v>
      </c>
      <c r="O66">
        <v>1</v>
      </c>
      <c r="Q66">
        <v>62</v>
      </c>
    </row>
    <row r="67" spans="13:17" ht="15" customHeight="1" x14ac:dyDescent="0.25">
      <c r="M67">
        <v>10275</v>
      </c>
      <c r="N67" t="s">
        <v>101</v>
      </c>
      <c r="O67">
        <v>6</v>
      </c>
      <c r="Q67">
        <v>340</v>
      </c>
    </row>
    <row r="68" spans="13:17" ht="15" customHeight="1" x14ac:dyDescent="0.25">
      <c r="M68">
        <v>10276</v>
      </c>
      <c r="N68" t="s">
        <v>102</v>
      </c>
      <c r="O68">
        <v>6</v>
      </c>
      <c r="Q68">
        <v>312</v>
      </c>
    </row>
    <row r="69" spans="13:17" ht="15" customHeight="1" x14ac:dyDescent="0.25">
      <c r="M69">
        <v>10277</v>
      </c>
      <c r="N69" t="s">
        <v>103</v>
      </c>
      <c r="O69">
        <v>6</v>
      </c>
      <c r="Q69">
        <v>313</v>
      </c>
    </row>
    <row r="70" spans="13:17" ht="15" customHeight="1" x14ac:dyDescent="0.25">
      <c r="M70">
        <v>10278</v>
      </c>
      <c r="N70" t="s">
        <v>104</v>
      </c>
      <c r="O70">
        <v>6</v>
      </c>
      <c r="Q70">
        <v>389</v>
      </c>
    </row>
    <row r="71" spans="13:17" ht="15" customHeight="1" x14ac:dyDescent="0.25">
      <c r="M71">
        <v>10279</v>
      </c>
      <c r="N71" t="s">
        <v>105</v>
      </c>
      <c r="O71">
        <v>6</v>
      </c>
      <c r="Q71">
        <v>349</v>
      </c>
    </row>
    <row r="72" spans="13:17" ht="15" customHeight="1" x14ac:dyDescent="0.25">
      <c r="M72">
        <v>10280</v>
      </c>
      <c r="N72" t="s">
        <v>106</v>
      </c>
      <c r="O72">
        <v>6</v>
      </c>
      <c r="Q72">
        <v>350</v>
      </c>
    </row>
    <row r="73" spans="13:17" ht="15" customHeight="1" x14ac:dyDescent="0.25">
      <c r="M73">
        <v>10281</v>
      </c>
      <c r="N73" t="s">
        <v>107</v>
      </c>
      <c r="O73">
        <v>1</v>
      </c>
      <c r="Q73">
        <v>24</v>
      </c>
    </row>
    <row r="74" spans="13:17" ht="15" customHeight="1" x14ac:dyDescent="0.25">
      <c r="M74">
        <v>10282</v>
      </c>
      <c r="N74" t="s">
        <v>108</v>
      </c>
      <c r="O74">
        <v>6</v>
      </c>
      <c r="Q74">
        <v>300</v>
      </c>
    </row>
    <row r="75" spans="13:17" ht="15" customHeight="1" x14ac:dyDescent="0.25">
      <c r="M75">
        <v>10283</v>
      </c>
      <c r="N75" t="s">
        <v>109</v>
      </c>
      <c r="O75">
        <v>5</v>
      </c>
      <c r="Q75">
        <v>193</v>
      </c>
    </row>
    <row r="76" spans="13:17" ht="15" customHeight="1" x14ac:dyDescent="0.25">
      <c r="M76">
        <v>10284</v>
      </c>
      <c r="N76" t="s">
        <v>110</v>
      </c>
      <c r="O76">
        <v>5</v>
      </c>
      <c r="Q76">
        <v>222</v>
      </c>
    </row>
    <row r="77" spans="13:17" ht="15" customHeight="1" x14ac:dyDescent="0.25">
      <c r="M77">
        <v>10285</v>
      </c>
      <c r="N77" t="s">
        <v>111</v>
      </c>
      <c r="O77">
        <v>5</v>
      </c>
      <c r="Q77">
        <v>192</v>
      </c>
    </row>
    <row r="78" spans="13:17" ht="15" customHeight="1" x14ac:dyDescent="0.25">
      <c r="M78">
        <v>10286</v>
      </c>
      <c r="N78" t="s">
        <v>112</v>
      </c>
      <c r="O78">
        <v>5</v>
      </c>
      <c r="Q78">
        <v>221</v>
      </c>
    </row>
    <row r="79" spans="13:17" ht="15" customHeight="1" x14ac:dyDescent="0.25">
      <c r="M79">
        <v>10287</v>
      </c>
      <c r="N79" t="s">
        <v>113</v>
      </c>
      <c r="O79">
        <v>5</v>
      </c>
      <c r="Q79">
        <v>182</v>
      </c>
    </row>
    <row r="80" spans="13:17" ht="15" customHeight="1" x14ac:dyDescent="0.25">
      <c r="M80">
        <v>10288</v>
      </c>
      <c r="N80" t="s">
        <v>114</v>
      </c>
      <c r="O80">
        <v>5</v>
      </c>
      <c r="Q80">
        <v>183</v>
      </c>
    </row>
    <row r="81" spans="13:17" ht="15" customHeight="1" x14ac:dyDescent="0.25">
      <c r="M81">
        <v>10289</v>
      </c>
      <c r="N81" t="s">
        <v>115</v>
      </c>
      <c r="O81">
        <v>5</v>
      </c>
      <c r="Q81">
        <v>284</v>
      </c>
    </row>
    <row r="82" spans="13:17" ht="15" customHeight="1" x14ac:dyDescent="0.25">
      <c r="M82">
        <v>10290</v>
      </c>
      <c r="N82" t="s">
        <v>116</v>
      </c>
      <c r="O82">
        <v>5</v>
      </c>
      <c r="Q82">
        <v>184</v>
      </c>
    </row>
    <row r="83" spans="13:17" ht="15" customHeight="1" x14ac:dyDescent="0.25">
      <c r="M83">
        <v>10291</v>
      </c>
      <c r="N83" t="s">
        <v>117</v>
      </c>
      <c r="O83">
        <v>5</v>
      </c>
      <c r="Q83">
        <v>181</v>
      </c>
    </row>
    <row r="84" spans="13:17" ht="15" customHeight="1" x14ac:dyDescent="0.25">
      <c r="M84">
        <v>10292</v>
      </c>
      <c r="N84" t="s">
        <v>118</v>
      </c>
      <c r="O84">
        <v>5</v>
      </c>
      <c r="Q84">
        <v>283</v>
      </c>
    </row>
    <row r="85" spans="13:17" ht="15" customHeight="1" x14ac:dyDescent="0.25">
      <c r="M85">
        <v>10293</v>
      </c>
      <c r="N85" t="s">
        <v>119</v>
      </c>
      <c r="O85">
        <v>5</v>
      </c>
      <c r="Q85">
        <v>282</v>
      </c>
    </row>
    <row r="86" spans="13:17" ht="15" customHeight="1" x14ac:dyDescent="0.25">
      <c r="M86">
        <v>10294</v>
      </c>
      <c r="N86" t="s">
        <v>120</v>
      </c>
      <c r="O86">
        <v>5</v>
      </c>
      <c r="Q86">
        <v>289</v>
      </c>
    </row>
    <row r="87" spans="13:17" ht="15" customHeight="1" x14ac:dyDescent="0.25">
      <c r="M87">
        <v>10295</v>
      </c>
      <c r="N87" t="s">
        <v>121</v>
      </c>
      <c r="O87">
        <v>5</v>
      </c>
      <c r="Q87">
        <v>1</v>
      </c>
    </row>
    <row r="88" spans="13:17" ht="15" customHeight="1" x14ac:dyDescent="0.25">
      <c r="M88">
        <v>10296</v>
      </c>
      <c r="N88" t="s">
        <v>122</v>
      </c>
      <c r="O88">
        <v>6</v>
      </c>
      <c r="Q88">
        <v>419</v>
      </c>
    </row>
    <row r="89" spans="13:17" ht="15" customHeight="1" x14ac:dyDescent="0.25">
      <c r="M89">
        <v>10297</v>
      </c>
      <c r="N89" t="s">
        <v>123</v>
      </c>
      <c r="O89">
        <v>3</v>
      </c>
      <c r="Q89">
        <v>156</v>
      </c>
    </row>
    <row r="90" spans="13:17" ht="15" customHeight="1" x14ac:dyDescent="0.25">
      <c r="M90">
        <v>10298</v>
      </c>
      <c r="N90" t="s">
        <v>124</v>
      </c>
      <c r="O90">
        <v>6</v>
      </c>
      <c r="Q90">
        <v>339</v>
      </c>
    </row>
    <row r="91" spans="13:17" ht="15" customHeight="1" x14ac:dyDescent="0.25">
      <c r="M91">
        <v>10299</v>
      </c>
      <c r="N91" t="s">
        <v>125</v>
      </c>
      <c r="O91">
        <v>2</v>
      </c>
      <c r="Q91">
        <v>116</v>
      </c>
    </row>
    <row r="92" spans="13:17" ht="15" customHeight="1" x14ac:dyDescent="0.25">
      <c r="M92">
        <v>10300</v>
      </c>
      <c r="N92" t="s">
        <v>126</v>
      </c>
      <c r="O92">
        <v>2</v>
      </c>
      <c r="Q92">
        <v>115</v>
      </c>
    </row>
    <row r="93" spans="13:17" ht="15" customHeight="1" x14ac:dyDescent="0.25">
      <c r="M93">
        <v>10301</v>
      </c>
      <c r="N93" t="s">
        <v>127</v>
      </c>
      <c r="O93">
        <v>2</v>
      </c>
      <c r="Q93">
        <v>136</v>
      </c>
    </row>
    <row r="94" spans="13:17" ht="15" customHeight="1" x14ac:dyDescent="0.25">
      <c r="M94">
        <v>10302</v>
      </c>
      <c r="N94" t="s">
        <v>128</v>
      </c>
      <c r="O94">
        <v>6</v>
      </c>
      <c r="Q94">
        <v>362</v>
      </c>
    </row>
    <row r="95" spans="13:17" ht="15" customHeight="1" x14ac:dyDescent="0.25">
      <c r="M95">
        <v>10303</v>
      </c>
      <c r="N95" t="s">
        <v>129</v>
      </c>
      <c r="O95">
        <v>6</v>
      </c>
      <c r="Q95">
        <v>360</v>
      </c>
    </row>
    <row r="96" spans="13:17" ht="15" customHeight="1" x14ac:dyDescent="0.25">
      <c r="M96">
        <v>10304</v>
      </c>
      <c r="N96" t="s">
        <v>130</v>
      </c>
      <c r="O96">
        <v>6</v>
      </c>
      <c r="Q96">
        <v>359</v>
      </c>
    </row>
    <row r="97" spans="13:17" ht="15" customHeight="1" x14ac:dyDescent="0.25">
      <c r="M97">
        <v>10305</v>
      </c>
      <c r="N97" t="s">
        <v>131</v>
      </c>
      <c r="O97">
        <v>6</v>
      </c>
      <c r="Q97">
        <v>364</v>
      </c>
    </row>
    <row r="98" spans="13:17" ht="15" customHeight="1" x14ac:dyDescent="0.25">
      <c r="M98">
        <v>10306</v>
      </c>
      <c r="N98" t="s">
        <v>132</v>
      </c>
      <c r="O98">
        <v>6</v>
      </c>
      <c r="Q98">
        <v>361</v>
      </c>
    </row>
    <row r="99" spans="13:17" ht="15" customHeight="1" x14ac:dyDescent="0.25">
      <c r="M99">
        <v>10307</v>
      </c>
      <c r="N99" t="s">
        <v>133</v>
      </c>
      <c r="O99">
        <v>6</v>
      </c>
      <c r="Q99">
        <v>363</v>
      </c>
    </row>
    <row r="100" spans="13:17" ht="15" customHeight="1" x14ac:dyDescent="0.25">
      <c r="M100">
        <v>10308</v>
      </c>
      <c r="N100" t="s">
        <v>134</v>
      </c>
      <c r="O100">
        <v>1</v>
      </c>
      <c r="Q100">
        <v>17</v>
      </c>
    </row>
    <row r="101" spans="13:17" ht="15" customHeight="1" x14ac:dyDescent="0.25">
      <c r="M101">
        <v>10309</v>
      </c>
      <c r="N101" t="s">
        <v>135</v>
      </c>
      <c r="O101">
        <v>1</v>
      </c>
      <c r="Q101">
        <v>18</v>
      </c>
    </row>
    <row r="102" spans="13:17" ht="15" customHeight="1" x14ac:dyDescent="0.25">
      <c r="M102">
        <v>10310</v>
      </c>
      <c r="N102" t="s">
        <v>136</v>
      </c>
      <c r="O102">
        <v>1</v>
      </c>
      <c r="Q102">
        <v>21</v>
      </c>
    </row>
    <row r="103" spans="13:17" ht="15" customHeight="1" x14ac:dyDescent="0.25">
      <c r="M103">
        <v>10311</v>
      </c>
      <c r="N103" t="s">
        <v>137</v>
      </c>
      <c r="O103">
        <v>1</v>
      </c>
      <c r="Q103">
        <v>22</v>
      </c>
    </row>
    <row r="104" spans="13:17" ht="15" customHeight="1" x14ac:dyDescent="0.25">
      <c r="M104">
        <v>10312</v>
      </c>
      <c r="N104" t="s">
        <v>138</v>
      </c>
      <c r="O104">
        <v>6</v>
      </c>
      <c r="Q104">
        <v>398</v>
      </c>
    </row>
    <row r="105" spans="13:17" ht="15" customHeight="1" x14ac:dyDescent="0.25">
      <c r="M105">
        <v>10313</v>
      </c>
      <c r="N105" t="s">
        <v>139</v>
      </c>
      <c r="O105">
        <v>7</v>
      </c>
      <c r="Q105">
        <v>452</v>
      </c>
    </row>
    <row r="106" spans="13:17" ht="15" customHeight="1" x14ac:dyDescent="0.25">
      <c r="M106">
        <v>10314</v>
      </c>
      <c r="N106" t="s">
        <v>140</v>
      </c>
      <c r="O106">
        <v>5</v>
      </c>
      <c r="Q106">
        <v>294</v>
      </c>
    </row>
    <row r="107" spans="13:17" ht="15" customHeight="1" x14ac:dyDescent="0.25">
      <c r="M107">
        <v>10315</v>
      </c>
      <c r="N107" t="s">
        <v>141</v>
      </c>
      <c r="O107">
        <v>3</v>
      </c>
      <c r="Q107">
        <v>153</v>
      </c>
    </row>
    <row r="108" spans="13:17" ht="15" customHeight="1" x14ac:dyDescent="0.25">
      <c r="M108">
        <v>10316</v>
      </c>
      <c r="N108" t="s">
        <v>142</v>
      </c>
      <c r="O108">
        <v>3</v>
      </c>
      <c r="Q108">
        <v>157</v>
      </c>
    </row>
    <row r="109" spans="13:17" ht="15" customHeight="1" x14ac:dyDescent="0.25">
      <c r="M109">
        <v>10317</v>
      </c>
      <c r="N109" t="s">
        <v>143</v>
      </c>
      <c r="O109">
        <v>3</v>
      </c>
      <c r="Q109">
        <v>151</v>
      </c>
    </row>
    <row r="110" spans="13:17" ht="15" customHeight="1" x14ac:dyDescent="0.25">
      <c r="M110">
        <v>10318</v>
      </c>
      <c r="N110" t="s">
        <v>144</v>
      </c>
      <c r="O110">
        <v>3</v>
      </c>
      <c r="Q110">
        <v>154</v>
      </c>
    </row>
    <row r="111" spans="13:17" ht="15" customHeight="1" x14ac:dyDescent="0.25">
      <c r="M111">
        <v>10319</v>
      </c>
      <c r="N111" t="s">
        <v>145</v>
      </c>
      <c r="O111">
        <v>7</v>
      </c>
      <c r="Q111">
        <v>448</v>
      </c>
    </row>
    <row r="112" spans="13:17" ht="15" customHeight="1" x14ac:dyDescent="0.25">
      <c r="M112">
        <v>10320</v>
      </c>
      <c r="N112" t="s">
        <v>146</v>
      </c>
      <c r="O112">
        <v>6</v>
      </c>
      <c r="Q112">
        <v>426</v>
      </c>
    </row>
    <row r="113" spans="13:17" ht="15" customHeight="1" x14ac:dyDescent="0.25">
      <c r="M113">
        <v>10321</v>
      </c>
      <c r="N113" t="s">
        <v>147</v>
      </c>
      <c r="O113">
        <v>6</v>
      </c>
      <c r="Q113">
        <v>327</v>
      </c>
    </row>
    <row r="114" spans="13:17" ht="15" customHeight="1" x14ac:dyDescent="0.25">
      <c r="M114">
        <v>10322</v>
      </c>
      <c r="N114" t="s">
        <v>148</v>
      </c>
      <c r="O114">
        <v>1</v>
      </c>
      <c r="Q114">
        <v>13</v>
      </c>
    </row>
    <row r="115" spans="13:17" ht="15" customHeight="1" x14ac:dyDescent="0.25">
      <c r="M115">
        <v>10323</v>
      </c>
      <c r="N115" t="s">
        <v>149</v>
      </c>
      <c r="O115">
        <v>5</v>
      </c>
      <c r="Q115">
        <v>199</v>
      </c>
    </row>
    <row r="116" spans="13:17" ht="15" customHeight="1" x14ac:dyDescent="0.25">
      <c r="M116">
        <v>10324</v>
      </c>
      <c r="N116" t="s">
        <v>150</v>
      </c>
      <c r="O116">
        <v>5</v>
      </c>
      <c r="Q116">
        <v>227</v>
      </c>
    </row>
    <row r="117" spans="13:17" ht="15" customHeight="1" x14ac:dyDescent="0.25">
      <c r="M117">
        <v>10325</v>
      </c>
      <c r="N117" t="s">
        <v>151</v>
      </c>
      <c r="O117">
        <v>6</v>
      </c>
      <c r="Q117">
        <v>306</v>
      </c>
    </row>
    <row r="118" spans="13:17" ht="15" customHeight="1" x14ac:dyDescent="0.25">
      <c r="M118">
        <v>10326</v>
      </c>
      <c r="N118" t="s">
        <v>152</v>
      </c>
      <c r="O118">
        <v>5</v>
      </c>
      <c r="Q118">
        <v>255</v>
      </c>
    </row>
    <row r="119" spans="13:17" ht="15" customHeight="1" x14ac:dyDescent="0.25">
      <c r="M119">
        <v>10327</v>
      </c>
      <c r="N119" t="s">
        <v>153</v>
      </c>
      <c r="O119">
        <v>5</v>
      </c>
      <c r="Q119">
        <v>271</v>
      </c>
    </row>
    <row r="120" spans="13:17" ht="15" customHeight="1" x14ac:dyDescent="0.25">
      <c r="M120">
        <v>10328</v>
      </c>
      <c r="N120" t="s">
        <v>154</v>
      </c>
      <c r="O120">
        <v>6</v>
      </c>
      <c r="Q120">
        <v>414</v>
      </c>
    </row>
    <row r="121" spans="13:17" ht="15" customHeight="1" x14ac:dyDescent="0.25">
      <c r="M121">
        <v>10329</v>
      </c>
      <c r="N121" t="s">
        <v>155</v>
      </c>
      <c r="O121">
        <v>6</v>
      </c>
      <c r="Q121">
        <v>415</v>
      </c>
    </row>
    <row r="122" spans="13:17" ht="15" customHeight="1" x14ac:dyDescent="0.25">
      <c r="M122">
        <v>10330</v>
      </c>
      <c r="N122" t="s">
        <v>156</v>
      </c>
      <c r="O122">
        <v>5</v>
      </c>
      <c r="Q122">
        <v>256</v>
      </c>
    </row>
    <row r="123" spans="13:17" ht="15" customHeight="1" x14ac:dyDescent="0.25">
      <c r="M123">
        <v>10331</v>
      </c>
      <c r="N123" t="s">
        <v>157</v>
      </c>
      <c r="O123">
        <v>5</v>
      </c>
      <c r="Q123">
        <v>272</v>
      </c>
    </row>
    <row r="124" spans="13:17" ht="15" customHeight="1" x14ac:dyDescent="0.25">
      <c r="M124">
        <v>10332</v>
      </c>
      <c r="N124" t="s">
        <v>158</v>
      </c>
      <c r="O124">
        <v>5</v>
      </c>
      <c r="Q124">
        <v>257</v>
      </c>
    </row>
    <row r="125" spans="13:17" ht="15" customHeight="1" x14ac:dyDescent="0.25">
      <c r="M125">
        <v>10333</v>
      </c>
      <c r="N125" t="s">
        <v>159</v>
      </c>
      <c r="O125">
        <v>5</v>
      </c>
      <c r="Q125">
        <v>273</v>
      </c>
    </row>
    <row r="126" spans="13:17" ht="15" customHeight="1" x14ac:dyDescent="0.25">
      <c r="M126">
        <v>10334</v>
      </c>
      <c r="N126" t="s">
        <v>160</v>
      </c>
      <c r="O126">
        <v>6</v>
      </c>
      <c r="Q126">
        <v>416</v>
      </c>
    </row>
    <row r="127" spans="13:17" ht="15" customHeight="1" x14ac:dyDescent="0.25">
      <c r="M127">
        <v>10335</v>
      </c>
      <c r="N127" t="s">
        <v>161</v>
      </c>
      <c r="O127">
        <v>5</v>
      </c>
      <c r="Q127">
        <v>258</v>
      </c>
    </row>
    <row r="128" spans="13:17" ht="15" customHeight="1" x14ac:dyDescent="0.25">
      <c r="M128">
        <v>10336</v>
      </c>
      <c r="N128" t="s">
        <v>162</v>
      </c>
      <c r="O128">
        <v>5</v>
      </c>
      <c r="Q128">
        <v>274</v>
      </c>
    </row>
    <row r="129" spans="13:17" ht="15" customHeight="1" x14ac:dyDescent="0.25">
      <c r="M129">
        <v>10337</v>
      </c>
      <c r="N129" t="s">
        <v>163</v>
      </c>
      <c r="O129">
        <v>6</v>
      </c>
      <c r="Q129">
        <v>417</v>
      </c>
    </row>
    <row r="130" spans="13:17" ht="15" customHeight="1" x14ac:dyDescent="0.25">
      <c r="M130">
        <v>10338</v>
      </c>
      <c r="N130" t="s">
        <v>164</v>
      </c>
      <c r="O130">
        <v>6</v>
      </c>
      <c r="Q130">
        <v>343</v>
      </c>
    </row>
    <row r="131" spans="13:17" ht="15" customHeight="1" x14ac:dyDescent="0.25">
      <c r="M131">
        <v>10339</v>
      </c>
      <c r="N131" t="s">
        <v>165</v>
      </c>
      <c r="O131">
        <v>6</v>
      </c>
      <c r="Q131">
        <v>344</v>
      </c>
    </row>
    <row r="132" spans="13:17" ht="15" customHeight="1" x14ac:dyDescent="0.25">
      <c r="M132">
        <v>10340</v>
      </c>
      <c r="N132" t="s">
        <v>166</v>
      </c>
      <c r="O132">
        <v>5</v>
      </c>
      <c r="Q132">
        <v>186</v>
      </c>
    </row>
    <row r="133" spans="13:17" ht="15" customHeight="1" x14ac:dyDescent="0.25">
      <c r="M133">
        <v>10341</v>
      </c>
      <c r="N133" t="s">
        <v>167</v>
      </c>
      <c r="O133">
        <v>5</v>
      </c>
      <c r="Q133">
        <v>215</v>
      </c>
    </row>
    <row r="134" spans="13:17" ht="15" customHeight="1" x14ac:dyDescent="0.25">
      <c r="M134">
        <v>10342</v>
      </c>
      <c r="N134" t="s">
        <v>168</v>
      </c>
      <c r="O134">
        <v>6</v>
      </c>
      <c r="Q134">
        <v>296</v>
      </c>
    </row>
    <row r="135" spans="13:17" ht="15" customHeight="1" x14ac:dyDescent="0.25">
      <c r="M135">
        <v>10343</v>
      </c>
      <c r="N135" t="s">
        <v>169</v>
      </c>
      <c r="O135">
        <v>7</v>
      </c>
      <c r="Q135">
        <v>454</v>
      </c>
    </row>
    <row r="136" spans="13:17" ht="15" customHeight="1" x14ac:dyDescent="0.25">
      <c r="M136">
        <v>10344</v>
      </c>
      <c r="N136" t="s">
        <v>170</v>
      </c>
      <c r="O136">
        <v>6</v>
      </c>
      <c r="Q136">
        <v>380</v>
      </c>
    </row>
    <row r="137" spans="13:17" ht="15" customHeight="1" x14ac:dyDescent="0.25">
      <c r="M137">
        <v>10345</v>
      </c>
      <c r="N137" t="s">
        <v>171</v>
      </c>
      <c r="O137">
        <v>7</v>
      </c>
      <c r="Q137">
        <v>459</v>
      </c>
    </row>
    <row r="138" spans="13:17" ht="15" customHeight="1" x14ac:dyDescent="0.25">
      <c r="M138">
        <v>10346</v>
      </c>
      <c r="N138" t="s">
        <v>172</v>
      </c>
      <c r="O138">
        <v>7</v>
      </c>
      <c r="Q138">
        <v>458</v>
      </c>
    </row>
    <row r="139" spans="13:17" ht="15" customHeight="1" x14ac:dyDescent="0.25">
      <c r="M139">
        <v>10347</v>
      </c>
      <c r="N139" t="s">
        <v>173</v>
      </c>
      <c r="O139">
        <v>7</v>
      </c>
      <c r="Q139">
        <v>457</v>
      </c>
    </row>
    <row r="140" spans="13:17" ht="15" customHeight="1" x14ac:dyDescent="0.25">
      <c r="M140">
        <v>10348</v>
      </c>
      <c r="N140" t="s">
        <v>174</v>
      </c>
      <c r="O140">
        <v>2</v>
      </c>
      <c r="Q140">
        <v>91</v>
      </c>
    </row>
    <row r="141" spans="13:17" ht="15" customHeight="1" x14ac:dyDescent="0.25">
      <c r="M141">
        <v>10349</v>
      </c>
      <c r="N141" t="s">
        <v>175</v>
      </c>
      <c r="O141">
        <v>6</v>
      </c>
      <c r="Q141">
        <v>336</v>
      </c>
    </row>
    <row r="142" spans="13:17" ht="15" customHeight="1" x14ac:dyDescent="0.25">
      <c r="M142">
        <v>10350</v>
      </c>
      <c r="N142" t="s">
        <v>176</v>
      </c>
      <c r="O142">
        <v>1</v>
      </c>
      <c r="Q142">
        <v>73</v>
      </c>
    </row>
    <row r="143" spans="13:17" ht="15" customHeight="1" x14ac:dyDescent="0.25">
      <c r="M143">
        <v>10351</v>
      </c>
      <c r="N143" t="s">
        <v>177</v>
      </c>
      <c r="O143">
        <v>1</v>
      </c>
      <c r="Q143">
        <v>78</v>
      </c>
    </row>
    <row r="144" spans="13:17" ht="15" customHeight="1" x14ac:dyDescent="0.25">
      <c r="M144">
        <v>10352</v>
      </c>
      <c r="N144" t="s">
        <v>178</v>
      </c>
      <c r="O144">
        <v>6</v>
      </c>
      <c r="Q144">
        <v>420</v>
      </c>
    </row>
    <row r="145" spans="13:17" ht="15" customHeight="1" x14ac:dyDescent="0.25">
      <c r="M145">
        <v>10353</v>
      </c>
      <c r="N145" t="s">
        <v>179</v>
      </c>
      <c r="O145">
        <v>5</v>
      </c>
      <c r="Q145">
        <v>202</v>
      </c>
    </row>
    <row r="146" spans="13:17" ht="15" customHeight="1" x14ac:dyDescent="0.25">
      <c r="M146">
        <v>10354</v>
      </c>
      <c r="N146" t="s">
        <v>180</v>
      </c>
      <c r="O146">
        <v>5</v>
      </c>
      <c r="Q146">
        <v>231</v>
      </c>
    </row>
    <row r="147" spans="13:17" ht="15" customHeight="1" x14ac:dyDescent="0.25">
      <c r="M147">
        <v>10355</v>
      </c>
      <c r="N147" t="s">
        <v>181</v>
      </c>
      <c r="O147">
        <v>6</v>
      </c>
      <c r="Q147">
        <v>310</v>
      </c>
    </row>
    <row r="148" spans="13:17" ht="15" customHeight="1" x14ac:dyDescent="0.25">
      <c r="M148">
        <v>10356</v>
      </c>
      <c r="N148" t="s">
        <v>182</v>
      </c>
      <c r="O148">
        <v>1</v>
      </c>
      <c r="Q148">
        <v>66</v>
      </c>
    </row>
    <row r="149" spans="13:17" ht="15" customHeight="1" x14ac:dyDescent="0.25">
      <c r="M149">
        <v>10357</v>
      </c>
      <c r="N149" t="s">
        <v>183</v>
      </c>
      <c r="O149">
        <v>1</v>
      </c>
      <c r="Q149">
        <v>60</v>
      </c>
    </row>
    <row r="150" spans="13:17" ht="15" customHeight="1" x14ac:dyDescent="0.25">
      <c r="M150">
        <v>10358</v>
      </c>
      <c r="N150" t="s">
        <v>184</v>
      </c>
      <c r="O150">
        <v>7</v>
      </c>
      <c r="Q150">
        <v>-1956</v>
      </c>
    </row>
    <row r="151" spans="13:17" ht="15" customHeight="1" x14ac:dyDescent="0.25">
      <c r="M151">
        <v>10359</v>
      </c>
      <c r="N151" t="s">
        <v>185</v>
      </c>
      <c r="O151">
        <v>7</v>
      </c>
      <c r="Q151">
        <v>456</v>
      </c>
    </row>
    <row r="152" spans="13:17" ht="15" customHeight="1" x14ac:dyDescent="0.25">
      <c r="M152">
        <v>10360</v>
      </c>
      <c r="N152" t="s">
        <v>186</v>
      </c>
      <c r="O152">
        <v>2</v>
      </c>
      <c r="Q152">
        <v>104</v>
      </c>
    </row>
    <row r="153" spans="13:17" ht="15" customHeight="1" x14ac:dyDescent="0.25">
      <c r="M153">
        <v>10361</v>
      </c>
      <c r="N153" t="s">
        <v>187</v>
      </c>
      <c r="O153">
        <v>6</v>
      </c>
      <c r="Q153">
        <v>374</v>
      </c>
    </row>
    <row r="154" spans="13:17" ht="15" customHeight="1" x14ac:dyDescent="0.25">
      <c r="M154">
        <v>10362</v>
      </c>
      <c r="N154" t="s">
        <v>188</v>
      </c>
      <c r="O154">
        <v>1</v>
      </c>
      <c r="Q154">
        <v>74</v>
      </c>
    </row>
    <row r="155" spans="13:17" ht="15" customHeight="1" x14ac:dyDescent="0.25">
      <c r="M155">
        <v>10363</v>
      </c>
      <c r="N155" t="s">
        <v>189</v>
      </c>
      <c r="O155">
        <v>1</v>
      </c>
      <c r="Q155">
        <v>75</v>
      </c>
    </row>
    <row r="156" spans="13:17" ht="15" customHeight="1" x14ac:dyDescent="0.25">
      <c r="M156">
        <v>10364</v>
      </c>
      <c r="N156" t="s">
        <v>190</v>
      </c>
      <c r="O156">
        <v>1</v>
      </c>
      <c r="Q156">
        <v>79</v>
      </c>
    </row>
    <row r="157" spans="13:17" ht="15" customHeight="1" x14ac:dyDescent="0.25">
      <c r="M157">
        <v>10365</v>
      </c>
      <c r="N157" t="s">
        <v>191</v>
      </c>
      <c r="O157">
        <v>2</v>
      </c>
      <c r="Q157">
        <v>86</v>
      </c>
    </row>
    <row r="158" spans="13:17" ht="15" customHeight="1" x14ac:dyDescent="0.25">
      <c r="M158">
        <v>10366</v>
      </c>
      <c r="N158" t="s">
        <v>192</v>
      </c>
      <c r="O158">
        <v>2</v>
      </c>
      <c r="Q158">
        <v>87</v>
      </c>
    </row>
    <row r="159" spans="13:17" ht="15" customHeight="1" x14ac:dyDescent="0.25">
      <c r="M159">
        <v>10367</v>
      </c>
      <c r="N159" t="s">
        <v>193</v>
      </c>
      <c r="O159">
        <v>3</v>
      </c>
      <c r="Q159">
        <v>158</v>
      </c>
    </row>
    <row r="160" spans="13:17" ht="15" customHeight="1" x14ac:dyDescent="0.25">
      <c r="M160">
        <v>10368</v>
      </c>
      <c r="N160" t="s">
        <v>194</v>
      </c>
      <c r="O160">
        <v>6</v>
      </c>
      <c r="Q160">
        <v>357</v>
      </c>
    </row>
    <row r="161" spans="13:17" ht="15" customHeight="1" x14ac:dyDescent="0.25">
      <c r="M161">
        <v>10369</v>
      </c>
      <c r="N161" t="s">
        <v>195</v>
      </c>
      <c r="O161">
        <v>5</v>
      </c>
      <c r="Q161">
        <v>206</v>
      </c>
    </row>
    <row r="162" spans="13:17" ht="15" customHeight="1" x14ac:dyDescent="0.25">
      <c r="M162">
        <v>10370</v>
      </c>
      <c r="N162" t="s">
        <v>196</v>
      </c>
      <c r="O162">
        <v>5</v>
      </c>
      <c r="Q162">
        <v>235</v>
      </c>
    </row>
    <row r="163" spans="13:17" ht="15" customHeight="1" x14ac:dyDescent="0.25">
      <c r="M163">
        <v>10371</v>
      </c>
      <c r="N163" t="s">
        <v>197</v>
      </c>
      <c r="O163">
        <v>6</v>
      </c>
      <c r="Q163">
        <v>316</v>
      </c>
    </row>
    <row r="164" spans="13:17" ht="15" customHeight="1" x14ac:dyDescent="0.25">
      <c r="M164">
        <v>10372</v>
      </c>
      <c r="N164" t="s">
        <v>198</v>
      </c>
      <c r="O164">
        <v>2</v>
      </c>
      <c r="Q164">
        <v>89</v>
      </c>
    </row>
    <row r="165" spans="13:17" ht="15" customHeight="1" x14ac:dyDescent="0.25">
      <c r="M165">
        <v>10373</v>
      </c>
      <c r="N165" t="s">
        <v>199</v>
      </c>
      <c r="O165">
        <v>5</v>
      </c>
      <c r="Q165">
        <v>292</v>
      </c>
    </row>
    <row r="166" spans="13:17" ht="15" customHeight="1" x14ac:dyDescent="0.25">
      <c r="M166">
        <v>10374</v>
      </c>
      <c r="N166" t="s">
        <v>200</v>
      </c>
      <c r="O166">
        <v>6</v>
      </c>
      <c r="Q166">
        <v>442</v>
      </c>
    </row>
    <row r="167" spans="13:17" ht="15" customHeight="1" x14ac:dyDescent="0.25">
      <c r="M167">
        <v>10375</v>
      </c>
      <c r="N167" t="s">
        <v>201</v>
      </c>
      <c r="O167">
        <v>6</v>
      </c>
      <c r="Q167">
        <v>441</v>
      </c>
    </row>
    <row r="168" spans="13:17" ht="15" customHeight="1" x14ac:dyDescent="0.25">
      <c r="M168">
        <v>10376</v>
      </c>
      <c r="N168" t="s">
        <v>202</v>
      </c>
      <c r="O168">
        <v>6</v>
      </c>
      <c r="Q168">
        <v>445</v>
      </c>
    </row>
    <row r="169" spans="13:17" ht="15" customHeight="1" x14ac:dyDescent="0.25">
      <c r="M169">
        <v>10377</v>
      </c>
      <c r="N169" t="s">
        <v>203</v>
      </c>
      <c r="O169">
        <v>4</v>
      </c>
      <c r="Q169">
        <v>180</v>
      </c>
    </row>
    <row r="170" spans="13:17" ht="15" customHeight="1" x14ac:dyDescent="0.25">
      <c r="M170">
        <v>10378</v>
      </c>
      <c r="N170" t="s">
        <v>204</v>
      </c>
      <c r="O170">
        <v>6</v>
      </c>
      <c r="Q170">
        <v>443</v>
      </c>
    </row>
    <row r="171" spans="13:17" ht="15" customHeight="1" x14ac:dyDescent="0.25">
      <c r="M171">
        <v>10379</v>
      </c>
      <c r="N171" t="s">
        <v>205</v>
      </c>
      <c r="O171">
        <v>1</v>
      </c>
      <c r="Q171">
        <v>83</v>
      </c>
    </row>
    <row r="172" spans="13:17" ht="15" customHeight="1" x14ac:dyDescent="0.25">
      <c r="M172">
        <v>10380</v>
      </c>
      <c r="N172" t="s">
        <v>206</v>
      </c>
      <c r="O172">
        <v>1</v>
      </c>
      <c r="Q172">
        <v>81</v>
      </c>
    </row>
    <row r="173" spans="13:17" ht="15" customHeight="1" x14ac:dyDescent="0.25">
      <c r="M173">
        <v>10381</v>
      </c>
      <c r="N173" t="s">
        <v>207</v>
      </c>
      <c r="O173">
        <v>2</v>
      </c>
      <c r="Q173">
        <v>144</v>
      </c>
    </row>
    <row r="174" spans="13:17" ht="15" customHeight="1" x14ac:dyDescent="0.25">
      <c r="M174">
        <v>10382</v>
      </c>
      <c r="N174" t="s">
        <v>208</v>
      </c>
      <c r="O174">
        <v>2</v>
      </c>
      <c r="Q174">
        <v>143</v>
      </c>
    </row>
    <row r="175" spans="13:17" ht="15" customHeight="1" x14ac:dyDescent="0.25">
      <c r="M175">
        <v>10383</v>
      </c>
      <c r="N175" t="s">
        <v>209</v>
      </c>
      <c r="O175">
        <v>2</v>
      </c>
      <c r="Q175">
        <v>142</v>
      </c>
    </row>
    <row r="176" spans="13:17" ht="15" customHeight="1" x14ac:dyDescent="0.25">
      <c r="M176">
        <v>10384</v>
      </c>
      <c r="N176" t="s">
        <v>210</v>
      </c>
      <c r="O176">
        <v>4</v>
      </c>
      <c r="Q176">
        <v>179</v>
      </c>
    </row>
    <row r="177" spans="13:17" ht="15" customHeight="1" x14ac:dyDescent="0.25">
      <c r="M177">
        <v>10385</v>
      </c>
      <c r="N177" t="s">
        <v>211</v>
      </c>
      <c r="O177">
        <v>1</v>
      </c>
      <c r="Q177">
        <v>82</v>
      </c>
    </row>
    <row r="178" spans="13:17" ht="15" customHeight="1" x14ac:dyDescent="0.25">
      <c r="M178">
        <v>10386</v>
      </c>
      <c r="N178" t="s">
        <v>212</v>
      </c>
      <c r="O178">
        <v>6</v>
      </c>
      <c r="Q178">
        <v>437</v>
      </c>
    </row>
    <row r="179" spans="13:17" ht="15" customHeight="1" x14ac:dyDescent="0.25">
      <c r="M179">
        <v>10387</v>
      </c>
      <c r="N179" t="s">
        <v>213</v>
      </c>
      <c r="O179">
        <v>6</v>
      </c>
      <c r="Q179">
        <v>435</v>
      </c>
    </row>
    <row r="180" spans="13:17" ht="15" customHeight="1" x14ac:dyDescent="0.25">
      <c r="M180">
        <v>10388</v>
      </c>
      <c r="N180" t="s">
        <v>214</v>
      </c>
      <c r="O180">
        <v>2</v>
      </c>
      <c r="Q180">
        <v>141</v>
      </c>
    </row>
    <row r="181" spans="13:17" ht="15" customHeight="1" x14ac:dyDescent="0.25">
      <c r="M181">
        <v>10389</v>
      </c>
      <c r="N181" t="s">
        <v>215</v>
      </c>
      <c r="O181">
        <v>5</v>
      </c>
      <c r="Q181">
        <v>293</v>
      </c>
    </row>
    <row r="182" spans="13:17" ht="15" customHeight="1" x14ac:dyDescent="0.25">
      <c r="M182">
        <v>10390</v>
      </c>
      <c r="N182" t="s">
        <v>216</v>
      </c>
      <c r="O182">
        <v>1</v>
      </c>
      <c r="Q182">
        <v>80</v>
      </c>
    </row>
    <row r="183" spans="13:17" ht="15" customHeight="1" x14ac:dyDescent="0.25">
      <c r="M183">
        <v>10391</v>
      </c>
      <c r="N183" t="s">
        <v>217</v>
      </c>
      <c r="O183">
        <v>6</v>
      </c>
      <c r="Q183">
        <v>439</v>
      </c>
    </row>
    <row r="184" spans="13:17" ht="15" customHeight="1" x14ac:dyDescent="0.25">
      <c r="M184">
        <v>10392</v>
      </c>
      <c r="N184" t="s">
        <v>218</v>
      </c>
      <c r="O184">
        <v>6</v>
      </c>
      <c r="Q184">
        <v>440</v>
      </c>
    </row>
    <row r="185" spans="13:17" ht="15" customHeight="1" x14ac:dyDescent="0.25">
      <c r="M185">
        <v>10393</v>
      </c>
      <c r="N185" t="s">
        <v>219</v>
      </c>
      <c r="O185">
        <v>6</v>
      </c>
      <c r="Q185">
        <v>438</v>
      </c>
    </row>
    <row r="186" spans="13:17" ht="15" customHeight="1" x14ac:dyDescent="0.25">
      <c r="M186">
        <v>10394</v>
      </c>
      <c r="N186" t="s">
        <v>220</v>
      </c>
      <c r="O186">
        <v>6</v>
      </c>
      <c r="Q186">
        <v>436</v>
      </c>
    </row>
    <row r="187" spans="13:17" ht="15" customHeight="1" x14ac:dyDescent="0.25">
      <c r="M187">
        <v>10395</v>
      </c>
      <c r="N187" t="s">
        <v>221</v>
      </c>
      <c r="O187">
        <v>6</v>
      </c>
      <c r="Q187">
        <v>444</v>
      </c>
    </row>
    <row r="188" spans="13:17" ht="15" customHeight="1" x14ac:dyDescent="0.25">
      <c r="M188">
        <v>10396</v>
      </c>
      <c r="N188" t="s">
        <v>222</v>
      </c>
      <c r="O188">
        <v>5</v>
      </c>
      <c r="Q188">
        <v>195</v>
      </c>
    </row>
    <row r="189" spans="13:17" ht="15" customHeight="1" x14ac:dyDescent="0.25">
      <c r="M189">
        <v>10397</v>
      </c>
      <c r="N189" t="s">
        <v>223</v>
      </c>
      <c r="O189">
        <v>5</v>
      </c>
      <c r="Q189">
        <v>228</v>
      </c>
    </row>
    <row r="190" spans="13:17" ht="15" customHeight="1" x14ac:dyDescent="0.25">
      <c r="M190">
        <v>10398</v>
      </c>
      <c r="N190" t="s">
        <v>224</v>
      </c>
      <c r="O190">
        <v>6</v>
      </c>
      <c r="Q190">
        <v>307</v>
      </c>
    </row>
    <row r="191" spans="13:17" ht="15" customHeight="1" x14ac:dyDescent="0.25">
      <c r="M191">
        <v>10399</v>
      </c>
      <c r="N191" t="s">
        <v>225</v>
      </c>
      <c r="O191">
        <v>7</v>
      </c>
      <c r="Q191">
        <v>1</v>
      </c>
    </row>
    <row r="192" spans="13:17" ht="15" customHeight="1" x14ac:dyDescent="0.25">
      <c r="M192">
        <v>10400</v>
      </c>
      <c r="N192" t="s">
        <v>226</v>
      </c>
      <c r="O192">
        <v>7</v>
      </c>
      <c r="Q192">
        <v>-1956</v>
      </c>
    </row>
    <row r="193" spans="13:17" ht="15" customHeight="1" x14ac:dyDescent="0.25">
      <c r="M193">
        <v>10401</v>
      </c>
      <c r="N193" t="s">
        <v>227</v>
      </c>
      <c r="O193">
        <v>7</v>
      </c>
      <c r="Q193">
        <v>450</v>
      </c>
    </row>
    <row r="194" spans="13:17" ht="15" customHeight="1" x14ac:dyDescent="0.25">
      <c r="M194">
        <v>10402</v>
      </c>
      <c r="N194" t="s">
        <v>228</v>
      </c>
      <c r="O194">
        <v>5</v>
      </c>
      <c r="Q194">
        <v>278</v>
      </c>
    </row>
    <row r="195" spans="13:17" ht="15" customHeight="1" x14ac:dyDescent="0.25">
      <c r="M195">
        <v>10403</v>
      </c>
      <c r="N195" t="s">
        <v>229</v>
      </c>
      <c r="O195">
        <v>5</v>
      </c>
      <c r="Q195">
        <v>281</v>
      </c>
    </row>
    <row r="196" spans="13:17" ht="15" customHeight="1" x14ac:dyDescent="0.25">
      <c r="M196">
        <v>10404</v>
      </c>
      <c r="N196" t="s">
        <v>230</v>
      </c>
      <c r="O196">
        <v>1</v>
      </c>
      <c r="Q196">
        <v>57</v>
      </c>
    </row>
    <row r="197" spans="13:17" ht="15" customHeight="1" x14ac:dyDescent="0.25">
      <c r="M197">
        <v>10405</v>
      </c>
      <c r="N197" t="s">
        <v>231</v>
      </c>
      <c r="O197">
        <v>1</v>
      </c>
      <c r="Q197">
        <v>58</v>
      </c>
    </row>
    <row r="198" spans="13:17" ht="15" customHeight="1" x14ac:dyDescent="0.25">
      <c r="M198">
        <v>10406</v>
      </c>
      <c r="N198" t="s">
        <v>232</v>
      </c>
      <c r="O198">
        <v>1</v>
      </c>
      <c r="Q198">
        <v>56</v>
      </c>
    </row>
    <row r="199" spans="13:17" ht="15" customHeight="1" x14ac:dyDescent="0.25">
      <c r="M199">
        <v>10407</v>
      </c>
      <c r="N199" t="s">
        <v>233</v>
      </c>
      <c r="O199">
        <v>2</v>
      </c>
      <c r="Q199">
        <v>132</v>
      </c>
    </row>
    <row r="200" spans="13:17" ht="15" customHeight="1" x14ac:dyDescent="0.25">
      <c r="M200">
        <v>10408</v>
      </c>
      <c r="N200" t="s">
        <v>234</v>
      </c>
      <c r="O200">
        <v>1</v>
      </c>
      <c r="Q200">
        <v>49</v>
      </c>
    </row>
    <row r="201" spans="13:17" ht="15" customHeight="1" x14ac:dyDescent="0.25">
      <c r="M201">
        <v>10409</v>
      </c>
      <c r="N201" t="s">
        <v>235</v>
      </c>
      <c r="O201">
        <v>2</v>
      </c>
      <c r="Q201">
        <v>131</v>
      </c>
    </row>
    <row r="202" spans="13:17" ht="15" customHeight="1" x14ac:dyDescent="0.25">
      <c r="M202">
        <v>10410</v>
      </c>
      <c r="N202" t="s">
        <v>236</v>
      </c>
      <c r="O202">
        <v>1</v>
      </c>
      <c r="Q202">
        <v>46</v>
      </c>
    </row>
    <row r="203" spans="13:17" ht="15" customHeight="1" x14ac:dyDescent="0.25">
      <c r="M203">
        <v>10411</v>
      </c>
      <c r="N203" t="s">
        <v>237</v>
      </c>
      <c r="O203">
        <v>6</v>
      </c>
      <c r="Q203">
        <v>428</v>
      </c>
    </row>
    <row r="204" spans="13:17" ht="15" customHeight="1" x14ac:dyDescent="0.25">
      <c r="M204">
        <v>10412</v>
      </c>
      <c r="N204" t="s">
        <v>238</v>
      </c>
      <c r="O204">
        <v>1</v>
      </c>
      <c r="Q204">
        <v>65</v>
      </c>
    </row>
    <row r="205" spans="13:17" ht="15" customHeight="1" x14ac:dyDescent="0.25">
      <c r="M205">
        <v>10413</v>
      </c>
      <c r="N205" t="s">
        <v>239</v>
      </c>
      <c r="O205">
        <v>1</v>
      </c>
      <c r="Q205">
        <v>59</v>
      </c>
    </row>
    <row r="206" spans="13:17" ht="15" customHeight="1" x14ac:dyDescent="0.25">
      <c r="M206">
        <v>10414</v>
      </c>
      <c r="N206" t="s">
        <v>240</v>
      </c>
      <c r="O206">
        <v>6</v>
      </c>
      <c r="Q206">
        <v>387</v>
      </c>
    </row>
    <row r="207" spans="13:17" ht="15" customHeight="1" x14ac:dyDescent="0.25">
      <c r="M207">
        <v>10415</v>
      </c>
      <c r="N207" t="s">
        <v>241</v>
      </c>
      <c r="O207">
        <v>6</v>
      </c>
      <c r="Q207">
        <v>388</v>
      </c>
    </row>
    <row r="208" spans="13:17" ht="15" customHeight="1" x14ac:dyDescent="0.25">
      <c r="M208">
        <v>10416</v>
      </c>
      <c r="N208" t="s">
        <v>242</v>
      </c>
      <c r="O208">
        <v>1</v>
      </c>
      <c r="Q208">
        <v>27</v>
      </c>
    </row>
    <row r="209" spans="13:17" ht="15" customHeight="1" x14ac:dyDescent="0.25">
      <c r="M209">
        <v>10417</v>
      </c>
      <c r="N209" t="s">
        <v>243</v>
      </c>
      <c r="O209">
        <v>1</v>
      </c>
      <c r="Q209">
        <v>44</v>
      </c>
    </row>
    <row r="210" spans="13:17" ht="15" customHeight="1" x14ac:dyDescent="0.25">
      <c r="M210">
        <v>10418</v>
      </c>
      <c r="N210" t="s">
        <v>244</v>
      </c>
      <c r="O210">
        <v>2</v>
      </c>
      <c r="Q210">
        <v>140</v>
      </c>
    </row>
    <row r="211" spans="13:17" ht="15" customHeight="1" x14ac:dyDescent="0.25">
      <c r="M211">
        <v>10419</v>
      </c>
      <c r="N211" t="s">
        <v>245</v>
      </c>
      <c r="O211">
        <v>2</v>
      </c>
      <c r="Q211">
        <v>139</v>
      </c>
    </row>
    <row r="212" spans="13:17" ht="15" customHeight="1" x14ac:dyDescent="0.25">
      <c r="M212">
        <v>10420</v>
      </c>
      <c r="N212" t="s">
        <v>246</v>
      </c>
      <c r="O212">
        <v>2</v>
      </c>
      <c r="Q212">
        <v>138</v>
      </c>
    </row>
    <row r="213" spans="13:17" ht="15" customHeight="1" x14ac:dyDescent="0.25">
      <c r="M213">
        <v>10421</v>
      </c>
      <c r="N213" t="s">
        <v>247</v>
      </c>
      <c r="O213">
        <v>2</v>
      </c>
      <c r="Q213">
        <v>101</v>
      </c>
    </row>
    <row r="214" spans="13:17" ht="15" customHeight="1" x14ac:dyDescent="0.25">
      <c r="M214">
        <v>10422</v>
      </c>
      <c r="N214" t="s">
        <v>248</v>
      </c>
      <c r="O214">
        <v>6</v>
      </c>
      <c r="Q214">
        <v>353</v>
      </c>
    </row>
    <row r="215" spans="13:17" ht="15" customHeight="1" x14ac:dyDescent="0.25">
      <c r="M215">
        <v>10423</v>
      </c>
      <c r="N215" t="s">
        <v>249</v>
      </c>
      <c r="O215">
        <v>6</v>
      </c>
      <c r="Q215">
        <v>355</v>
      </c>
    </row>
    <row r="216" spans="13:17" ht="15" customHeight="1" x14ac:dyDescent="0.25">
      <c r="M216">
        <v>10424</v>
      </c>
      <c r="N216" t="s">
        <v>250</v>
      </c>
      <c r="O216">
        <v>6</v>
      </c>
      <c r="Q216">
        <v>352</v>
      </c>
    </row>
    <row r="217" spans="13:17" ht="15" customHeight="1" x14ac:dyDescent="0.25">
      <c r="M217">
        <v>10425</v>
      </c>
      <c r="N217" t="s">
        <v>251</v>
      </c>
      <c r="O217">
        <v>6</v>
      </c>
      <c r="Q217">
        <v>354</v>
      </c>
    </row>
    <row r="218" spans="13:17" ht="15" customHeight="1" x14ac:dyDescent="0.25">
      <c r="M218">
        <v>10426</v>
      </c>
      <c r="N218" t="s">
        <v>252</v>
      </c>
      <c r="O218">
        <v>6</v>
      </c>
      <c r="Q218">
        <v>356</v>
      </c>
    </row>
    <row r="219" spans="13:17" ht="15" customHeight="1" x14ac:dyDescent="0.25">
      <c r="M219">
        <v>10427</v>
      </c>
      <c r="N219" t="s">
        <v>253</v>
      </c>
      <c r="O219">
        <v>5</v>
      </c>
      <c r="Q219">
        <v>1</v>
      </c>
    </row>
    <row r="220" spans="13:17" ht="15" customHeight="1" x14ac:dyDescent="0.25">
      <c r="M220">
        <v>10428</v>
      </c>
      <c r="N220" t="s">
        <v>254</v>
      </c>
      <c r="O220">
        <v>6</v>
      </c>
      <c r="Q220">
        <v>377</v>
      </c>
    </row>
    <row r="221" spans="13:17" ht="15" customHeight="1" x14ac:dyDescent="0.25">
      <c r="M221">
        <v>10429</v>
      </c>
      <c r="N221" t="s">
        <v>255</v>
      </c>
      <c r="O221">
        <v>6</v>
      </c>
      <c r="Q221">
        <v>430</v>
      </c>
    </row>
    <row r="222" spans="13:17" ht="15" customHeight="1" x14ac:dyDescent="0.25">
      <c r="M222">
        <v>10430</v>
      </c>
      <c r="N222" t="s">
        <v>256</v>
      </c>
      <c r="O222">
        <v>7</v>
      </c>
      <c r="Q222">
        <v>449</v>
      </c>
    </row>
    <row r="223" spans="13:17" ht="15" customHeight="1" x14ac:dyDescent="0.25">
      <c r="M223">
        <v>10431</v>
      </c>
      <c r="N223" t="s">
        <v>257</v>
      </c>
      <c r="O223">
        <v>7</v>
      </c>
      <c r="Q223">
        <v>453</v>
      </c>
    </row>
    <row r="224" spans="13:17" ht="15" customHeight="1" x14ac:dyDescent="0.25">
      <c r="M224">
        <v>10432</v>
      </c>
      <c r="N224" t="s">
        <v>258</v>
      </c>
      <c r="O224">
        <v>6</v>
      </c>
      <c r="Q224">
        <v>375</v>
      </c>
    </row>
    <row r="225" spans="13:17" ht="15" customHeight="1" x14ac:dyDescent="0.25">
      <c r="M225">
        <v>10433</v>
      </c>
      <c r="N225" t="s">
        <v>259</v>
      </c>
      <c r="O225">
        <v>5</v>
      </c>
      <c r="Q225">
        <v>264</v>
      </c>
    </row>
    <row r="226" spans="13:17" ht="15" customHeight="1" x14ac:dyDescent="0.25">
      <c r="M226">
        <v>10434</v>
      </c>
      <c r="N226" t="s">
        <v>260</v>
      </c>
      <c r="O226">
        <v>6</v>
      </c>
      <c r="Q226">
        <v>405</v>
      </c>
    </row>
    <row r="227" spans="13:17" ht="15" customHeight="1" x14ac:dyDescent="0.25">
      <c r="M227">
        <v>10435</v>
      </c>
      <c r="N227" t="s">
        <v>261</v>
      </c>
      <c r="O227">
        <v>5</v>
      </c>
      <c r="Q227">
        <v>265</v>
      </c>
    </row>
    <row r="228" spans="13:17" ht="15" customHeight="1" x14ac:dyDescent="0.25">
      <c r="M228">
        <v>10436</v>
      </c>
      <c r="N228" t="s">
        <v>262</v>
      </c>
      <c r="O228">
        <v>6</v>
      </c>
      <c r="Q228">
        <v>406</v>
      </c>
    </row>
    <row r="229" spans="13:17" ht="15" customHeight="1" x14ac:dyDescent="0.25">
      <c r="M229">
        <v>10437</v>
      </c>
      <c r="N229" t="s">
        <v>263</v>
      </c>
      <c r="O229">
        <v>5</v>
      </c>
      <c r="Q229">
        <v>248</v>
      </c>
    </row>
    <row r="230" spans="13:17" ht="15" customHeight="1" x14ac:dyDescent="0.25">
      <c r="M230">
        <v>10438</v>
      </c>
      <c r="N230" t="s">
        <v>264</v>
      </c>
      <c r="O230">
        <v>5</v>
      </c>
      <c r="Q230">
        <v>247</v>
      </c>
    </row>
    <row r="231" spans="13:17" ht="15" customHeight="1" x14ac:dyDescent="0.25">
      <c r="M231">
        <v>10439</v>
      </c>
      <c r="N231" t="s">
        <v>265</v>
      </c>
      <c r="O231">
        <v>5</v>
      </c>
      <c r="Q231">
        <v>254</v>
      </c>
    </row>
    <row r="232" spans="13:17" ht="15" customHeight="1" x14ac:dyDescent="0.25">
      <c r="M232">
        <v>10440</v>
      </c>
      <c r="N232" t="s">
        <v>266</v>
      </c>
      <c r="O232">
        <v>5</v>
      </c>
      <c r="Q232">
        <v>270</v>
      </c>
    </row>
    <row r="233" spans="13:17" ht="15" customHeight="1" x14ac:dyDescent="0.25">
      <c r="M233">
        <v>10441</v>
      </c>
      <c r="N233" t="s">
        <v>267</v>
      </c>
      <c r="O233">
        <v>6</v>
      </c>
      <c r="Q233">
        <v>413</v>
      </c>
    </row>
    <row r="234" spans="13:17" ht="15" customHeight="1" x14ac:dyDescent="0.25">
      <c r="M234">
        <v>10442</v>
      </c>
      <c r="N234" t="s">
        <v>268</v>
      </c>
      <c r="O234">
        <v>6</v>
      </c>
      <c r="Q234">
        <v>332</v>
      </c>
    </row>
    <row r="235" spans="13:17" ht="15" customHeight="1" x14ac:dyDescent="0.25">
      <c r="M235">
        <v>10443</v>
      </c>
      <c r="N235" t="s">
        <v>269</v>
      </c>
      <c r="O235">
        <v>6</v>
      </c>
      <c r="Q235">
        <v>412</v>
      </c>
    </row>
    <row r="236" spans="13:17" ht="15" customHeight="1" x14ac:dyDescent="0.25">
      <c r="M236">
        <v>10444</v>
      </c>
      <c r="N236" t="s">
        <v>270</v>
      </c>
      <c r="O236">
        <v>5</v>
      </c>
      <c r="Q236">
        <v>209</v>
      </c>
    </row>
    <row r="237" spans="13:17" ht="15" customHeight="1" x14ac:dyDescent="0.25">
      <c r="M237">
        <v>10445</v>
      </c>
      <c r="N237" t="s">
        <v>271</v>
      </c>
      <c r="O237">
        <v>5</v>
      </c>
      <c r="Q237">
        <v>238</v>
      </c>
    </row>
    <row r="238" spans="13:17" ht="15" customHeight="1" x14ac:dyDescent="0.25">
      <c r="M238">
        <v>10446</v>
      </c>
      <c r="N238" t="s">
        <v>272</v>
      </c>
      <c r="O238">
        <v>6</v>
      </c>
      <c r="Q238">
        <v>319</v>
      </c>
    </row>
    <row r="239" spans="13:17" ht="15" customHeight="1" x14ac:dyDescent="0.25">
      <c r="M239">
        <v>10447</v>
      </c>
      <c r="N239" t="s">
        <v>273</v>
      </c>
      <c r="O239">
        <v>6</v>
      </c>
      <c r="Q239">
        <v>392</v>
      </c>
    </row>
    <row r="240" spans="13:17" ht="15" customHeight="1" x14ac:dyDescent="0.25">
      <c r="M240">
        <v>10448</v>
      </c>
      <c r="N240" t="s">
        <v>274</v>
      </c>
      <c r="O240">
        <v>2</v>
      </c>
      <c r="Q240">
        <v>127</v>
      </c>
    </row>
    <row r="241" spans="13:17" ht="15" customHeight="1" x14ac:dyDescent="0.25">
      <c r="M241">
        <v>10449</v>
      </c>
      <c r="N241" t="s">
        <v>275</v>
      </c>
      <c r="O241">
        <v>2</v>
      </c>
      <c r="Q241">
        <v>133</v>
      </c>
    </row>
    <row r="242" spans="13:17" ht="15" customHeight="1" x14ac:dyDescent="0.25">
      <c r="M242">
        <v>10450</v>
      </c>
      <c r="N242" t="s">
        <v>276</v>
      </c>
      <c r="O242">
        <v>6</v>
      </c>
      <c r="Q242">
        <v>411</v>
      </c>
    </row>
    <row r="243" spans="13:17" ht="15" customHeight="1" x14ac:dyDescent="0.25">
      <c r="M243">
        <v>10451</v>
      </c>
      <c r="N243" t="s">
        <v>277</v>
      </c>
      <c r="O243">
        <v>5</v>
      </c>
      <c r="Q243">
        <v>253</v>
      </c>
    </row>
    <row r="244" spans="13:17" ht="15" customHeight="1" x14ac:dyDescent="0.25">
      <c r="M244">
        <v>10452</v>
      </c>
      <c r="N244" t="s">
        <v>278</v>
      </c>
      <c r="O244">
        <v>5</v>
      </c>
      <c r="Q244">
        <v>269</v>
      </c>
    </row>
    <row r="245" spans="13:17" ht="15" customHeight="1" x14ac:dyDescent="0.25">
      <c r="M245">
        <v>10453</v>
      </c>
      <c r="N245" t="s">
        <v>279</v>
      </c>
      <c r="O245">
        <v>4</v>
      </c>
      <c r="Q245">
        <v>176</v>
      </c>
    </row>
    <row r="246" spans="13:17" ht="15" customHeight="1" x14ac:dyDescent="0.25">
      <c r="M246">
        <v>10454</v>
      </c>
      <c r="N246" t="s">
        <v>280</v>
      </c>
      <c r="O246">
        <v>5</v>
      </c>
      <c r="Q246">
        <v>277</v>
      </c>
    </row>
    <row r="247" spans="13:17" ht="15" customHeight="1" x14ac:dyDescent="0.25">
      <c r="M247">
        <v>10455</v>
      </c>
      <c r="N247" t="s">
        <v>281</v>
      </c>
      <c r="O247">
        <v>5</v>
      </c>
      <c r="Q247">
        <v>280</v>
      </c>
    </row>
    <row r="248" spans="13:17" ht="15" customHeight="1" x14ac:dyDescent="0.25">
      <c r="M248">
        <v>10456</v>
      </c>
      <c r="N248" t="s">
        <v>282</v>
      </c>
      <c r="O248">
        <v>6</v>
      </c>
      <c r="Q248">
        <v>338</v>
      </c>
    </row>
    <row r="249" spans="13:17" ht="15" customHeight="1" x14ac:dyDescent="0.25">
      <c r="M249">
        <v>10457</v>
      </c>
      <c r="N249" t="s">
        <v>283</v>
      </c>
      <c r="O249">
        <v>5</v>
      </c>
      <c r="Q249">
        <v>276</v>
      </c>
    </row>
    <row r="250" spans="13:17" ht="15" customHeight="1" x14ac:dyDescent="0.25">
      <c r="M250">
        <v>10458</v>
      </c>
      <c r="N250" t="s">
        <v>284</v>
      </c>
      <c r="O250">
        <v>5</v>
      </c>
      <c r="Q250">
        <v>279</v>
      </c>
    </row>
    <row r="251" spans="13:17" ht="15" customHeight="1" x14ac:dyDescent="0.25">
      <c r="M251">
        <v>10459</v>
      </c>
      <c r="N251" t="s">
        <v>285</v>
      </c>
      <c r="O251">
        <v>6</v>
      </c>
      <c r="Q251">
        <v>337</v>
      </c>
    </row>
    <row r="252" spans="13:17" ht="15" customHeight="1" x14ac:dyDescent="0.25">
      <c r="M252">
        <v>10460</v>
      </c>
      <c r="N252" t="s">
        <v>286</v>
      </c>
      <c r="O252">
        <v>1</v>
      </c>
      <c r="Q252">
        <v>70</v>
      </c>
    </row>
    <row r="253" spans="13:17" ht="15" customHeight="1" x14ac:dyDescent="0.25">
      <c r="M253">
        <v>10461</v>
      </c>
      <c r="N253" t="s">
        <v>287</v>
      </c>
      <c r="O253">
        <v>1</v>
      </c>
      <c r="Q253">
        <v>64</v>
      </c>
    </row>
    <row r="254" spans="13:17" ht="15" customHeight="1" x14ac:dyDescent="0.25">
      <c r="M254">
        <v>10462</v>
      </c>
      <c r="N254" t="s">
        <v>288</v>
      </c>
      <c r="O254">
        <v>5</v>
      </c>
      <c r="Q254">
        <v>205</v>
      </c>
    </row>
    <row r="255" spans="13:17" ht="15" customHeight="1" x14ac:dyDescent="0.25">
      <c r="M255">
        <v>10463</v>
      </c>
      <c r="N255" t="s">
        <v>289</v>
      </c>
      <c r="O255">
        <v>5</v>
      </c>
      <c r="Q255">
        <v>234</v>
      </c>
    </row>
    <row r="256" spans="13:17" ht="15" customHeight="1" x14ac:dyDescent="0.25">
      <c r="M256">
        <v>10464</v>
      </c>
      <c r="N256" t="s">
        <v>290</v>
      </c>
      <c r="O256">
        <v>6</v>
      </c>
      <c r="Q256">
        <v>315</v>
      </c>
    </row>
    <row r="257" spans="13:17" ht="15" customHeight="1" x14ac:dyDescent="0.25">
      <c r="M257">
        <v>10465</v>
      </c>
      <c r="N257" t="s">
        <v>291</v>
      </c>
      <c r="O257">
        <v>5</v>
      </c>
      <c r="Q257">
        <v>204</v>
      </c>
    </row>
    <row r="258" spans="13:17" ht="15" customHeight="1" x14ac:dyDescent="0.25">
      <c r="M258">
        <v>10466</v>
      </c>
      <c r="N258" t="s">
        <v>292</v>
      </c>
      <c r="O258">
        <v>5</v>
      </c>
      <c r="Q258">
        <v>233</v>
      </c>
    </row>
    <row r="259" spans="13:17" ht="15" customHeight="1" x14ac:dyDescent="0.25">
      <c r="M259">
        <v>10467</v>
      </c>
      <c r="N259" t="s">
        <v>293</v>
      </c>
      <c r="O259">
        <v>6</v>
      </c>
      <c r="Q259">
        <v>314</v>
      </c>
    </row>
    <row r="260" spans="13:17" ht="15" customHeight="1" x14ac:dyDescent="0.25">
      <c r="M260">
        <v>10468</v>
      </c>
      <c r="N260" t="s">
        <v>294</v>
      </c>
      <c r="O260">
        <v>4</v>
      </c>
      <c r="Q260">
        <v>170</v>
      </c>
    </row>
    <row r="261" spans="13:17" ht="15" customHeight="1" x14ac:dyDescent="0.25">
      <c r="M261">
        <v>10469</v>
      </c>
      <c r="N261" t="s">
        <v>295</v>
      </c>
      <c r="O261">
        <v>5</v>
      </c>
      <c r="Q261">
        <v>288</v>
      </c>
    </row>
    <row r="262" spans="13:17" ht="15" customHeight="1" x14ac:dyDescent="0.25">
      <c r="M262">
        <v>10470</v>
      </c>
      <c r="N262" t="s">
        <v>296</v>
      </c>
      <c r="O262">
        <v>4</v>
      </c>
      <c r="Q262">
        <v>169</v>
      </c>
    </row>
    <row r="263" spans="13:17" ht="15" customHeight="1" x14ac:dyDescent="0.25">
      <c r="M263">
        <v>10471</v>
      </c>
      <c r="N263" t="s">
        <v>297</v>
      </c>
      <c r="O263">
        <v>5</v>
      </c>
      <c r="Q263">
        <v>287</v>
      </c>
    </row>
    <row r="264" spans="13:17" ht="15" customHeight="1" x14ac:dyDescent="0.25">
      <c r="M264">
        <v>10472</v>
      </c>
      <c r="N264" t="s">
        <v>298</v>
      </c>
      <c r="O264">
        <v>4</v>
      </c>
      <c r="Q264">
        <v>171</v>
      </c>
    </row>
    <row r="265" spans="13:17" ht="15" customHeight="1" x14ac:dyDescent="0.25">
      <c r="M265">
        <v>10473</v>
      </c>
      <c r="N265" t="s">
        <v>299</v>
      </c>
      <c r="O265">
        <v>4</v>
      </c>
      <c r="Q265">
        <v>172</v>
      </c>
    </row>
    <row r="266" spans="13:17" ht="15" customHeight="1" x14ac:dyDescent="0.25">
      <c r="M266">
        <v>10474</v>
      </c>
      <c r="N266" t="s">
        <v>300</v>
      </c>
      <c r="O266">
        <v>4</v>
      </c>
      <c r="Q266">
        <v>173</v>
      </c>
    </row>
    <row r="267" spans="13:17" ht="15" customHeight="1" x14ac:dyDescent="0.25">
      <c r="M267">
        <v>10475</v>
      </c>
      <c r="N267" t="s">
        <v>301</v>
      </c>
      <c r="O267">
        <v>1</v>
      </c>
      <c r="Q267">
        <v>41</v>
      </c>
    </row>
    <row r="268" spans="13:17" ht="15" customHeight="1" x14ac:dyDescent="0.25">
      <c r="M268">
        <v>10476</v>
      </c>
      <c r="N268" t="s">
        <v>302</v>
      </c>
      <c r="O268">
        <v>1</v>
      </c>
      <c r="Q268">
        <v>43</v>
      </c>
    </row>
    <row r="269" spans="13:17" ht="15" customHeight="1" x14ac:dyDescent="0.25">
      <c r="M269">
        <v>10477</v>
      </c>
      <c r="N269" t="s">
        <v>303</v>
      </c>
      <c r="O269">
        <v>1</v>
      </c>
      <c r="Q269">
        <v>53</v>
      </c>
    </row>
    <row r="270" spans="13:17" ht="15" customHeight="1" x14ac:dyDescent="0.25">
      <c r="M270">
        <v>10478</v>
      </c>
      <c r="N270" t="s">
        <v>304</v>
      </c>
      <c r="O270">
        <v>1</v>
      </c>
      <c r="Q270">
        <v>51</v>
      </c>
    </row>
    <row r="271" spans="13:17" ht="15" customHeight="1" x14ac:dyDescent="0.25">
      <c r="M271">
        <v>10479</v>
      </c>
      <c r="N271" t="s">
        <v>305</v>
      </c>
      <c r="O271">
        <v>1</v>
      </c>
      <c r="Q271">
        <v>52</v>
      </c>
    </row>
    <row r="272" spans="13:17" ht="15" customHeight="1" x14ac:dyDescent="0.25">
      <c r="M272">
        <v>10480</v>
      </c>
      <c r="N272" t="s">
        <v>306</v>
      </c>
      <c r="O272">
        <v>1</v>
      </c>
      <c r="Q272">
        <v>50</v>
      </c>
    </row>
    <row r="273" spans="13:17" ht="15" customHeight="1" x14ac:dyDescent="0.25">
      <c r="M273">
        <v>10481</v>
      </c>
      <c r="N273" t="s">
        <v>307</v>
      </c>
      <c r="O273">
        <v>2</v>
      </c>
      <c r="Q273">
        <v>135</v>
      </c>
    </row>
    <row r="274" spans="13:17" ht="15" customHeight="1" x14ac:dyDescent="0.25">
      <c r="M274">
        <v>10482</v>
      </c>
      <c r="N274" t="s">
        <v>308</v>
      </c>
      <c r="O274">
        <v>2</v>
      </c>
      <c r="Q274">
        <v>134</v>
      </c>
    </row>
    <row r="275" spans="13:17" ht="15" customHeight="1" x14ac:dyDescent="0.25">
      <c r="M275">
        <v>10483</v>
      </c>
      <c r="N275" t="s">
        <v>309</v>
      </c>
      <c r="O275">
        <v>1</v>
      </c>
      <c r="Q275">
        <v>42</v>
      </c>
    </row>
    <row r="276" spans="13:17" ht="15" customHeight="1" x14ac:dyDescent="0.25">
      <c r="M276">
        <v>10484</v>
      </c>
      <c r="N276" t="s">
        <v>310</v>
      </c>
      <c r="O276">
        <v>1</v>
      </c>
      <c r="Q276">
        <v>54</v>
      </c>
    </row>
    <row r="277" spans="13:17" ht="15" customHeight="1" x14ac:dyDescent="0.25">
      <c r="M277">
        <v>10485</v>
      </c>
      <c r="N277" t="s">
        <v>311</v>
      </c>
      <c r="O277">
        <v>1</v>
      </c>
      <c r="Q277">
        <v>47</v>
      </c>
    </row>
    <row r="278" spans="13:17" ht="15" customHeight="1" x14ac:dyDescent="0.25">
      <c r="M278">
        <v>10486</v>
      </c>
      <c r="N278" t="s">
        <v>312</v>
      </c>
      <c r="O278">
        <v>3</v>
      </c>
      <c r="Q278">
        <v>145</v>
      </c>
    </row>
    <row r="279" spans="13:17" ht="15" customHeight="1" x14ac:dyDescent="0.25">
      <c r="M279">
        <v>10487</v>
      </c>
      <c r="N279" t="s">
        <v>313</v>
      </c>
      <c r="O279">
        <v>6</v>
      </c>
      <c r="Q279">
        <v>396</v>
      </c>
    </row>
    <row r="280" spans="13:17" ht="15" customHeight="1" x14ac:dyDescent="0.25">
      <c r="M280">
        <v>10488</v>
      </c>
      <c r="N280" t="s">
        <v>314</v>
      </c>
      <c r="O280">
        <v>1</v>
      </c>
      <c r="Q280">
        <v>67</v>
      </c>
    </row>
    <row r="281" spans="13:17" ht="15" customHeight="1" x14ac:dyDescent="0.25">
      <c r="M281">
        <v>10489</v>
      </c>
      <c r="N281" t="s">
        <v>315</v>
      </c>
      <c r="O281">
        <v>6</v>
      </c>
      <c r="Q281">
        <v>369</v>
      </c>
    </row>
    <row r="282" spans="13:17" ht="15" customHeight="1" x14ac:dyDescent="0.25">
      <c r="M282">
        <v>10490</v>
      </c>
      <c r="N282" t="s">
        <v>316</v>
      </c>
      <c r="O282">
        <v>1</v>
      </c>
      <c r="Q282">
        <v>61</v>
      </c>
    </row>
    <row r="283" spans="13:17" ht="15" customHeight="1" x14ac:dyDescent="0.25">
      <c r="M283">
        <v>10491</v>
      </c>
      <c r="N283" t="s">
        <v>317</v>
      </c>
      <c r="O283">
        <v>6</v>
      </c>
      <c r="Q283">
        <v>347</v>
      </c>
    </row>
    <row r="284" spans="13:17" ht="15" customHeight="1" x14ac:dyDescent="0.25">
      <c r="M284">
        <v>10492</v>
      </c>
      <c r="N284" t="s">
        <v>318</v>
      </c>
      <c r="O284">
        <v>6</v>
      </c>
      <c r="Q284">
        <v>348</v>
      </c>
    </row>
    <row r="285" spans="13:17" ht="15" customHeight="1" x14ac:dyDescent="0.25">
      <c r="M285">
        <v>10493</v>
      </c>
      <c r="N285" t="s">
        <v>319</v>
      </c>
      <c r="O285">
        <v>1</v>
      </c>
      <c r="Q285">
        <v>10</v>
      </c>
    </row>
    <row r="286" spans="13:17" ht="15" customHeight="1" x14ac:dyDescent="0.25">
      <c r="M286">
        <v>10494</v>
      </c>
      <c r="N286" t="s">
        <v>320</v>
      </c>
      <c r="O286">
        <v>1</v>
      </c>
      <c r="Q286">
        <v>11</v>
      </c>
    </row>
    <row r="287" spans="13:17" ht="15" customHeight="1" x14ac:dyDescent="0.25">
      <c r="M287">
        <v>10495</v>
      </c>
      <c r="N287" t="s">
        <v>321</v>
      </c>
      <c r="O287">
        <v>1</v>
      </c>
      <c r="Q287">
        <v>12</v>
      </c>
    </row>
    <row r="288" spans="13:17" ht="15" customHeight="1" x14ac:dyDescent="0.25">
      <c r="M288">
        <v>10496</v>
      </c>
      <c r="N288" t="s">
        <v>322</v>
      </c>
      <c r="O288">
        <v>5</v>
      </c>
      <c r="Q288">
        <v>208</v>
      </c>
    </row>
    <row r="289" spans="13:17" ht="15" customHeight="1" x14ac:dyDescent="0.25">
      <c r="M289">
        <v>10497</v>
      </c>
      <c r="N289" t="s">
        <v>323</v>
      </c>
      <c r="O289">
        <v>5</v>
      </c>
      <c r="Q289">
        <v>237</v>
      </c>
    </row>
    <row r="290" spans="13:17" ht="15" customHeight="1" x14ac:dyDescent="0.25">
      <c r="M290">
        <v>10498</v>
      </c>
      <c r="N290" t="s">
        <v>324</v>
      </c>
      <c r="O290">
        <v>6</v>
      </c>
      <c r="Q290">
        <v>318</v>
      </c>
    </row>
    <row r="291" spans="13:17" ht="15" customHeight="1" x14ac:dyDescent="0.25">
      <c r="M291">
        <v>10499</v>
      </c>
      <c r="N291" t="s">
        <v>325</v>
      </c>
      <c r="O291">
        <v>6</v>
      </c>
      <c r="Q291">
        <v>394</v>
      </c>
    </row>
    <row r="292" spans="13:17" ht="15" customHeight="1" x14ac:dyDescent="0.25">
      <c r="M292">
        <v>10500</v>
      </c>
      <c r="N292" t="s">
        <v>326</v>
      </c>
      <c r="O292">
        <v>1</v>
      </c>
      <c r="Q292">
        <v>38</v>
      </c>
    </row>
    <row r="293" spans="13:17" ht="15" customHeight="1" x14ac:dyDescent="0.25">
      <c r="M293">
        <v>10501</v>
      </c>
      <c r="N293" t="s">
        <v>327</v>
      </c>
      <c r="O293">
        <v>2</v>
      </c>
      <c r="Q293">
        <v>129</v>
      </c>
    </row>
    <row r="294" spans="13:17" ht="15" customHeight="1" x14ac:dyDescent="0.25">
      <c r="M294">
        <v>10502</v>
      </c>
      <c r="N294" t="s">
        <v>328</v>
      </c>
      <c r="O294">
        <v>1</v>
      </c>
      <c r="Q294">
        <v>26</v>
      </c>
    </row>
    <row r="295" spans="13:17" ht="15" customHeight="1" x14ac:dyDescent="0.25">
      <c r="M295">
        <v>10503</v>
      </c>
      <c r="N295" t="s">
        <v>329</v>
      </c>
      <c r="O295">
        <v>5</v>
      </c>
      <c r="Q295">
        <v>232</v>
      </c>
    </row>
    <row r="296" spans="13:17" ht="15" customHeight="1" x14ac:dyDescent="0.25">
      <c r="M296">
        <v>10504</v>
      </c>
      <c r="N296" t="s">
        <v>330</v>
      </c>
      <c r="O296">
        <v>5</v>
      </c>
      <c r="Q296">
        <v>213</v>
      </c>
    </row>
    <row r="297" spans="13:17" ht="15" customHeight="1" x14ac:dyDescent="0.25">
      <c r="M297">
        <v>10505</v>
      </c>
      <c r="N297" t="s">
        <v>331</v>
      </c>
      <c r="O297">
        <v>5</v>
      </c>
      <c r="Q297">
        <v>242</v>
      </c>
    </row>
    <row r="298" spans="13:17" ht="15" customHeight="1" x14ac:dyDescent="0.25">
      <c r="M298">
        <v>10506</v>
      </c>
      <c r="N298" t="s">
        <v>332</v>
      </c>
      <c r="O298">
        <v>6</v>
      </c>
      <c r="Q298">
        <v>323</v>
      </c>
    </row>
    <row r="299" spans="13:17" ht="15" customHeight="1" x14ac:dyDescent="0.25">
      <c r="M299">
        <v>10507</v>
      </c>
      <c r="N299" t="s">
        <v>333</v>
      </c>
      <c r="O299">
        <v>6</v>
      </c>
      <c r="Q299">
        <v>400</v>
      </c>
    </row>
    <row r="300" spans="13:17" ht="15" customHeight="1" x14ac:dyDescent="0.25">
      <c r="M300">
        <v>10508</v>
      </c>
      <c r="N300" t="s">
        <v>334</v>
      </c>
      <c r="O300">
        <v>6</v>
      </c>
      <c r="Q300">
        <v>351</v>
      </c>
    </row>
    <row r="301" spans="13:17" ht="15" customHeight="1" x14ac:dyDescent="0.25">
      <c r="M301">
        <v>10509</v>
      </c>
      <c r="N301" t="s">
        <v>335</v>
      </c>
      <c r="O301">
        <v>6</v>
      </c>
      <c r="Q301">
        <v>358</v>
      </c>
    </row>
    <row r="302" spans="13:17" ht="15" customHeight="1" x14ac:dyDescent="0.25">
      <c r="M302">
        <v>10510</v>
      </c>
      <c r="N302" t="s">
        <v>336</v>
      </c>
      <c r="O302">
        <v>6</v>
      </c>
      <c r="Q302">
        <v>431</v>
      </c>
    </row>
    <row r="303" spans="13:17" ht="15" customHeight="1" x14ac:dyDescent="0.25">
      <c r="M303">
        <v>10511</v>
      </c>
      <c r="N303" t="s">
        <v>337</v>
      </c>
      <c r="O303">
        <v>1</v>
      </c>
      <c r="Q303">
        <v>55</v>
      </c>
    </row>
    <row r="304" spans="13:17" ht="15" customHeight="1" x14ac:dyDescent="0.25">
      <c r="M304">
        <v>10512</v>
      </c>
      <c r="N304" t="s">
        <v>338</v>
      </c>
      <c r="O304">
        <v>2</v>
      </c>
      <c r="Q304">
        <v>137</v>
      </c>
    </row>
    <row r="305" spans="13:17" ht="15" customHeight="1" x14ac:dyDescent="0.25">
      <c r="M305">
        <v>10513</v>
      </c>
      <c r="N305" t="s">
        <v>339</v>
      </c>
      <c r="O305">
        <v>6</v>
      </c>
      <c r="Q305">
        <v>335</v>
      </c>
    </row>
    <row r="306" spans="13:17" ht="15" customHeight="1" x14ac:dyDescent="0.25">
      <c r="M306">
        <v>10514</v>
      </c>
      <c r="N306" t="s">
        <v>340</v>
      </c>
      <c r="O306">
        <v>6</v>
      </c>
      <c r="Q306">
        <v>391</v>
      </c>
    </row>
    <row r="307" spans="13:17" ht="15" customHeight="1" x14ac:dyDescent="0.25">
      <c r="M307">
        <v>10515</v>
      </c>
      <c r="N307" t="s">
        <v>341</v>
      </c>
      <c r="O307">
        <v>1</v>
      </c>
      <c r="Q307">
        <v>32</v>
      </c>
    </row>
    <row r="308" spans="13:17" ht="15" customHeight="1" x14ac:dyDescent="0.25">
      <c r="M308">
        <v>10516</v>
      </c>
      <c r="N308" t="s">
        <v>342</v>
      </c>
      <c r="O308">
        <v>6</v>
      </c>
      <c r="Q308">
        <v>384</v>
      </c>
    </row>
    <row r="309" spans="13:17" ht="15" customHeight="1" x14ac:dyDescent="0.25">
      <c r="M309">
        <v>10517</v>
      </c>
      <c r="N309" t="s">
        <v>343</v>
      </c>
      <c r="O309">
        <v>5</v>
      </c>
      <c r="Q309">
        <v>203</v>
      </c>
    </row>
    <row r="310" spans="13:17" ht="15" customHeight="1" x14ac:dyDescent="0.25">
      <c r="M310">
        <v>10518</v>
      </c>
      <c r="N310" t="s">
        <v>344</v>
      </c>
      <c r="O310">
        <v>6</v>
      </c>
      <c r="Q310">
        <v>342</v>
      </c>
    </row>
    <row r="311" spans="13:17" ht="15" customHeight="1" x14ac:dyDescent="0.25">
      <c r="M311">
        <v>10519</v>
      </c>
      <c r="N311" t="s">
        <v>345</v>
      </c>
      <c r="O311">
        <v>5</v>
      </c>
      <c r="Q311">
        <v>259</v>
      </c>
    </row>
    <row r="312" spans="13:17" ht="15" customHeight="1" x14ac:dyDescent="0.25">
      <c r="M312">
        <v>10520</v>
      </c>
      <c r="N312" t="s">
        <v>346</v>
      </c>
      <c r="O312">
        <v>5</v>
      </c>
      <c r="Q312">
        <v>275</v>
      </c>
    </row>
    <row r="313" spans="13:17" ht="15" customHeight="1" x14ac:dyDescent="0.25">
      <c r="M313">
        <v>10521</v>
      </c>
      <c r="N313" t="s">
        <v>347</v>
      </c>
      <c r="O313">
        <v>6</v>
      </c>
      <c r="Q313">
        <v>418</v>
      </c>
    </row>
    <row r="314" spans="13:17" ht="15" customHeight="1" x14ac:dyDescent="0.25">
      <c r="M314">
        <v>10522</v>
      </c>
      <c r="N314" t="s">
        <v>348</v>
      </c>
      <c r="O314">
        <v>6</v>
      </c>
      <c r="Q314">
        <v>311</v>
      </c>
    </row>
    <row r="315" spans="13:17" ht="15" customHeight="1" x14ac:dyDescent="0.25">
      <c r="M315">
        <v>10523</v>
      </c>
      <c r="N315" t="s">
        <v>349</v>
      </c>
      <c r="O315">
        <v>6</v>
      </c>
      <c r="Q315">
        <v>346</v>
      </c>
    </row>
    <row r="316" spans="13:17" ht="15" customHeight="1" x14ac:dyDescent="0.25">
      <c r="M316">
        <v>10524</v>
      </c>
      <c r="N316" t="s">
        <v>350</v>
      </c>
      <c r="O316">
        <v>3</v>
      </c>
      <c r="Q316">
        <v>149</v>
      </c>
    </row>
    <row r="317" spans="13:17" ht="15" customHeight="1" x14ac:dyDescent="0.25">
      <c r="M317">
        <v>10525</v>
      </c>
      <c r="N317" t="s">
        <v>351</v>
      </c>
      <c r="O317">
        <v>3</v>
      </c>
      <c r="Q317">
        <v>150</v>
      </c>
    </row>
    <row r="318" spans="13:17" ht="15" customHeight="1" x14ac:dyDescent="0.25">
      <c r="M318">
        <v>10526</v>
      </c>
      <c r="N318" t="s">
        <v>352</v>
      </c>
      <c r="O318">
        <v>5</v>
      </c>
      <c r="Q318">
        <v>200</v>
      </c>
    </row>
    <row r="319" spans="13:17" ht="15" customHeight="1" x14ac:dyDescent="0.25">
      <c r="M319">
        <v>10527</v>
      </c>
      <c r="N319" t="s">
        <v>353</v>
      </c>
      <c r="O319">
        <v>5</v>
      </c>
      <c r="Q319">
        <v>229</v>
      </c>
    </row>
    <row r="320" spans="13:17" ht="15" customHeight="1" x14ac:dyDescent="0.25">
      <c r="M320">
        <v>10528</v>
      </c>
      <c r="N320" t="s">
        <v>354</v>
      </c>
      <c r="O320">
        <v>6</v>
      </c>
      <c r="Q320">
        <v>308</v>
      </c>
    </row>
    <row r="321" spans="13:17" ht="15" customHeight="1" x14ac:dyDescent="0.25">
      <c r="M321">
        <v>10529</v>
      </c>
      <c r="N321" t="s">
        <v>355</v>
      </c>
      <c r="O321">
        <v>5</v>
      </c>
      <c r="Q321">
        <v>251</v>
      </c>
    </row>
    <row r="322" spans="13:17" ht="15" customHeight="1" x14ac:dyDescent="0.25">
      <c r="M322">
        <v>10530</v>
      </c>
      <c r="N322" t="s">
        <v>356</v>
      </c>
      <c r="O322">
        <v>5</v>
      </c>
      <c r="Q322">
        <v>267</v>
      </c>
    </row>
    <row r="323" spans="13:17" ht="15" customHeight="1" x14ac:dyDescent="0.25">
      <c r="M323">
        <v>10531</v>
      </c>
      <c r="N323" t="s">
        <v>357</v>
      </c>
      <c r="O323">
        <v>6</v>
      </c>
      <c r="Q323">
        <v>409</v>
      </c>
    </row>
    <row r="324" spans="13:17" ht="15" customHeight="1" x14ac:dyDescent="0.25">
      <c r="M324">
        <v>10532</v>
      </c>
      <c r="N324" t="s">
        <v>358</v>
      </c>
      <c r="O324">
        <v>6</v>
      </c>
      <c r="Q324">
        <v>378</v>
      </c>
    </row>
    <row r="325" spans="13:17" ht="15" customHeight="1" x14ac:dyDescent="0.25">
      <c r="M325">
        <v>10533</v>
      </c>
      <c r="N325" t="s">
        <v>359</v>
      </c>
      <c r="O325">
        <v>6</v>
      </c>
      <c r="Q325">
        <v>390</v>
      </c>
    </row>
    <row r="326" spans="13:17" ht="15" customHeight="1" x14ac:dyDescent="0.25">
      <c r="M326">
        <v>10534</v>
      </c>
      <c r="N326" t="s">
        <v>360</v>
      </c>
      <c r="O326">
        <v>1</v>
      </c>
      <c r="Q326">
        <v>76</v>
      </c>
    </row>
    <row r="327" spans="13:17" ht="15" customHeight="1" x14ac:dyDescent="0.25">
      <c r="M327">
        <v>10535</v>
      </c>
      <c r="N327" t="s">
        <v>361</v>
      </c>
      <c r="O327">
        <v>1</v>
      </c>
      <c r="Q327">
        <v>71</v>
      </c>
    </row>
    <row r="328" spans="13:17" ht="15" customHeight="1" x14ac:dyDescent="0.25">
      <c r="M328">
        <v>10536</v>
      </c>
      <c r="N328" t="s">
        <v>362</v>
      </c>
      <c r="O328">
        <v>1</v>
      </c>
      <c r="Q328">
        <v>14</v>
      </c>
    </row>
    <row r="329" spans="13:17" ht="15" customHeight="1" x14ac:dyDescent="0.25">
      <c r="M329">
        <v>10537</v>
      </c>
      <c r="N329" t="s">
        <v>363</v>
      </c>
      <c r="O329">
        <v>2</v>
      </c>
      <c r="Q329">
        <v>92</v>
      </c>
    </row>
    <row r="330" spans="13:17" ht="15" customHeight="1" x14ac:dyDescent="0.25">
      <c r="M330">
        <v>10538</v>
      </c>
      <c r="N330" t="s">
        <v>364</v>
      </c>
      <c r="O330">
        <v>2</v>
      </c>
      <c r="Q330">
        <v>94</v>
      </c>
    </row>
    <row r="331" spans="13:17" ht="15" customHeight="1" x14ac:dyDescent="0.25">
      <c r="M331">
        <v>10539</v>
      </c>
      <c r="N331" t="s">
        <v>365</v>
      </c>
      <c r="O331">
        <v>5</v>
      </c>
      <c r="Q331">
        <v>198</v>
      </c>
    </row>
    <row r="332" spans="13:17" ht="15" customHeight="1" x14ac:dyDescent="0.25">
      <c r="M332">
        <v>10540</v>
      </c>
      <c r="N332" t="s">
        <v>366</v>
      </c>
      <c r="O332">
        <v>5</v>
      </c>
      <c r="Q332">
        <v>226</v>
      </c>
    </row>
    <row r="333" spans="13:17" ht="15" customHeight="1" x14ac:dyDescent="0.25">
      <c r="M333">
        <v>10541</v>
      </c>
      <c r="N333" t="s">
        <v>367</v>
      </c>
      <c r="O333">
        <v>6</v>
      </c>
      <c r="Q333">
        <v>305</v>
      </c>
    </row>
    <row r="334" spans="13:17" ht="15" customHeight="1" x14ac:dyDescent="0.25">
      <c r="M334">
        <v>10542</v>
      </c>
      <c r="N334" t="s">
        <v>368</v>
      </c>
      <c r="O334">
        <v>2</v>
      </c>
      <c r="Q334">
        <v>99</v>
      </c>
    </row>
    <row r="335" spans="13:17" ht="15" customHeight="1" x14ac:dyDescent="0.25">
      <c r="M335">
        <v>10543</v>
      </c>
      <c r="N335" t="s">
        <v>369</v>
      </c>
      <c r="O335">
        <v>2</v>
      </c>
      <c r="Q335">
        <v>93</v>
      </c>
    </row>
    <row r="336" spans="13:17" ht="15" customHeight="1" x14ac:dyDescent="0.25">
      <c r="M336">
        <v>10544</v>
      </c>
      <c r="N336" t="s">
        <v>370</v>
      </c>
      <c r="O336">
        <v>6</v>
      </c>
      <c r="Q336">
        <v>427</v>
      </c>
    </row>
    <row r="337" spans="13:17" ht="15" customHeight="1" x14ac:dyDescent="0.25">
      <c r="M337">
        <v>10545</v>
      </c>
      <c r="N337" t="s">
        <v>371</v>
      </c>
      <c r="O337">
        <v>5</v>
      </c>
      <c r="Q337">
        <v>249</v>
      </c>
    </row>
    <row r="338" spans="13:17" ht="15" customHeight="1" x14ac:dyDescent="0.25">
      <c r="M338">
        <v>10546</v>
      </c>
      <c r="N338" t="s">
        <v>372</v>
      </c>
      <c r="O338">
        <v>5</v>
      </c>
      <c r="Q338">
        <v>266</v>
      </c>
    </row>
    <row r="339" spans="13:17" ht="15" customHeight="1" x14ac:dyDescent="0.25">
      <c r="M339">
        <v>10547</v>
      </c>
      <c r="N339" t="s">
        <v>373</v>
      </c>
      <c r="O339">
        <v>6</v>
      </c>
      <c r="Q339">
        <v>407</v>
      </c>
    </row>
    <row r="340" spans="13:17" ht="15" customHeight="1" x14ac:dyDescent="0.25">
      <c r="M340">
        <v>10548</v>
      </c>
      <c r="N340" t="s">
        <v>374</v>
      </c>
      <c r="O340">
        <v>1</v>
      </c>
      <c r="Q340">
        <v>15</v>
      </c>
    </row>
    <row r="341" spans="13:17" ht="15" customHeight="1" x14ac:dyDescent="0.25">
      <c r="M341">
        <v>10549</v>
      </c>
      <c r="N341" t="s">
        <v>375</v>
      </c>
      <c r="O341">
        <v>3</v>
      </c>
      <c r="Q341">
        <v>146</v>
      </c>
    </row>
    <row r="342" spans="13:17" ht="15" customHeight="1" x14ac:dyDescent="0.25">
      <c r="M342">
        <v>10550</v>
      </c>
      <c r="N342" t="s">
        <v>376</v>
      </c>
      <c r="O342">
        <v>6</v>
      </c>
      <c r="Q342">
        <v>423</v>
      </c>
    </row>
    <row r="343" spans="13:17" ht="15" customHeight="1" x14ac:dyDescent="0.25">
      <c r="M343">
        <v>10551</v>
      </c>
      <c r="N343" t="s">
        <v>377</v>
      </c>
      <c r="O343">
        <v>1</v>
      </c>
      <c r="Q343">
        <v>29</v>
      </c>
    </row>
    <row r="344" spans="13:17" ht="15" customHeight="1" x14ac:dyDescent="0.25">
      <c r="M344">
        <v>10552</v>
      </c>
      <c r="N344" t="s">
        <v>378</v>
      </c>
      <c r="O344">
        <v>1</v>
      </c>
      <c r="Q344">
        <v>30</v>
      </c>
    </row>
    <row r="345" spans="13:17" ht="15" customHeight="1" x14ac:dyDescent="0.25">
      <c r="M345">
        <v>10553</v>
      </c>
      <c r="N345" t="s">
        <v>379</v>
      </c>
      <c r="O345">
        <v>1</v>
      </c>
      <c r="Q345">
        <v>31</v>
      </c>
    </row>
    <row r="346" spans="13:17" ht="15" customHeight="1" x14ac:dyDescent="0.25">
      <c r="M346">
        <v>10554</v>
      </c>
      <c r="N346" t="s">
        <v>380</v>
      </c>
      <c r="O346">
        <v>1</v>
      </c>
      <c r="Q346">
        <v>28</v>
      </c>
    </row>
    <row r="347" spans="13:17" ht="15" customHeight="1" x14ac:dyDescent="0.25">
      <c r="M347">
        <v>10555</v>
      </c>
      <c r="N347" t="s">
        <v>381</v>
      </c>
      <c r="O347">
        <v>1</v>
      </c>
      <c r="Q347">
        <v>77</v>
      </c>
    </row>
    <row r="348" spans="13:17" ht="15" customHeight="1" x14ac:dyDescent="0.25">
      <c r="M348">
        <v>10556</v>
      </c>
      <c r="N348" t="s">
        <v>382</v>
      </c>
      <c r="O348">
        <v>1</v>
      </c>
      <c r="Q348">
        <v>72</v>
      </c>
    </row>
    <row r="349" spans="13:17" ht="15" customHeight="1" x14ac:dyDescent="0.25">
      <c r="M349">
        <v>10557</v>
      </c>
      <c r="N349" t="s">
        <v>383</v>
      </c>
      <c r="O349">
        <v>6</v>
      </c>
      <c r="Q349">
        <v>397</v>
      </c>
    </row>
    <row r="350" spans="13:17" ht="15" customHeight="1" x14ac:dyDescent="0.25">
      <c r="M350">
        <v>10558</v>
      </c>
      <c r="N350" t="s">
        <v>384</v>
      </c>
      <c r="O350">
        <v>2</v>
      </c>
      <c r="Q350">
        <v>113</v>
      </c>
    </row>
    <row r="351" spans="13:17" ht="15" customHeight="1" x14ac:dyDescent="0.25">
      <c r="M351">
        <v>10559</v>
      </c>
      <c r="N351" t="s">
        <v>385</v>
      </c>
      <c r="O351">
        <v>2</v>
      </c>
      <c r="Q351">
        <v>114</v>
      </c>
    </row>
    <row r="352" spans="13:17" ht="15" customHeight="1" x14ac:dyDescent="0.25">
      <c r="M352">
        <v>10560</v>
      </c>
      <c r="N352" t="s">
        <v>386</v>
      </c>
      <c r="O352">
        <v>6</v>
      </c>
      <c r="Q352">
        <v>379</v>
      </c>
    </row>
    <row r="353" spans="13:17" ht="15" customHeight="1" x14ac:dyDescent="0.25">
      <c r="M353">
        <v>10561</v>
      </c>
      <c r="N353" t="s">
        <v>387</v>
      </c>
      <c r="O353">
        <v>6</v>
      </c>
      <c r="Q353">
        <v>422</v>
      </c>
    </row>
    <row r="354" spans="13:17" ht="15" customHeight="1" x14ac:dyDescent="0.25">
      <c r="M354">
        <v>10562</v>
      </c>
      <c r="N354" t="s">
        <v>388</v>
      </c>
      <c r="O354">
        <v>5</v>
      </c>
      <c r="Q354">
        <v>291</v>
      </c>
    </row>
    <row r="355" spans="13:17" ht="15" customHeight="1" x14ac:dyDescent="0.25">
      <c r="M355">
        <v>10563</v>
      </c>
      <c r="N355" t="s">
        <v>389</v>
      </c>
      <c r="O355">
        <v>6</v>
      </c>
      <c r="Q355">
        <v>330</v>
      </c>
    </row>
    <row r="356" spans="13:17" ht="15" customHeight="1" x14ac:dyDescent="0.25">
      <c r="M356">
        <v>10564</v>
      </c>
      <c r="N356" t="s">
        <v>390</v>
      </c>
      <c r="O356">
        <v>5</v>
      </c>
      <c r="Q356">
        <v>211</v>
      </c>
    </row>
    <row r="357" spans="13:17" ht="15" customHeight="1" x14ac:dyDescent="0.25">
      <c r="M357">
        <v>10565</v>
      </c>
      <c r="N357" t="s">
        <v>391</v>
      </c>
      <c r="O357">
        <v>5</v>
      </c>
      <c r="Q357">
        <v>240</v>
      </c>
    </row>
    <row r="358" spans="13:17" ht="15" customHeight="1" x14ac:dyDescent="0.25">
      <c r="M358">
        <v>10566</v>
      </c>
      <c r="N358" t="s">
        <v>392</v>
      </c>
      <c r="O358">
        <v>6</v>
      </c>
      <c r="Q358">
        <v>321</v>
      </c>
    </row>
    <row r="359" spans="13:17" ht="15" customHeight="1" x14ac:dyDescent="0.25">
      <c r="M359">
        <v>10567</v>
      </c>
      <c r="N359" t="s">
        <v>393</v>
      </c>
      <c r="O359">
        <v>3</v>
      </c>
      <c r="Q359">
        <v>148</v>
      </c>
    </row>
    <row r="360" spans="13:17" ht="15" customHeight="1" x14ac:dyDescent="0.25">
      <c r="M360">
        <v>10568</v>
      </c>
      <c r="N360" t="s">
        <v>394</v>
      </c>
      <c r="O360">
        <v>2</v>
      </c>
      <c r="Q360">
        <v>112</v>
      </c>
    </row>
    <row r="361" spans="13:17" ht="15" customHeight="1" x14ac:dyDescent="0.25">
      <c r="M361">
        <v>10569</v>
      </c>
      <c r="N361" t="s">
        <v>395</v>
      </c>
      <c r="O361">
        <v>5</v>
      </c>
      <c r="Q361">
        <v>207</v>
      </c>
    </row>
    <row r="362" spans="13:17" ht="15" customHeight="1" x14ac:dyDescent="0.25">
      <c r="M362">
        <v>10570</v>
      </c>
      <c r="N362" t="s">
        <v>396</v>
      </c>
      <c r="O362">
        <v>5</v>
      </c>
      <c r="Q362">
        <v>236</v>
      </c>
    </row>
    <row r="363" spans="13:17" ht="15" customHeight="1" x14ac:dyDescent="0.25">
      <c r="M363">
        <v>10571</v>
      </c>
      <c r="N363" t="s">
        <v>397</v>
      </c>
      <c r="O363">
        <v>6</v>
      </c>
      <c r="Q363">
        <v>317</v>
      </c>
    </row>
    <row r="364" spans="13:17" ht="15" customHeight="1" x14ac:dyDescent="0.25">
      <c r="M364">
        <v>10572</v>
      </c>
      <c r="N364" t="s">
        <v>398</v>
      </c>
      <c r="O364">
        <v>6</v>
      </c>
      <c r="Q364">
        <v>324</v>
      </c>
    </row>
    <row r="365" spans="13:17" ht="15" customHeight="1" x14ac:dyDescent="0.25">
      <c r="M365">
        <v>10573</v>
      </c>
      <c r="N365" t="s">
        <v>399</v>
      </c>
      <c r="O365">
        <v>5</v>
      </c>
      <c r="Q365">
        <v>252</v>
      </c>
    </row>
    <row r="366" spans="13:17" ht="15" customHeight="1" x14ac:dyDescent="0.25">
      <c r="M366">
        <v>10574</v>
      </c>
      <c r="N366" t="s">
        <v>400</v>
      </c>
      <c r="O366">
        <v>5</v>
      </c>
      <c r="Q366">
        <v>268</v>
      </c>
    </row>
    <row r="367" spans="13:17" ht="15" customHeight="1" x14ac:dyDescent="0.25">
      <c r="M367">
        <v>10575</v>
      </c>
      <c r="N367" t="s">
        <v>401</v>
      </c>
      <c r="O367">
        <v>6</v>
      </c>
      <c r="Q367">
        <v>410</v>
      </c>
    </row>
    <row r="368" spans="13:17" ht="15" customHeight="1" x14ac:dyDescent="0.25">
      <c r="M368">
        <v>10576</v>
      </c>
      <c r="N368" t="s">
        <v>402</v>
      </c>
      <c r="O368">
        <v>6</v>
      </c>
      <c r="Q368">
        <v>345</v>
      </c>
    </row>
    <row r="369" spans="13:17" ht="15" customHeight="1" x14ac:dyDescent="0.25">
      <c r="M369">
        <v>10577</v>
      </c>
      <c r="N369" t="s">
        <v>403</v>
      </c>
      <c r="O369">
        <v>3</v>
      </c>
      <c r="Q369">
        <v>153</v>
      </c>
    </row>
    <row r="370" spans="13:17" ht="15" customHeight="1" x14ac:dyDescent="0.25">
      <c r="M370">
        <v>10578</v>
      </c>
      <c r="N370" t="s">
        <v>404</v>
      </c>
      <c r="O370">
        <v>2</v>
      </c>
      <c r="Q370">
        <v>95</v>
      </c>
    </row>
    <row r="371" spans="13:17" ht="15" customHeight="1" x14ac:dyDescent="0.25">
      <c r="M371">
        <v>10579</v>
      </c>
      <c r="N371" t="s">
        <v>405</v>
      </c>
      <c r="O371">
        <v>5</v>
      </c>
      <c r="Q371">
        <v>185</v>
      </c>
    </row>
    <row r="372" spans="13:17" ht="15" customHeight="1" x14ac:dyDescent="0.25">
      <c r="M372">
        <v>10580</v>
      </c>
      <c r="N372" t="s">
        <v>406</v>
      </c>
      <c r="O372">
        <v>5</v>
      </c>
      <c r="Q372">
        <v>214</v>
      </c>
    </row>
    <row r="373" spans="13:17" ht="15" customHeight="1" x14ac:dyDescent="0.25">
      <c r="M373">
        <v>10581</v>
      </c>
      <c r="N373" t="s">
        <v>407</v>
      </c>
      <c r="O373">
        <v>6</v>
      </c>
      <c r="Q373">
        <v>295</v>
      </c>
    </row>
    <row r="374" spans="13:17" ht="15" customHeight="1" x14ac:dyDescent="0.25">
      <c r="M374">
        <v>10582</v>
      </c>
      <c r="N374" t="s">
        <v>408</v>
      </c>
      <c r="O374">
        <v>5</v>
      </c>
      <c r="Q374">
        <v>201</v>
      </c>
    </row>
    <row r="375" spans="13:17" ht="15" customHeight="1" x14ac:dyDescent="0.25">
      <c r="M375">
        <v>10583</v>
      </c>
      <c r="N375" t="s">
        <v>409</v>
      </c>
      <c r="O375">
        <v>5</v>
      </c>
      <c r="Q375">
        <v>230</v>
      </c>
    </row>
    <row r="376" spans="13:17" ht="15" customHeight="1" x14ac:dyDescent="0.25">
      <c r="M376">
        <v>10584</v>
      </c>
      <c r="N376" t="s">
        <v>410</v>
      </c>
      <c r="O376">
        <v>6</v>
      </c>
      <c r="Q376">
        <v>309</v>
      </c>
    </row>
    <row r="377" spans="13:17" ht="15" customHeight="1" x14ac:dyDescent="0.25">
      <c r="M377">
        <v>10585</v>
      </c>
      <c r="N377" t="s">
        <v>411</v>
      </c>
      <c r="O377">
        <v>2</v>
      </c>
      <c r="Q377">
        <v>100</v>
      </c>
    </row>
    <row r="378" spans="13:17" ht="15" customHeight="1" x14ac:dyDescent="0.25">
      <c r="M378">
        <v>10586</v>
      </c>
      <c r="N378" t="s">
        <v>412</v>
      </c>
      <c r="O378">
        <v>2</v>
      </c>
      <c r="Q378">
        <v>88</v>
      </c>
    </row>
    <row r="379" spans="13:17" ht="15" customHeight="1" x14ac:dyDescent="0.25">
      <c r="M379">
        <v>10587</v>
      </c>
      <c r="N379" t="s">
        <v>413</v>
      </c>
      <c r="O379">
        <v>6</v>
      </c>
      <c r="Q379">
        <v>331</v>
      </c>
    </row>
    <row r="380" spans="13:17" ht="15" customHeight="1" x14ac:dyDescent="0.25">
      <c r="M380">
        <v>10588</v>
      </c>
      <c r="N380" t="s">
        <v>414</v>
      </c>
      <c r="O380">
        <v>5</v>
      </c>
      <c r="Q380">
        <v>210</v>
      </c>
    </row>
    <row r="381" spans="13:17" ht="15" customHeight="1" x14ac:dyDescent="0.25">
      <c r="M381">
        <v>10589</v>
      </c>
      <c r="N381" t="s">
        <v>415</v>
      </c>
      <c r="O381">
        <v>5</v>
      </c>
      <c r="Q381">
        <v>239</v>
      </c>
    </row>
    <row r="382" spans="13:17" ht="15" customHeight="1" x14ac:dyDescent="0.25">
      <c r="M382">
        <v>10590</v>
      </c>
      <c r="N382" t="s">
        <v>416</v>
      </c>
      <c r="O382">
        <v>6</v>
      </c>
      <c r="Q382">
        <v>320</v>
      </c>
    </row>
    <row r="383" spans="13:17" ht="15" customHeight="1" x14ac:dyDescent="0.25">
      <c r="M383">
        <v>10591</v>
      </c>
      <c r="N383" t="s">
        <v>417</v>
      </c>
      <c r="O383">
        <v>3</v>
      </c>
      <c r="Q383">
        <v>147</v>
      </c>
    </row>
    <row r="384" spans="13:17" ht="15" customHeight="1" x14ac:dyDescent="0.25">
      <c r="M384">
        <v>10592</v>
      </c>
      <c r="N384" t="s">
        <v>418</v>
      </c>
      <c r="O384">
        <v>1</v>
      </c>
      <c r="Q384">
        <v>16</v>
      </c>
    </row>
    <row r="385" spans="13:17" ht="15" customHeight="1" x14ac:dyDescent="0.25">
      <c r="M385">
        <v>10593</v>
      </c>
      <c r="N385" t="s">
        <v>419</v>
      </c>
      <c r="O385">
        <v>2</v>
      </c>
      <c r="Q385">
        <v>111</v>
      </c>
    </row>
    <row r="386" spans="13:17" ht="15" customHeight="1" x14ac:dyDescent="0.25">
      <c r="M386">
        <v>10594</v>
      </c>
      <c r="N386" t="s">
        <v>420</v>
      </c>
      <c r="O386">
        <v>6</v>
      </c>
      <c r="Q386">
        <v>371</v>
      </c>
    </row>
    <row r="387" spans="13:17" ht="15" customHeight="1" x14ac:dyDescent="0.25">
      <c r="M387">
        <v>10595</v>
      </c>
      <c r="N387" t="s">
        <v>421</v>
      </c>
      <c r="O387">
        <v>1</v>
      </c>
      <c r="Q387">
        <v>69</v>
      </c>
    </row>
    <row r="388" spans="13:17" ht="15" customHeight="1" x14ac:dyDescent="0.25">
      <c r="M388">
        <v>10596</v>
      </c>
      <c r="N388" t="s">
        <v>422</v>
      </c>
      <c r="O388">
        <v>1</v>
      </c>
      <c r="Q388">
        <v>63</v>
      </c>
    </row>
    <row r="389" spans="13:17" ht="15" customHeight="1" x14ac:dyDescent="0.25">
      <c r="M389">
        <v>10597</v>
      </c>
      <c r="N389" t="s">
        <v>423</v>
      </c>
      <c r="O389">
        <v>6</v>
      </c>
      <c r="Q389">
        <v>393</v>
      </c>
    </row>
    <row r="390" spans="13:17" ht="15" customHeight="1" x14ac:dyDescent="0.25">
      <c r="M390">
        <v>10598</v>
      </c>
      <c r="N390" t="s">
        <v>424</v>
      </c>
      <c r="O390">
        <v>2</v>
      </c>
      <c r="Q390">
        <v>125</v>
      </c>
    </row>
    <row r="391" spans="13:17" ht="15" customHeight="1" x14ac:dyDescent="0.25">
      <c r="M391">
        <v>10599</v>
      </c>
      <c r="N391" t="s">
        <v>425</v>
      </c>
      <c r="O391">
        <v>6</v>
      </c>
      <c r="Q391">
        <v>373</v>
      </c>
    </row>
    <row r="392" spans="13:17" ht="15" customHeight="1" x14ac:dyDescent="0.25">
      <c r="M392">
        <v>10600</v>
      </c>
      <c r="N392" t="s">
        <v>426</v>
      </c>
      <c r="O392">
        <v>6</v>
      </c>
      <c r="Q392">
        <v>328</v>
      </c>
    </row>
    <row r="393" spans="13:17" ht="15" customHeight="1" x14ac:dyDescent="0.25">
      <c r="M393">
        <v>10601</v>
      </c>
      <c r="N393" t="s">
        <v>427</v>
      </c>
      <c r="O393">
        <v>6</v>
      </c>
      <c r="Q393">
        <v>382</v>
      </c>
    </row>
    <row r="394" spans="13:17" ht="15" customHeight="1" x14ac:dyDescent="0.25">
      <c r="M394">
        <v>10602</v>
      </c>
      <c r="N394" t="s">
        <v>428</v>
      </c>
      <c r="O394">
        <v>5</v>
      </c>
      <c r="Q394">
        <v>212</v>
      </c>
    </row>
    <row r="395" spans="13:17" ht="15" customHeight="1" x14ac:dyDescent="0.25">
      <c r="M395">
        <v>10603</v>
      </c>
      <c r="N395" t="s">
        <v>429</v>
      </c>
      <c r="O395">
        <v>5</v>
      </c>
      <c r="Q395">
        <v>241</v>
      </c>
    </row>
    <row r="396" spans="13:17" ht="15" customHeight="1" x14ac:dyDescent="0.25">
      <c r="M396">
        <v>10604</v>
      </c>
      <c r="N396" t="s">
        <v>430</v>
      </c>
      <c r="O396">
        <v>6</v>
      </c>
      <c r="Q396">
        <v>322</v>
      </c>
    </row>
    <row r="397" spans="13:17" ht="15" customHeight="1" x14ac:dyDescent="0.25">
      <c r="M397">
        <v>10605</v>
      </c>
      <c r="N397" t="s">
        <v>431</v>
      </c>
      <c r="O397">
        <v>6</v>
      </c>
      <c r="Q397">
        <v>429</v>
      </c>
    </row>
    <row r="398" spans="13:17" ht="15" customHeight="1" x14ac:dyDescent="0.25">
      <c r="M398">
        <v>10606</v>
      </c>
      <c r="N398" t="s">
        <v>432</v>
      </c>
      <c r="O398">
        <v>7</v>
      </c>
      <c r="Q398">
        <v>460</v>
      </c>
    </row>
    <row r="399" spans="13:17" ht="15" customHeight="1" x14ac:dyDescent="0.25">
      <c r="M399">
        <v>10607</v>
      </c>
      <c r="N399" t="s">
        <v>433</v>
      </c>
      <c r="O399">
        <v>6</v>
      </c>
      <c r="Q399">
        <v>421</v>
      </c>
    </row>
    <row r="400" spans="13:17" ht="15" customHeight="1" x14ac:dyDescent="0.25">
      <c r="M400">
        <v>10608</v>
      </c>
      <c r="N400" t="s">
        <v>434</v>
      </c>
      <c r="O400">
        <v>2</v>
      </c>
      <c r="Q400">
        <v>85</v>
      </c>
    </row>
    <row r="401" spans="13:17" ht="15" customHeight="1" x14ac:dyDescent="0.25">
      <c r="M401">
        <v>10609</v>
      </c>
      <c r="N401" t="s">
        <v>435</v>
      </c>
      <c r="O401">
        <v>5</v>
      </c>
      <c r="Q401">
        <v>196</v>
      </c>
    </row>
    <row r="402" spans="13:17" ht="15" customHeight="1" x14ac:dyDescent="0.25">
      <c r="M402">
        <v>10610</v>
      </c>
      <c r="N402" t="s">
        <v>436</v>
      </c>
      <c r="O402">
        <v>5</v>
      </c>
      <c r="Q402">
        <v>224</v>
      </c>
    </row>
    <row r="403" spans="13:17" ht="15" customHeight="1" x14ac:dyDescent="0.25">
      <c r="M403">
        <v>10611</v>
      </c>
      <c r="N403" t="s">
        <v>437</v>
      </c>
      <c r="O403">
        <v>6</v>
      </c>
      <c r="Q403">
        <v>303</v>
      </c>
    </row>
    <row r="404" spans="13:17" ht="15" customHeight="1" x14ac:dyDescent="0.25">
      <c r="M404">
        <v>10612</v>
      </c>
      <c r="N404" t="s">
        <v>438</v>
      </c>
      <c r="O404">
        <v>2</v>
      </c>
      <c r="Q404">
        <v>110</v>
      </c>
    </row>
    <row r="405" spans="13:17" ht="15" customHeight="1" x14ac:dyDescent="0.25">
      <c r="M405">
        <v>10613</v>
      </c>
      <c r="N405" t="s">
        <v>439</v>
      </c>
      <c r="O405">
        <v>4</v>
      </c>
      <c r="Q405">
        <v>165</v>
      </c>
    </row>
    <row r="406" spans="13:17" ht="15" customHeight="1" x14ac:dyDescent="0.25">
      <c r="M406">
        <v>10614</v>
      </c>
      <c r="N406" t="s">
        <v>440</v>
      </c>
      <c r="O406">
        <v>4</v>
      </c>
      <c r="Q406">
        <v>163</v>
      </c>
    </row>
    <row r="407" spans="13:17" ht="15" customHeight="1" x14ac:dyDescent="0.25">
      <c r="M407">
        <v>10615</v>
      </c>
      <c r="N407" t="s">
        <v>441</v>
      </c>
      <c r="O407">
        <v>4</v>
      </c>
      <c r="Q407">
        <v>164</v>
      </c>
    </row>
    <row r="408" spans="13:17" ht="15" customHeight="1" x14ac:dyDescent="0.25">
      <c r="M408">
        <v>10616</v>
      </c>
      <c r="N408" t="s">
        <v>442</v>
      </c>
      <c r="O408">
        <v>4</v>
      </c>
      <c r="Q408">
        <v>162</v>
      </c>
    </row>
    <row r="409" spans="13:17" ht="15" customHeight="1" x14ac:dyDescent="0.25">
      <c r="M409">
        <v>10617</v>
      </c>
      <c r="N409" t="s">
        <v>443</v>
      </c>
      <c r="O409">
        <v>4</v>
      </c>
      <c r="Q409">
        <v>160</v>
      </c>
    </row>
    <row r="410" spans="13:17" ht="15" customHeight="1" x14ac:dyDescent="0.25">
      <c r="M410">
        <v>10618</v>
      </c>
      <c r="N410" t="s">
        <v>444</v>
      </c>
      <c r="O410">
        <v>4</v>
      </c>
      <c r="Q410">
        <v>161</v>
      </c>
    </row>
    <row r="411" spans="13:17" ht="15" customHeight="1" x14ac:dyDescent="0.25">
      <c r="M411">
        <v>10619</v>
      </c>
      <c r="N411" t="s">
        <v>445</v>
      </c>
      <c r="O411">
        <v>4</v>
      </c>
      <c r="Q411">
        <v>159</v>
      </c>
    </row>
    <row r="412" spans="13:17" ht="15" customHeight="1" x14ac:dyDescent="0.25">
      <c r="M412">
        <v>10620</v>
      </c>
      <c r="N412" t="s">
        <v>446</v>
      </c>
      <c r="O412">
        <v>6</v>
      </c>
      <c r="Q412">
        <v>381</v>
      </c>
    </row>
    <row r="413" spans="13:17" ht="15" customHeight="1" x14ac:dyDescent="0.25">
      <c r="M413">
        <v>10621</v>
      </c>
      <c r="N413" t="s">
        <v>447</v>
      </c>
      <c r="O413">
        <v>6</v>
      </c>
      <c r="Q413">
        <v>386</v>
      </c>
    </row>
    <row r="414" spans="13:17" ht="15" customHeight="1" x14ac:dyDescent="0.25">
      <c r="M414">
        <v>10622</v>
      </c>
      <c r="N414" t="s">
        <v>448</v>
      </c>
      <c r="O414">
        <v>5</v>
      </c>
      <c r="Q414">
        <v>250</v>
      </c>
    </row>
    <row r="415" spans="13:17" ht="15" customHeight="1" x14ac:dyDescent="0.25">
      <c r="M415">
        <v>10623</v>
      </c>
      <c r="N415" t="s">
        <v>449</v>
      </c>
      <c r="O415">
        <v>6</v>
      </c>
      <c r="Q415">
        <v>408</v>
      </c>
    </row>
    <row r="416" spans="13:17" ht="15" customHeight="1" x14ac:dyDescent="0.25">
      <c r="M416">
        <v>10624</v>
      </c>
      <c r="N416" t="s">
        <v>450</v>
      </c>
      <c r="O416">
        <v>6</v>
      </c>
      <c r="Q416">
        <v>383</v>
      </c>
    </row>
    <row r="417" spans="13:17" ht="15" customHeight="1" x14ac:dyDescent="0.25">
      <c r="M417">
        <v>10625</v>
      </c>
      <c r="N417" t="s">
        <v>451</v>
      </c>
      <c r="O417">
        <v>5</v>
      </c>
      <c r="Q417">
        <v>194</v>
      </c>
    </row>
    <row r="418" spans="13:17" ht="15" customHeight="1" x14ac:dyDescent="0.25">
      <c r="M418">
        <v>10626</v>
      </c>
      <c r="N418" t="s">
        <v>452</v>
      </c>
      <c r="O418">
        <v>5</v>
      </c>
      <c r="Q418">
        <v>223</v>
      </c>
    </row>
    <row r="419" spans="13:17" ht="15" customHeight="1" x14ac:dyDescent="0.25">
      <c r="M419">
        <v>10627</v>
      </c>
      <c r="N419" t="s">
        <v>453</v>
      </c>
      <c r="O419">
        <v>6</v>
      </c>
      <c r="Q419">
        <v>302</v>
      </c>
    </row>
    <row r="420" spans="13:17" ht="15" customHeight="1" x14ac:dyDescent="0.25">
      <c r="M420">
        <v>10628</v>
      </c>
      <c r="N420" t="s">
        <v>454</v>
      </c>
      <c r="O420">
        <v>4</v>
      </c>
      <c r="Q420">
        <v>167</v>
      </c>
    </row>
    <row r="421" spans="13:17" ht="15" customHeight="1" x14ac:dyDescent="0.25">
      <c r="M421">
        <v>10629</v>
      </c>
      <c r="N421" t="s">
        <v>455</v>
      </c>
      <c r="O421">
        <v>4</v>
      </c>
      <c r="Q421">
        <v>166</v>
      </c>
    </row>
    <row r="422" spans="13:17" ht="15" customHeight="1" x14ac:dyDescent="0.25">
      <c r="M422">
        <v>10630</v>
      </c>
      <c r="N422" t="s">
        <v>456</v>
      </c>
      <c r="O422">
        <v>2</v>
      </c>
      <c r="Q422">
        <v>84</v>
      </c>
    </row>
    <row r="423" spans="13:17" ht="15" customHeight="1" x14ac:dyDescent="0.25">
      <c r="M423">
        <v>10631</v>
      </c>
      <c r="N423" t="s">
        <v>457</v>
      </c>
      <c r="O423">
        <v>1</v>
      </c>
      <c r="Q423">
        <v>25</v>
      </c>
    </row>
    <row r="424" spans="13:17" ht="15" customHeight="1" x14ac:dyDescent="0.25">
      <c r="M424">
        <v>10632</v>
      </c>
      <c r="N424" t="s">
        <v>458</v>
      </c>
      <c r="O424">
        <v>6</v>
      </c>
      <c r="Q424">
        <v>434</v>
      </c>
    </row>
    <row r="425" spans="13:17" ht="15" customHeight="1" x14ac:dyDescent="0.25">
      <c r="M425">
        <v>10633</v>
      </c>
      <c r="N425" t="s">
        <v>459</v>
      </c>
      <c r="O425">
        <v>6</v>
      </c>
      <c r="Q425">
        <v>433</v>
      </c>
    </row>
    <row r="426" spans="13:17" ht="15" customHeight="1" x14ac:dyDescent="0.25">
      <c r="M426">
        <v>10634</v>
      </c>
      <c r="N426" t="s">
        <v>460</v>
      </c>
      <c r="O426">
        <v>6</v>
      </c>
      <c r="Q426">
        <v>432</v>
      </c>
    </row>
    <row r="427" spans="13:17" ht="15" customHeight="1" x14ac:dyDescent="0.25">
      <c r="M427">
        <v>10635</v>
      </c>
      <c r="N427" t="s">
        <v>461</v>
      </c>
      <c r="O427">
        <v>1</v>
      </c>
      <c r="Q427">
        <v>35</v>
      </c>
    </row>
    <row r="428" spans="13:17" ht="15" customHeight="1" x14ac:dyDescent="0.25">
      <c r="M428">
        <v>10636</v>
      </c>
      <c r="N428" t="s">
        <v>462</v>
      </c>
      <c r="O428">
        <v>1</v>
      </c>
      <c r="Q428">
        <v>36</v>
      </c>
    </row>
    <row r="429" spans="13:17" ht="15" customHeight="1" x14ac:dyDescent="0.25">
      <c r="M429">
        <v>10637</v>
      </c>
      <c r="N429" t="s">
        <v>463</v>
      </c>
      <c r="O429">
        <v>1</v>
      </c>
      <c r="Q429">
        <v>37</v>
      </c>
    </row>
    <row r="430" spans="13:17" ht="15" customHeight="1" x14ac:dyDescent="0.25">
      <c r="M430">
        <v>10638</v>
      </c>
      <c r="N430" t="s">
        <v>464</v>
      </c>
      <c r="O430">
        <v>1</v>
      </c>
      <c r="Q430">
        <v>23</v>
      </c>
    </row>
    <row r="431" spans="13:17" ht="15" customHeight="1" x14ac:dyDescent="0.25">
      <c r="M431">
        <v>10639</v>
      </c>
      <c r="N431" t="s">
        <v>465</v>
      </c>
      <c r="O431">
        <v>1</v>
      </c>
      <c r="Q431">
        <v>34</v>
      </c>
    </row>
    <row r="432" spans="13:17" ht="15" customHeight="1" x14ac:dyDescent="0.25">
      <c r="M432">
        <v>10640</v>
      </c>
      <c r="N432" t="s">
        <v>466</v>
      </c>
      <c r="O432">
        <v>1</v>
      </c>
      <c r="Q432">
        <v>33</v>
      </c>
    </row>
    <row r="433" spans="13:17" ht="15" customHeight="1" x14ac:dyDescent="0.25">
      <c r="M433">
        <v>10641</v>
      </c>
      <c r="N433" t="s">
        <v>467</v>
      </c>
      <c r="O433">
        <v>2</v>
      </c>
      <c r="Q433">
        <v>119</v>
      </c>
    </row>
    <row r="434" spans="13:17" ht="15" customHeight="1" x14ac:dyDescent="0.25">
      <c r="M434">
        <v>10642</v>
      </c>
      <c r="N434" t="s">
        <v>468</v>
      </c>
      <c r="O434">
        <v>2</v>
      </c>
      <c r="Q434">
        <v>121</v>
      </c>
    </row>
    <row r="435" spans="13:17" ht="15" customHeight="1" x14ac:dyDescent="0.25">
      <c r="M435">
        <v>10643</v>
      </c>
      <c r="N435" t="s">
        <v>469</v>
      </c>
      <c r="O435">
        <v>2</v>
      </c>
      <c r="Q435">
        <v>120</v>
      </c>
    </row>
    <row r="436" spans="13:17" ht="15" customHeight="1" x14ac:dyDescent="0.25">
      <c r="M436">
        <v>10644</v>
      </c>
      <c r="N436" t="s">
        <v>470</v>
      </c>
      <c r="O436">
        <v>2</v>
      </c>
      <c r="Q436">
        <v>122</v>
      </c>
    </row>
    <row r="437" spans="13:17" ht="15" customHeight="1" x14ac:dyDescent="0.25">
      <c r="M437">
        <v>10645</v>
      </c>
      <c r="N437" t="s">
        <v>471</v>
      </c>
      <c r="O437">
        <v>2</v>
      </c>
      <c r="Q437">
        <v>123</v>
      </c>
    </row>
    <row r="438" spans="13:17" ht="15" customHeight="1" x14ac:dyDescent="0.25">
      <c r="M438">
        <v>10646</v>
      </c>
      <c r="N438" t="s">
        <v>472</v>
      </c>
      <c r="O438">
        <v>2</v>
      </c>
      <c r="Q438">
        <v>117</v>
      </c>
    </row>
    <row r="439" spans="13:17" ht="15" customHeight="1" x14ac:dyDescent="0.25">
      <c r="M439">
        <v>10647</v>
      </c>
      <c r="N439" t="s">
        <v>473</v>
      </c>
      <c r="O439">
        <v>2</v>
      </c>
      <c r="Q439">
        <v>118</v>
      </c>
    </row>
    <row r="440" spans="13:17" ht="15" customHeight="1" x14ac:dyDescent="0.25">
      <c r="M440">
        <v>10648</v>
      </c>
      <c r="N440" t="s">
        <v>474</v>
      </c>
      <c r="O440">
        <v>6</v>
      </c>
      <c r="Q440">
        <v>334</v>
      </c>
    </row>
    <row r="441" spans="13:17" ht="15" customHeight="1" x14ac:dyDescent="0.25">
      <c r="M441">
        <v>10649</v>
      </c>
      <c r="N441" t="s">
        <v>475</v>
      </c>
      <c r="O441">
        <v>1</v>
      </c>
      <c r="Q441">
        <v>40</v>
      </c>
    </row>
    <row r="442" spans="13:17" ht="15" customHeight="1" x14ac:dyDescent="0.25">
      <c r="M442">
        <v>10650</v>
      </c>
      <c r="N442" t="s">
        <v>476</v>
      </c>
      <c r="O442">
        <v>2</v>
      </c>
      <c r="Q442">
        <v>103</v>
      </c>
    </row>
    <row r="443" spans="13:17" ht="15" customHeight="1" x14ac:dyDescent="0.25">
      <c r="M443">
        <v>10651</v>
      </c>
      <c r="N443" t="s">
        <v>477</v>
      </c>
      <c r="O443">
        <v>2</v>
      </c>
      <c r="Q443">
        <v>130</v>
      </c>
    </row>
    <row r="444" spans="13:17" ht="15" customHeight="1" x14ac:dyDescent="0.25">
      <c r="M444">
        <v>10652</v>
      </c>
      <c r="N444" t="s">
        <v>478</v>
      </c>
      <c r="O444">
        <v>2</v>
      </c>
      <c r="Q444">
        <v>90</v>
      </c>
    </row>
    <row r="445" spans="13:17" ht="15" customHeight="1" x14ac:dyDescent="0.25">
      <c r="M445">
        <v>10653</v>
      </c>
      <c r="N445" t="s">
        <v>479</v>
      </c>
      <c r="O445">
        <v>2</v>
      </c>
      <c r="Q445">
        <v>96</v>
      </c>
    </row>
    <row r="446" spans="13:17" ht="15" customHeight="1" x14ac:dyDescent="0.25">
      <c r="M446">
        <v>10654</v>
      </c>
      <c r="N446" t="s">
        <v>480</v>
      </c>
      <c r="O446">
        <v>2</v>
      </c>
      <c r="Q446">
        <v>98</v>
      </c>
    </row>
    <row r="447" spans="13:17" ht="15" customHeight="1" x14ac:dyDescent="0.25">
      <c r="M447">
        <v>10655</v>
      </c>
      <c r="N447" t="s">
        <v>481</v>
      </c>
      <c r="O447">
        <v>2</v>
      </c>
      <c r="Q447">
        <v>97</v>
      </c>
    </row>
    <row r="448" spans="13:17" ht="15" customHeight="1" x14ac:dyDescent="0.25">
      <c r="M448">
        <v>10656</v>
      </c>
      <c r="N448" t="s">
        <v>482</v>
      </c>
      <c r="O448">
        <v>5</v>
      </c>
      <c r="Q448">
        <v>197</v>
      </c>
    </row>
    <row r="449" spans="13:17" ht="15" customHeight="1" x14ac:dyDescent="0.25">
      <c r="M449">
        <v>10657</v>
      </c>
      <c r="N449" t="s">
        <v>483</v>
      </c>
      <c r="O449">
        <v>5</v>
      </c>
      <c r="Q449">
        <v>225</v>
      </c>
    </row>
    <row r="450" spans="13:17" ht="15" customHeight="1" x14ac:dyDescent="0.25">
      <c r="M450">
        <v>10658</v>
      </c>
      <c r="N450" t="s">
        <v>484</v>
      </c>
      <c r="O450">
        <v>6</v>
      </c>
      <c r="Q450">
        <v>304</v>
      </c>
    </row>
    <row r="451" spans="13:17" ht="15" customHeight="1" x14ac:dyDescent="0.25">
      <c r="M451">
        <v>10659</v>
      </c>
      <c r="N451" t="s">
        <v>485</v>
      </c>
      <c r="O451">
        <v>6</v>
      </c>
      <c r="Q451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43.85546875" customWidth="1"/>
    <col min="3" max="3" width="15.5703125" bestFit="1" customWidth="1"/>
    <col min="4" max="4" width="9.28515625" bestFit="1" customWidth="1"/>
    <col min="5" max="5" width="10.85546875" bestFit="1" customWidth="1"/>
    <col min="6" max="6" width="14.7109375" bestFit="1" customWidth="1"/>
    <col min="7" max="7" width="12.7109375" bestFit="1" customWidth="1"/>
    <col min="8" max="8" width="19.140625" bestFit="1" customWidth="1"/>
    <col min="9" max="9" width="14.42578125" bestFit="1" customWidth="1"/>
  </cols>
  <sheetData>
    <row r="1" spans="1:4" ht="15" customHeight="1" x14ac:dyDescent="0.25">
      <c r="A1" t="s">
        <v>26</v>
      </c>
      <c r="C1" t="s">
        <v>487</v>
      </c>
      <c r="D1" t="s">
        <v>3</v>
      </c>
    </row>
    <row r="2" spans="1:4" ht="15" customHeight="1" x14ac:dyDescent="0.25">
      <c r="A2" t="s">
        <v>25</v>
      </c>
      <c r="C2">
        <v>1</v>
      </c>
      <c r="D2" t="s">
        <v>488</v>
      </c>
    </row>
    <row r="3" spans="1:4" ht="15" customHeight="1" x14ac:dyDescent="0.25">
      <c r="C3">
        <v>2</v>
      </c>
      <c r="D3" t="s">
        <v>489</v>
      </c>
    </row>
    <row r="4" spans="1:4" ht="15" customHeight="1" x14ac:dyDescent="0.25">
      <c r="A4" t="str">
        <f ca="1">_xll.Calumo.Functions.CREPORTLOCATION("Dimension Manager\Subreports")</f>
        <v>Dimension Manager\Subreports</v>
      </c>
      <c r="C4">
        <v>3</v>
      </c>
      <c r="D4" t="s">
        <v>35</v>
      </c>
    </row>
    <row r="5" spans="1:4" ht="15" customHeight="1" x14ac:dyDescent="0.25">
      <c r="A5" t="s">
        <v>494</v>
      </c>
      <c r="C5">
        <v>4</v>
      </c>
      <c r="D5" t="s">
        <v>490</v>
      </c>
    </row>
    <row r="6" spans="1:4" ht="15" customHeight="1" x14ac:dyDescent="0.25">
      <c r="A6" t="s">
        <v>486</v>
      </c>
      <c r="C6">
        <v>5</v>
      </c>
      <c r="D6" t="s">
        <v>491</v>
      </c>
    </row>
    <row r="7" spans="1:4" ht="15" customHeight="1" x14ac:dyDescent="0.25">
      <c r="A7" t="str">
        <f>"@FKTable='"&amp;A1&amp;"',@FKColumn='"&amp;A2&amp;"'"</f>
        <v>@FKTable='LookupAccountType',@FKColumn='AccountType'</v>
      </c>
      <c r="C7">
        <v>6</v>
      </c>
      <c r="D7" t="s">
        <v>492</v>
      </c>
    </row>
    <row r="8" spans="1:4" ht="15" customHeight="1" x14ac:dyDescent="0.25">
      <c r="A8" t="str">
        <f ca="1">_xll.Calumo.Functions.CREFLEXSQL($A$5,$A$6,$A$7,$C$1:$D$8,$A$9)</f>
        <v>ReflexSqlReportCell</v>
      </c>
      <c r="C8">
        <v>7</v>
      </c>
      <c r="D8" t="s">
        <v>493</v>
      </c>
    </row>
    <row r="9" spans="1:4" x14ac:dyDescent="0.25">
      <c r="A9" s="1"/>
    </row>
    <row r="10" spans="1:4" x14ac:dyDescent="0.25">
      <c r="A10">
        <f>COUNTA($C:$C)-1</f>
        <v>7</v>
      </c>
    </row>
    <row r="11" spans="1:4" x14ac:dyDescent="0.25">
      <c r="A11">
        <v>2</v>
      </c>
    </row>
    <row r="16" spans="1:4" x14ac:dyDescent="0.25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treeview_data</vt:lpstr>
      <vt:lpstr>treeview_schema</vt:lpstr>
      <vt:lpstr>DM FKlookup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Mulroney</dc:creator>
  <cp:lastModifiedBy>Robert Mulroney</cp:lastModifiedBy>
  <dcterms:created xsi:type="dcterms:W3CDTF">2013-11-11T23:45:03Z</dcterms:created>
  <dcterms:modified xsi:type="dcterms:W3CDTF">2013-11-11T23:45:03Z</dcterms:modified>
</cp:coreProperties>
</file>