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defaultThemeVersion="166925"/>
  <mc:AlternateContent xmlns:mc="http://schemas.openxmlformats.org/markup-compatibility/2006">
    <mc:Choice Requires="x15">
      <x15ac:absPath xmlns:x15ac="http://schemas.microsoft.com/office/spreadsheetml/2010/11/ac" url="C:\Users\rmvgaines\Desktop\ADOM\"/>
    </mc:Choice>
  </mc:AlternateContent>
  <bookViews>
    <workbookView xWindow="0" yWindow="0" windowWidth="25200" windowHeight="11910"/>
  </bookViews>
  <sheets>
    <sheet name="Instructions" sheetId="20" r:id="rId1"/>
    <sheet name="Bio" sheetId="1" r:id="rId2"/>
    <sheet name="Stats" sheetId="2" r:id="rId3"/>
    <sheet name="Skills" sheetId="3" r:id="rId4"/>
    <sheet name="Weapon Skills" sheetId="16" r:id="rId5"/>
    <sheet name="Spells" sheetId="4" r:id="rId6"/>
    <sheet name="Equipment" sheetId="10" r:id="rId7"/>
    <sheet name="Inventory" sheetId="7" r:id="rId8"/>
    <sheet name="Treasure" sheetId="8" r:id="rId9"/>
    <sheet name="Class Effects" sheetId="9" r:id="rId10"/>
    <sheet name="Racial Effects" sheetId="5" r:id="rId11"/>
    <sheet name="Star Sign Effects" sheetId="6" r:id="rId12"/>
    <sheet name="License" sheetId="21" r:id="rId13"/>
    <sheet name="Drop Down Lists" sheetId="18" state="hidden" r:id="rId14"/>
  </sheets>
  <definedNames>
    <definedName name="appearanceBonus">Stats!$G$8</definedName>
    <definedName name="appearanceTotal">Stats!$F$8</definedName>
    <definedName name="archeryLevel">Skills!$C$2</definedName>
    <definedName name="athleticsLevel">Skills!$C$3</definedName>
    <definedName name="birthDay">Bio!$J$5</definedName>
    <definedName name="birthWeek">Bio!$G$5</definedName>
    <definedName name="characterName">Bio!$D$1</definedName>
    <definedName name="charismaBonus">Stats!$G$7</definedName>
    <definedName name="charismaTotal">Stats!$F$7</definedName>
    <definedName name="class">Bio!$J$3</definedName>
    <definedName name="concentrateLevel">Skills!$C$4</definedName>
    <definedName name="detectTrapLevel">Skills!$C$5</definedName>
    <definedName name="dexterityBonus">Stats!$G$5</definedName>
    <definedName name="dexterityTotal">Stats!$F$5</definedName>
    <definedName name="disarmTrapLevel">Skills!$C$6</definedName>
    <definedName name="dodgeLevel">Skills!$C$7</definedName>
    <definedName name="dvTotal">Stats!$F$17</definedName>
    <definedName name="EncumbranceTotal">Stats!$F$25</definedName>
    <definedName name="firstAidLevel">Skills!$C$8</definedName>
    <definedName name="gender">Bio!$D$3</definedName>
    <definedName name="healingLevel">Skills!$C$9</definedName>
    <definedName name="hpRecoveryRateTotal">Stats!$F$14</definedName>
    <definedName name="hpTotal">Stats!$F$13</definedName>
    <definedName name="learningBonus">Stats!$G$3</definedName>
    <definedName name="learningTotal">Stats!$F$3</definedName>
    <definedName name="level">Bio!$A$3</definedName>
    <definedName name="listenLevel">Skills!$C$10</definedName>
    <definedName name="manaBonus">Stats!$G$9</definedName>
    <definedName name="manaTotal">Stats!$F$9</definedName>
    <definedName name="maxEncumbranceTotal">Stats!$F$24</definedName>
    <definedName name="meleeAttackPowerTotal">Stats!$F$20</definedName>
    <definedName name="meleeDamageRatingTotal">Stats!$F$21</definedName>
    <definedName name="openLockLevel">Skills!$C$11</definedName>
    <definedName name="packagingLevel">Skills!$C$12</definedName>
    <definedName name="perceptionBonus">Stats!$G$10</definedName>
    <definedName name="perceptionTotal">Stats!$F$10</definedName>
    <definedName name="pickPocketLevel">Skills!$C$13</definedName>
    <definedName name="playerName">Bio!$J$1</definedName>
    <definedName name="ppRecoveryRateTotal">Stats!$F$16</definedName>
    <definedName name="ppTotal">Stats!$F$15</definedName>
    <definedName name="pvTotal">Stats!$F$18</definedName>
    <definedName name="race">Bio!$G$3</definedName>
    <definedName name="rangedAttackPowerTotal">Stats!$F$22</definedName>
    <definedName name="rangedDamageRatingTotal">Stats!$F$23</definedName>
    <definedName name="smithingLevel">Skills!$C$14</definedName>
    <definedName name="speedTotal">Stats!$F$19</definedName>
    <definedName name="starSign">Bio!$D$5</definedName>
    <definedName name="stealthLevel">Skills!$C$15</definedName>
    <definedName name="strengthBonus">Stats!$G$2</definedName>
    <definedName name="strengthTotal">Stats!$F$2</definedName>
    <definedName name="survivalLevel">Skills!$C$16</definedName>
    <definedName name="toughnessBonus">Stats!$G$6</definedName>
    <definedName name="toughnessTotal">Stats!$F$6</definedName>
    <definedName name="twoWeaponCombatLevel">Skills!$C$17</definedName>
    <definedName name="willpowerBonus">Stats!$G$4</definedName>
    <definedName name="willpowerTotal">Stats!$F$4</definedName>
  </definedNames>
  <calcPr calcId="171027"/>
</workbook>
</file>

<file path=xl/calcChain.xml><?xml version="1.0" encoding="utf-8"?>
<calcChain xmlns="http://schemas.openxmlformats.org/spreadsheetml/2006/main">
  <c r="C20" i="16" l="1"/>
  <c r="C19" i="16"/>
  <c r="C18" i="16"/>
  <c r="C17" i="16"/>
  <c r="C16" i="16"/>
  <c r="C15" i="16"/>
  <c r="C14" i="16"/>
  <c r="C13" i="16"/>
  <c r="C12" i="16"/>
  <c r="C11" i="16"/>
  <c r="C10" i="16"/>
  <c r="C9" i="16"/>
  <c r="C8" i="16"/>
  <c r="C7" i="16"/>
  <c r="C6" i="16"/>
  <c r="C5" i="16"/>
  <c r="C4" i="16"/>
  <c r="C3" i="16"/>
  <c r="C2" i="16"/>
  <c r="E24" i="2"/>
  <c r="E22" i="2"/>
  <c r="E14" i="2"/>
  <c r="F23" i="2" l="1"/>
  <c r="F21" i="2"/>
  <c r="F20" i="2"/>
  <c r="F19" i="2"/>
  <c r="F18" i="2"/>
  <c r="F17" i="2"/>
  <c r="F16" i="2"/>
  <c r="F15" i="2"/>
  <c r="F13" i="2"/>
  <c r="F14" i="2"/>
  <c r="B23" i="2"/>
  <c r="B21" i="2"/>
  <c r="B17" i="2"/>
  <c r="F22" i="2" l="1"/>
  <c r="E5" i="2" l="1"/>
  <c r="F5" i="2" s="1"/>
  <c r="G11" i="1" s="1"/>
  <c r="E2" i="2"/>
  <c r="F2" i="2" s="1"/>
  <c r="C11" i="1" s="1"/>
  <c r="I9" i="1"/>
  <c r="A9" i="1"/>
  <c r="I7" i="1"/>
  <c r="A7" i="1"/>
  <c r="F24" i="2"/>
  <c r="E15" i="1"/>
  <c r="F10" i="2"/>
  <c r="F9" i="2"/>
  <c r="F8" i="2"/>
  <c r="F7" i="2"/>
  <c r="F6" i="2"/>
  <c r="F4" i="2"/>
  <c r="F3" i="2"/>
  <c r="K13" i="1"/>
  <c r="K12" i="1"/>
  <c r="K11" i="1"/>
  <c r="G13" i="1"/>
  <c r="G12" i="1"/>
  <c r="C13" i="1"/>
  <c r="C12" i="1"/>
  <c r="B25" i="2" l="1"/>
  <c r="F25" i="2" s="1"/>
  <c r="G10" i="2"/>
  <c r="G9" i="2"/>
  <c r="L12" i="1" s="1"/>
  <c r="G8" i="2"/>
  <c r="L11" i="1" s="1"/>
  <c r="G7" i="2"/>
  <c r="H13" i="1" s="1"/>
  <c r="G6" i="2"/>
  <c r="G3" i="2"/>
  <c r="B22" i="2" l="1"/>
  <c r="G17" i="1" s="1"/>
  <c r="L13" i="1"/>
  <c r="B16" i="2"/>
  <c r="H12" i="1"/>
  <c r="B14" i="2"/>
  <c r="D12" i="1"/>
  <c r="G4" i="2"/>
  <c r="B19" i="2"/>
  <c r="I15" i="1" s="1"/>
  <c r="G2" i="2"/>
  <c r="B24" i="2"/>
  <c r="G5" i="2"/>
  <c r="H11" i="1" l="1"/>
  <c r="D13" i="1"/>
  <c r="D11" i="1"/>
  <c r="B20" i="2"/>
  <c r="A17" i="1" s="1"/>
  <c r="J17" i="1"/>
  <c r="D17" i="1"/>
  <c r="A15" i="1"/>
</calcChain>
</file>

<file path=xl/sharedStrings.xml><?xml version="1.0" encoding="utf-8"?>
<sst xmlns="http://schemas.openxmlformats.org/spreadsheetml/2006/main" count="251" uniqueCount="210">
  <si>
    <t>Player:</t>
  </si>
  <si>
    <t>Character Name:</t>
  </si>
  <si>
    <t>Birthday:</t>
  </si>
  <si>
    <t>Stat:</t>
  </si>
  <si>
    <t>Strength:</t>
  </si>
  <si>
    <t>Learning:</t>
  </si>
  <si>
    <t>Willpower:</t>
  </si>
  <si>
    <t>Dexterity:</t>
  </si>
  <si>
    <t>Toughness:</t>
  </si>
  <si>
    <t>Charisma:</t>
  </si>
  <si>
    <t>Appearance:</t>
  </si>
  <si>
    <t>Mana:</t>
  </si>
  <si>
    <t>Perception:</t>
  </si>
  <si>
    <t>Derived Stats:</t>
  </si>
  <si>
    <t>PP:</t>
  </si>
  <si>
    <t>PP Recovery Rate:</t>
  </si>
  <si>
    <t>DV:</t>
  </si>
  <si>
    <t>PV:</t>
  </si>
  <si>
    <t>Melee Attack Power (to-hit):</t>
  </si>
  <si>
    <t>Melee Damage Rating (damage):</t>
  </si>
  <si>
    <t>Ranged Attack Power (to-hit):</t>
  </si>
  <si>
    <t>Ranged Damage Rating (damage):</t>
  </si>
  <si>
    <t>Star Sign (Month)</t>
  </si>
  <si>
    <t>Day</t>
  </si>
  <si>
    <t>Week</t>
  </si>
  <si>
    <t>Name</t>
  </si>
  <si>
    <t>Description</t>
  </si>
  <si>
    <t>Weight</t>
  </si>
  <si>
    <t>HP:</t>
  </si>
  <si>
    <t>Odla Hemman</t>
  </si>
  <si>
    <t>Robert Gaines</t>
  </si>
  <si>
    <t>Raven</t>
  </si>
  <si>
    <t>First</t>
  </si>
  <si>
    <t>Third</t>
  </si>
  <si>
    <t>Male</t>
  </si>
  <si>
    <t>Gnome</t>
  </si>
  <si>
    <t>Farmer</t>
  </si>
  <si>
    <t>Level</t>
  </si>
  <si>
    <t>Archery:</t>
  </si>
  <si>
    <t>Athletics:</t>
  </si>
  <si>
    <t>Concentrate:</t>
  </si>
  <si>
    <t>Detect Trap:</t>
  </si>
  <si>
    <t>Disarm Trap:</t>
  </si>
  <si>
    <t>Dodge:</t>
  </si>
  <si>
    <t>Listen:</t>
  </si>
  <si>
    <t>Open Lock:</t>
  </si>
  <si>
    <t>Pick Pockets:</t>
  </si>
  <si>
    <t>Smithing:</t>
  </si>
  <si>
    <t>Stealth:</t>
  </si>
  <si>
    <t>Two Weapon Combat:</t>
  </si>
  <si>
    <t>Gender</t>
  </si>
  <si>
    <t>Race</t>
  </si>
  <si>
    <t>Class</t>
  </si>
  <si>
    <t>Permanent Modifiers</t>
  </si>
  <si>
    <t xml:space="preserve">Permanent Modifiers </t>
  </si>
  <si>
    <t>Base</t>
  </si>
  <si>
    <t>HP Recovery Rate:</t>
  </si>
  <si>
    <t>Speed:</t>
  </si>
  <si>
    <t>Temporary Modifiers</t>
  </si>
  <si>
    <t>Bonus</t>
  </si>
  <si>
    <t>Total</t>
  </si>
  <si>
    <t>Notes</t>
  </si>
  <si>
    <t>Location</t>
  </si>
  <si>
    <t>+2 Learning</t>
  </si>
  <si>
    <t>-1 Willpower</t>
  </si>
  <si>
    <t>+2 Strength</t>
  </si>
  <si>
    <t>-2 Learning</t>
  </si>
  <si>
    <t>+2 Speed</t>
  </si>
  <si>
    <t>+2 Perception</t>
  </si>
  <si>
    <t>-1 Strength</t>
  </si>
  <si>
    <t>+2 Toughness</t>
  </si>
  <si>
    <t>-1 Charisma</t>
  </si>
  <si>
    <t>-1 Appearance</t>
  </si>
  <si>
    <t>+1 Perception</t>
  </si>
  <si>
    <t>Doubled Carrying Capacity</t>
  </si>
  <si>
    <t>Doubled by class.</t>
  </si>
  <si>
    <t>Doubled by race.</t>
  </si>
  <si>
    <t>+5 Ranged Attack Power with Light Crossbows</t>
  </si>
  <si>
    <t>+3 Resisting Deception</t>
  </si>
  <si>
    <t>Halved Food Consumption</t>
  </si>
  <si>
    <t>Maul</t>
  </si>
  <si>
    <t>Right Hand</t>
  </si>
  <si>
    <t>Melee Attack Power +3, Melee Damage Rating +10</t>
  </si>
  <si>
    <t>100 Gold</t>
  </si>
  <si>
    <t>+1 DV</t>
  </si>
  <si>
    <t>Survival:</t>
  </si>
  <si>
    <t>Packaging:</t>
  </si>
  <si>
    <t>Healing:</t>
  </si>
  <si>
    <t>First Aid:</t>
  </si>
  <si>
    <t>Marks</t>
  </si>
  <si>
    <t>Effects</t>
  </si>
  <si>
    <t>Daggers &amp; Knives</t>
  </si>
  <si>
    <t>Clubs &amp; Hammers</t>
  </si>
  <si>
    <t>Maces &amp; Flails</t>
  </si>
  <si>
    <t>Swords</t>
  </si>
  <si>
    <t>Axes</t>
  </si>
  <si>
    <t>Whips</t>
  </si>
  <si>
    <t>Polearms</t>
  </si>
  <si>
    <t>Staves</t>
  </si>
  <si>
    <t>Slings</t>
  </si>
  <si>
    <t>Bows</t>
  </si>
  <si>
    <t>Crossbows</t>
  </si>
  <si>
    <t>Unarmed</t>
  </si>
  <si>
    <t>Twohanded</t>
  </si>
  <si>
    <t>Boomerangs &amp; Scurgari</t>
  </si>
  <si>
    <t>Thrown Axes &amp; Hammers</t>
  </si>
  <si>
    <t>Thrown Daggers</t>
  </si>
  <si>
    <t>Thrown Rocks &amp; Clubs</t>
  </si>
  <si>
    <t>Thrown Spears</t>
  </si>
  <si>
    <t>Speed</t>
  </si>
  <si>
    <t>Stat</t>
  </si>
  <si>
    <t>Calculated Modifiers</t>
  </si>
  <si>
    <t>DV</t>
  </si>
  <si>
    <t>Melee Attack Power (to-hit)</t>
  </si>
  <si>
    <t>Melee Damage Rating (damage)</t>
  </si>
  <si>
    <t>Ranged Damage Rating (damage)</t>
  </si>
  <si>
    <t>Ranged Attack Power (to-hit)</t>
  </si>
  <si>
    <t>PV</t>
  </si>
  <si>
    <t>Max HP</t>
  </si>
  <si>
    <t>Current HP</t>
  </si>
  <si>
    <t>HP Recovery Rate</t>
  </si>
  <si>
    <t>Max PP</t>
  </si>
  <si>
    <t>Current PP</t>
  </si>
  <si>
    <t>PP Recovery Rate</t>
  </si>
  <si>
    <t>Female</t>
  </si>
  <si>
    <t>Second</t>
  </si>
  <si>
    <t>Fourth</t>
  </si>
  <si>
    <t>Fifth</t>
  </si>
  <si>
    <t>Sixth</t>
  </si>
  <si>
    <t>Seventh</t>
  </si>
  <si>
    <t>Eighth</t>
  </si>
  <si>
    <t>Ninth</t>
  </si>
  <si>
    <t>Tenth</t>
  </si>
  <si>
    <t>Eleventh</t>
  </si>
  <si>
    <t>Twelfth</t>
  </si>
  <si>
    <t>Thirteenth</t>
  </si>
  <si>
    <t>Fourteenth</t>
  </si>
  <si>
    <t>Fifteenth</t>
  </si>
  <si>
    <t>Sixteenth</t>
  </si>
  <si>
    <t>Seventeenth</t>
  </si>
  <si>
    <t>Eighteenth</t>
  </si>
  <si>
    <t>Nineteenth</t>
  </si>
  <si>
    <t>Twentieth</t>
  </si>
  <si>
    <t>Twenty-First</t>
  </si>
  <si>
    <t>Twenty-Second</t>
  </si>
  <si>
    <t>Twenty-Third</t>
  </si>
  <si>
    <t>Twenty-Fourth</t>
  </si>
  <si>
    <t>Twenty-Fifth</t>
  </si>
  <si>
    <t>Twenty-Sixth</t>
  </si>
  <si>
    <t>Twenty-Seventh</t>
  </si>
  <si>
    <t>Twenty-Eighth</t>
  </si>
  <si>
    <t>Twenty-Ninth</t>
  </si>
  <si>
    <t>Thirtieth</t>
  </si>
  <si>
    <t>Book</t>
  </si>
  <si>
    <t>Wand</t>
  </si>
  <si>
    <t>Unicorn</t>
  </si>
  <si>
    <t>Salamander</t>
  </si>
  <si>
    <t>Dragon</t>
  </si>
  <si>
    <t>Sword</t>
  </si>
  <si>
    <t>Falcon</t>
  </si>
  <si>
    <t>Cup</t>
  </si>
  <si>
    <t>Candle</t>
  </si>
  <si>
    <t>Wolf</t>
  </si>
  <si>
    <t>Tree</t>
  </si>
  <si>
    <t>Doubled PP Recovery Rate</t>
  </si>
  <si>
    <t>Instructions</t>
  </si>
  <si>
    <t>Copyright:</t>
  </si>
  <si>
    <t>Robert M. V. Gaines &lt;rmvgaines@rmvgaines.com&gt;</t>
  </si>
  <si>
    <t>V0.0.4</t>
  </si>
  <si>
    <t>Changelog</t>
  </si>
  <si>
    <t>Tabs</t>
  </si>
  <si>
    <t>Filling Out the Character Sheet</t>
  </si>
  <si>
    <t>Complete all of the orange fields. If you are unsure about the function of a field, click it and an explanation should appear.</t>
  </si>
  <si>
    <t>This spreadsheet is designed to facilitate the play of the ADOM Lite RPG by allowing players to track information associated with their characters and by calculating derivative stats such as Speed and DV.</t>
  </si>
  <si>
    <t>The spreadsheet is separated in to tabs. In Microsoft Excel and Open Office these tabs can be found in the bottom left corner of the screen. To navigate between the tabs, simply click on their names.</t>
  </si>
  <si>
    <t>The "Spells" and "Treasure" tabs are not implemented, but information can be added to them for your own reference.</t>
  </si>
  <si>
    <t>Max Encumbrance:</t>
  </si>
  <si>
    <t>Encumbrance:</t>
  </si>
  <si>
    <t>Shields</t>
  </si>
  <si>
    <t>License:</t>
  </si>
  <si>
    <t xml:space="preserve">Attribution-NonCommercial 4.0 International
=======================================================================
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
Using Creative Commons Public Licenses
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
     Considerations for licensors: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
     licensed material, or material used under an exception or
     limitation to copyright. More considerations for licensors:
 wiki.creativecommons.org/Considerations_for_licensors
     Considerations for the public: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More_considerations
     for the public: 
 wiki.creativecommons.org/Considerations_for_licensees
=======================================================================
Creative Commons Attribution-NonCommercial 4.0 International Public
License
By exercising the Licensed Rights (defined below), You accept and agree
to be bound by the terms and conditions of this Creative Commons
Attribution-NonCommercial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
Section 1 -- Definitions.
  a. Adapted Material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
  b. Adapter's License means the license You apply to Your Copyright
     and Similar Rights in Your contributions to Adapted Material in
     accordance with the terms and conditions of this Public License.
  c. Copyright and Similar Rights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2(b)(1)-(2) are not Copyright and Similar
     Rights.
  d. Effective Technological Measures means those measures that, in the
     absence of proper authority, may not be circumvented under laws
     fulfilling obligations under Article 11 of the WIPO Copyright
     Treaty adopted on December 20, 1996, and/or similar international
     agreements.
  e. Exceptions and Limitations means fair use, fair dealing, and/or
     any other exception or limitation to Copyright and Similar Rights
     that applies to Your use of the Licensed Material.
  f. Licensed Material means the artistic or literary work, database,
     or other material to which the Licensor applied this Public
     License.
  g. Licensed Rights means the rights granted to You subject to the
     terms and conditions of this Public License, which are limited to
     all Copyright and Similar Rights that apply to Your use of the
     Licensed Material and that the Licensor has authority to license.
  h. Licensor means the individual(s) or entity(ies) granting rights
     under this Public License.
  i. NonCommercial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
  j. Share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
  k. Sui Generis Database Rights means rights other than copyright
     resulting from Directive 96/9/EC of the European Parliament and of
     the Council of 11 March 1996 on the legal protection of databases,
     as amended and/or succeeded, as well as other essentially
     equivalent rights anywhere in the world.
  l. You means the individual or entity exercising the Licensed Rights
     under this Public License. Your has a corresponding meaning.
Section 2 -- Scope.
  a. License grant.
       1. Subject to the terms and conditions of this Public License,
          the Licensor hereby grants You a worldwide, royalty-free,
          non-sublicensable, non-exclusive, irrevocable license to
          exercise the Licensed Rights in the Licensed Material to:
            a. reproduce and Share the Licensed Material, in whole or
               in part, for NonCommercial purposes only; and
            b. produce, reproduce, and Share Adapted Material for
               NonCommercial purposes only.
       2. Exceptions and Limitations. For the avoidance of doubt, where
          Exceptions and Limitations apply to Your use, this Public
          License does not apply, and You do not need to comply with
          its terms and conditions.
       3. Term. The term of this Public License is specified in Section
          6(a).
       4. Media and formats; technical modifications allowed.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2(a)
          (4) never produces Adapted Material.
       5. Downstream recipients.
            a. Offer from the Licensor -- Licensed Material. Every
               recipient of the Licensed Material automatically
               receives an offer from the Licensor to exercise the
               Licensed Rights under the terms and conditions of this
               Public License.
            b. No downstream restrictions. You may not offer or impose
               any additional or different terms or conditions on, or
               apply any Effective Technological Measures to, the
               Licensed Material if doing so restricts exercise of the
               Licensed Rights by any recipient of the Licensed
               Material.
       6. No endorsement.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3(a)(1)(A)(i).
  b. Other rights.
       1. 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
       2. Patent and trademark rights are not licensed under this
          Public License.
       3. 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
Section 3 -- License Conditions.
Your exercise of the Licensed Rights is expressly made subject to the
following conditions.
  a. Attribution.
       1. If You Share the Licensed Material (including in modified
          form), You must:
            a. retain the following if it is supplied by the Licensor
               with the Licensed Material:
                 i. identification of the creator(s) of the Licensed
                    Material and any others designated to receive
                    attribution, in any reasonable manner requested by
                    the Licensor (including by pseudonym if
                    designated);
                ii. a copyright notice;
               iii. a notice that refers to this Public License;
                iv. a notice that refers to the disclaimer of
                    warranties;
                 v. a URI or hyperlink to the Licensed Material to the
                    extent reasonably practicable;
            b. indicate if You modified the Licensed Material and
               retain an indication of any previous modifications; and
            c. indicate the Licensed Material is licensed under this
               Public License, and include the text of, or the URI or
               hyperlink to, this Public License.
       2. You may satisfy the conditions in Section 3(a)(1) in any
          reasonable manner based on the medium, means, and context in
          which You Share the Licensed Material. For example, it may be
          reasonable to satisfy the conditions by providing a URI or
          hyperlink to a resource that includes the required
          information.
       3. If requested by the Licensor, You must remove any of the
          information required by Section 3(a)(1)(A) to the extent
          reasonably practicable.
       4. If You Share Adapted Material You produce, the Adapter's
          License You apply must not prevent recipients of the Adapted
          Material from complying with this Public License.
Section 4 -- Sui Generis Database Rights.
Where the Licensed Rights include Sui Generis Database Rights that
apply to Your use of the Licensed Material:
  a. for the avoidance of doubt, Section 2(a)(1) grants You the right
     to extract, reuse, reproduce, and Share all or a substantial
     portion of the contents of the database for NonCommercial purposes
     only;
  b. if You include all or a substantial portion of the database
     contents in a database in which You have Sui Generis Database
     Rights, then the database in which You have Sui Generis Database
     Rights (but not its individual contents) is Adapted Material; and
  c. You must comply with the conditions in Section 3(a) if You Share
     all or a substantial portion of the contents of the database.
For the avoidance of doubt, this Section 4 supplements and does not
replace Your obligations under this Public License where the Licensed
Rights include other Copyright and Similar Rights.
Section 5 -- Disclaimer of Warranties and Limitation of Liability.
  a. 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
  b. 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
  c. The disclaimer of warranties and limitation of liability provided
     above shall be interpreted in a manner that, to the extent
     possible, most closely approximates an absolute disclaimer and
     waiver of all liability.
Section 6 -- Term and Termination.
  a. This Public License applies for the term of the Copyright and
     Similar Rights licensed here. However, if You fail to comply with
     this Public License, then Your rights under this Public License
     terminate automatically.
  b. Where Your right to use the Licensed Material has terminated under
     Section 6(a), it reinstates:
       1. automatically as of the date the violation is cured, provided
          it is cured within 30 days of Your discovery of the
          violation; or
       2. upon express reinstatement by the Licensor.
     For the avoidance of doubt, this Section 6(b) does not affect any
     right the Licensor may have to seek remedies for Your violations
     of this Public License.
  c. For the avoidance of doubt, the Licensor may also offer the
     Licensed Material under separate terms or conditions or stop
     distributing the Licensed Material at any time; however, doing so
     will not terminate this Public License.
  d. Sections 1, 5, 6, 7, and 8 survive termination of this Public
     License.
Section 7 -- Other Terms and Conditions.
  a. The Licensor shall not be bound by any additional or different
     terms or conditions communicated by You unless expressly agreed.
  b. Any arrangements, understandings, or agreements regarding the
     Licensed Material not stated herein are separate from and
     independent of the terms and conditions of this Public License.
Section 8 -- Interpretation.
  a. For the avoidance of doubt, this Public License does not, and
     shall not be interpreted to, reduce, limit, restrict, or impose
     conditions on any use of the Licensed Material that could lawfully
     be made without permission under this Public License.
  b. 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
  c. No term or condition of this Public License will be waived and no
     failure to comply consented to unless expressly agreed to by the
     Licensor.
  d. Nothing in this Public License constitutes or may be interpreted
     as a limitation upon, or waiver of, any privileges and immunities
     that apply to the Licensor or You, including from the legal
     processes of any jurisdiction or authority.
=======================================================================
Creative Commons is not a party to its public
licenses. Notwithstanding, Creative Commons may elect to apply one of
its public licenses to material it publishes and in those instances
will be considered the “Licensor.” The text of the Creative Commons
public licenses is dedicated to the public domain under the CC0 Public
Domain Dedication. Except for the limited purpose of indicating that
material is shared under a Creative Commons public license or as
otherwise permitted by the Creative Commons policies published at
creativecommons.org/policies,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
Creative Commons may be contacted at creativecommons.org.
</t>
  </si>
  <si>
    <t>This spreadsheet, excluding material copyrighted or otherwise owned by Thomas Biskup, is licensed under a Creative Commons Attribution-NonCommercial 4.0 International License.</t>
  </si>
  <si>
    <t>The effect of classes, races, star signs, equipment, and weapon skill levels are not implemented. You will need to enter these modifiers as "Permanent Modifiers." Gender is fully implemented.</t>
  </si>
  <si>
    <t>Ancient Domains of Mystery (ADOM), ADOM Lite, and all associated assets are © Thomas Biskup. This spreadsheet is © Robert M. V. Gaines</t>
  </si>
  <si>
    <t>Author:</t>
  </si>
  <si>
    <t>Troll</t>
  </si>
  <si>
    <t>Orc</t>
  </si>
  <si>
    <t>Drakeling</t>
  </si>
  <si>
    <t>Gray Elf</t>
  </si>
  <si>
    <t>Hurthling</t>
  </si>
  <si>
    <t>Human</t>
  </si>
  <si>
    <t>Mountain Dwarf</t>
  </si>
  <si>
    <t>Fighter</t>
  </si>
  <si>
    <t>Paladin</t>
  </si>
  <si>
    <t>Ranger</t>
  </si>
  <si>
    <t>Thief</t>
  </si>
  <si>
    <t>Assassin</t>
  </si>
  <si>
    <t>Wizard</t>
  </si>
  <si>
    <t>Priest</t>
  </si>
  <si>
    <t>Bard</t>
  </si>
  <si>
    <t>Monk</t>
  </si>
  <si>
    <t>Healer</t>
  </si>
  <si>
    <t>Archer</t>
  </si>
  <si>
    <t>Barbarian</t>
  </si>
  <si>
    <t>Elementalist</t>
  </si>
  <si>
    <t>Added instructions. Added drop down menus for classes and races. Add archery skill.</t>
  </si>
  <si>
    <t>V0.0.5</t>
  </si>
  <si>
    <t>Only the "Packing", "Archery", and Healing skills are implemented. Modifiers from other skills need to be added as "Permanent Modifiers."</t>
  </si>
  <si>
    <t>Level requirements are reduced by 40%</t>
  </si>
  <si>
    <t>Implemented healing skill. Corrected damage ratings. Added "Marks" column to skills. Corrected weapon skill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</si>
</sst>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0.00;[Red]&quot;-&quot;[$$-409]#,##0.00"/>
  </numFmts>
  <fonts count="11" x14ac:knownFonts="1">
    <font>
      <sz val="11"/>
      <color theme="1"/>
      <name val="Arial"/>
      <family val="2"/>
    </font>
    <font>
      <sz val="11"/>
      <color rgb="FF3F3F76"/>
      <name val="Calibri"/>
      <family val="2"/>
      <scheme val="minor"/>
    </font>
    <font>
      <b/>
      <sz val="11"/>
      <color rgb="FF3F3F3F"/>
      <name val="Calibri"/>
      <family val="2"/>
      <scheme val="minor"/>
    </font>
    <font>
      <b/>
      <i/>
      <sz val="16"/>
      <color theme="1"/>
      <name val="Arial"/>
      <family val="2"/>
    </font>
    <font>
      <b/>
      <i/>
      <u/>
      <sz val="11"/>
      <color theme="1"/>
      <name val="Arial"/>
      <family val="2"/>
    </font>
    <font>
      <b/>
      <sz val="11"/>
      <color theme="1"/>
      <name val="Arial"/>
      <family val="2"/>
    </font>
    <font>
      <sz val="12"/>
      <color theme="1"/>
      <name val="Arial"/>
      <family val="2"/>
    </font>
    <font>
      <b/>
      <sz val="10"/>
      <color theme="1"/>
      <name val="Arial"/>
      <family val="2"/>
    </font>
    <font>
      <sz val="10"/>
      <color rgb="FF3F3F76"/>
      <name val="Calibri"/>
      <family val="2"/>
      <scheme val="minor"/>
    </font>
    <font>
      <sz val="10"/>
      <color theme="1"/>
      <name val="Arial"/>
      <family val="2"/>
    </font>
    <font>
      <b/>
      <sz val="10"/>
      <color rgb="FF3F3F3F"/>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6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top style="thin">
        <color rgb="FF7F7F7F"/>
      </top>
      <bottom style="thin">
        <color rgb="FF7F7F7F"/>
      </bottom>
      <diagonal/>
    </border>
    <border>
      <left style="thin">
        <color rgb="FF3F3F3F"/>
      </left>
      <right style="thin">
        <color rgb="FF3F3F3F"/>
      </right>
      <top style="thin">
        <color rgb="FF3F3F3F"/>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top style="thin">
        <color rgb="FF7F7F7F"/>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rgb="FF3F3F3F"/>
      </left>
      <right/>
      <top style="thin">
        <color rgb="FF3F3F3F"/>
      </top>
      <bottom style="thin">
        <color rgb="FF3F3F3F"/>
      </bottom>
      <diagonal/>
    </border>
    <border>
      <left style="thin">
        <color rgb="FF3F3F3F"/>
      </left>
      <right/>
      <top style="thin">
        <color rgb="FF3F3F3F"/>
      </top>
      <bottom style="medium">
        <color indexed="64"/>
      </bottom>
      <diagonal/>
    </border>
    <border>
      <left/>
      <right/>
      <top style="medium">
        <color indexed="64"/>
      </top>
      <bottom style="thin">
        <color indexed="64"/>
      </bottom>
      <diagonal/>
    </border>
    <border>
      <left style="thin">
        <color rgb="FF3F3F3F"/>
      </left>
      <right style="thin">
        <color rgb="FF3F3F3F"/>
      </right>
      <top/>
      <bottom style="medium">
        <color indexed="64"/>
      </bottom>
      <diagonal/>
    </border>
    <border>
      <left style="medium">
        <color indexed="64"/>
      </left>
      <right/>
      <top style="medium">
        <color indexed="64"/>
      </top>
      <bottom style="thin">
        <color indexed="64"/>
      </bottom>
      <diagonal/>
    </border>
    <border>
      <left style="thin">
        <color rgb="FF3F3F3F"/>
      </left>
      <right style="thin">
        <color rgb="FF3F3F3F"/>
      </right>
      <top style="medium">
        <color indexed="64"/>
      </top>
      <bottom style="thin">
        <color indexed="64"/>
      </bottom>
      <diagonal/>
    </border>
    <border>
      <left style="medium">
        <color indexed="64"/>
      </left>
      <right/>
      <top style="thin">
        <color indexed="64"/>
      </top>
      <bottom style="medium">
        <color indexed="64"/>
      </bottom>
      <diagonal/>
    </border>
    <border>
      <left style="thin">
        <color rgb="FF3F3F3F"/>
      </left>
      <right style="thin">
        <color rgb="FF3F3F3F"/>
      </right>
      <top style="thin">
        <color indexed="64"/>
      </top>
      <bottom style="medium">
        <color indexed="64"/>
      </bottom>
      <diagonal/>
    </border>
    <border>
      <left style="thin">
        <color rgb="FF7F7F7F"/>
      </left>
      <right style="thin">
        <color rgb="FF7F7F7F"/>
      </right>
      <top style="medium">
        <color indexed="64"/>
      </top>
      <bottom style="thin">
        <color rgb="FF7F7F7F"/>
      </bottom>
      <diagonal/>
    </border>
    <border>
      <left style="thin">
        <color rgb="FF7F7F7F"/>
      </left>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medium">
        <color indexed="64"/>
      </bottom>
      <diagonal/>
    </border>
    <border>
      <left style="thin">
        <color rgb="FF3F3F3F"/>
      </left>
      <right style="thin">
        <color rgb="FF3F3F3F"/>
      </right>
      <top style="medium">
        <color indexed="64"/>
      </top>
      <bottom style="thin">
        <color rgb="FF3F3F3F"/>
      </bottom>
      <diagonal/>
    </border>
    <border>
      <left style="medium">
        <color indexed="64"/>
      </left>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thin">
        <color rgb="FF7F7F7F"/>
      </top>
      <bottom style="thin">
        <color rgb="FF7F7F7F"/>
      </bottom>
      <diagonal/>
    </border>
    <border>
      <left/>
      <right/>
      <top/>
      <bottom style="medium">
        <color indexed="64"/>
      </bottom>
      <diagonal/>
    </border>
    <border>
      <left style="thin">
        <color rgb="FF7F7F7F"/>
      </left>
      <right style="thin">
        <color rgb="FF7F7F7F"/>
      </right>
      <top/>
      <bottom style="thin">
        <color rgb="FF7F7F7F"/>
      </bottom>
      <diagonal/>
    </border>
    <border>
      <left style="thin">
        <color rgb="FF7F7F7F"/>
      </left>
      <right style="medium">
        <color indexed="64"/>
      </right>
      <top/>
      <bottom style="thin">
        <color rgb="FF7F7F7F"/>
      </bottom>
      <diagonal/>
    </border>
    <border>
      <left style="thin">
        <color rgb="FF3F3F3F"/>
      </left>
      <right style="thin">
        <color rgb="FF3F3F3F"/>
      </right>
      <top/>
      <bottom style="thin">
        <color rgb="FF3F3F3F"/>
      </bottom>
      <diagonal/>
    </border>
    <border>
      <left style="thin">
        <color rgb="FF7F7F7F"/>
      </left>
      <right style="thin">
        <color rgb="FF7F7F7F"/>
      </right>
      <top/>
      <bottom style="medium">
        <color indexed="64"/>
      </bottom>
      <diagonal/>
    </border>
    <border>
      <left style="thin">
        <color rgb="FF7F7F7F"/>
      </left>
      <right/>
      <top/>
      <bottom style="medium">
        <color indexed="64"/>
      </bottom>
      <diagonal/>
    </border>
    <border>
      <left style="medium">
        <color indexed="64"/>
      </left>
      <right/>
      <top/>
      <bottom style="thin">
        <color indexed="64"/>
      </bottom>
      <diagonal/>
    </border>
    <border>
      <left style="thin">
        <color rgb="FF3F3F3F"/>
      </left>
      <right style="thin">
        <color rgb="FF3F3F3F"/>
      </right>
      <top/>
      <bottom style="thin">
        <color indexed="64"/>
      </bottom>
      <diagonal/>
    </border>
    <border>
      <left/>
      <right style="thin">
        <color rgb="FF7F7F7F"/>
      </right>
      <top/>
      <bottom/>
      <diagonal/>
    </border>
    <border>
      <left style="thin">
        <color rgb="FF7F7F7F"/>
      </left>
      <right/>
      <top/>
      <bottom/>
      <diagonal/>
    </border>
    <border>
      <left style="thin">
        <color rgb="FF7F7F7F"/>
      </left>
      <right/>
      <top style="medium">
        <color indexed="64"/>
      </top>
      <bottom/>
      <diagonal/>
    </border>
    <border>
      <left/>
      <right style="medium">
        <color indexed="64"/>
      </right>
      <top/>
      <bottom/>
      <diagonal/>
    </border>
    <border>
      <left/>
      <right style="thin">
        <color rgb="FF7F7F7F"/>
      </right>
      <top/>
      <bottom style="medium">
        <color indexed="64"/>
      </bottom>
      <diagonal/>
    </border>
    <border>
      <left/>
      <right style="medium">
        <color indexed="64"/>
      </right>
      <top/>
      <bottom style="medium">
        <color indexed="64"/>
      </bottom>
      <diagonal/>
    </border>
    <border>
      <left style="thin">
        <color rgb="FF3F3F3F"/>
      </left>
      <right style="medium">
        <color indexed="64"/>
      </right>
      <top style="thin">
        <color rgb="FF3F3F3F"/>
      </top>
      <bottom style="thin">
        <color rgb="FF3F3F3F"/>
      </bottom>
      <diagonal/>
    </border>
    <border>
      <left style="thin">
        <color rgb="FF3F3F3F"/>
      </left>
      <right style="medium">
        <color indexed="64"/>
      </right>
      <top style="thin">
        <color rgb="FF3F3F3F"/>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3F3F3F"/>
      </right>
      <top/>
      <bottom/>
      <diagonal/>
    </border>
    <border>
      <left style="thin">
        <color rgb="FF3F3F3F"/>
      </left>
      <right style="thin">
        <color rgb="FF3F3F3F"/>
      </right>
      <top/>
      <bottom/>
      <diagonal/>
    </border>
    <border>
      <left style="thin">
        <color rgb="FF7F7F7F"/>
      </left>
      <right style="thin">
        <color rgb="FF7F7F7F"/>
      </right>
      <top/>
      <bottom/>
      <diagonal/>
    </border>
    <border>
      <left style="thin">
        <color rgb="FF3F3F3F"/>
      </left>
      <right style="medium">
        <color indexed="64"/>
      </right>
      <top/>
      <bottom/>
      <diagonal/>
    </border>
    <border>
      <left style="thin">
        <color rgb="FF3F3F3F"/>
      </left>
      <right style="medium">
        <color indexed="64"/>
      </right>
      <top/>
      <bottom style="thin">
        <color rgb="FF3F3F3F"/>
      </bottom>
      <diagonal/>
    </border>
    <border>
      <left style="medium">
        <color indexed="64"/>
      </left>
      <right style="thin">
        <color rgb="FF3F3F3F"/>
      </right>
      <top/>
      <bottom style="medium">
        <color indexed="64"/>
      </bottom>
      <diagonal/>
    </border>
    <border>
      <left style="thin">
        <color rgb="FF3F3F3F"/>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7">
    <xf numFmtId="0" fontId="0" fillId="0" borderId="0"/>
    <xf numFmtId="0" fontId="1" fillId="2" borderId="1" applyNumberFormat="0" applyAlignment="0" applyProtection="0"/>
    <xf numFmtId="0" fontId="2" fillId="3" borderId="2" applyNumberFormat="0" applyAlignment="0" applyProtection="0"/>
    <xf numFmtId="0" fontId="3" fillId="0" borderId="0">
      <alignment horizontal="center"/>
    </xf>
    <xf numFmtId="0" fontId="3" fillId="0" borderId="0">
      <alignment horizontal="center" textRotation="90"/>
    </xf>
    <xf numFmtId="0" fontId="4" fillId="0" borderId="0"/>
    <xf numFmtId="164" fontId="4" fillId="0" borderId="0"/>
  </cellStyleXfs>
  <cellXfs count="107">
    <xf numFmtId="0" fontId="0" fillId="0" borderId="0" xfId="0"/>
    <xf numFmtId="0" fontId="6" fillId="0" borderId="0" xfId="0" applyFont="1"/>
    <xf numFmtId="0" fontId="9" fillId="0" borderId="0" xfId="0" applyFont="1"/>
    <xf numFmtId="0" fontId="10" fillId="3" borderId="2" xfId="2" applyFont="1" applyBorder="1" applyAlignment="1">
      <alignment horizontal="center"/>
    </xf>
    <xf numFmtId="0" fontId="10" fillId="3" borderId="47" xfId="2" applyFont="1" applyBorder="1" applyAlignment="1">
      <alignment horizontal="center"/>
    </xf>
    <xf numFmtId="0" fontId="10" fillId="3" borderId="4" xfId="2" applyFont="1" applyBorder="1" applyAlignment="1">
      <alignment horizontal="center"/>
    </xf>
    <xf numFmtId="0" fontId="10" fillId="3" borderId="48" xfId="2" applyFont="1" applyBorder="1" applyAlignment="1">
      <alignment horizontal="center"/>
    </xf>
    <xf numFmtId="0" fontId="10" fillId="3" borderId="36" xfId="2" applyFont="1" applyBorder="1" applyAlignment="1">
      <alignment horizontal="center"/>
    </xf>
    <xf numFmtId="0" fontId="10" fillId="3" borderId="54" xfId="2" applyFont="1" applyBorder="1" applyAlignment="1">
      <alignment horizontal="center"/>
    </xf>
    <xf numFmtId="0" fontId="7" fillId="0" borderId="59" xfId="0" applyFont="1" applyBorder="1" applyAlignment="1">
      <alignment horizontal="center"/>
    </xf>
    <xf numFmtId="0" fontId="7" fillId="0" borderId="64" xfId="0" applyFont="1" applyBorder="1" applyAlignment="1">
      <alignment horizontal="center"/>
    </xf>
    <xf numFmtId="0" fontId="5" fillId="0" borderId="0" xfId="0" applyFont="1" applyAlignment="1">
      <alignment horizontal="left"/>
    </xf>
    <xf numFmtId="0" fontId="0" fillId="0" borderId="0" xfId="0" applyAlignment="1">
      <alignment horizontal="left"/>
    </xf>
    <xf numFmtId="0" fontId="7" fillId="0" borderId="0" xfId="0" applyFont="1"/>
    <xf numFmtId="0" fontId="7" fillId="0" borderId="9" xfId="0" applyFont="1" applyBorder="1"/>
    <xf numFmtId="0" fontId="7" fillId="0" borderId="10" xfId="0" applyFont="1" applyBorder="1" applyAlignment="1">
      <alignment horizontal="center"/>
    </xf>
    <xf numFmtId="0" fontId="7" fillId="0" borderId="11" xfId="0" applyFont="1" applyFill="1" applyBorder="1" applyAlignment="1">
      <alignment horizontal="center"/>
    </xf>
    <xf numFmtId="0" fontId="9" fillId="0" borderId="0" xfId="0" applyFont="1" applyBorder="1"/>
    <xf numFmtId="0" fontId="7" fillId="0" borderId="12" xfId="0" applyFont="1" applyBorder="1"/>
    <xf numFmtId="0" fontId="10" fillId="3" borderId="2" xfId="2" applyFont="1" applyBorder="1"/>
    <xf numFmtId="0" fontId="10" fillId="3" borderId="14" xfId="2" applyFont="1" applyBorder="1"/>
    <xf numFmtId="0" fontId="7" fillId="0" borderId="13" xfId="0" applyFont="1" applyBorder="1"/>
    <xf numFmtId="0" fontId="10" fillId="3" borderId="4" xfId="2" applyFont="1" applyBorder="1"/>
    <xf numFmtId="0" fontId="10" fillId="3" borderId="15" xfId="2" applyFont="1" applyBorder="1"/>
    <xf numFmtId="0" fontId="7" fillId="0" borderId="0" xfId="0" applyFont="1" applyBorder="1"/>
    <xf numFmtId="0" fontId="10" fillId="3" borderId="26" xfId="2" applyFont="1" applyBorder="1"/>
    <xf numFmtId="0" fontId="7" fillId="0" borderId="27" xfId="0" applyFont="1" applyBorder="1"/>
    <xf numFmtId="0" fontId="10" fillId="3" borderId="28" xfId="2" applyFont="1" applyBorder="1"/>
    <xf numFmtId="0" fontId="7" fillId="0" borderId="18" xfId="0" applyFont="1" applyBorder="1"/>
    <xf numFmtId="0" fontId="10" fillId="3" borderId="19" xfId="2" applyFont="1" applyBorder="1"/>
    <xf numFmtId="0" fontId="7" fillId="0" borderId="20" xfId="0" applyFont="1" applyBorder="1"/>
    <xf numFmtId="0" fontId="7" fillId="0" borderId="39" xfId="0" applyFont="1" applyBorder="1"/>
    <xf numFmtId="0" fontId="10" fillId="3" borderId="40" xfId="2" applyFont="1" applyBorder="1"/>
    <xf numFmtId="0" fontId="10" fillId="3" borderId="36" xfId="2" applyFont="1" applyBorder="1"/>
    <xf numFmtId="0" fontId="7" fillId="0" borderId="13" xfId="0" applyFont="1" applyFill="1" applyBorder="1"/>
    <xf numFmtId="0" fontId="10" fillId="3" borderId="17" xfId="2" applyFont="1" applyBorder="1"/>
    <xf numFmtId="0" fontId="7" fillId="0" borderId="0" xfId="0" applyFont="1" applyAlignment="1">
      <alignment wrapText="1"/>
    </xf>
    <xf numFmtId="0" fontId="7" fillId="0" borderId="10" xfId="0" applyFont="1" applyBorder="1"/>
    <xf numFmtId="0" fontId="7" fillId="0" borderId="11" xfId="0" applyFont="1" applyBorder="1"/>
    <xf numFmtId="0" fontId="9" fillId="0" borderId="12" xfId="0" applyFont="1" applyBorder="1"/>
    <xf numFmtId="0" fontId="9" fillId="0" borderId="13" xfId="0" applyFont="1" applyBorder="1"/>
    <xf numFmtId="0" fontId="9" fillId="0" borderId="0" xfId="0" quotePrefix="1" applyFont="1"/>
    <xf numFmtId="0" fontId="9" fillId="0" borderId="0" xfId="0" applyFont="1" applyAlignment="1">
      <alignment wrapText="1"/>
    </xf>
    <xf numFmtId="0" fontId="9" fillId="0" borderId="0" xfId="0" quotePrefix="1" applyFont="1" applyAlignment="1">
      <alignment wrapText="1"/>
    </xf>
    <xf numFmtId="0" fontId="9" fillId="0" borderId="0" xfId="0" applyFont="1" applyAlignment="1">
      <alignment horizontal="left"/>
    </xf>
    <xf numFmtId="0" fontId="8" fillId="2" borderId="32" xfId="1" applyFont="1" applyBorder="1" applyProtection="1">
      <protection locked="0"/>
    </xf>
    <xf numFmtId="0" fontId="8" fillId="2" borderId="25" xfId="1" applyFont="1" applyBorder="1" applyProtection="1">
      <protection locked="0"/>
    </xf>
    <xf numFmtId="0" fontId="8" fillId="2" borderId="1" xfId="1" applyFont="1" applyBorder="1" applyProtection="1">
      <protection locked="0"/>
    </xf>
    <xf numFmtId="0" fontId="8" fillId="2" borderId="5" xfId="1" applyFont="1" applyBorder="1" applyProtection="1">
      <protection locked="0"/>
    </xf>
    <xf numFmtId="0" fontId="8" fillId="2" borderId="22" xfId="1" applyFont="1" applyBorder="1" applyProtection="1">
      <protection locked="0"/>
    </xf>
    <xf numFmtId="0" fontId="8" fillId="2" borderId="3" xfId="1" applyFont="1" applyBorder="1" applyProtection="1">
      <protection locked="0"/>
    </xf>
    <xf numFmtId="0" fontId="8" fillId="2" borderId="6" xfId="1" applyFont="1" applyBorder="1" applyProtection="1">
      <protection locked="0"/>
    </xf>
    <xf numFmtId="0" fontId="8" fillId="2" borderId="23" xfId="1" applyFont="1" applyBorder="1" applyProtection="1">
      <protection locked="0"/>
    </xf>
    <xf numFmtId="0" fontId="8" fillId="2" borderId="29" xfId="1" applyFont="1" applyBorder="1" applyProtection="1">
      <protection locked="0"/>
    </xf>
    <xf numFmtId="0" fontId="8" fillId="2" borderId="30" xfId="1" applyFont="1" applyBorder="1" applyProtection="1">
      <protection locked="0"/>
    </xf>
    <xf numFmtId="0" fontId="8" fillId="2" borderId="34" xfId="1" applyFont="1" applyBorder="1" applyProtection="1">
      <protection locked="0"/>
    </xf>
    <xf numFmtId="0" fontId="8" fillId="2" borderId="24" xfId="1" applyFont="1" applyBorder="1" applyProtection="1">
      <protection locked="0"/>
    </xf>
    <xf numFmtId="0" fontId="8" fillId="2" borderId="31" xfId="1" applyFont="1" applyBorder="1" applyProtection="1">
      <protection locked="0"/>
    </xf>
    <xf numFmtId="0" fontId="8" fillId="2" borderId="35" xfId="1" applyFont="1" applyBorder="1" applyProtection="1">
      <protection locked="0"/>
    </xf>
    <xf numFmtId="0" fontId="8" fillId="2" borderId="1" xfId="1" applyFont="1" applyProtection="1">
      <protection locked="0"/>
    </xf>
    <xf numFmtId="0" fontId="8" fillId="2" borderId="1" xfId="1" applyFont="1" applyAlignment="1" applyProtection="1">
      <alignment wrapText="1"/>
      <protection locked="0"/>
    </xf>
    <xf numFmtId="0" fontId="10" fillId="3" borderId="21" xfId="2" applyFont="1" applyBorder="1" applyAlignment="1">
      <alignment horizontal="right"/>
    </xf>
    <xf numFmtId="0" fontId="9"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7" fillId="0" borderId="49" xfId="0" applyFont="1" applyBorder="1" applyAlignment="1">
      <alignment horizontal="center"/>
    </xf>
    <xf numFmtId="0" fontId="7" fillId="0" borderId="61" xfId="0" applyFont="1" applyBorder="1" applyAlignment="1">
      <alignment horizontal="center"/>
    </xf>
    <xf numFmtId="0" fontId="8" fillId="2" borderId="43" xfId="1" applyFont="1" applyBorder="1" applyAlignment="1" applyProtection="1">
      <alignment horizontal="center"/>
      <protection locked="0"/>
    </xf>
    <xf numFmtId="0" fontId="8" fillId="2" borderId="10" xfId="1" applyFont="1" applyBorder="1" applyAlignment="1" applyProtection="1">
      <alignment horizontal="center"/>
      <protection locked="0"/>
    </xf>
    <xf numFmtId="0" fontId="8" fillId="2" borderId="11" xfId="1" applyFont="1" applyBorder="1" applyAlignment="1" applyProtection="1">
      <alignment horizontal="center"/>
      <protection locked="0"/>
    </xf>
    <xf numFmtId="0" fontId="8" fillId="2" borderId="42" xfId="1" applyFont="1" applyBorder="1" applyAlignment="1" applyProtection="1">
      <alignment horizontal="center"/>
      <protection locked="0"/>
    </xf>
    <xf numFmtId="0" fontId="8" fillId="2" borderId="0" xfId="1" applyFont="1" applyBorder="1" applyAlignment="1" applyProtection="1">
      <alignment horizontal="center"/>
      <protection locked="0"/>
    </xf>
    <xf numFmtId="0" fontId="8" fillId="2" borderId="44" xfId="1" applyFont="1" applyBorder="1" applyAlignment="1" applyProtection="1">
      <alignment horizontal="center"/>
      <protection locked="0"/>
    </xf>
    <xf numFmtId="0" fontId="8" fillId="2" borderId="38" xfId="1" applyFont="1" applyBorder="1" applyAlignment="1" applyProtection="1">
      <alignment horizontal="center"/>
      <protection locked="0"/>
    </xf>
    <xf numFmtId="0" fontId="8" fillId="2" borderId="33" xfId="1" applyFont="1" applyBorder="1" applyAlignment="1" applyProtection="1">
      <alignment horizontal="center"/>
      <protection locked="0"/>
    </xf>
    <xf numFmtId="0" fontId="8" fillId="2" borderId="46" xfId="1" applyFont="1" applyBorder="1" applyAlignment="1" applyProtection="1">
      <alignment horizontal="center"/>
      <protection locked="0"/>
    </xf>
    <xf numFmtId="0" fontId="8" fillId="2" borderId="45" xfId="1" applyFont="1" applyBorder="1" applyAlignment="1" applyProtection="1">
      <alignment horizontal="center"/>
      <protection locked="0"/>
    </xf>
    <xf numFmtId="0" fontId="8" fillId="2" borderId="41" xfId="1" applyFont="1" applyBorder="1" applyAlignment="1" applyProtection="1">
      <alignment horizontal="center"/>
      <protection locked="0"/>
    </xf>
    <xf numFmtId="0" fontId="7" fillId="0" borderId="60" xfId="0" applyFont="1" applyBorder="1" applyAlignment="1">
      <alignment horizontal="center"/>
    </xf>
    <xf numFmtId="0" fontId="7" fillId="0" borderId="62" xfId="0" applyFont="1" applyBorder="1" applyAlignment="1">
      <alignment horizontal="center"/>
    </xf>
    <xf numFmtId="0" fontId="7" fillId="0" borderId="63" xfId="0" applyFont="1" applyBorder="1" applyAlignment="1">
      <alignment horizontal="center"/>
    </xf>
    <xf numFmtId="0" fontId="7" fillId="0" borderId="60" xfId="0" applyFont="1" applyBorder="1" applyAlignment="1">
      <alignment horizontal="center" vertical="center"/>
    </xf>
    <xf numFmtId="0" fontId="7" fillId="0" borderId="49" xfId="0" applyFont="1" applyBorder="1" applyAlignment="1">
      <alignment horizontal="center" vertical="center"/>
    </xf>
    <xf numFmtId="0" fontId="7" fillId="0" borderId="62" xfId="0" applyFont="1" applyBorder="1" applyAlignment="1">
      <alignment horizontal="center" vertical="center"/>
    </xf>
    <xf numFmtId="0" fontId="7" fillId="0" borderId="63" xfId="0" applyFont="1" applyBorder="1" applyAlignment="1">
      <alignment horizontal="center" vertical="center"/>
    </xf>
    <xf numFmtId="0" fontId="7" fillId="0" borderId="58" xfId="0" applyFont="1" applyBorder="1" applyAlignment="1">
      <alignment horizontal="center"/>
    </xf>
    <xf numFmtId="0" fontId="7" fillId="0" borderId="59" xfId="0" applyFont="1" applyBorder="1" applyAlignment="1">
      <alignment horizontal="center"/>
    </xf>
    <xf numFmtId="0" fontId="7" fillId="0" borderId="64" xfId="0" applyFont="1" applyBorder="1" applyAlignment="1">
      <alignment horizontal="center"/>
    </xf>
    <xf numFmtId="0" fontId="2" fillId="3" borderId="50" xfId="2" applyBorder="1" applyAlignment="1">
      <alignment horizontal="center"/>
    </xf>
    <xf numFmtId="0" fontId="2" fillId="3" borderId="51" xfId="2" applyBorder="1" applyAlignment="1">
      <alignment horizontal="center"/>
    </xf>
    <xf numFmtId="0" fontId="2" fillId="3" borderId="55" xfId="2" applyBorder="1" applyAlignment="1">
      <alignment horizontal="center"/>
    </xf>
    <xf numFmtId="0" fontId="2" fillId="3" borderId="17" xfId="2" applyBorder="1" applyAlignment="1">
      <alignment horizontal="center"/>
    </xf>
    <xf numFmtId="0" fontId="1" fillId="2" borderId="37" xfId="1" applyBorder="1" applyAlignment="1" applyProtection="1">
      <alignment horizontal="center"/>
      <protection locked="0"/>
    </xf>
    <xf numFmtId="0" fontId="2" fillId="3" borderId="56" xfId="2" applyBorder="1" applyAlignment="1">
      <alignment horizontal="center"/>
    </xf>
    <xf numFmtId="0" fontId="8" fillId="2" borderId="12" xfId="1" applyFont="1" applyBorder="1" applyAlignment="1" applyProtection="1">
      <alignment horizontal="center" vertical="center"/>
      <protection locked="0"/>
    </xf>
    <xf numFmtId="0" fontId="8" fillId="2" borderId="0" xfId="1" applyFont="1" applyBorder="1" applyAlignment="1" applyProtection="1">
      <alignment horizontal="center" vertical="center"/>
      <protection locked="0"/>
    </xf>
    <xf numFmtId="0" fontId="8" fillId="2" borderId="41" xfId="1" applyFont="1" applyBorder="1" applyAlignment="1" applyProtection="1">
      <alignment horizontal="center" vertical="center"/>
      <protection locked="0"/>
    </xf>
    <xf numFmtId="0" fontId="7" fillId="0" borderId="65" xfId="0" applyFont="1" applyBorder="1" applyAlignment="1">
      <alignment horizontal="center"/>
    </xf>
    <xf numFmtId="0" fontId="7" fillId="0" borderId="57" xfId="0" applyFont="1" applyBorder="1" applyAlignment="1">
      <alignment horizontal="center"/>
    </xf>
    <xf numFmtId="0" fontId="7" fillId="0" borderId="66" xfId="0" applyFont="1" applyBorder="1" applyAlignment="1">
      <alignment horizontal="center"/>
    </xf>
    <xf numFmtId="0" fontId="1" fillId="2" borderId="52" xfId="1" applyBorder="1" applyAlignment="1" applyProtection="1">
      <alignment horizontal="center"/>
      <protection locked="0"/>
    </xf>
    <xf numFmtId="0" fontId="2" fillId="3" borderId="53" xfId="2" applyBorder="1" applyAlignment="1">
      <alignment horizontal="center"/>
    </xf>
    <xf numFmtId="0" fontId="10" fillId="3" borderId="7" xfId="2" applyFont="1" applyBorder="1" applyAlignment="1">
      <alignment horizontal="center"/>
    </xf>
    <xf numFmtId="0" fontId="10" fillId="3" borderId="8" xfId="2" applyFont="1" applyBorder="1" applyAlignment="1">
      <alignment horizontal="center"/>
    </xf>
    <xf numFmtId="0" fontId="7" fillId="0" borderId="16" xfId="0" applyFont="1" applyBorder="1" applyAlignment="1">
      <alignment horizontal="center"/>
    </xf>
    <xf numFmtId="0" fontId="9" fillId="0" borderId="0" xfId="0" applyFont="1" applyAlignment="1">
      <alignment horizontal="left" vertical="top" wrapText="1"/>
    </xf>
  </cellXfs>
  <cellStyles count="7">
    <cellStyle name="Heading" xfId="3"/>
    <cellStyle name="Heading1" xfId="4"/>
    <cellStyle name="Input" xfId="1" builtinId="20"/>
    <cellStyle name="Normal" xfId="0" builtinId="0" customBuiltin="1"/>
    <cellStyle name="Output" xfId="2" builtinId="21"/>
    <cellStyle name="Result" xfId="5"/>
    <cellStyle name="Result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16"/>
  <sheetViews>
    <sheetView tabSelected="1" workbookViewId="0">
      <selection activeCell="B15" sqref="B15:K15"/>
    </sheetView>
  </sheetViews>
  <sheetFormatPr defaultRowHeight="14.25" x14ac:dyDescent="0.2"/>
  <cols>
    <col min="1" max="1" width="12.5" style="12" bestFit="1" customWidth="1"/>
    <col min="2" max="2" width="9" style="12"/>
    <col min="3" max="3" width="72.75" style="12" customWidth="1"/>
    <col min="4" max="16384" width="9" style="12"/>
  </cols>
  <sheetData>
    <row r="1" spans="1:14" ht="15" x14ac:dyDescent="0.25">
      <c r="A1" s="11" t="s">
        <v>184</v>
      </c>
      <c r="B1" s="62" t="s">
        <v>167</v>
      </c>
      <c r="C1" s="62"/>
      <c r="D1" s="62"/>
      <c r="E1" s="62"/>
      <c r="F1" s="62"/>
      <c r="G1" s="62"/>
      <c r="H1" s="62"/>
      <c r="I1" s="62"/>
      <c r="J1" s="62"/>
      <c r="K1" s="62"/>
      <c r="L1" s="44"/>
      <c r="M1" s="44"/>
      <c r="N1" s="44"/>
    </row>
    <row r="2" spans="1:14" ht="15" x14ac:dyDescent="0.25">
      <c r="A2" s="11" t="s">
        <v>166</v>
      </c>
      <c r="B2" s="62" t="s">
        <v>183</v>
      </c>
      <c r="C2" s="62"/>
      <c r="D2" s="62"/>
      <c r="E2" s="62"/>
      <c r="F2" s="62"/>
      <c r="G2" s="62"/>
      <c r="H2" s="62"/>
      <c r="I2" s="62"/>
      <c r="J2" s="62"/>
      <c r="K2" s="62"/>
      <c r="L2" s="44"/>
      <c r="M2" s="44"/>
      <c r="N2" s="44"/>
    </row>
    <row r="3" spans="1:14" ht="15" x14ac:dyDescent="0.25">
      <c r="A3" s="11" t="s">
        <v>179</v>
      </c>
      <c r="B3" s="62" t="s">
        <v>181</v>
      </c>
      <c r="C3" s="62"/>
      <c r="D3" s="62"/>
      <c r="E3" s="62"/>
      <c r="F3" s="62"/>
      <c r="G3" s="62"/>
      <c r="H3" s="62"/>
      <c r="I3" s="62"/>
      <c r="J3" s="62"/>
      <c r="K3" s="62"/>
      <c r="L3" s="44"/>
      <c r="M3" s="44"/>
      <c r="N3" s="44"/>
    </row>
    <row r="4" spans="1:14" ht="15" x14ac:dyDescent="0.25">
      <c r="A4" s="64" t="s">
        <v>165</v>
      </c>
      <c r="B4" s="64"/>
      <c r="C4" s="64"/>
      <c r="D4" s="64"/>
      <c r="E4" s="64"/>
      <c r="F4" s="64"/>
      <c r="G4" s="64"/>
      <c r="H4" s="64"/>
      <c r="I4" s="64"/>
      <c r="J4" s="64"/>
      <c r="K4" s="64"/>
    </row>
    <row r="5" spans="1:14" x14ac:dyDescent="0.2">
      <c r="A5" s="62" t="s">
        <v>173</v>
      </c>
      <c r="B5" s="62"/>
      <c r="C5" s="62"/>
      <c r="D5" s="62"/>
      <c r="E5" s="62"/>
      <c r="F5" s="62"/>
      <c r="G5" s="62"/>
      <c r="H5" s="62"/>
      <c r="I5" s="62"/>
      <c r="J5" s="62"/>
      <c r="K5" s="62"/>
      <c r="L5" s="44"/>
      <c r="M5" s="44"/>
      <c r="N5" s="44"/>
    </row>
    <row r="6" spans="1:14" x14ac:dyDescent="0.2">
      <c r="A6" s="63" t="s">
        <v>170</v>
      </c>
      <c r="B6" s="63"/>
      <c r="C6" s="63"/>
      <c r="D6" s="63"/>
      <c r="E6" s="63"/>
      <c r="F6" s="63"/>
      <c r="G6" s="63"/>
      <c r="H6" s="63"/>
      <c r="I6" s="63"/>
      <c r="J6" s="63"/>
      <c r="K6" s="63"/>
    </row>
    <row r="7" spans="1:14" x14ac:dyDescent="0.2">
      <c r="A7" s="62" t="s">
        <v>174</v>
      </c>
      <c r="B7" s="62"/>
      <c r="C7" s="62"/>
      <c r="D7" s="62"/>
      <c r="E7" s="62"/>
      <c r="F7" s="62"/>
      <c r="G7" s="62"/>
      <c r="H7" s="62"/>
      <c r="I7" s="62"/>
      <c r="J7" s="62"/>
      <c r="K7" s="62"/>
    </row>
    <row r="8" spans="1:14" x14ac:dyDescent="0.2">
      <c r="A8" s="63" t="s">
        <v>171</v>
      </c>
      <c r="B8" s="63"/>
      <c r="C8" s="63"/>
      <c r="D8" s="63"/>
      <c r="E8" s="63"/>
      <c r="F8" s="63"/>
      <c r="G8" s="63"/>
      <c r="H8" s="63"/>
      <c r="I8" s="63"/>
      <c r="J8" s="63"/>
      <c r="K8" s="63"/>
    </row>
    <row r="9" spans="1:14" x14ac:dyDescent="0.2">
      <c r="A9" s="62" t="s">
        <v>172</v>
      </c>
      <c r="B9" s="62"/>
      <c r="C9" s="62"/>
      <c r="D9" s="62"/>
      <c r="E9" s="62"/>
      <c r="F9" s="62"/>
      <c r="G9" s="62"/>
      <c r="H9" s="62"/>
      <c r="I9" s="62"/>
      <c r="J9" s="62"/>
      <c r="K9" s="62"/>
    </row>
    <row r="10" spans="1:14" ht="15" x14ac:dyDescent="0.25">
      <c r="A10" s="64" t="s">
        <v>61</v>
      </c>
      <c r="B10" s="64"/>
      <c r="C10" s="64"/>
      <c r="D10" s="64"/>
      <c r="E10" s="64"/>
      <c r="F10" s="64"/>
      <c r="G10" s="64"/>
      <c r="H10" s="64"/>
      <c r="I10" s="64"/>
      <c r="J10" s="64"/>
      <c r="K10" s="64"/>
    </row>
    <row r="11" spans="1:14" x14ac:dyDescent="0.2">
      <c r="A11" s="62" t="s">
        <v>175</v>
      </c>
      <c r="B11" s="62"/>
      <c r="C11" s="62"/>
      <c r="D11" s="62"/>
      <c r="E11" s="62"/>
      <c r="F11" s="62"/>
      <c r="G11" s="62"/>
      <c r="H11" s="62"/>
      <c r="I11" s="62"/>
      <c r="J11" s="62"/>
      <c r="K11" s="62"/>
    </row>
    <row r="12" spans="1:14" x14ac:dyDescent="0.2">
      <c r="A12" s="62" t="s">
        <v>182</v>
      </c>
      <c r="B12" s="62"/>
      <c r="C12" s="62"/>
      <c r="D12" s="62"/>
      <c r="E12" s="62"/>
      <c r="F12" s="62"/>
      <c r="G12" s="62"/>
      <c r="H12" s="62"/>
      <c r="I12" s="62"/>
      <c r="J12" s="62"/>
      <c r="K12" s="62"/>
    </row>
    <row r="13" spans="1:14" x14ac:dyDescent="0.2">
      <c r="A13" s="62" t="s">
        <v>207</v>
      </c>
      <c r="B13" s="62"/>
      <c r="C13" s="62"/>
      <c r="D13" s="62"/>
      <c r="E13" s="62"/>
      <c r="F13" s="62"/>
      <c r="G13" s="62"/>
      <c r="H13" s="62"/>
      <c r="I13" s="62"/>
      <c r="J13" s="62"/>
      <c r="K13" s="62"/>
    </row>
    <row r="14" spans="1:14" ht="15" x14ac:dyDescent="0.25">
      <c r="A14" s="64" t="s">
        <v>169</v>
      </c>
      <c r="B14" s="64"/>
      <c r="C14" s="64"/>
      <c r="D14" s="64"/>
      <c r="E14" s="64"/>
      <c r="F14" s="64"/>
      <c r="G14" s="64"/>
      <c r="H14" s="64"/>
      <c r="I14" s="64"/>
      <c r="J14" s="64"/>
      <c r="K14" s="64"/>
    </row>
    <row r="15" spans="1:14" x14ac:dyDescent="0.2">
      <c r="A15" s="12" t="s">
        <v>206</v>
      </c>
      <c r="B15" s="65" t="s">
        <v>209</v>
      </c>
      <c r="C15" s="65"/>
      <c r="D15" s="65"/>
      <c r="E15" s="65"/>
      <c r="F15" s="65"/>
      <c r="G15" s="65"/>
      <c r="H15" s="65"/>
      <c r="I15" s="65"/>
      <c r="J15" s="65"/>
      <c r="K15" s="65"/>
    </row>
    <row r="16" spans="1:14" x14ac:dyDescent="0.2">
      <c r="A16" s="44" t="s">
        <v>168</v>
      </c>
      <c r="B16" s="62" t="s">
        <v>205</v>
      </c>
      <c r="C16" s="62"/>
      <c r="D16" s="62"/>
      <c r="E16" s="62"/>
      <c r="F16" s="62"/>
      <c r="G16" s="62"/>
      <c r="H16" s="62"/>
      <c r="I16" s="62"/>
      <c r="J16" s="62"/>
      <c r="K16" s="62"/>
    </row>
  </sheetData>
  <sheetProtection sheet="1" objects="1" scenarios="1" formatColumns="0"/>
  <mergeCells count="16">
    <mergeCell ref="A10:K10"/>
    <mergeCell ref="A12:K12"/>
    <mergeCell ref="A14:K14"/>
    <mergeCell ref="B16:K16"/>
    <mergeCell ref="A8:K8"/>
    <mergeCell ref="A11:K11"/>
    <mergeCell ref="A13:K13"/>
    <mergeCell ref="B15:K15"/>
    <mergeCell ref="B2:K2"/>
    <mergeCell ref="B1:K1"/>
    <mergeCell ref="A7:K7"/>
    <mergeCell ref="A6:K6"/>
    <mergeCell ref="A9:K9"/>
    <mergeCell ref="B3:K3"/>
    <mergeCell ref="A5:K5"/>
    <mergeCell ref="A4:K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9"/>
  <sheetViews>
    <sheetView workbookViewId="0">
      <selection activeCell="A9" sqref="A9"/>
    </sheetView>
  </sheetViews>
  <sheetFormatPr defaultRowHeight="12.75" x14ac:dyDescent="0.2"/>
  <cols>
    <col min="1" max="1" width="30" style="2" bestFit="1" customWidth="1"/>
    <col min="2" max="16384" width="9" style="2"/>
  </cols>
  <sheetData>
    <row r="1" spans="1:1" x14ac:dyDescent="0.2">
      <c r="A1" s="41" t="s">
        <v>65</v>
      </c>
    </row>
    <row r="2" spans="1:1" x14ac:dyDescent="0.2">
      <c r="A2" s="41" t="s">
        <v>66</v>
      </c>
    </row>
    <row r="3" spans="1:1" x14ac:dyDescent="0.2">
      <c r="A3" s="41" t="s">
        <v>70</v>
      </c>
    </row>
    <row r="4" spans="1:1" x14ac:dyDescent="0.2">
      <c r="A4" s="41" t="s">
        <v>71</v>
      </c>
    </row>
    <row r="5" spans="1:1" x14ac:dyDescent="0.2">
      <c r="A5" s="41" t="s">
        <v>72</v>
      </c>
    </row>
    <row r="6" spans="1:1" x14ac:dyDescent="0.2">
      <c r="A6" s="41" t="s">
        <v>73</v>
      </c>
    </row>
    <row r="7" spans="1:1" x14ac:dyDescent="0.2">
      <c r="A7" s="2" t="s">
        <v>74</v>
      </c>
    </row>
    <row r="8" spans="1:1" x14ac:dyDescent="0.2">
      <c r="A8" s="2" t="s">
        <v>79</v>
      </c>
    </row>
    <row r="9" spans="1:1" x14ac:dyDescent="0.2">
      <c r="A9" s="2" t="s">
        <v>208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A7" sqref="A7"/>
    </sheetView>
  </sheetViews>
  <sheetFormatPr defaultRowHeight="12.75" x14ac:dyDescent="0.2"/>
  <cols>
    <col min="1" max="1" width="35.625" style="2" bestFit="1" customWidth="1"/>
    <col min="2" max="16384" width="9" style="2"/>
  </cols>
  <sheetData>
    <row r="1" spans="1:1" x14ac:dyDescent="0.2">
      <c r="A1" s="42" t="s">
        <v>164</v>
      </c>
    </row>
    <row r="2" spans="1:1" ht="15.75" customHeight="1" x14ac:dyDescent="0.2">
      <c r="A2" s="43" t="s">
        <v>77</v>
      </c>
    </row>
    <row r="3" spans="1:1" x14ac:dyDescent="0.2">
      <c r="A3" s="41" t="s">
        <v>69</v>
      </c>
    </row>
    <row r="4" spans="1:1" x14ac:dyDescent="0.2">
      <c r="A4" s="41" t="s">
        <v>63</v>
      </c>
    </row>
    <row r="5" spans="1:1" x14ac:dyDescent="0.2">
      <c r="A5" s="41" t="s">
        <v>64</v>
      </c>
    </row>
    <row r="6" spans="1:1" x14ac:dyDescent="0.2">
      <c r="A6" s="41" t="s">
        <v>84</v>
      </c>
    </row>
  </sheetData>
  <pageMargins left="0" right="0" top="0.39410000000000006" bottom="0.39410000000000006" header="0" footer="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3"/>
  <sheetViews>
    <sheetView workbookViewId="0">
      <selection activeCell="D12" sqref="D12"/>
    </sheetView>
  </sheetViews>
  <sheetFormatPr defaultRowHeight="12.75" x14ac:dyDescent="0.2"/>
  <cols>
    <col min="1" max="1" width="20.125" style="2" bestFit="1" customWidth="1"/>
    <col min="2" max="16384" width="9" style="2"/>
  </cols>
  <sheetData>
    <row r="1" spans="1:1" x14ac:dyDescent="0.2">
      <c r="A1" s="43" t="s">
        <v>78</v>
      </c>
    </row>
    <row r="2" spans="1:1" x14ac:dyDescent="0.2">
      <c r="A2" s="41" t="s">
        <v>67</v>
      </c>
    </row>
    <row r="3" spans="1:1" x14ac:dyDescent="0.2">
      <c r="A3" s="41" t="s">
        <v>68</v>
      </c>
    </row>
  </sheetData>
  <pageMargins left="0" right="0" top="0.39410000000000006" bottom="0.39410000000000006" header="0" footer="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50"/>
  <sheetViews>
    <sheetView workbookViewId="0">
      <selection sqref="A1:K250"/>
    </sheetView>
  </sheetViews>
  <sheetFormatPr defaultRowHeight="12.75" x14ac:dyDescent="0.2"/>
  <cols>
    <col min="1" max="16384" width="9" style="2"/>
  </cols>
  <sheetData>
    <row r="1" spans="1:11" ht="409.5" customHeight="1" x14ac:dyDescent="0.2">
      <c r="A1" s="106" t="s">
        <v>180</v>
      </c>
      <c r="B1" s="106"/>
      <c r="C1" s="106"/>
      <c r="D1" s="106"/>
      <c r="E1" s="106"/>
      <c r="F1" s="106"/>
      <c r="G1" s="106"/>
      <c r="H1" s="106"/>
      <c r="I1" s="106"/>
      <c r="J1" s="106"/>
      <c r="K1" s="106"/>
    </row>
    <row r="2" spans="1:11" x14ac:dyDescent="0.2">
      <c r="A2" s="106"/>
      <c r="B2" s="106"/>
      <c r="C2" s="106"/>
      <c r="D2" s="106"/>
      <c r="E2" s="106"/>
      <c r="F2" s="106"/>
      <c r="G2" s="106"/>
      <c r="H2" s="106"/>
      <c r="I2" s="106"/>
      <c r="J2" s="106"/>
      <c r="K2" s="106"/>
    </row>
    <row r="3" spans="1:11" x14ac:dyDescent="0.2">
      <c r="A3" s="106"/>
      <c r="B3" s="106"/>
      <c r="C3" s="106"/>
      <c r="D3" s="106"/>
      <c r="E3" s="106"/>
      <c r="F3" s="106"/>
      <c r="G3" s="106"/>
      <c r="H3" s="106"/>
      <c r="I3" s="106"/>
      <c r="J3" s="106"/>
      <c r="K3" s="106"/>
    </row>
    <row r="4" spans="1:11" x14ac:dyDescent="0.2">
      <c r="A4" s="106"/>
      <c r="B4" s="106"/>
      <c r="C4" s="106"/>
      <c r="D4" s="106"/>
      <c r="E4" s="106"/>
      <c r="F4" s="106"/>
      <c r="G4" s="106"/>
      <c r="H4" s="106"/>
      <c r="I4" s="106"/>
      <c r="J4" s="106"/>
      <c r="K4" s="106"/>
    </row>
    <row r="5" spans="1:11" x14ac:dyDescent="0.2">
      <c r="A5" s="106"/>
      <c r="B5" s="106"/>
      <c r="C5" s="106"/>
      <c r="D5" s="106"/>
      <c r="E5" s="106"/>
      <c r="F5" s="106"/>
      <c r="G5" s="106"/>
      <c r="H5" s="106"/>
      <c r="I5" s="106"/>
      <c r="J5" s="106"/>
      <c r="K5" s="106"/>
    </row>
    <row r="6" spans="1:11" x14ac:dyDescent="0.2">
      <c r="A6" s="106"/>
      <c r="B6" s="106"/>
      <c r="C6" s="106"/>
      <c r="D6" s="106"/>
      <c r="E6" s="106"/>
      <c r="F6" s="106"/>
      <c r="G6" s="106"/>
      <c r="H6" s="106"/>
      <c r="I6" s="106"/>
      <c r="J6" s="106"/>
      <c r="K6" s="106"/>
    </row>
    <row r="7" spans="1:11" x14ac:dyDescent="0.2">
      <c r="A7" s="106"/>
      <c r="B7" s="106"/>
      <c r="C7" s="106"/>
      <c r="D7" s="106"/>
      <c r="E7" s="106"/>
      <c r="F7" s="106"/>
      <c r="G7" s="106"/>
      <c r="H7" s="106"/>
      <c r="I7" s="106"/>
      <c r="J7" s="106"/>
      <c r="K7" s="106"/>
    </row>
    <row r="8" spans="1:11" x14ac:dyDescent="0.2">
      <c r="A8" s="106"/>
      <c r="B8" s="106"/>
      <c r="C8" s="106"/>
      <c r="D8" s="106"/>
      <c r="E8" s="106"/>
      <c r="F8" s="106"/>
      <c r="G8" s="106"/>
      <c r="H8" s="106"/>
      <c r="I8" s="106"/>
      <c r="J8" s="106"/>
      <c r="K8" s="106"/>
    </row>
    <row r="9" spans="1:11" x14ac:dyDescent="0.2">
      <c r="A9" s="106"/>
      <c r="B9" s="106"/>
      <c r="C9" s="106"/>
      <c r="D9" s="106"/>
      <c r="E9" s="106"/>
      <c r="F9" s="106"/>
      <c r="G9" s="106"/>
      <c r="H9" s="106"/>
      <c r="I9" s="106"/>
      <c r="J9" s="106"/>
      <c r="K9" s="106"/>
    </row>
    <row r="10" spans="1:11" x14ac:dyDescent="0.2">
      <c r="A10" s="106"/>
      <c r="B10" s="106"/>
      <c r="C10" s="106"/>
      <c r="D10" s="106"/>
      <c r="E10" s="106"/>
      <c r="F10" s="106"/>
      <c r="G10" s="106"/>
      <c r="H10" s="106"/>
      <c r="I10" s="106"/>
      <c r="J10" s="106"/>
      <c r="K10" s="106"/>
    </row>
    <row r="11" spans="1:11" x14ac:dyDescent="0.2">
      <c r="A11" s="106"/>
      <c r="B11" s="106"/>
      <c r="C11" s="106"/>
      <c r="D11" s="106"/>
      <c r="E11" s="106"/>
      <c r="F11" s="106"/>
      <c r="G11" s="106"/>
      <c r="H11" s="106"/>
      <c r="I11" s="106"/>
      <c r="J11" s="106"/>
      <c r="K11" s="106"/>
    </row>
    <row r="12" spans="1:11" x14ac:dyDescent="0.2">
      <c r="A12" s="106"/>
      <c r="B12" s="106"/>
      <c r="C12" s="106"/>
      <c r="D12" s="106"/>
      <c r="E12" s="106"/>
      <c r="F12" s="106"/>
      <c r="G12" s="106"/>
      <c r="H12" s="106"/>
      <c r="I12" s="106"/>
      <c r="J12" s="106"/>
      <c r="K12" s="106"/>
    </row>
    <row r="13" spans="1:11" x14ac:dyDescent="0.2">
      <c r="A13" s="106"/>
      <c r="B13" s="106"/>
      <c r="C13" s="106"/>
      <c r="D13" s="106"/>
      <c r="E13" s="106"/>
      <c r="F13" s="106"/>
      <c r="G13" s="106"/>
      <c r="H13" s="106"/>
      <c r="I13" s="106"/>
      <c r="J13" s="106"/>
      <c r="K13" s="106"/>
    </row>
    <row r="14" spans="1:11" x14ac:dyDescent="0.2">
      <c r="A14" s="106"/>
      <c r="B14" s="106"/>
      <c r="C14" s="106"/>
      <c r="D14" s="106"/>
      <c r="E14" s="106"/>
      <c r="F14" s="106"/>
      <c r="G14" s="106"/>
      <c r="H14" s="106"/>
      <c r="I14" s="106"/>
      <c r="J14" s="106"/>
      <c r="K14" s="106"/>
    </row>
    <row r="15" spans="1:11" x14ac:dyDescent="0.2">
      <c r="A15" s="106"/>
      <c r="B15" s="106"/>
      <c r="C15" s="106"/>
      <c r="D15" s="106"/>
      <c r="E15" s="106"/>
      <c r="F15" s="106"/>
      <c r="G15" s="106"/>
      <c r="H15" s="106"/>
      <c r="I15" s="106"/>
      <c r="J15" s="106"/>
      <c r="K15" s="106"/>
    </row>
    <row r="16" spans="1:11" x14ac:dyDescent="0.2">
      <c r="A16" s="106"/>
      <c r="B16" s="106"/>
      <c r="C16" s="106"/>
      <c r="D16" s="106"/>
      <c r="E16" s="106"/>
      <c r="F16" s="106"/>
      <c r="G16" s="106"/>
      <c r="H16" s="106"/>
      <c r="I16" s="106"/>
      <c r="J16" s="106"/>
      <c r="K16" s="106"/>
    </row>
    <row r="17" spans="1:11" x14ac:dyDescent="0.2">
      <c r="A17" s="106"/>
      <c r="B17" s="106"/>
      <c r="C17" s="106"/>
      <c r="D17" s="106"/>
      <c r="E17" s="106"/>
      <c r="F17" s="106"/>
      <c r="G17" s="106"/>
      <c r="H17" s="106"/>
      <c r="I17" s="106"/>
      <c r="J17" s="106"/>
      <c r="K17" s="106"/>
    </row>
    <row r="18" spans="1:11" x14ac:dyDescent="0.2">
      <c r="A18" s="106"/>
      <c r="B18" s="106"/>
      <c r="C18" s="106"/>
      <c r="D18" s="106"/>
      <c r="E18" s="106"/>
      <c r="F18" s="106"/>
      <c r="G18" s="106"/>
      <c r="H18" s="106"/>
      <c r="I18" s="106"/>
      <c r="J18" s="106"/>
      <c r="K18" s="106"/>
    </row>
    <row r="19" spans="1:11" x14ac:dyDescent="0.2">
      <c r="A19" s="106"/>
      <c r="B19" s="106"/>
      <c r="C19" s="106"/>
      <c r="D19" s="106"/>
      <c r="E19" s="106"/>
      <c r="F19" s="106"/>
      <c r="G19" s="106"/>
      <c r="H19" s="106"/>
      <c r="I19" s="106"/>
      <c r="J19" s="106"/>
      <c r="K19" s="106"/>
    </row>
    <row r="20" spans="1:11" x14ac:dyDescent="0.2">
      <c r="A20" s="106"/>
      <c r="B20" s="106"/>
      <c r="C20" s="106"/>
      <c r="D20" s="106"/>
      <c r="E20" s="106"/>
      <c r="F20" s="106"/>
      <c r="G20" s="106"/>
      <c r="H20" s="106"/>
      <c r="I20" s="106"/>
      <c r="J20" s="106"/>
      <c r="K20" s="106"/>
    </row>
    <row r="21" spans="1:11" x14ac:dyDescent="0.2">
      <c r="A21" s="106"/>
      <c r="B21" s="106"/>
      <c r="C21" s="106"/>
      <c r="D21" s="106"/>
      <c r="E21" s="106"/>
      <c r="F21" s="106"/>
      <c r="G21" s="106"/>
      <c r="H21" s="106"/>
      <c r="I21" s="106"/>
      <c r="J21" s="106"/>
      <c r="K21" s="106"/>
    </row>
    <row r="22" spans="1:11" x14ac:dyDescent="0.2">
      <c r="A22" s="106"/>
      <c r="B22" s="106"/>
      <c r="C22" s="106"/>
      <c r="D22" s="106"/>
      <c r="E22" s="106"/>
      <c r="F22" s="106"/>
      <c r="G22" s="106"/>
      <c r="H22" s="106"/>
      <c r="I22" s="106"/>
      <c r="J22" s="106"/>
      <c r="K22" s="106"/>
    </row>
    <row r="23" spans="1:11" x14ac:dyDescent="0.2">
      <c r="A23" s="106"/>
      <c r="B23" s="106"/>
      <c r="C23" s="106"/>
      <c r="D23" s="106"/>
      <c r="E23" s="106"/>
      <c r="F23" s="106"/>
      <c r="G23" s="106"/>
      <c r="H23" s="106"/>
      <c r="I23" s="106"/>
      <c r="J23" s="106"/>
      <c r="K23" s="106"/>
    </row>
    <row r="24" spans="1:11" x14ac:dyDescent="0.2">
      <c r="A24" s="106"/>
      <c r="B24" s="106"/>
      <c r="C24" s="106"/>
      <c r="D24" s="106"/>
      <c r="E24" s="106"/>
      <c r="F24" s="106"/>
      <c r="G24" s="106"/>
      <c r="H24" s="106"/>
      <c r="I24" s="106"/>
      <c r="J24" s="106"/>
      <c r="K24" s="106"/>
    </row>
    <row r="25" spans="1:11" x14ac:dyDescent="0.2">
      <c r="A25" s="106"/>
      <c r="B25" s="106"/>
      <c r="C25" s="106"/>
      <c r="D25" s="106"/>
      <c r="E25" s="106"/>
      <c r="F25" s="106"/>
      <c r="G25" s="106"/>
      <c r="H25" s="106"/>
      <c r="I25" s="106"/>
      <c r="J25" s="106"/>
      <c r="K25" s="106"/>
    </row>
    <row r="26" spans="1:11" x14ac:dyDescent="0.2">
      <c r="A26" s="106"/>
      <c r="B26" s="106"/>
      <c r="C26" s="106"/>
      <c r="D26" s="106"/>
      <c r="E26" s="106"/>
      <c r="F26" s="106"/>
      <c r="G26" s="106"/>
      <c r="H26" s="106"/>
      <c r="I26" s="106"/>
      <c r="J26" s="106"/>
      <c r="K26" s="106"/>
    </row>
    <row r="27" spans="1:11" x14ac:dyDescent="0.2">
      <c r="A27" s="106"/>
      <c r="B27" s="106"/>
      <c r="C27" s="106"/>
      <c r="D27" s="106"/>
      <c r="E27" s="106"/>
      <c r="F27" s="106"/>
      <c r="G27" s="106"/>
      <c r="H27" s="106"/>
      <c r="I27" s="106"/>
      <c r="J27" s="106"/>
      <c r="K27" s="106"/>
    </row>
    <row r="28" spans="1:11" x14ac:dyDescent="0.2">
      <c r="A28" s="106"/>
      <c r="B28" s="106"/>
      <c r="C28" s="106"/>
      <c r="D28" s="106"/>
      <c r="E28" s="106"/>
      <c r="F28" s="106"/>
      <c r="G28" s="106"/>
      <c r="H28" s="106"/>
      <c r="I28" s="106"/>
      <c r="J28" s="106"/>
      <c r="K28" s="106"/>
    </row>
    <row r="29" spans="1:11" x14ac:dyDescent="0.2">
      <c r="A29" s="106"/>
      <c r="B29" s="106"/>
      <c r="C29" s="106"/>
      <c r="D29" s="106"/>
      <c r="E29" s="106"/>
      <c r="F29" s="106"/>
      <c r="G29" s="106"/>
      <c r="H29" s="106"/>
      <c r="I29" s="106"/>
      <c r="J29" s="106"/>
      <c r="K29" s="106"/>
    </row>
    <row r="30" spans="1:11" x14ac:dyDescent="0.2">
      <c r="A30" s="106"/>
      <c r="B30" s="106"/>
      <c r="C30" s="106"/>
      <c r="D30" s="106"/>
      <c r="E30" s="106"/>
      <c r="F30" s="106"/>
      <c r="G30" s="106"/>
      <c r="H30" s="106"/>
      <c r="I30" s="106"/>
      <c r="J30" s="106"/>
      <c r="K30" s="106"/>
    </row>
    <row r="31" spans="1:11" x14ac:dyDescent="0.2">
      <c r="A31" s="106"/>
      <c r="B31" s="106"/>
      <c r="C31" s="106"/>
      <c r="D31" s="106"/>
      <c r="E31" s="106"/>
      <c r="F31" s="106"/>
      <c r="G31" s="106"/>
      <c r="H31" s="106"/>
      <c r="I31" s="106"/>
      <c r="J31" s="106"/>
      <c r="K31" s="106"/>
    </row>
    <row r="32" spans="1:11" x14ac:dyDescent="0.2">
      <c r="A32" s="106"/>
      <c r="B32" s="106"/>
      <c r="C32" s="106"/>
      <c r="D32" s="106"/>
      <c r="E32" s="106"/>
      <c r="F32" s="106"/>
      <c r="G32" s="106"/>
      <c r="H32" s="106"/>
      <c r="I32" s="106"/>
      <c r="J32" s="106"/>
      <c r="K32" s="106"/>
    </row>
    <row r="33" spans="1:11" x14ac:dyDescent="0.2">
      <c r="A33" s="106"/>
      <c r="B33" s="106"/>
      <c r="C33" s="106"/>
      <c r="D33" s="106"/>
      <c r="E33" s="106"/>
      <c r="F33" s="106"/>
      <c r="G33" s="106"/>
      <c r="H33" s="106"/>
      <c r="I33" s="106"/>
      <c r="J33" s="106"/>
      <c r="K33" s="106"/>
    </row>
    <row r="34" spans="1:11" x14ac:dyDescent="0.2">
      <c r="A34" s="106"/>
      <c r="B34" s="106"/>
      <c r="C34" s="106"/>
      <c r="D34" s="106"/>
      <c r="E34" s="106"/>
      <c r="F34" s="106"/>
      <c r="G34" s="106"/>
      <c r="H34" s="106"/>
      <c r="I34" s="106"/>
      <c r="J34" s="106"/>
      <c r="K34" s="106"/>
    </row>
    <row r="35" spans="1:11" x14ac:dyDescent="0.2">
      <c r="A35" s="106"/>
      <c r="B35" s="106"/>
      <c r="C35" s="106"/>
      <c r="D35" s="106"/>
      <c r="E35" s="106"/>
      <c r="F35" s="106"/>
      <c r="G35" s="106"/>
      <c r="H35" s="106"/>
      <c r="I35" s="106"/>
      <c r="J35" s="106"/>
      <c r="K35" s="106"/>
    </row>
    <row r="36" spans="1:11" x14ac:dyDescent="0.2">
      <c r="A36" s="106"/>
      <c r="B36" s="106"/>
      <c r="C36" s="106"/>
      <c r="D36" s="106"/>
      <c r="E36" s="106"/>
      <c r="F36" s="106"/>
      <c r="G36" s="106"/>
      <c r="H36" s="106"/>
      <c r="I36" s="106"/>
      <c r="J36" s="106"/>
      <c r="K36" s="106"/>
    </row>
    <row r="37" spans="1:11" x14ac:dyDescent="0.2">
      <c r="A37" s="106"/>
      <c r="B37" s="106"/>
      <c r="C37" s="106"/>
      <c r="D37" s="106"/>
      <c r="E37" s="106"/>
      <c r="F37" s="106"/>
      <c r="G37" s="106"/>
      <c r="H37" s="106"/>
      <c r="I37" s="106"/>
      <c r="J37" s="106"/>
      <c r="K37" s="106"/>
    </row>
    <row r="38" spans="1:11" x14ac:dyDescent="0.2">
      <c r="A38" s="106"/>
      <c r="B38" s="106"/>
      <c r="C38" s="106"/>
      <c r="D38" s="106"/>
      <c r="E38" s="106"/>
      <c r="F38" s="106"/>
      <c r="G38" s="106"/>
      <c r="H38" s="106"/>
      <c r="I38" s="106"/>
      <c r="J38" s="106"/>
      <c r="K38" s="106"/>
    </row>
    <row r="39" spans="1:11" x14ac:dyDescent="0.2">
      <c r="A39" s="106"/>
      <c r="B39" s="106"/>
      <c r="C39" s="106"/>
      <c r="D39" s="106"/>
      <c r="E39" s="106"/>
      <c r="F39" s="106"/>
      <c r="G39" s="106"/>
      <c r="H39" s="106"/>
      <c r="I39" s="106"/>
      <c r="J39" s="106"/>
      <c r="K39" s="106"/>
    </row>
    <row r="40" spans="1:11" x14ac:dyDescent="0.2">
      <c r="A40" s="106"/>
      <c r="B40" s="106"/>
      <c r="C40" s="106"/>
      <c r="D40" s="106"/>
      <c r="E40" s="106"/>
      <c r="F40" s="106"/>
      <c r="G40" s="106"/>
      <c r="H40" s="106"/>
      <c r="I40" s="106"/>
      <c r="J40" s="106"/>
      <c r="K40" s="106"/>
    </row>
    <row r="41" spans="1:11" x14ac:dyDescent="0.2">
      <c r="A41" s="106"/>
      <c r="B41" s="106"/>
      <c r="C41" s="106"/>
      <c r="D41" s="106"/>
      <c r="E41" s="106"/>
      <c r="F41" s="106"/>
      <c r="G41" s="106"/>
      <c r="H41" s="106"/>
      <c r="I41" s="106"/>
      <c r="J41" s="106"/>
      <c r="K41" s="106"/>
    </row>
    <row r="42" spans="1:11" x14ac:dyDescent="0.2">
      <c r="A42" s="106"/>
      <c r="B42" s="106"/>
      <c r="C42" s="106"/>
      <c r="D42" s="106"/>
      <c r="E42" s="106"/>
      <c r="F42" s="106"/>
      <c r="G42" s="106"/>
      <c r="H42" s="106"/>
      <c r="I42" s="106"/>
      <c r="J42" s="106"/>
      <c r="K42" s="106"/>
    </row>
    <row r="43" spans="1:11" x14ac:dyDescent="0.2">
      <c r="A43" s="106"/>
      <c r="B43" s="106"/>
      <c r="C43" s="106"/>
      <c r="D43" s="106"/>
      <c r="E43" s="106"/>
      <c r="F43" s="106"/>
      <c r="G43" s="106"/>
      <c r="H43" s="106"/>
      <c r="I43" s="106"/>
      <c r="J43" s="106"/>
      <c r="K43" s="106"/>
    </row>
    <row r="44" spans="1:11" x14ac:dyDescent="0.2">
      <c r="A44" s="106"/>
      <c r="B44" s="106"/>
      <c r="C44" s="106"/>
      <c r="D44" s="106"/>
      <c r="E44" s="106"/>
      <c r="F44" s="106"/>
      <c r="G44" s="106"/>
      <c r="H44" s="106"/>
      <c r="I44" s="106"/>
      <c r="J44" s="106"/>
      <c r="K44" s="106"/>
    </row>
    <row r="45" spans="1:11" x14ac:dyDescent="0.2">
      <c r="A45" s="106"/>
      <c r="B45" s="106"/>
      <c r="C45" s="106"/>
      <c r="D45" s="106"/>
      <c r="E45" s="106"/>
      <c r="F45" s="106"/>
      <c r="G45" s="106"/>
      <c r="H45" s="106"/>
      <c r="I45" s="106"/>
      <c r="J45" s="106"/>
      <c r="K45" s="106"/>
    </row>
    <row r="46" spans="1:11" x14ac:dyDescent="0.2">
      <c r="A46" s="106"/>
      <c r="B46" s="106"/>
      <c r="C46" s="106"/>
      <c r="D46" s="106"/>
      <c r="E46" s="106"/>
      <c r="F46" s="106"/>
      <c r="G46" s="106"/>
      <c r="H46" s="106"/>
      <c r="I46" s="106"/>
      <c r="J46" s="106"/>
      <c r="K46" s="106"/>
    </row>
    <row r="47" spans="1:11" x14ac:dyDescent="0.2">
      <c r="A47" s="106"/>
      <c r="B47" s="106"/>
      <c r="C47" s="106"/>
      <c r="D47" s="106"/>
      <c r="E47" s="106"/>
      <c r="F47" s="106"/>
      <c r="G47" s="106"/>
      <c r="H47" s="106"/>
      <c r="I47" s="106"/>
      <c r="J47" s="106"/>
      <c r="K47" s="106"/>
    </row>
    <row r="48" spans="1:11" x14ac:dyDescent="0.2">
      <c r="A48" s="106"/>
      <c r="B48" s="106"/>
      <c r="C48" s="106"/>
      <c r="D48" s="106"/>
      <c r="E48" s="106"/>
      <c r="F48" s="106"/>
      <c r="G48" s="106"/>
      <c r="H48" s="106"/>
      <c r="I48" s="106"/>
      <c r="J48" s="106"/>
      <c r="K48" s="106"/>
    </row>
    <row r="49" spans="1:11" x14ac:dyDescent="0.2">
      <c r="A49" s="106"/>
      <c r="B49" s="106"/>
      <c r="C49" s="106"/>
      <c r="D49" s="106"/>
      <c r="E49" s="106"/>
      <c r="F49" s="106"/>
      <c r="G49" s="106"/>
      <c r="H49" s="106"/>
      <c r="I49" s="106"/>
      <c r="J49" s="106"/>
      <c r="K49" s="106"/>
    </row>
    <row r="50" spans="1:11" x14ac:dyDescent="0.2">
      <c r="A50" s="106"/>
      <c r="B50" s="106"/>
      <c r="C50" s="106"/>
      <c r="D50" s="106"/>
      <c r="E50" s="106"/>
      <c r="F50" s="106"/>
      <c r="G50" s="106"/>
      <c r="H50" s="106"/>
      <c r="I50" s="106"/>
      <c r="J50" s="106"/>
      <c r="K50" s="106"/>
    </row>
    <row r="51" spans="1:11" x14ac:dyDescent="0.2">
      <c r="A51" s="106"/>
      <c r="B51" s="106"/>
      <c r="C51" s="106"/>
      <c r="D51" s="106"/>
      <c r="E51" s="106"/>
      <c r="F51" s="106"/>
      <c r="G51" s="106"/>
      <c r="H51" s="106"/>
      <c r="I51" s="106"/>
      <c r="J51" s="106"/>
      <c r="K51" s="106"/>
    </row>
    <row r="52" spans="1:11" x14ac:dyDescent="0.2">
      <c r="A52" s="106"/>
      <c r="B52" s="106"/>
      <c r="C52" s="106"/>
      <c r="D52" s="106"/>
      <c r="E52" s="106"/>
      <c r="F52" s="106"/>
      <c r="G52" s="106"/>
      <c r="H52" s="106"/>
      <c r="I52" s="106"/>
      <c r="J52" s="106"/>
      <c r="K52" s="106"/>
    </row>
    <row r="53" spans="1:11" x14ac:dyDescent="0.2">
      <c r="A53" s="106"/>
      <c r="B53" s="106"/>
      <c r="C53" s="106"/>
      <c r="D53" s="106"/>
      <c r="E53" s="106"/>
      <c r="F53" s="106"/>
      <c r="G53" s="106"/>
      <c r="H53" s="106"/>
      <c r="I53" s="106"/>
      <c r="J53" s="106"/>
      <c r="K53" s="106"/>
    </row>
    <row r="54" spans="1:11" x14ac:dyDescent="0.2">
      <c r="A54" s="106"/>
      <c r="B54" s="106"/>
      <c r="C54" s="106"/>
      <c r="D54" s="106"/>
      <c r="E54" s="106"/>
      <c r="F54" s="106"/>
      <c r="G54" s="106"/>
      <c r="H54" s="106"/>
      <c r="I54" s="106"/>
      <c r="J54" s="106"/>
      <c r="K54" s="106"/>
    </row>
    <row r="55" spans="1:11" x14ac:dyDescent="0.2">
      <c r="A55" s="106"/>
      <c r="B55" s="106"/>
      <c r="C55" s="106"/>
      <c r="D55" s="106"/>
      <c r="E55" s="106"/>
      <c r="F55" s="106"/>
      <c r="G55" s="106"/>
      <c r="H55" s="106"/>
      <c r="I55" s="106"/>
      <c r="J55" s="106"/>
      <c r="K55" s="106"/>
    </row>
    <row r="56" spans="1:11" x14ac:dyDescent="0.2">
      <c r="A56" s="106"/>
      <c r="B56" s="106"/>
      <c r="C56" s="106"/>
      <c r="D56" s="106"/>
      <c r="E56" s="106"/>
      <c r="F56" s="106"/>
      <c r="G56" s="106"/>
      <c r="H56" s="106"/>
      <c r="I56" s="106"/>
      <c r="J56" s="106"/>
      <c r="K56" s="106"/>
    </row>
    <row r="57" spans="1:11" x14ac:dyDescent="0.2">
      <c r="A57" s="106"/>
      <c r="B57" s="106"/>
      <c r="C57" s="106"/>
      <c r="D57" s="106"/>
      <c r="E57" s="106"/>
      <c r="F57" s="106"/>
      <c r="G57" s="106"/>
      <c r="H57" s="106"/>
      <c r="I57" s="106"/>
      <c r="J57" s="106"/>
      <c r="K57" s="106"/>
    </row>
    <row r="58" spans="1:11" x14ac:dyDescent="0.2">
      <c r="A58" s="106"/>
      <c r="B58" s="106"/>
      <c r="C58" s="106"/>
      <c r="D58" s="106"/>
      <c r="E58" s="106"/>
      <c r="F58" s="106"/>
      <c r="G58" s="106"/>
      <c r="H58" s="106"/>
      <c r="I58" s="106"/>
      <c r="J58" s="106"/>
      <c r="K58" s="106"/>
    </row>
    <row r="59" spans="1:11" x14ac:dyDescent="0.2">
      <c r="A59" s="106"/>
      <c r="B59" s="106"/>
      <c r="C59" s="106"/>
      <c r="D59" s="106"/>
      <c r="E59" s="106"/>
      <c r="F59" s="106"/>
      <c r="G59" s="106"/>
      <c r="H59" s="106"/>
      <c r="I59" s="106"/>
      <c r="J59" s="106"/>
      <c r="K59" s="106"/>
    </row>
    <row r="60" spans="1:11" x14ac:dyDescent="0.2">
      <c r="A60" s="106"/>
      <c r="B60" s="106"/>
      <c r="C60" s="106"/>
      <c r="D60" s="106"/>
      <c r="E60" s="106"/>
      <c r="F60" s="106"/>
      <c r="G60" s="106"/>
      <c r="H60" s="106"/>
      <c r="I60" s="106"/>
      <c r="J60" s="106"/>
      <c r="K60" s="106"/>
    </row>
    <row r="61" spans="1:11" x14ac:dyDescent="0.2">
      <c r="A61" s="106"/>
      <c r="B61" s="106"/>
      <c r="C61" s="106"/>
      <c r="D61" s="106"/>
      <c r="E61" s="106"/>
      <c r="F61" s="106"/>
      <c r="G61" s="106"/>
      <c r="H61" s="106"/>
      <c r="I61" s="106"/>
      <c r="J61" s="106"/>
      <c r="K61" s="106"/>
    </row>
    <row r="62" spans="1:11" x14ac:dyDescent="0.2">
      <c r="A62" s="106"/>
      <c r="B62" s="106"/>
      <c r="C62" s="106"/>
      <c r="D62" s="106"/>
      <c r="E62" s="106"/>
      <c r="F62" s="106"/>
      <c r="G62" s="106"/>
      <c r="H62" s="106"/>
      <c r="I62" s="106"/>
      <c r="J62" s="106"/>
      <c r="K62" s="106"/>
    </row>
    <row r="63" spans="1:11" x14ac:dyDescent="0.2">
      <c r="A63" s="106"/>
      <c r="B63" s="106"/>
      <c r="C63" s="106"/>
      <c r="D63" s="106"/>
      <c r="E63" s="106"/>
      <c r="F63" s="106"/>
      <c r="G63" s="106"/>
      <c r="H63" s="106"/>
      <c r="I63" s="106"/>
      <c r="J63" s="106"/>
      <c r="K63" s="106"/>
    </row>
    <row r="64" spans="1:11" x14ac:dyDescent="0.2">
      <c r="A64" s="106"/>
      <c r="B64" s="106"/>
      <c r="C64" s="106"/>
      <c r="D64" s="106"/>
      <c r="E64" s="106"/>
      <c r="F64" s="106"/>
      <c r="G64" s="106"/>
      <c r="H64" s="106"/>
      <c r="I64" s="106"/>
      <c r="J64" s="106"/>
      <c r="K64" s="106"/>
    </row>
    <row r="65" spans="1:11" x14ac:dyDescent="0.2">
      <c r="A65" s="106"/>
      <c r="B65" s="106"/>
      <c r="C65" s="106"/>
      <c r="D65" s="106"/>
      <c r="E65" s="106"/>
      <c r="F65" s="106"/>
      <c r="G65" s="106"/>
      <c r="H65" s="106"/>
      <c r="I65" s="106"/>
      <c r="J65" s="106"/>
      <c r="K65" s="106"/>
    </row>
    <row r="66" spans="1:11" x14ac:dyDescent="0.2">
      <c r="A66" s="106"/>
      <c r="B66" s="106"/>
      <c r="C66" s="106"/>
      <c r="D66" s="106"/>
      <c r="E66" s="106"/>
      <c r="F66" s="106"/>
      <c r="G66" s="106"/>
      <c r="H66" s="106"/>
      <c r="I66" s="106"/>
      <c r="J66" s="106"/>
      <c r="K66" s="106"/>
    </row>
    <row r="67" spans="1:11" x14ac:dyDescent="0.2">
      <c r="A67" s="106"/>
      <c r="B67" s="106"/>
      <c r="C67" s="106"/>
      <c r="D67" s="106"/>
      <c r="E67" s="106"/>
      <c r="F67" s="106"/>
      <c r="G67" s="106"/>
      <c r="H67" s="106"/>
      <c r="I67" s="106"/>
      <c r="J67" s="106"/>
      <c r="K67" s="106"/>
    </row>
    <row r="68" spans="1:11" x14ac:dyDescent="0.2">
      <c r="A68" s="106"/>
      <c r="B68" s="106"/>
      <c r="C68" s="106"/>
      <c r="D68" s="106"/>
      <c r="E68" s="106"/>
      <c r="F68" s="106"/>
      <c r="G68" s="106"/>
      <c r="H68" s="106"/>
      <c r="I68" s="106"/>
      <c r="J68" s="106"/>
      <c r="K68" s="106"/>
    </row>
    <row r="69" spans="1:11" x14ac:dyDescent="0.2">
      <c r="A69" s="106"/>
      <c r="B69" s="106"/>
      <c r="C69" s="106"/>
      <c r="D69" s="106"/>
      <c r="E69" s="106"/>
      <c r="F69" s="106"/>
      <c r="G69" s="106"/>
      <c r="H69" s="106"/>
      <c r="I69" s="106"/>
      <c r="J69" s="106"/>
      <c r="K69" s="106"/>
    </row>
    <row r="70" spans="1:11" x14ac:dyDescent="0.2">
      <c r="A70" s="106"/>
      <c r="B70" s="106"/>
      <c r="C70" s="106"/>
      <c r="D70" s="106"/>
      <c r="E70" s="106"/>
      <c r="F70" s="106"/>
      <c r="G70" s="106"/>
      <c r="H70" s="106"/>
      <c r="I70" s="106"/>
      <c r="J70" s="106"/>
      <c r="K70" s="106"/>
    </row>
    <row r="71" spans="1:11" x14ac:dyDescent="0.2">
      <c r="A71" s="106"/>
      <c r="B71" s="106"/>
      <c r="C71" s="106"/>
      <c r="D71" s="106"/>
      <c r="E71" s="106"/>
      <c r="F71" s="106"/>
      <c r="G71" s="106"/>
      <c r="H71" s="106"/>
      <c r="I71" s="106"/>
      <c r="J71" s="106"/>
      <c r="K71" s="106"/>
    </row>
    <row r="72" spans="1:11" x14ac:dyDescent="0.2">
      <c r="A72" s="106"/>
      <c r="B72" s="106"/>
      <c r="C72" s="106"/>
      <c r="D72" s="106"/>
      <c r="E72" s="106"/>
      <c r="F72" s="106"/>
      <c r="G72" s="106"/>
      <c r="H72" s="106"/>
      <c r="I72" s="106"/>
      <c r="J72" s="106"/>
      <c r="K72" s="106"/>
    </row>
    <row r="73" spans="1:11" x14ac:dyDescent="0.2">
      <c r="A73" s="106"/>
      <c r="B73" s="106"/>
      <c r="C73" s="106"/>
      <c r="D73" s="106"/>
      <c r="E73" s="106"/>
      <c r="F73" s="106"/>
      <c r="G73" s="106"/>
      <c r="H73" s="106"/>
      <c r="I73" s="106"/>
      <c r="J73" s="106"/>
      <c r="K73" s="106"/>
    </row>
    <row r="74" spans="1:11" x14ac:dyDescent="0.2">
      <c r="A74" s="106"/>
      <c r="B74" s="106"/>
      <c r="C74" s="106"/>
      <c r="D74" s="106"/>
      <c r="E74" s="106"/>
      <c r="F74" s="106"/>
      <c r="G74" s="106"/>
      <c r="H74" s="106"/>
      <c r="I74" s="106"/>
      <c r="J74" s="106"/>
      <c r="K74" s="106"/>
    </row>
    <row r="75" spans="1:11" x14ac:dyDescent="0.2">
      <c r="A75" s="106"/>
      <c r="B75" s="106"/>
      <c r="C75" s="106"/>
      <c r="D75" s="106"/>
      <c r="E75" s="106"/>
      <c r="F75" s="106"/>
      <c r="G75" s="106"/>
      <c r="H75" s="106"/>
      <c r="I75" s="106"/>
      <c r="J75" s="106"/>
      <c r="K75" s="106"/>
    </row>
    <row r="76" spans="1:11" x14ac:dyDescent="0.2">
      <c r="A76" s="106"/>
      <c r="B76" s="106"/>
      <c r="C76" s="106"/>
      <c r="D76" s="106"/>
      <c r="E76" s="106"/>
      <c r="F76" s="106"/>
      <c r="G76" s="106"/>
      <c r="H76" s="106"/>
      <c r="I76" s="106"/>
      <c r="J76" s="106"/>
      <c r="K76" s="106"/>
    </row>
    <row r="77" spans="1:11" x14ac:dyDescent="0.2">
      <c r="A77" s="106"/>
      <c r="B77" s="106"/>
      <c r="C77" s="106"/>
      <c r="D77" s="106"/>
      <c r="E77" s="106"/>
      <c r="F77" s="106"/>
      <c r="G77" s="106"/>
      <c r="H77" s="106"/>
      <c r="I77" s="106"/>
      <c r="J77" s="106"/>
      <c r="K77" s="106"/>
    </row>
    <row r="78" spans="1:11" x14ac:dyDescent="0.2">
      <c r="A78" s="106"/>
      <c r="B78" s="106"/>
      <c r="C78" s="106"/>
      <c r="D78" s="106"/>
      <c r="E78" s="106"/>
      <c r="F78" s="106"/>
      <c r="G78" s="106"/>
      <c r="H78" s="106"/>
      <c r="I78" s="106"/>
      <c r="J78" s="106"/>
      <c r="K78" s="106"/>
    </row>
    <row r="79" spans="1:11" x14ac:dyDescent="0.2">
      <c r="A79" s="106"/>
      <c r="B79" s="106"/>
      <c r="C79" s="106"/>
      <c r="D79" s="106"/>
      <c r="E79" s="106"/>
      <c r="F79" s="106"/>
      <c r="G79" s="106"/>
      <c r="H79" s="106"/>
      <c r="I79" s="106"/>
      <c r="J79" s="106"/>
      <c r="K79" s="106"/>
    </row>
    <row r="80" spans="1:11" x14ac:dyDescent="0.2">
      <c r="A80" s="106"/>
      <c r="B80" s="106"/>
      <c r="C80" s="106"/>
      <c r="D80" s="106"/>
      <c r="E80" s="106"/>
      <c r="F80" s="106"/>
      <c r="G80" s="106"/>
      <c r="H80" s="106"/>
      <c r="I80" s="106"/>
      <c r="J80" s="106"/>
      <c r="K80" s="106"/>
    </row>
    <row r="81" spans="1:11" x14ac:dyDescent="0.2">
      <c r="A81" s="106"/>
      <c r="B81" s="106"/>
      <c r="C81" s="106"/>
      <c r="D81" s="106"/>
      <c r="E81" s="106"/>
      <c r="F81" s="106"/>
      <c r="G81" s="106"/>
      <c r="H81" s="106"/>
      <c r="I81" s="106"/>
      <c r="J81" s="106"/>
      <c r="K81" s="106"/>
    </row>
    <row r="82" spans="1:11" x14ac:dyDescent="0.2">
      <c r="A82" s="106"/>
      <c r="B82" s="106"/>
      <c r="C82" s="106"/>
      <c r="D82" s="106"/>
      <c r="E82" s="106"/>
      <c r="F82" s="106"/>
      <c r="G82" s="106"/>
      <c r="H82" s="106"/>
      <c r="I82" s="106"/>
      <c r="J82" s="106"/>
      <c r="K82" s="106"/>
    </row>
    <row r="83" spans="1:11" x14ac:dyDescent="0.2">
      <c r="A83" s="106"/>
      <c r="B83" s="106"/>
      <c r="C83" s="106"/>
      <c r="D83" s="106"/>
      <c r="E83" s="106"/>
      <c r="F83" s="106"/>
      <c r="G83" s="106"/>
      <c r="H83" s="106"/>
      <c r="I83" s="106"/>
      <c r="J83" s="106"/>
      <c r="K83" s="106"/>
    </row>
    <row r="84" spans="1:11" x14ac:dyDescent="0.2">
      <c r="A84" s="106"/>
      <c r="B84" s="106"/>
      <c r="C84" s="106"/>
      <c r="D84" s="106"/>
      <c r="E84" s="106"/>
      <c r="F84" s="106"/>
      <c r="G84" s="106"/>
      <c r="H84" s="106"/>
      <c r="I84" s="106"/>
      <c r="J84" s="106"/>
      <c r="K84" s="106"/>
    </row>
    <row r="85" spans="1:11" x14ac:dyDescent="0.2">
      <c r="A85" s="106"/>
      <c r="B85" s="106"/>
      <c r="C85" s="106"/>
      <c r="D85" s="106"/>
      <c r="E85" s="106"/>
      <c r="F85" s="106"/>
      <c r="G85" s="106"/>
      <c r="H85" s="106"/>
      <c r="I85" s="106"/>
      <c r="J85" s="106"/>
      <c r="K85" s="106"/>
    </row>
    <row r="86" spans="1:11" x14ac:dyDescent="0.2">
      <c r="A86" s="106"/>
      <c r="B86" s="106"/>
      <c r="C86" s="106"/>
      <c r="D86" s="106"/>
      <c r="E86" s="106"/>
      <c r="F86" s="106"/>
      <c r="G86" s="106"/>
      <c r="H86" s="106"/>
      <c r="I86" s="106"/>
      <c r="J86" s="106"/>
      <c r="K86" s="106"/>
    </row>
    <row r="87" spans="1:11" x14ac:dyDescent="0.2">
      <c r="A87" s="106"/>
      <c r="B87" s="106"/>
      <c r="C87" s="106"/>
      <c r="D87" s="106"/>
      <c r="E87" s="106"/>
      <c r="F87" s="106"/>
      <c r="G87" s="106"/>
      <c r="H87" s="106"/>
      <c r="I87" s="106"/>
      <c r="J87" s="106"/>
      <c r="K87" s="106"/>
    </row>
    <row r="88" spans="1:11" x14ac:dyDescent="0.2">
      <c r="A88" s="106"/>
      <c r="B88" s="106"/>
      <c r="C88" s="106"/>
      <c r="D88" s="106"/>
      <c r="E88" s="106"/>
      <c r="F88" s="106"/>
      <c r="G88" s="106"/>
      <c r="H88" s="106"/>
      <c r="I88" s="106"/>
      <c r="J88" s="106"/>
      <c r="K88" s="106"/>
    </row>
    <row r="89" spans="1:11" x14ac:dyDescent="0.2">
      <c r="A89" s="106"/>
      <c r="B89" s="106"/>
      <c r="C89" s="106"/>
      <c r="D89" s="106"/>
      <c r="E89" s="106"/>
      <c r="F89" s="106"/>
      <c r="G89" s="106"/>
      <c r="H89" s="106"/>
      <c r="I89" s="106"/>
      <c r="J89" s="106"/>
      <c r="K89" s="106"/>
    </row>
    <row r="90" spans="1:11" x14ac:dyDescent="0.2">
      <c r="A90" s="106"/>
      <c r="B90" s="106"/>
      <c r="C90" s="106"/>
      <c r="D90" s="106"/>
      <c r="E90" s="106"/>
      <c r="F90" s="106"/>
      <c r="G90" s="106"/>
      <c r="H90" s="106"/>
      <c r="I90" s="106"/>
      <c r="J90" s="106"/>
      <c r="K90" s="106"/>
    </row>
    <row r="91" spans="1:11" x14ac:dyDescent="0.2">
      <c r="A91" s="106"/>
      <c r="B91" s="106"/>
      <c r="C91" s="106"/>
      <c r="D91" s="106"/>
      <c r="E91" s="106"/>
      <c r="F91" s="106"/>
      <c r="G91" s="106"/>
      <c r="H91" s="106"/>
      <c r="I91" s="106"/>
      <c r="J91" s="106"/>
      <c r="K91" s="106"/>
    </row>
    <row r="92" spans="1:11" x14ac:dyDescent="0.2">
      <c r="A92" s="106"/>
      <c r="B92" s="106"/>
      <c r="C92" s="106"/>
      <c r="D92" s="106"/>
      <c r="E92" s="106"/>
      <c r="F92" s="106"/>
      <c r="G92" s="106"/>
      <c r="H92" s="106"/>
      <c r="I92" s="106"/>
      <c r="J92" s="106"/>
      <c r="K92" s="106"/>
    </row>
    <row r="93" spans="1:11" x14ac:dyDescent="0.2">
      <c r="A93" s="106"/>
      <c r="B93" s="106"/>
      <c r="C93" s="106"/>
      <c r="D93" s="106"/>
      <c r="E93" s="106"/>
      <c r="F93" s="106"/>
      <c r="G93" s="106"/>
      <c r="H93" s="106"/>
      <c r="I93" s="106"/>
      <c r="J93" s="106"/>
      <c r="K93" s="106"/>
    </row>
    <row r="94" spans="1:11" x14ac:dyDescent="0.2">
      <c r="A94" s="106"/>
      <c r="B94" s="106"/>
      <c r="C94" s="106"/>
      <c r="D94" s="106"/>
      <c r="E94" s="106"/>
      <c r="F94" s="106"/>
      <c r="G94" s="106"/>
      <c r="H94" s="106"/>
      <c r="I94" s="106"/>
      <c r="J94" s="106"/>
      <c r="K94" s="106"/>
    </row>
    <row r="95" spans="1:11" x14ac:dyDescent="0.2">
      <c r="A95" s="106"/>
      <c r="B95" s="106"/>
      <c r="C95" s="106"/>
      <c r="D95" s="106"/>
      <c r="E95" s="106"/>
      <c r="F95" s="106"/>
      <c r="G95" s="106"/>
      <c r="H95" s="106"/>
      <c r="I95" s="106"/>
      <c r="J95" s="106"/>
      <c r="K95" s="106"/>
    </row>
    <row r="96" spans="1:11" x14ac:dyDescent="0.2">
      <c r="A96" s="106"/>
      <c r="B96" s="106"/>
      <c r="C96" s="106"/>
      <c r="D96" s="106"/>
      <c r="E96" s="106"/>
      <c r="F96" s="106"/>
      <c r="G96" s="106"/>
      <c r="H96" s="106"/>
      <c r="I96" s="106"/>
      <c r="J96" s="106"/>
      <c r="K96" s="106"/>
    </row>
    <row r="97" spans="1:11" x14ac:dyDescent="0.2">
      <c r="A97" s="106"/>
      <c r="B97" s="106"/>
      <c r="C97" s="106"/>
      <c r="D97" s="106"/>
      <c r="E97" s="106"/>
      <c r="F97" s="106"/>
      <c r="G97" s="106"/>
      <c r="H97" s="106"/>
      <c r="I97" s="106"/>
      <c r="J97" s="106"/>
      <c r="K97" s="106"/>
    </row>
    <row r="98" spans="1:11" x14ac:dyDescent="0.2">
      <c r="A98" s="106"/>
      <c r="B98" s="106"/>
      <c r="C98" s="106"/>
      <c r="D98" s="106"/>
      <c r="E98" s="106"/>
      <c r="F98" s="106"/>
      <c r="G98" s="106"/>
      <c r="H98" s="106"/>
      <c r="I98" s="106"/>
      <c r="J98" s="106"/>
      <c r="K98" s="106"/>
    </row>
    <row r="99" spans="1:11" x14ac:dyDescent="0.2">
      <c r="A99" s="106"/>
      <c r="B99" s="106"/>
      <c r="C99" s="106"/>
      <c r="D99" s="106"/>
      <c r="E99" s="106"/>
      <c r="F99" s="106"/>
      <c r="G99" s="106"/>
      <c r="H99" s="106"/>
      <c r="I99" s="106"/>
      <c r="J99" s="106"/>
      <c r="K99" s="106"/>
    </row>
    <row r="100" spans="1:11" x14ac:dyDescent="0.2">
      <c r="A100" s="106"/>
      <c r="B100" s="106"/>
      <c r="C100" s="106"/>
      <c r="D100" s="106"/>
      <c r="E100" s="106"/>
      <c r="F100" s="106"/>
      <c r="G100" s="106"/>
      <c r="H100" s="106"/>
      <c r="I100" s="106"/>
      <c r="J100" s="106"/>
      <c r="K100" s="106"/>
    </row>
    <row r="101" spans="1:11" x14ac:dyDescent="0.2">
      <c r="A101" s="106"/>
      <c r="B101" s="106"/>
      <c r="C101" s="106"/>
      <c r="D101" s="106"/>
      <c r="E101" s="106"/>
      <c r="F101" s="106"/>
      <c r="G101" s="106"/>
      <c r="H101" s="106"/>
      <c r="I101" s="106"/>
      <c r="J101" s="106"/>
      <c r="K101" s="106"/>
    </row>
    <row r="102" spans="1:11" x14ac:dyDescent="0.2">
      <c r="A102" s="106"/>
      <c r="B102" s="106"/>
      <c r="C102" s="106"/>
      <c r="D102" s="106"/>
      <c r="E102" s="106"/>
      <c r="F102" s="106"/>
      <c r="G102" s="106"/>
      <c r="H102" s="106"/>
      <c r="I102" s="106"/>
      <c r="J102" s="106"/>
      <c r="K102" s="106"/>
    </row>
    <row r="103" spans="1:11" x14ac:dyDescent="0.2">
      <c r="A103" s="106"/>
      <c r="B103" s="106"/>
      <c r="C103" s="106"/>
      <c r="D103" s="106"/>
      <c r="E103" s="106"/>
      <c r="F103" s="106"/>
      <c r="G103" s="106"/>
      <c r="H103" s="106"/>
      <c r="I103" s="106"/>
      <c r="J103" s="106"/>
      <c r="K103" s="106"/>
    </row>
    <row r="104" spans="1:11" x14ac:dyDescent="0.2">
      <c r="A104" s="106"/>
      <c r="B104" s="106"/>
      <c r="C104" s="106"/>
      <c r="D104" s="106"/>
      <c r="E104" s="106"/>
      <c r="F104" s="106"/>
      <c r="G104" s="106"/>
      <c r="H104" s="106"/>
      <c r="I104" s="106"/>
      <c r="J104" s="106"/>
      <c r="K104" s="106"/>
    </row>
    <row r="105" spans="1:11" x14ac:dyDescent="0.2">
      <c r="A105" s="106"/>
      <c r="B105" s="106"/>
      <c r="C105" s="106"/>
      <c r="D105" s="106"/>
      <c r="E105" s="106"/>
      <c r="F105" s="106"/>
      <c r="G105" s="106"/>
      <c r="H105" s="106"/>
      <c r="I105" s="106"/>
      <c r="J105" s="106"/>
      <c r="K105" s="106"/>
    </row>
    <row r="106" spans="1:11" x14ac:dyDescent="0.2">
      <c r="A106" s="106"/>
      <c r="B106" s="106"/>
      <c r="C106" s="106"/>
      <c r="D106" s="106"/>
      <c r="E106" s="106"/>
      <c r="F106" s="106"/>
      <c r="G106" s="106"/>
      <c r="H106" s="106"/>
      <c r="I106" s="106"/>
      <c r="J106" s="106"/>
      <c r="K106" s="106"/>
    </row>
    <row r="107" spans="1:11" x14ac:dyDescent="0.2">
      <c r="A107" s="106"/>
      <c r="B107" s="106"/>
      <c r="C107" s="106"/>
      <c r="D107" s="106"/>
      <c r="E107" s="106"/>
      <c r="F107" s="106"/>
      <c r="G107" s="106"/>
      <c r="H107" s="106"/>
      <c r="I107" s="106"/>
      <c r="J107" s="106"/>
      <c r="K107" s="106"/>
    </row>
    <row r="108" spans="1:11" x14ac:dyDescent="0.2">
      <c r="A108" s="106"/>
      <c r="B108" s="106"/>
      <c r="C108" s="106"/>
      <c r="D108" s="106"/>
      <c r="E108" s="106"/>
      <c r="F108" s="106"/>
      <c r="G108" s="106"/>
      <c r="H108" s="106"/>
      <c r="I108" s="106"/>
      <c r="J108" s="106"/>
      <c r="K108" s="106"/>
    </row>
    <row r="109" spans="1:11" x14ac:dyDescent="0.2">
      <c r="A109" s="106"/>
      <c r="B109" s="106"/>
      <c r="C109" s="106"/>
      <c r="D109" s="106"/>
      <c r="E109" s="106"/>
      <c r="F109" s="106"/>
      <c r="G109" s="106"/>
      <c r="H109" s="106"/>
      <c r="I109" s="106"/>
      <c r="J109" s="106"/>
      <c r="K109" s="106"/>
    </row>
    <row r="110" spans="1:11" x14ac:dyDescent="0.2">
      <c r="A110" s="106"/>
      <c r="B110" s="106"/>
      <c r="C110" s="106"/>
      <c r="D110" s="106"/>
      <c r="E110" s="106"/>
      <c r="F110" s="106"/>
      <c r="G110" s="106"/>
      <c r="H110" s="106"/>
      <c r="I110" s="106"/>
      <c r="J110" s="106"/>
      <c r="K110" s="106"/>
    </row>
    <row r="111" spans="1:11" x14ac:dyDescent="0.2">
      <c r="A111" s="106"/>
      <c r="B111" s="106"/>
      <c r="C111" s="106"/>
      <c r="D111" s="106"/>
      <c r="E111" s="106"/>
      <c r="F111" s="106"/>
      <c r="G111" s="106"/>
      <c r="H111" s="106"/>
      <c r="I111" s="106"/>
      <c r="J111" s="106"/>
      <c r="K111" s="106"/>
    </row>
    <row r="112" spans="1:11" x14ac:dyDescent="0.2">
      <c r="A112" s="106"/>
      <c r="B112" s="106"/>
      <c r="C112" s="106"/>
      <c r="D112" s="106"/>
      <c r="E112" s="106"/>
      <c r="F112" s="106"/>
      <c r="G112" s="106"/>
      <c r="H112" s="106"/>
      <c r="I112" s="106"/>
      <c r="J112" s="106"/>
      <c r="K112" s="106"/>
    </row>
    <row r="113" spans="1:11" x14ac:dyDescent="0.2">
      <c r="A113" s="106"/>
      <c r="B113" s="106"/>
      <c r="C113" s="106"/>
      <c r="D113" s="106"/>
      <c r="E113" s="106"/>
      <c r="F113" s="106"/>
      <c r="G113" s="106"/>
      <c r="H113" s="106"/>
      <c r="I113" s="106"/>
      <c r="J113" s="106"/>
      <c r="K113" s="106"/>
    </row>
    <row r="114" spans="1:11" x14ac:dyDescent="0.2">
      <c r="A114" s="106"/>
      <c r="B114" s="106"/>
      <c r="C114" s="106"/>
      <c r="D114" s="106"/>
      <c r="E114" s="106"/>
      <c r="F114" s="106"/>
      <c r="G114" s="106"/>
      <c r="H114" s="106"/>
      <c r="I114" s="106"/>
      <c r="J114" s="106"/>
      <c r="K114" s="106"/>
    </row>
    <row r="115" spans="1:11" x14ac:dyDescent="0.2">
      <c r="A115" s="106"/>
      <c r="B115" s="106"/>
      <c r="C115" s="106"/>
      <c r="D115" s="106"/>
      <c r="E115" s="106"/>
      <c r="F115" s="106"/>
      <c r="G115" s="106"/>
      <c r="H115" s="106"/>
      <c r="I115" s="106"/>
      <c r="J115" s="106"/>
      <c r="K115" s="106"/>
    </row>
    <row r="116" spans="1:11" x14ac:dyDescent="0.2">
      <c r="A116" s="106"/>
      <c r="B116" s="106"/>
      <c r="C116" s="106"/>
      <c r="D116" s="106"/>
      <c r="E116" s="106"/>
      <c r="F116" s="106"/>
      <c r="G116" s="106"/>
      <c r="H116" s="106"/>
      <c r="I116" s="106"/>
      <c r="J116" s="106"/>
      <c r="K116" s="106"/>
    </row>
    <row r="117" spans="1:11" x14ac:dyDescent="0.2">
      <c r="A117" s="106"/>
      <c r="B117" s="106"/>
      <c r="C117" s="106"/>
      <c r="D117" s="106"/>
      <c r="E117" s="106"/>
      <c r="F117" s="106"/>
      <c r="G117" s="106"/>
      <c r="H117" s="106"/>
      <c r="I117" s="106"/>
      <c r="J117" s="106"/>
      <c r="K117" s="106"/>
    </row>
    <row r="118" spans="1:11" x14ac:dyDescent="0.2">
      <c r="A118" s="106"/>
      <c r="B118" s="106"/>
      <c r="C118" s="106"/>
      <c r="D118" s="106"/>
      <c r="E118" s="106"/>
      <c r="F118" s="106"/>
      <c r="G118" s="106"/>
      <c r="H118" s="106"/>
      <c r="I118" s="106"/>
      <c r="J118" s="106"/>
      <c r="K118" s="106"/>
    </row>
    <row r="119" spans="1:11" x14ac:dyDescent="0.2">
      <c r="A119" s="106"/>
      <c r="B119" s="106"/>
      <c r="C119" s="106"/>
      <c r="D119" s="106"/>
      <c r="E119" s="106"/>
      <c r="F119" s="106"/>
      <c r="G119" s="106"/>
      <c r="H119" s="106"/>
      <c r="I119" s="106"/>
      <c r="J119" s="106"/>
      <c r="K119" s="106"/>
    </row>
    <row r="120" spans="1:11" x14ac:dyDescent="0.2">
      <c r="A120" s="106"/>
      <c r="B120" s="106"/>
      <c r="C120" s="106"/>
      <c r="D120" s="106"/>
      <c r="E120" s="106"/>
      <c r="F120" s="106"/>
      <c r="G120" s="106"/>
      <c r="H120" s="106"/>
      <c r="I120" s="106"/>
      <c r="J120" s="106"/>
      <c r="K120" s="106"/>
    </row>
    <row r="121" spans="1:11" x14ac:dyDescent="0.2">
      <c r="A121" s="106"/>
      <c r="B121" s="106"/>
      <c r="C121" s="106"/>
      <c r="D121" s="106"/>
      <c r="E121" s="106"/>
      <c r="F121" s="106"/>
      <c r="G121" s="106"/>
      <c r="H121" s="106"/>
      <c r="I121" s="106"/>
      <c r="J121" s="106"/>
      <c r="K121" s="106"/>
    </row>
    <row r="122" spans="1:11" x14ac:dyDescent="0.2">
      <c r="A122" s="106"/>
      <c r="B122" s="106"/>
      <c r="C122" s="106"/>
      <c r="D122" s="106"/>
      <c r="E122" s="106"/>
      <c r="F122" s="106"/>
      <c r="G122" s="106"/>
      <c r="H122" s="106"/>
      <c r="I122" s="106"/>
      <c r="J122" s="106"/>
      <c r="K122" s="106"/>
    </row>
    <row r="123" spans="1:11" x14ac:dyDescent="0.2">
      <c r="A123" s="106"/>
      <c r="B123" s="106"/>
      <c r="C123" s="106"/>
      <c r="D123" s="106"/>
      <c r="E123" s="106"/>
      <c r="F123" s="106"/>
      <c r="G123" s="106"/>
      <c r="H123" s="106"/>
      <c r="I123" s="106"/>
      <c r="J123" s="106"/>
      <c r="K123" s="106"/>
    </row>
    <row r="124" spans="1:11" x14ac:dyDescent="0.2">
      <c r="A124" s="106"/>
      <c r="B124" s="106"/>
      <c r="C124" s="106"/>
      <c r="D124" s="106"/>
      <c r="E124" s="106"/>
      <c r="F124" s="106"/>
      <c r="G124" s="106"/>
      <c r="H124" s="106"/>
      <c r="I124" s="106"/>
      <c r="J124" s="106"/>
      <c r="K124" s="106"/>
    </row>
    <row r="125" spans="1:11" x14ac:dyDescent="0.2">
      <c r="A125" s="106"/>
      <c r="B125" s="106"/>
      <c r="C125" s="106"/>
      <c r="D125" s="106"/>
      <c r="E125" s="106"/>
      <c r="F125" s="106"/>
      <c r="G125" s="106"/>
      <c r="H125" s="106"/>
      <c r="I125" s="106"/>
      <c r="J125" s="106"/>
      <c r="K125" s="106"/>
    </row>
    <row r="126" spans="1:11" x14ac:dyDescent="0.2">
      <c r="A126" s="106"/>
      <c r="B126" s="106"/>
      <c r="C126" s="106"/>
      <c r="D126" s="106"/>
      <c r="E126" s="106"/>
      <c r="F126" s="106"/>
      <c r="G126" s="106"/>
      <c r="H126" s="106"/>
      <c r="I126" s="106"/>
      <c r="J126" s="106"/>
      <c r="K126" s="106"/>
    </row>
    <row r="127" spans="1:11" x14ac:dyDescent="0.2">
      <c r="A127" s="106"/>
      <c r="B127" s="106"/>
      <c r="C127" s="106"/>
      <c r="D127" s="106"/>
      <c r="E127" s="106"/>
      <c r="F127" s="106"/>
      <c r="G127" s="106"/>
      <c r="H127" s="106"/>
      <c r="I127" s="106"/>
      <c r="J127" s="106"/>
      <c r="K127" s="106"/>
    </row>
    <row r="128" spans="1:11" x14ac:dyDescent="0.2">
      <c r="A128" s="106"/>
      <c r="B128" s="106"/>
      <c r="C128" s="106"/>
      <c r="D128" s="106"/>
      <c r="E128" s="106"/>
      <c r="F128" s="106"/>
      <c r="G128" s="106"/>
      <c r="H128" s="106"/>
      <c r="I128" s="106"/>
      <c r="J128" s="106"/>
      <c r="K128" s="106"/>
    </row>
    <row r="129" spans="1:11" x14ac:dyDescent="0.2">
      <c r="A129" s="106"/>
      <c r="B129" s="106"/>
      <c r="C129" s="106"/>
      <c r="D129" s="106"/>
      <c r="E129" s="106"/>
      <c r="F129" s="106"/>
      <c r="G129" s="106"/>
      <c r="H129" s="106"/>
      <c r="I129" s="106"/>
      <c r="J129" s="106"/>
      <c r="K129" s="106"/>
    </row>
    <row r="130" spans="1:11" x14ac:dyDescent="0.2">
      <c r="A130" s="106"/>
      <c r="B130" s="106"/>
      <c r="C130" s="106"/>
      <c r="D130" s="106"/>
      <c r="E130" s="106"/>
      <c r="F130" s="106"/>
      <c r="G130" s="106"/>
      <c r="H130" s="106"/>
      <c r="I130" s="106"/>
      <c r="J130" s="106"/>
      <c r="K130" s="106"/>
    </row>
    <row r="131" spans="1:11" x14ac:dyDescent="0.2">
      <c r="A131" s="106"/>
      <c r="B131" s="106"/>
      <c r="C131" s="106"/>
      <c r="D131" s="106"/>
      <c r="E131" s="106"/>
      <c r="F131" s="106"/>
      <c r="G131" s="106"/>
      <c r="H131" s="106"/>
      <c r="I131" s="106"/>
      <c r="J131" s="106"/>
      <c r="K131" s="106"/>
    </row>
    <row r="132" spans="1:11" x14ac:dyDescent="0.2">
      <c r="A132" s="106"/>
      <c r="B132" s="106"/>
      <c r="C132" s="106"/>
      <c r="D132" s="106"/>
      <c r="E132" s="106"/>
      <c r="F132" s="106"/>
      <c r="G132" s="106"/>
      <c r="H132" s="106"/>
      <c r="I132" s="106"/>
      <c r="J132" s="106"/>
      <c r="K132" s="106"/>
    </row>
    <row r="133" spans="1:11" x14ac:dyDescent="0.2">
      <c r="A133" s="106"/>
      <c r="B133" s="106"/>
      <c r="C133" s="106"/>
      <c r="D133" s="106"/>
      <c r="E133" s="106"/>
      <c r="F133" s="106"/>
      <c r="G133" s="106"/>
      <c r="H133" s="106"/>
      <c r="I133" s="106"/>
      <c r="J133" s="106"/>
      <c r="K133" s="106"/>
    </row>
    <row r="134" spans="1:11" x14ac:dyDescent="0.2">
      <c r="A134" s="106"/>
      <c r="B134" s="106"/>
      <c r="C134" s="106"/>
      <c r="D134" s="106"/>
      <c r="E134" s="106"/>
      <c r="F134" s="106"/>
      <c r="G134" s="106"/>
      <c r="H134" s="106"/>
      <c r="I134" s="106"/>
      <c r="J134" s="106"/>
      <c r="K134" s="106"/>
    </row>
    <row r="135" spans="1:11" x14ac:dyDescent="0.2">
      <c r="A135" s="106"/>
      <c r="B135" s="106"/>
      <c r="C135" s="106"/>
      <c r="D135" s="106"/>
      <c r="E135" s="106"/>
      <c r="F135" s="106"/>
      <c r="G135" s="106"/>
      <c r="H135" s="106"/>
      <c r="I135" s="106"/>
      <c r="J135" s="106"/>
      <c r="K135" s="106"/>
    </row>
    <row r="136" spans="1:11" x14ac:dyDescent="0.2">
      <c r="A136" s="106"/>
      <c r="B136" s="106"/>
      <c r="C136" s="106"/>
      <c r="D136" s="106"/>
      <c r="E136" s="106"/>
      <c r="F136" s="106"/>
      <c r="G136" s="106"/>
      <c r="H136" s="106"/>
      <c r="I136" s="106"/>
      <c r="J136" s="106"/>
      <c r="K136" s="106"/>
    </row>
    <row r="137" spans="1:11" x14ac:dyDescent="0.2">
      <c r="A137" s="106"/>
      <c r="B137" s="106"/>
      <c r="C137" s="106"/>
      <c r="D137" s="106"/>
      <c r="E137" s="106"/>
      <c r="F137" s="106"/>
      <c r="G137" s="106"/>
      <c r="H137" s="106"/>
      <c r="I137" s="106"/>
      <c r="J137" s="106"/>
      <c r="K137" s="106"/>
    </row>
    <row r="138" spans="1:11" x14ac:dyDescent="0.2">
      <c r="A138" s="106"/>
      <c r="B138" s="106"/>
      <c r="C138" s="106"/>
      <c r="D138" s="106"/>
      <c r="E138" s="106"/>
      <c r="F138" s="106"/>
      <c r="G138" s="106"/>
      <c r="H138" s="106"/>
      <c r="I138" s="106"/>
      <c r="J138" s="106"/>
      <c r="K138" s="106"/>
    </row>
    <row r="139" spans="1:11" x14ac:dyDescent="0.2">
      <c r="A139" s="106"/>
      <c r="B139" s="106"/>
      <c r="C139" s="106"/>
      <c r="D139" s="106"/>
      <c r="E139" s="106"/>
      <c r="F139" s="106"/>
      <c r="G139" s="106"/>
      <c r="H139" s="106"/>
      <c r="I139" s="106"/>
      <c r="J139" s="106"/>
      <c r="K139" s="106"/>
    </row>
    <row r="140" spans="1:11" x14ac:dyDescent="0.2">
      <c r="A140" s="106"/>
      <c r="B140" s="106"/>
      <c r="C140" s="106"/>
      <c r="D140" s="106"/>
      <c r="E140" s="106"/>
      <c r="F140" s="106"/>
      <c r="G140" s="106"/>
      <c r="H140" s="106"/>
      <c r="I140" s="106"/>
      <c r="J140" s="106"/>
      <c r="K140" s="106"/>
    </row>
    <row r="141" spans="1:11" x14ac:dyDescent="0.2">
      <c r="A141" s="106"/>
      <c r="B141" s="106"/>
      <c r="C141" s="106"/>
      <c r="D141" s="106"/>
      <c r="E141" s="106"/>
      <c r="F141" s="106"/>
      <c r="G141" s="106"/>
      <c r="H141" s="106"/>
      <c r="I141" s="106"/>
      <c r="J141" s="106"/>
      <c r="K141" s="106"/>
    </row>
    <row r="142" spans="1:11" x14ac:dyDescent="0.2">
      <c r="A142" s="106"/>
      <c r="B142" s="106"/>
      <c r="C142" s="106"/>
      <c r="D142" s="106"/>
      <c r="E142" s="106"/>
      <c r="F142" s="106"/>
      <c r="G142" s="106"/>
      <c r="H142" s="106"/>
      <c r="I142" s="106"/>
      <c r="J142" s="106"/>
      <c r="K142" s="106"/>
    </row>
    <row r="143" spans="1:11" x14ac:dyDescent="0.2">
      <c r="A143" s="106"/>
      <c r="B143" s="106"/>
      <c r="C143" s="106"/>
      <c r="D143" s="106"/>
      <c r="E143" s="106"/>
      <c r="F143" s="106"/>
      <c r="G143" s="106"/>
      <c r="H143" s="106"/>
      <c r="I143" s="106"/>
      <c r="J143" s="106"/>
      <c r="K143" s="106"/>
    </row>
    <row r="144" spans="1:11" x14ac:dyDescent="0.2">
      <c r="A144" s="106"/>
      <c r="B144" s="106"/>
      <c r="C144" s="106"/>
      <c r="D144" s="106"/>
      <c r="E144" s="106"/>
      <c r="F144" s="106"/>
      <c r="G144" s="106"/>
      <c r="H144" s="106"/>
      <c r="I144" s="106"/>
      <c r="J144" s="106"/>
      <c r="K144" s="106"/>
    </row>
    <row r="145" spans="1:11" x14ac:dyDescent="0.2">
      <c r="A145" s="106"/>
      <c r="B145" s="106"/>
      <c r="C145" s="106"/>
      <c r="D145" s="106"/>
      <c r="E145" s="106"/>
      <c r="F145" s="106"/>
      <c r="G145" s="106"/>
      <c r="H145" s="106"/>
      <c r="I145" s="106"/>
      <c r="J145" s="106"/>
      <c r="K145" s="106"/>
    </row>
    <row r="146" spans="1:11" x14ac:dyDescent="0.2">
      <c r="A146" s="106"/>
      <c r="B146" s="106"/>
      <c r="C146" s="106"/>
      <c r="D146" s="106"/>
      <c r="E146" s="106"/>
      <c r="F146" s="106"/>
      <c r="G146" s="106"/>
      <c r="H146" s="106"/>
      <c r="I146" s="106"/>
      <c r="J146" s="106"/>
      <c r="K146" s="106"/>
    </row>
    <row r="147" spans="1:11" x14ac:dyDescent="0.2">
      <c r="A147" s="106"/>
      <c r="B147" s="106"/>
      <c r="C147" s="106"/>
      <c r="D147" s="106"/>
      <c r="E147" s="106"/>
      <c r="F147" s="106"/>
      <c r="G147" s="106"/>
      <c r="H147" s="106"/>
      <c r="I147" s="106"/>
      <c r="J147" s="106"/>
      <c r="K147" s="106"/>
    </row>
    <row r="148" spans="1:11" x14ac:dyDescent="0.2">
      <c r="A148" s="106"/>
      <c r="B148" s="106"/>
      <c r="C148" s="106"/>
      <c r="D148" s="106"/>
      <c r="E148" s="106"/>
      <c r="F148" s="106"/>
      <c r="G148" s="106"/>
      <c r="H148" s="106"/>
      <c r="I148" s="106"/>
      <c r="J148" s="106"/>
      <c r="K148" s="106"/>
    </row>
    <row r="149" spans="1:11" x14ac:dyDescent="0.2">
      <c r="A149" s="106"/>
      <c r="B149" s="106"/>
      <c r="C149" s="106"/>
      <c r="D149" s="106"/>
      <c r="E149" s="106"/>
      <c r="F149" s="106"/>
      <c r="G149" s="106"/>
      <c r="H149" s="106"/>
      <c r="I149" s="106"/>
      <c r="J149" s="106"/>
      <c r="K149" s="106"/>
    </row>
    <row r="150" spans="1:11" x14ac:dyDescent="0.2">
      <c r="A150" s="106"/>
      <c r="B150" s="106"/>
      <c r="C150" s="106"/>
      <c r="D150" s="106"/>
      <c r="E150" s="106"/>
      <c r="F150" s="106"/>
      <c r="G150" s="106"/>
      <c r="H150" s="106"/>
      <c r="I150" s="106"/>
      <c r="J150" s="106"/>
      <c r="K150" s="106"/>
    </row>
    <row r="151" spans="1:11" x14ac:dyDescent="0.2">
      <c r="A151" s="106"/>
      <c r="B151" s="106"/>
      <c r="C151" s="106"/>
      <c r="D151" s="106"/>
      <c r="E151" s="106"/>
      <c r="F151" s="106"/>
      <c r="G151" s="106"/>
      <c r="H151" s="106"/>
      <c r="I151" s="106"/>
      <c r="J151" s="106"/>
      <c r="K151" s="106"/>
    </row>
    <row r="152" spans="1:11" x14ac:dyDescent="0.2">
      <c r="A152" s="106"/>
      <c r="B152" s="106"/>
      <c r="C152" s="106"/>
      <c r="D152" s="106"/>
      <c r="E152" s="106"/>
      <c r="F152" s="106"/>
      <c r="G152" s="106"/>
      <c r="H152" s="106"/>
      <c r="I152" s="106"/>
      <c r="J152" s="106"/>
      <c r="K152" s="106"/>
    </row>
    <row r="153" spans="1:11" x14ac:dyDescent="0.2">
      <c r="A153" s="106"/>
      <c r="B153" s="106"/>
      <c r="C153" s="106"/>
      <c r="D153" s="106"/>
      <c r="E153" s="106"/>
      <c r="F153" s="106"/>
      <c r="G153" s="106"/>
      <c r="H153" s="106"/>
      <c r="I153" s="106"/>
      <c r="J153" s="106"/>
      <c r="K153" s="106"/>
    </row>
    <row r="154" spans="1:11" x14ac:dyDescent="0.2">
      <c r="A154" s="106"/>
      <c r="B154" s="106"/>
      <c r="C154" s="106"/>
      <c r="D154" s="106"/>
      <c r="E154" s="106"/>
      <c r="F154" s="106"/>
      <c r="G154" s="106"/>
      <c r="H154" s="106"/>
      <c r="I154" s="106"/>
      <c r="J154" s="106"/>
      <c r="K154" s="106"/>
    </row>
    <row r="155" spans="1:11" x14ac:dyDescent="0.2">
      <c r="A155" s="106"/>
      <c r="B155" s="106"/>
      <c r="C155" s="106"/>
      <c r="D155" s="106"/>
      <c r="E155" s="106"/>
      <c r="F155" s="106"/>
      <c r="G155" s="106"/>
      <c r="H155" s="106"/>
      <c r="I155" s="106"/>
      <c r="J155" s="106"/>
      <c r="K155" s="106"/>
    </row>
    <row r="156" spans="1:11" x14ac:dyDescent="0.2">
      <c r="A156" s="106"/>
      <c r="B156" s="106"/>
      <c r="C156" s="106"/>
      <c r="D156" s="106"/>
      <c r="E156" s="106"/>
      <c r="F156" s="106"/>
      <c r="G156" s="106"/>
      <c r="H156" s="106"/>
      <c r="I156" s="106"/>
      <c r="J156" s="106"/>
      <c r="K156" s="106"/>
    </row>
    <row r="157" spans="1:11" x14ac:dyDescent="0.2">
      <c r="A157" s="106"/>
      <c r="B157" s="106"/>
      <c r="C157" s="106"/>
      <c r="D157" s="106"/>
      <c r="E157" s="106"/>
      <c r="F157" s="106"/>
      <c r="G157" s="106"/>
      <c r="H157" s="106"/>
      <c r="I157" s="106"/>
      <c r="J157" s="106"/>
      <c r="K157" s="106"/>
    </row>
    <row r="158" spans="1:11" x14ac:dyDescent="0.2">
      <c r="A158" s="106"/>
      <c r="B158" s="106"/>
      <c r="C158" s="106"/>
      <c r="D158" s="106"/>
      <c r="E158" s="106"/>
      <c r="F158" s="106"/>
      <c r="G158" s="106"/>
      <c r="H158" s="106"/>
      <c r="I158" s="106"/>
      <c r="J158" s="106"/>
      <c r="K158" s="106"/>
    </row>
    <row r="159" spans="1:11" x14ac:dyDescent="0.2">
      <c r="A159" s="106"/>
      <c r="B159" s="106"/>
      <c r="C159" s="106"/>
      <c r="D159" s="106"/>
      <c r="E159" s="106"/>
      <c r="F159" s="106"/>
      <c r="G159" s="106"/>
      <c r="H159" s="106"/>
      <c r="I159" s="106"/>
      <c r="J159" s="106"/>
      <c r="K159" s="106"/>
    </row>
    <row r="160" spans="1:11" x14ac:dyDescent="0.2">
      <c r="A160" s="106"/>
      <c r="B160" s="106"/>
      <c r="C160" s="106"/>
      <c r="D160" s="106"/>
      <c r="E160" s="106"/>
      <c r="F160" s="106"/>
      <c r="G160" s="106"/>
      <c r="H160" s="106"/>
      <c r="I160" s="106"/>
      <c r="J160" s="106"/>
      <c r="K160" s="106"/>
    </row>
    <row r="161" spans="1:11" x14ac:dyDescent="0.2">
      <c r="A161" s="106"/>
      <c r="B161" s="106"/>
      <c r="C161" s="106"/>
      <c r="D161" s="106"/>
      <c r="E161" s="106"/>
      <c r="F161" s="106"/>
      <c r="G161" s="106"/>
      <c r="H161" s="106"/>
      <c r="I161" s="106"/>
      <c r="J161" s="106"/>
      <c r="K161" s="106"/>
    </row>
    <row r="162" spans="1:11" x14ac:dyDescent="0.2">
      <c r="A162" s="106"/>
      <c r="B162" s="106"/>
      <c r="C162" s="106"/>
      <c r="D162" s="106"/>
      <c r="E162" s="106"/>
      <c r="F162" s="106"/>
      <c r="G162" s="106"/>
      <c r="H162" s="106"/>
      <c r="I162" s="106"/>
      <c r="J162" s="106"/>
      <c r="K162" s="106"/>
    </row>
    <row r="163" spans="1:11" x14ac:dyDescent="0.2">
      <c r="A163" s="106"/>
      <c r="B163" s="106"/>
      <c r="C163" s="106"/>
      <c r="D163" s="106"/>
      <c r="E163" s="106"/>
      <c r="F163" s="106"/>
      <c r="G163" s="106"/>
      <c r="H163" s="106"/>
      <c r="I163" s="106"/>
      <c r="J163" s="106"/>
      <c r="K163" s="106"/>
    </row>
    <row r="164" spans="1:11" x14ac:dyDescent="0.2">
      <c r="A164" s="106"/>
      <c r="B164" s="106"/>
      <c r="C164" s="106"/>
      <c r="D164" s="106"/>
      <c r="E164" s="106"/>
      <c r="F164" s="106"/>
      <c r="G164" s="106"/>
      <c r="H164" s="106"/>
      <c r="I164" s="106"/>
      <c r="J164" s="106"/>
      <c r="K164" s="106"/>
    </row>
    <row r="165" spans="1:11" x14ac:dyDescent="0.2">
      <c r="A165" s="106"/>
      <c r="B165" s="106"/>
      <c r="C165" s="106"/>
      <c r="D165" s="106"/>
      <c r="E165" s="106"/>
      <c r="F165" s="106"/>
      <c r="G165" s="106"/>
      <c r="H165" s="106"/>
      <c r="I165" s="106"/>
      <c r="J165" s="106"/>
      <c r="K165" s="106"/>
    </row>
    <row r="166" spans="1:11" x14ac:dyDescent="0.2">
      <c r="A166" s="106"/>
      <c r="B166" s="106"/>
      <c r="C166" s="106"/>
      <c r="D166" s="106"/>
      <c r="E166" s="106"/>
      <c r="F166" s="106"/>
      <c r="G166" s="106"/>
      <c r="H166" s="106"/>
      <c r="I166" s="106"/>
      <c r="J166" s="106"/>
      <c r="K166" s="106"/>
    </row>
    <row r="167" spans="1:11" x14ac:dyDescent="0.2">
      <c r="A167" s="106"/>
      <c r="B167" s="106"/>
      <c r="C167" s="106"/>
      <c r="D167" s="106"/>
      <c r="E167" s="106"/>
      <c r="F167" s="106"/>
      <c r="G167" s="106"/>
      <c r="H167" s="106"/>
      <c r="I167" s="106"/>
      <c r="J167" s="106"/>
      <c r="K167" s="106"/>
    </row>
    <row r="168" spans="1:11" x14ac:dyDescent="0.2">
      <c r="A168" s="106"/>
      <c r="B168" s="106"/>
      <c r="C168" s="106"/>
      <c r="D168" s="106"/>
      <c r="E168" s="106"/>
      <c r="F168" s="106"/>
      <c r="G168" s="106"/>
      <c r="H168" s="106"/>
      <c r="I168" s="106"/>
      <c r="J168" s="106"/>
      <c r="K168" s="106"/>
    </row>
    <row r="169" spans="1:11" x14ac:dyDescent="0.2">
      <c r="A169" s="106"/>
      <c r="B169" s="106"/>
      <c r="C169" s="106"/>
      <c r="D169" s="106"/>
      <c r="E169" s="106"/>
      <c r="F169" s="106"/>
      <c r="G169" s="106"/>
      <c r="H169" s="106"/>
      <c r="I169" s="106"/>
      <c r="J169" s="106"/>
      <c r="K169" s="106"/>
    </row>
    <row r="170" spans="1:11" x14ac:dyDescent="0.2">
      <c r="A170" s="106"/>
      <c r="B170" s="106"/>
      <c r="C170" s="106"/>
      <c r="D170" s="106"/>
      <c r="E170" s="106"/>
      <c r="F170" s="106"/>
      <c r="G170" s="106"/>
      <c r="H170" s="106"/>
      <c r="I170" s="106"/>
      <c r="J170" s="106"/>
      <c r="K170" s="106"/>
    </row>
    <row r="171" spans="1:11" x14ac:dyDescent="0.2">
      <c r="A171" s="106"/>
      <c r="B171" s="106"/>
      <c r="C171" s="106"/>
      <c r="D171" s="106"/>
      <c r="E171" s="106"/>
      <c r="F171" s="106"/>
      <c r="G171" s="106"/>
      <c r="H171" s="106"/>
      <c r="I171" s="106"/>
      <c r="J171" s="106"/>
      <c r="K171" s="106"/>
    </row>
    <row r="172" spans="1:11" x14ac:dyDescent="0.2">
      <c r="A172" s="106"/>
      <c r="B172" s="106"/>
      <c r="C172" s="106"/>
      <c r="D172" s="106"/>
      <c r="E172" s="106"/>
      <c r="F172" s="106"/>
      <c r="G172" s="106"/>
      <c r="H172" s="106"/>
      <c r="I172" s="106"/>
      <c r="J172" s="106"/>
      <c r="K172" s="106"/>
    </row>
    <row r="173" spans="1:11" x14ac:dyDescent="0.2">
      <c r="A173" s="106"/>
      <c r="B173" s="106"/>
      <c r="C173" s="106"/>
      <c r="D173" s="106"/>
      <c r="E173" s="106"/>
      <c r="F173" s="106"/>
      <c r="G173" s="106"/>
      <c r="H173" s="106"/>
      <c r="I173" s="106"/>
      <c r="J173" s="106"/>
      <c r="K173" s="106"/>
    </row>
    <row r="174" spans="1:11" x14ac:dyDescent="0.2">
      <c r="A174" s="106"/>
      <c r="B174" s="106"/>
      <c r="C174" s="106"/>
      <c r="D174" s="106"/>
      <c r="E174" s="106"/>
      <c r="F174" s="106"/>
      <c r="G174" s="106"/>
      <c r="H174" s="106"/>
      <c r="I174" s="106"/>
      <c r="J174" s="106"/>
      <c r="K174" s="106"/>
    </row>
    <row r="175" spans="1:11" x14ac:dyDescent="0.2">
      <c r="A175" s="106"/>
      <c r="B175" s="106"/>
      <c r="C175" s="106"/>
      <c r="D175" s="106"/>
      <c r="E175" s="106"/>
      <c r="F175" s="106"/>
      <c r="G175" s="106"/>
      <c r="H175" s="106"/>
      <c r="I175" s="106"/>
      <c r="J175" s="106"/>
      <c r="K175" s="106"/>
    </row>
    <row r="176" spans="1:11" x14ac:dyDescent="0.2">
      <c r="A176" s="106"/>
      <c r="B176" s="106"/>
      <c r="C176" s="106"/>
      <c r="D176" s="106"/>
      <c r="E176" s="106"/>
      <c r="F176" s="106"/>
      <c r="G176" s="106"/>
      <c r="H176" s="106"/>
      <c r="I176" s="106"/>
      <c r="J176" s="106"/>
      <c r="K176" s="106"/>
    </row>
    <row r="177" spans="1:11" x14ac:dyDescent="0.2">
      <c r="A177" s="106"/>
      <c r="B177" s="106"/>
      <c r="C177" s="106"/>
      <c r="D177" s="106"/>
      <c r="E177" s="106"/>
      <c r="F177" s="106"/>
      <c r="G177" s="106"/>
      <c r="H177" s="106"/>
      <c r="I177" s="106"/>
      <c r="J177" s="106"/>
      <c r="K177" s="106"/>
    </row>
    <row r="178" spans="1:11" x14ac:dyDescent="0.2">
      <c r="A178" s="106"/>
      <c r="B178" s="106"/>
      <c r="C178" s="106"/>
      <c r="D178" s="106"/>
      <c r="E178" s="106"/>
      <c r="F178" s="106"/>
      <c r="G178" s="106"/>
      <c r="H178" s="106"/>
      <c r="I178" s="106"/>
      <c r="J178" s="106"/>
      <c r="K178" s="106"/>
    </row>
    <row r="179" spans="1:11" x14ac:dyDescent="0.2">
      <c r="A179" s="106"/>
      <c r="B179" s="106"/>
      <c r="C179" s="106"/>
      <c r="D179" s="106"/>
      <c r="E179" s="106"/>
      <c r="F179" s="106"/>
      <c r="G179" s="106"/>
      <c r="H179" s="106"/>
      <c r="I179" s="106"/>
      <c r="J179" s="106"/>
      <c r="K179" s="106"/>
    </row>
    <row r="180" spans="1:11" x14ac:dyDescent="0.2">
      <c r="A180" s="106"/>
      <c r="B180" s="106"/>
      <c r="C180" s="106"/>
      <c r="D180" s="106"/>
      <c r="E180" s="106"/>
      <c r="F180" s="106"/>
      <c r="G180" s="106"/>
      <c r="H180" s="106"/>
      <c r="I180" s="106"/>
      <c r="J180" s="106"/>
      <c r="K180" s="106"/>
    </row>
    <row r="181" spans="1:11" x14ac:dyDescent="0.2">
      <c r="A181" s="106"/>
      <c r="B181" s="106"/>
      <c r="C181" s="106"/>
      <c r="D181" s="106"/>
      <c r="E181" s="106"/>
      <c r="F181" s="106"/>
      <c r="G181" s="106"/>
      <c r="H181" s="106"/>
      <c r="I181" s="106"/>
      <c r="J181" s="106"/>
      <c r="K181" s="106"/>
    </row>
    <row r="182" spans="1:11" x14ac:dyDescent="0.2">
      <c r="A182" s="106"/>
      <c r="B182" s="106"/>
      <c r="C182" s="106"/>
      <c r="D182" s="106"/>
      <c r="E182" s="106"/>
      <c r="F182" s="106"/>
      <c r="G182" s="106"/>
      <c r="H182" s="106"/>
      <c r="I182" s="106"/>
      <c r="J182" s="106"/>
      <c r="K182" s="106"/>
    </row>
    <row r="183" spans="1:11" x14ac:dyDescent="0.2">
      <c r="A183" s="106"/>
      <c r="B183" s="106"/>
      <c r="C183" s="106"/>
      <c r="D183" s="106"/>
      <c r="E183" s="106"/>
      <c r="F183" s="106"/>
      <c r="G183" s="106"/>
      <c r="H183" s="106"/>
      <c r="I183" s="106"/>
      <c r="J183" s="106"/>
      <c r="K183" s="106"/>
    </row>
    <row r="184" spans="1:11" x14ac:dyDescent="0.2">
      <c r="A184" s="106"/>
      <c r="B184" s="106"/>
      <c r="C184" s="106"/>
      <c r="D184" s="106"/>
      <c r="E184" s="106"/>
      <c r="F184" s="106"/>
      <c r="G184" s="106"/>
      <c r="H184" s="106"/>
      <c r="I184" s="106"/>
      <c r="J184" s="106"/>
      <c r="K184" s="106"/>
    </row>
    <row r="185" spans="1:11" x14ac:dyDescent="0.2">
      <c r="A185" s="106"/>
      <c r="B185" s="106"/>
      <c r="C185" s="106"/>
      <c r="D185" s="106"/>
      <c r="E185" s="106"/>
      <c r="F185" s="106"/>
      <c r="G185" s="106"/>
      <c r="H185" s="106"/>
      <c r="I185" s="106"/>
      <c r="J185" s="106"/>
      <c r="K185" s="106"/>
    </row>
    <row r="186" spans="1:11" x14ac:dyDescent="0.2">
      <c r="A186" s="106"/>
      <c r="B186" s="106"/>
      <c r="C186" s="106"/>
      <c r="D186" s="106"/>
      <c r="E186" s="106"/>
      <c r="F186" s="106"/>
      <c r="G186" s="106"/>
      <c r="H186" s="106"/>
      <c r="I186" s="106"/>
      <c r="J186" s="106"/>
      <c r="K186" s="106"/>
    </row>
    <row r="187" spans="1:11" x14ac:dyDescent="0.2">
      <c r="A187" s="106"/>
      <c r="B187" s="106"/>
      <c r="C187" s="106"/>
      <c r="D187" s="106"/>
      <c r="E187" s="106"/>
      <c r="F187" s="106"/>
      <c r="G187" s="106"/>
      <c r="H187" s="106"/>
      <c r="I187" s="106"/>
      <c r="J187" s="106"/>
      <c r="K187" s="106"/>
    </row>
    <row r="188" spans="1:11" x14ac:dyDescent="0.2">
      <c r="A188" s="106"/>
      <c r="B188" s="106"/>
      <c r="C188" s="106"/>
      <c r="D188" s="106"/>
      <c r="E188" s="106"/>
      <c r="F188" s="106"/>
      <c r="G188" s="106"/>
      <c r="H188" s="106"/>
      <c r="I188" s="106"/>
      <c r="J188" s="106"/>
      <c r="K188" s="106"/>
    </row>
    <row r="189" spans="1:11" x14ac:dyDescent="0.2">
      <c r="A189" s="106"/>
      <c r="B189" s="106"/>
      <c r="C189" s="106"/>
      <c r="D189" s="106"/>
      <c r="E189" s="106"/>
      <c r="F189" s="106"/>
      <c r="G189" s="106"/>
      <c r="H189" s="106"/>
      <c r="I189" s="106"/>
      <c r="J189" s="106"/>
      <c r="K189" s="106"/>
    </row>
    <row r="190" spans="1:11" x14ac:dyDescent="0.2">
      <c r="A190" s="106"/>
      <c r="B190" s="106"/>
      <c r="C190" s="106"/>
      <c r="D190" s="106"/>
      <c r="E190" s="106"/>
      <c r="F190" s="106"/>
      <c r="G190" s="106"/>
      <c r="H190" s="106"/>
      <c r="I190" s="106"/>
      <c r="J190" s="106"/>
      <c r="K190" s="106"/>
    </row>
    <row r="191" spans="1:11" x14ac:dyDescent="0.2">
      <c r="A191" s="106"/>
      <c r="B191" s="106"/>
      <c r="C191" s="106"/>
      <c r="D191" s="106"/>
      <c r="E191" s="106"/>
      <c r="F191" s="106"/>
      <c r="G191" s="106"/>
      <c r="H191" s="106"/>
      <c r="I191" s="106"/>
      <c r="J191" s="106"/>
      <c r="K191" s="106"/>
    </row>
    <row r="192" spans="1:11" x14ac:dyDescent="0.2">
      <c r="A192" s="106"/>
      <c r="B192" s="106"/>
      <c r="C192" s="106"/>
      <c r="D192" s="106"/>
      <c r="E192" s="106"/>
      <c r="F192" s="106"/>
      <c r="G192" s="106"/>
      <c r="H192" s="106"/>
      <c r="I192" s="106"/>
      <c r="J192" s="106"/>
      <c r="K192" s="106"/>
    </row>
    <row r="193" spans="1:11" x14ac:dyDescent="0.2">
      <c r="A193" s="106"/>
      <c r="B193" s="106"/>
      <c r="C193" s="106"/>
      <c r="D193" s="106"/>
      <c r="E193" s="106"/>
      <c r="F193" s="106"/>
      <c r="G193" s="106"/>
      <c r="H193" s="106"/>
      <c r="I193" s="106"/>
      <c r="J193" s="106"/>
      <c r="K193" s="106"/>
    </row>
    <row r="194" spans="1:11" x14ac:dyDescent="0.2">
      <c r="A194" s="106"/>
      <c r="B194" s="106"/>
      <c r="C194" s="106"/>
      <c r="D194" s="106"/>
      <c r="E194" s="106"/>
      <c r="F194" s="106"/>
      <c r="G194" s="106"/>
      <c r="H194" s="106"/>
      <c r="I194" s="106"/>
      <c r="J194" s="106"/>
      <c r="K194" s="106"/>
    </row>
    <row r="195" spans="1:11" x14ac:dyDescent="0.2">
      <c r="A195" s="106"/>
      <c r="B195" s="106"/>
      <c r="C195" s="106"/>
      <c r="D195" s="106"/>
      <c r="E195" s="106"/>
      <c r="F195" s="106"/>
      <c r="G195" s="106"/>
      <c r="H195" s="106"/>
      <c r="I195" s="106"/>
      <c r="J195" s="106"/>
      <c r="K195" s="106"/>
    </row>
    <row r="196" spans="1:11" x14ac:dyDescent="0.2">
      <c r="A196" s="106"/>
      <c r="B196" s="106"/>
      <c r="C196" s="106"/>
      <c r="D196" s="106"/>
      <c r="E196" s="106"/>
      <c r="F196" s="106"/>
      <c r="G196" s="106"/>
      <c r="H196" s="106"/>
      <c r="I196" s="106"/>
      <c r="J196" s="106"/>
      <c r="K196" s="106"/>
    </row>
    <row r="197" spans="1:11" x14ac:dyDescent="0.2">
      <c r="A197" s="106"/>
      <c r="B197" s="106"/>
      <c r="C197" s="106"/>
      <c r="D197" s="106"/>
      <c r="E197" s="106"/>
      <c r="F197" s="106"/>
      <c r="G197" s="106"/>
      <c r="H197" s="106"/>
      <c r="I197" s="106"/>
      <c r="J197" s="106"/>
      <c r="K197" s="106"/>
    </row>
    <row r="198" spans="1:11" x14ac:dyDescent="0.2">
      <c r="A198" s="106"/>
      <c r="B198" s="106"/>
      <c r="C198" s="106"/>
      <c r="D198" s="106"/>
      <c r="E198" s="106"/>
      <c r="F198" s="106"/>
      <c r="G198" s="106"/>
      <c r="H198" s="106"/>
      <c r="I198" s="106"/>
      <c r="J198" s="106"/>
      <c r="K198" s="106"/>
    </row>
    <row r="199" spans="1:11" x14ac:dyDescent="0.2">
      <c r="A199" s="106"/>
      <c r="B199" s="106"/>
      <c r="C199" s="106"/>
      <c r="D199" s="106"/>
      <c r="E199" s="106"/>
      <c r="F199" s="106"/>
      <c r="G199" s="106"/>
      <c r="H199" s="106"/>
      <c r="I199" s="106"/>
      <c r="J199" s="106"/>
      <c r="K199" s="106"/>
    </row>
    <row r="200" spans="1:11" x14ac:dyDescent="0.2">
      <c r="A200" s="106"/>
      <c r="B200" s="106"/>
      <c r="C200" s="106"/>
      <c r="D200" s="106"/>
      <c r="E200" s="106"/>
      <c r="F200" s="106"/>
      <c r="G200" s="106"/>
      <c r="H200" s="106"/>
      <c r="I200" s="106"/>
      <c r="J200" s="106"/>
      <c r="K200" s="106"/>
    </row>
    <row r="201" spans="1:11" x14ac:dyDescent="0.2">
      <c r="A201" s="106"/>
      <c r="B201" s="106"/>
      <c r="C201" s="106"/>
      <c r="D201" s="106"/>
      <c r="E201" s="106"/>
      <c r="F201" s="106"/>
      <c r="G201" s="106"/>
      <c r="H201" s="106"/>
      <c r="I201" s="106"/>
      <c r="J201" s="106"/>
      <c r="K201" s="106"/>
    </row>
    <row r="202" spans="1:11" x14ac:dyDescent="0.2">
      <c r="A202" s="106"/>
      <c r="B202" s="106"/>
      <c r="C202" s="106"/>
      <c r="D202" s="106"/>
      <c r="E202" s="106"/>
      <c r="F202" s="106"/>
      <c r="G202" s="106"/>
      <c r="H202" s="106"/>
      <c r="I202" s="106"/>
      <c r="J202" s="106"/>
      <c r="K202" s="106"/>
    </row>
    <row r="203" spans="1:11" x14ac:dyDescent="0.2">
      <c r="A203" s="106"/>
      <c r="B203" s="106"/>
      <c r="C203" s="106"/>
      <c r="D203" s="106"/>
      <c r="E203" s="106"/>
      <c r="F203" s="106"/>
      <c r="G203" s="106"/>
      <c r="H203" s="106"/>
      <c r="I203" s="106"/>
      <c r="J203" s="106"/>
      <c r="K203" s="106"/>
    </row>
    <row r="204" spans="1:11" x14ac:dyDescent="0.2">
      <c r="A204" s="106"/>
      <c r="B204" s="106"/>
      <c r="C204" s="106"/>
      <c r="D204" s="106"/>
      <c r="E204" s="106"/>
      <c r="F204" s="106"/>
      <c r="G204" s="106"/>
      <c r="H204" s="106"/>
      <c r="I204" s="106"/>
      <c r="J204" s="106"/>
      <c r="K204" s="106"/>
    </row>
    <row r="205" spans="1:11" x14ac:dyDescent="0.2">
      <c r="A205" s="106"/>
      <c r="B205" s="106"/>
      <c r="C205" s="106"/>
      <c r="D205" s="106"/>
      <c r="E205" s="106"/>
      <c r="F205" s="106"/>
      <c r="G205" s="106"/>
      <c r="H205" s="106"/>
      <c r="I205" s="106"/>
      <c r="J205" s="106"/>
      <c r="K205" s="106"/>
    </row>
    <row r="206" spans="1:11" x14ac:dyDescent="0.2">
      <c r="A206" s="106"/>
      <c r="B206" s="106"/>
      <c r="C206" s="106"/>
      <c r="D206" s="106"/>
      <c r="E206" s="106"/>
      <c r="F206" s="106"/>
      <c r="G206" s="106"/>
      <c r="H206" s="106"/>
      <c r="I206" s="106"/>
      <c r="J206" s="106"/>
      <c r="K206" s="106"/>
    </row>
    <row r="207" spans="1:11" x14ac:dyDescent="0.2">
      <c r="A207" s="106"/>
      <c r="B207" s="106"/>
      <c r="C207" s="106"/>
      <c r="D207" s="106"/>
      <c r="E207" s="106"/>
      <c r="F207" s="106"/>
      <c r="G207" s="106"/>
      <c r="H207" s="106"/>
      <c r="I207" s="106"/>
      <c r="J207" s="106"/>
      <c r="K207" s="106"/>
    </row>
    <row r="208" spans="1:11" x14ac:dyDescent="0.2">
      <c r="A208" s="106"/>
      <c r="B208" s="106"/>
      <c r="C208" s="106"/>
      <c r="D208" s="106"/>
      <c r="E208" s="106"/>
      <c r="F208" s="106"/>
      <c r="G208" s="106"/>
      <c r="H208" s="106"/>
      <c r="I208" s="106"/>
      <c r="J208" s="106"/>
      <c r="K208" s="106"/>
    </row>
    <row r="209" spans="1:11" x14ac:dyDescent="0.2">
      <c r="A209" s="106"/>
      <c r="B209" s="106"/>
      <c r="C209" s="106"/>
      <c r="D209" s="106"/>
      <c r="E209" s="106"/>
      <c r="F209" s="106"/>
      <c r="G209" s="106"/>
      <c r="H209" s="106"/>
      <c r="I209" s="106"/>
      <c r="J209" s="106"/>
      <c r="K209" s="106"/>
    </row>
    <row r="210" spans="1:11" x14ac:dyDescent="0.2">
      <c r="A210" s="106"/>
      <c r="B210" s="106"/>
      <c r="C210" s="106"/>
      <c r="D210" s="106"/>
      <c r="E210" s="106"/>
      <c r="F210" s="106"/>
      <c r="G210" s="106"/>
      <c r="H210" s="106"/>
      <c r="I210" s="106"/>
      <c r="J210" s="106"/>
      <c r="K210" s="106"/>
    </row>
    <row r="211" spans="1:11" x14ac:dyDescent="0.2">
      <c r="A211" s="106"/>
      <c r="B211" s="106"/>
      <c r="C211" s="106"/>
      <c r="D211" s="106"/>
      <c r="E211" s="106"/>
      <c r="F211" s="106"/>
      <c r="G211" s="106"/>
      <c r="H211" s="106"/>
      <c r="I211" s="106"/>
      <c r="J211" s="106"/>
      <c r="K211" s="106"/>
    </row>
    <row r="212" spans="1:11" x14ac:dyDescent="0.2">
      <c r="A212" s="106"/>
      <c r="B212" s="106"/>
      <c r="C212" s="106"/>
      <c r="D212" s="106"/>
      <c r="E212" s="106"/>
      <c r="F212" s="106"/>
      <c r="G212" s="106"/>
      <c r="H212" s="106"/>
      <c r="I212" s="106"/>
      <c r="J212" s="106"/>
      <c r="K212" s="106"/>
    </row>
    <row r="213" spans="1:11" x14ac:dyDescent="0.2">
      <c r="A213" s="106"/>
      <c r="B213" s="106"/>
      <c r="C213" s="106"/>
      <c r="D213" s="106"/>
      <c r="E213" s="106"/>
      <c r="F213" s="106"/>
      <c r="G213" s="106"/>
      <c r="H213" s="106"/>
      <c r="I213" s="106"/>
      <c r="J213" s="106"/>
      <c r="K213" s="106"/>
    </row>
    <row r="214" spans="1:11" x14ac:dyDescent="0.2">
      <c r="A214" s="106"/>
      <c r="B214" s="106"/>
      <c r="C214" s="106"/>
      <c r="D214" s="106"/>
      <c r="E214" s="106"/>
      <c r="F214" s="106"/>
      <c r="G214" s="106"/>
      <c r="H214" s="106"/>
      <c r="I214" s="106"/>
      <c r="J214" s="106"/>
      <c r="K214" s="106"/>
    </row>
    <row r="215" spans="1:11" x14ac:dyDescent="0.2">
      <c r="A215" s="106"/>
      <c r="B215" s="106"/>
      <c r="C215" s="106"/>
      <c r="D215" s="106"/>
      <c r="E215" s="106"/>
      <c r="F215" s="106"/>
      <c r="G215" s="106"/>
      <c r="H215" s="106"/>
      <c r="I215" s="106"/>
      <c r="J215" s="106"/>
      <c r="K215" s="106"/>
    </row>
    <row r="216" spans="1:11" x14ac:dyDescent="0.2">
      <c r="A216" s="106"/>
      <c r="B216" s="106"/>
      <c r="C216" s="106"/>
      <c r="D216" s="106"/>
      <c r="E216" s="106"/>
      <c r="F216" s="106"/>
      <c r="G216" s="106"/>
      <c r="H216" s="106"/>
      <c r="I216" s="106"/>
      <c r="J216" s="106"/>
      <c r="K216" s="106"/>
    </row>
    <row r="217" spans="1:11" x14ac:dyDescent="0.2">
      <c r="A217" s="106"/>
      <c r="B217" s="106"/>
      <c r="C217" s="106"/>
      <c r="D217" s="106"/>
      <c r="E217" s="106"/>
      <c r="F217" s="106"/>
      <c r="G217" s="106"/>
      <c r="H217" s="106"/>
      <c r="I217" s="106"/>
      <c r="J217" s="106"/>
      <c r="K217" s="106"/>
    </row>
    <row r="218" spans="1:11" x14ac:dyDescent="0.2">
      <c r="A218" s="106"/>
      <c r="B218" s="106"/>
      <c r="C218" s="106"/>
      <c r="D218" s="106"/>
      <c r="E218" s="106"/>
      <c r="F218" s="106"/>
      <c r="G218" s="106"/>
      <c r="H218" s="106"/>
      <c r="I218" s="106"/>
      <c r="J218" s="106"/>
      <c r="K218" s="106"/>
    </row>
    <row r="219" spans="1:11" x14ac:dyDescent="0.2">
      <c r="A219" s="106"/>
      <c r="B219" s="106"/>
      <c r="C219" s="106"/>
      <c r="D219" s="106"/>
      <c r="E219" s="106"/>
      <c r="F219" s="106"/>
      <c r="G219" s="106"/>
      <c r="H219" s="106"/>
      <c r="I219" s="106"/>
      <c r="J219" s="106"/>
      <c r="K219" s="106"/>
    </row>
    <row r="220" spans="1:11" x14ac:dyDescent="0.2">
      <c r="A220" s="106"/>
      <c r="B220" s="106"/>
      <c r="C220" s="106"/>
      <c r="D220" s="106"/>
      <c r="E220" s="106"/>
      <c r="F220" s="106"/>
      <c r="G220" s="106"/>
      <c r="H220" s="106"/>
      <c r="I220" s="106"/>
      <c r="J220" s="106"/>
      <c r="K220" s="106"/>
    </row>
    <row r="221" spans="1:11" x14ac:dyDescent="0.2">
      <c r="A221" s="106"/>
      <c r="B221" s="106"/>
      <c r="C221" s="106"/>
      <c r="D221" s="106"/>
      <c r="E221" s="106"/>
      <c r="F221" s="106"/>
      <c r="G221" s="106"/>
      <c r="H221" s="106"/>
      <c r="I221" s="106"/>
      <c r="J221" s="106"/>
      <c r="K221" s="106"/>
    </row>
    <row r="222" spans="1:11" x14ac:dyDescent="0.2">
      <c r="A222" s="106"/>
      <c r="B222" s="106"/>
      <c r="C222" s="106"/>
      <c r="D222" s="106"/>
      <c r="E222" s="106"/>
      <c r="F222" s="106"/>
      <c r="G222" s="106"/>
      <c r="H222" s="106"/>
      <c r="I222" s="106"/>
      <c r="J222" s="106"/>
      <c r="K222" s="106"/>
    </row>
    <row r="223" spans="1:11" x14ac:dyDescent="0.2">
      <c r="A223" s="106"/>
      <c r="B223" s="106"/>
      <c r="C223" s="106"/>
      <c r="D223" s="106"/>
      <c r="E223" s="106"/>
      <c r="F223" s="106"/>
      <c r="G223" s="106"/>
      <c r="H223" s="106"/>
      <c r="I223" s="106"/>
      <c r="J223" s="106"/>
      <c r="K223" s="106"/>
    </row>
    <row r="224" spans="1:11" x14ac:dyDescent="0.2">
      <c r="A224" s="106"/>
      <c r="B224" s="106"/>
      <c r="C224" s="106"/>
      <c r="D224" s="106"/>
      <c r="E224" s="106"/>
      <c r="F224" s="106"/>
      <c r="G224" s="106"/>
      <c r="H224" s="106"/>
      <c r="I224" s="106"/>
      <c r="J224" s="106"/>
      <c r="K224" s="106"/>
    </row>
    <row r="225" spans="1:11" x14ac:dyDescent="0.2">
      <c r="A225" s="106"/>
      <c r="B225" s="106"/>
      <c r="C225" s="106"/>
      <c r="D225" s="106"/>
      <c r="E225" s="106"/>
      <c r="F225" s="106"/>
      <c r="G225" s="106"/>
      <c r="H225" s="106"/>
      <c r="I225" s="106"/>
      <c r="J225" s="106"/>
      <c r="K225" s="106"/>
    </row>
    <row r="226" spans="1:11" x14ac:dyDescent="0.2">
      <c r="A226" s="106"/>
      <c r="B226" s="106"/>
      <c r="C226" s="106"/>
      <c r="D226" s="106"/>
      <c r="E226" s="106"/>
      <c r="F226" s="106"/>
      <c r="G226" s="106"/>
      <c r="H226" s="106"/>
      <c r="I226" s="106"/>
      <c r="J226" s="106"/>
      <c r="K226" s="106"/>
    </row>
    <row r="227" spans="1:11" x14ac:dyDescent="0.2">
      <c r="A227" s="106"/>
      <c r="B227" s="106"/>
      <c r="C227" s="106"/>
      <c r="D227" s="106"/>
      <c r="E227" s="106"/>
      <c r="F227" s="106"/>
      <c r="G227" s="106"/>
      <c r="H227" s="106"/>
      <c r="I227" s="106"/>
      <c r="J227" s="106"/>
      <c r="K227" s="106"/>
    </row>
    <row r="228" spans="1:11" x14ac:dyDescent="0.2">
      <c r="A228" s="106"/>
      <c r="B228" s="106"/>
      <c r="C228" s="106"/>
      <c r="D228" s="106"/>
      <c r="E228" s="106"/>
      <c r="F228" s="106"/>
      <c r="G228" s="106"/>
      <c r="H228" s="106"/>
      <c r="I228" s="106"/>
      <c r="J228" s="106"/>
      <c r="K228" s="106"/>
    </row>
    <row r="229" spans="1:11" x14ac:dyDescent="0.2">
      <c r="A229" s="106"/>
      <c r="B229" s="106"/>
      <c r="C229" s="106"/>
      <c r="D229" s="106"/>
      <c r="E229" s="106"/>
      <c r="F229" s="106"/>
      <c r="G229" s="106"/>
      <c r="H229" s="106"/>
      <c r="I229" s="106"/>
      <c r="J229" s="106"/>
      <c r="K229" s="106"/>
    </row>
    <row r="230" spans="1:11" x14ac:dyDescent="0.2">
      <c r="A230" s="106"/>
      <c r="B230" s="106"/>
      <c r="C230" s="106"/>
      <c r="D230" s="106"/>
      <c r="E230" s="106"/>
      <c r="F230" s="106"/>
      <c r="G230" s="106"/>
      <c r="H230" s="106"/>
      <c r="I230" s="106"/>
      <c r="J230" s="106"/>
      <c r="K230" s="106"/>
    </row>
    <row r="231" spans="1:11" x14ac:dyDescent="0.2">
      <c r="A231" s="106"/>
      <c r="B231" s="106"/>
      <c r="C231" s="106"/>
      <c r="D231" s="106"/>
      <c r="E231" s="106"/>
      <c r="F231" s="106"/>
      <c r="G231" s="106"/>
      <c r="H231" s="106"/>
      <c r="I231" s="106"/>
      <c r="J231" s="106"/>
      <c r="K231" s="106"/>
    </row>
    <row r="232" spans="1:11" x14ac:dyDescent="0.2">
      <c r="A232" s="106"/>
      <c r="B232" s="106"/>
      <c r="C232" s="106"/>
      <c r="D232" s="106"/>
      <c r="E232" s="106"/>
      <c r="F232" s="106"/>
      <c r="G232" s="106"/>
      <c r="H232" s="106"/>
      <c r="I232" s="106"/>
      <c r="J232" s="106"/>
      <c r="K232" s="106"/>
    </row>
    <row r="233" spans="1:11" x14ac:dyDescent="0.2">
      <c r="A233" s="106"/>
      <c r="B233" s="106"/>
      <c r="C233" s="106"/>
      <c r="D233" s="106"/>
      <c r="E233" s="106"/>
      <c r="F233" s="106"/>
      <c r="G233" s="106"/>
      <c r="H233" s="106"/>
      <c r="I233" s="106"/>
      <c r="J233" s="106"/>
      <c r="K233" s="106"/>
    </row>
    <row r="234" spans="1:11" x14ac:dyDescent="0.2">
      <c r="A234" s="106"/>
      <c r="B234" s="106"/>
      <c r="C234" s="106"/>
      <c r="D234" s="106"/>
      <c r="E234" s="106"/>
      <c r="F234" s="106"/>
      <c r="G234" s="106"/>
      <c r="H234" s="106"/>
      <c r="I234" s="106"/>
      <c r="J234" s="106"/>
      <c r="K234" s="106"/>
    </row>
    <row r="235" spans="1:11" x14ac:dyDescent="0.2">
      <c r="A235" s="106"/>
      <c r="B235" s="106"/>
      <c r="C235" s="106"/>
      <c r="D235" s="106"/>
      <c r="E235" s="106"/>
      <c r="F235" s="106"/>
      <c r="G235" s="106"/>
      <c r="H235" s="106"/>
      <c r="I235" s="106"/>
      <c r="J235" s="106"/>
      <c r="K235" s="106"/>
    </row>
    <row r="236" spans="1:11" x14ac:dyDescent="0.2">
      <c r="A236" s="106"/>
      <c r="B236" s="106"/>
      <c r="C236" s="106"/>
      <c r="D236" s="106"/>
      <c r="E236" s="106"/>
      <c r="F236" s="106"/>
      <c r="G236" s="106"/>
      <c r="H236" s="106"/>
      <c r="I236" s="106"/>
      <c r="J236" s="106"/>
      <c r="K236" s="106"/>
    </row>
    <row r="237" spans="1:11" x14ac:dyDescent="0.2">
      <c r="A237" s="106"/>
      <c r="B237" s="106"/>
      <c r="C237" s="106"/>
      <c r="D237" s="106"/>
      <c r="E237" s="106"/>
      <c r="F237" s="106"/>
      <c r="G237" s="106"/>
      <c r="H237" s="106"/>
      <c r="I237" s="106"/>
      <c r="J237" s="106"/>
      <c r="K237" s="106"/>
    </row>
    <row r="238" spans="1:11" x14ac:dyDescent="0.2">
      <c r="A238" s="106"/>
      <c r="B238" s="106"/>
      <c r="C238" s="106"/>
      <c r="D238" s="106"/>
      <c r="E238" s="106"/>
      <c r="F238" s="106"/>
      <c r="G238" s="106"/>
      <c r="H238" s="106"/>
      <c r="I238" s="106"/>
      <c r="J238" s="106"/>
      <c r="K238" s="106"/>
    </row>
    <row r="239" spans="1:11" x14ac:dyDescent="0.2">
      <c r="A239" s="106"/>
      <c r="B239" s="106"/>
      <c r="C239" s="106"/>
      <c r="D239" s="106"/>
      <c r="E239" s="106"/>
      <c r="F239" s="106"/>
      <c r="G239" s="106"/>
      <c r="H239" s="106"/>
      <c r="I239" s="106"/>
      <c r="J239" s="106"/>
      <c r="K239" s="106"/>
    </row>
    <row r="240" spans="1:11" x14ac:dyDescent="0.2">
      <c r="A240" s="106"/>
      <c r="B240" s="106"/>
      <c r="C240" s="106"/>
      <c r="D240" s="106"/>
      <c r="E240" s="106"/>
      <c r="F240" s="106"/>
      <c r="G240" s="106"/>
      <c r="H240" s="106"/>
      <c r="I240" s="106"/>
      <c r="J240" s="106"/>
      <c r="K240" s="106"/>
    </row>
    <row r="241" spans="1:11" x14ac:dyDescent="0.2">
      <c r="A241" s="106"/>
      <c r="B241" s="106"/>
      <c r="C241" s="106"/>
      <c r="D241" s="106"/>
      <c r="E241" s="106"/>
      <c r="F241" s="106"/>
      <c r="G241" s="106"/>
      <c r="H241" s="106"/>
      <c r="I241" s="106"/>
      <c r="J241" s="106"/>
      <c r="K241" s="106"/>
    </row>
    <row r="242" spans="1:11" x14ac:dyDescent="0.2">
      <c r="A242" s="106"/>
      <c r="B242" s="106"/>
      <c r="C242" s="106"/>
      <c r="D242" s="106"/>
      <c r="E242" s="106"/>
      <c r="F242" s="106"/>
      <c r="G242" s="106"/>
      <c r="H242" s="106"/>
      <c r="I242" s="106"/>
      <c r="J242" s="106"/>
      <c r="K242" s="106"/>
    </row>
    <row r="243" spans="1:11" x14ac:dyDescent="0.2">
      <c r="A243" s="106"/>
      <c r="B243" s="106"/>
      <c r="C243" s="106"/>
      <c r="D243" s="106"/>
      <c r="E243" s="106"/>
      <c r="F243" s="106"/>
      <c r="G243" s="106"/>
      <c r="H243" s="106"/>
      <c r="I243" s="106"/>
      <c r="J243" s="106"/>
      <c r="K243" s="106"/>
    </row>
    <row r="244" spans="1:11" x14ac:dyDescent="0.2">
      <c r="A244" s="106"/>
      <c r="B244" s="106"/>
      <c r="C244" s="106"/>
      <c r="D244" s="106"/>
      <c r="E244" s="106"/>
      <c r="F244" s="106"/>
      <c r="G244" s="106"/>
      <c r="H244" s="106"/>
      <c r="I244" s="106"/>
      <c r="J244" s="106"/>
      <c r="K244" s="106"/>
    </row>
    <row r="245" spans="1:11" x14ac:dyDescent="0.2">
      <c r="A245" s="106"/>
      <c r="B245" s="106"/>
      <c r="C245" s="106"/>
      <c r="D245" s="106"/>
      <c r="E245" s="106"/>
      <c r="F245" s="106"/>
      <c r="G245" s="106"/>
      <c r="H245" s="106"/>
      <c r="I245" s="106"/>
      <c r="J245" s="106"/>
      <c r="K245" s="106"/>
    </row>
    <row r="246" spans="1:11" x14ac:dyDescent="0.2">
      <c r="A246" s="106"/>
      <c r="B246" s="106"/>
      <c r="C246" s="106"/>
      <c r="D246" s="106"/>
      <c r="E246" s="106"/>
      <c r="F246" s="106"/>
      <c r="G246" s="106"/>
      <c r="H246" s="106"/>
      <c r="I246" s="106"/>
      <c r="J246" s="106"/>
      <c r="K246" s="106"/>
    </row>
    <row r="247" spans="1:11" x14ac:dyDescent="0.2">
      <c r="A247" s="106"/>
      <c r="B247" s="106"/>
      <c r="C247" s="106"/>
      <c r="D247" s="106"/>
      <c r="E247" s="106"/>
      <c r="F247" s="106"/>
      <c r="G247" s="106"/>
      <c r="H247" s="106"/>
      <c r="I247" s="106"/>
      <c r="J247" s="106"/>
      <c r="K247" s="106"/>
    </row>
    <row r="248" spans="1:11" x14ac:dyDescent="0.2">
      <c r="A248" s="106"/>
      <c r="B248" s="106"/>
      <c r="C248" s="106"/>
      <c r="D248" s="106"/>
      <c r="E248" s="106"/>
      <c r="F248" s="106"/>
      <c r="G248" s="106"/>
      <c r="H248" s="106"/>
      <c r="I248" s="106"/>
      <c r="J248" s="106"/>
      <c r="K248" s="106"/>
    </row>
    <row r="249" spans="1:11" x14ac:dyDescent="0.2">
      <c r="A249" s="106"/>
      <c r="B249" s="106"/>
      <c r="C249" s="106"/>
      <c r="D249" s="106"/>
      <c r="E249" s="106"/>
      <c r="F249" s="106"/>
      <c r="G249" s="106"/>
      <c r="H249" s="106"/>
      <c r="I249" s="106"/>
      <c r="J249" s="106"/>
      <c r="K249" s="106"/>
    </row>
    <row r="250" spans="1:11" x14ac:dyDescent="0.2">
      <c r="A250" s="106"/>
      <c r="B250" s="106"/>
      <c r="C250" s="106"/>
      <c r="D250" s="106"/>
      <c r="E250" s="106"/>
      <c r="F250" s="106"/>
      <c r="G250" s="106"/>
      <c r="H250" s="106"/>
      <c r="I250" s="106"/>
      <c r="J250" s="106"/>
      <c r="K250" s="106"/>
    </row>
  </sheetData>
  <sheetProtection sheet="1" objects="1" scenarios="1"/>
  <mergeCells count="1">
    <mergeCell ref="A1:K25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30"/>
  <sheetViews>
    <sheetView workbookViewId="0">
      <selection activeCell="G10" sqref="G10"/>
    </sheetView>
  </sheetViews>
  <sheetFormatPr defaultRowHeight="14.25" x14ac:dyDescent="0.2"/>
  <cols>
    <col min="5" max="5" width="13.625" bestFit="1" customWidth="1"/>
    <col min="6" max="6" width="10.875" bestFit="1" customWidth="1"/>
  </cols>
  <sheetData>
    <row r="1" spans="1:6" x14ac:dyDescent="0.2">
      <c r="A1" t="s">
        <v>34</v>
      </c>
      <c r="B1" t="s">
        <v>32</v>
      </c>
      <c r="C1">
        <v>1</v>
      </c>
      <c r="D1" t="s">
        <v>31</v>
      </c>
      <c r="E1" t="s">
        <v>185</v>
      </c>
      <c r="F1" t="s">
        <v>192</v>
      </c>
    </row>
    <row r="2" spans="1:6" x14ac:dyDescent="0.2">
      <c r="A2" t="s">
        <v>124</v>
      </c>
      <c r="B2" t="s">
        <v>125</v>
      </c>
      <c r="C2">
        <v>2</v>
      </c>
      <c r="D2" t="s">
        <v>153</v>
      </c>
      <c r="E2" t="s">
        <v>186</v>
      </c>
      <c r="F2" t="s">
        <v>193</v>
      </c>
    </row>
    <row r="3" spans="1:6" x14ac:dyDescent="0.2">
      <c r="B3" t="s">
        <v>33</v>
      </c>
      <c r="C3">
        <v>3</v>
      </c>
      <c r="D3" t="s">
        <v>154</v>
      </c>
      <c r="E3" t="s">
        <v>187</v>
      </c>
      <c r="F3" t="s">
        <v>194</v>
      </c>
    </row>
    <row r="4" spans="1:6" x14ac:dyDescent="0.2">
      <c r="B4" t="s">
        <v>126</v>
      </c>
      <c r="C4">
        <v>4</v>
      </c>
      <c r="D4" t="s">
        <v>155</v>
      </c>
      <c r="E4" t="s">
        <v>191</v>
      </c>
      <c r="F4" t="s">
        <v>195</v>
      </c>
    </row>
    <row r="5" spans="1:6" x14ac:dyDescent="0.2">
      <c r="B5" t="s">
        <v>127</v>
      </c>
      <c r="C5">
        <v>5</v>
      </c>
      <c r="D5" t="s">
        <v>156</v>
      </c>
      <c r="E5" t="s">
        <v>188</v>
      </c>
      <c r="F5" t="s">
        <v>196</v>
      </c>
    </row>
    <row r="6" spans="1:6" x14ac:dyDescent="0.2">
      <c r="B6" t="s">
        <v>128</v>
      </c>
      <c r="C6">
        <v>6</v>
      </c>
      <c r="D6" t="s">
        <v>157</v>
      </c>
      <c r="E6" t="s">
        <v>35</v>
      </c>
      <c r="F6" t="s">
        <v>197</v>
      </c>
    </row>
    <row r="7" spans="1:6" x14ac:dyDescent="0.2">
      <c r="B7" t="s">
        <v>129</v>
      </c>
      <c r="C7">
        <v>7</v>
      </c>
      <c r="D7" t="s">
        <v>158</v>
      </c>
      <c r="E7" t="s">
        <v>189</v>
      </c>
      <c r="F7" t="s">
        <v>198</v>
      </c>
    </row>
    <row r="8" spans="1:6" x14ac:dyDescent="0.2">
      <c r="B8" t="s">
        <v>130</v>
      </c>
      <c r="C8">
        <v>8</v>
      </c>
      <c r="D8" t="s">
        <v>159</v>
      </c>
      <c r="E8" t="s">
        <v>190</v>
      </c>
      <c r="F8" t="s">
        <v>199</v>
      </c>
    </row>
    <row r="9" spans="1:6" x14ac:dyDescent="0.2">
      <c r="B9" t="s">
        <v>131</v>
      </c>
      <c r="C9">
        <v>9</v>
      </c>
      <c r="D9" t="s">
        <v>160</v>
      </c>
      <c r="F9" t="s">
        <v>200</v>
      </c>
    </row>
    <row r="10" spans="1:6" x14ac:dyDescent="0.2">
      <c r="B10" t="s">
        <v>132</v>
      </c>
      <c r="C10">
        <v>10</v>
      </c>
      <c r="D10" t="s">
        <v>161</v>
      </c>
      <c r="F10" t="s">
        <v>201</v>
      </c>
    </row>
    <row r="11" spans="1:6" x14ac:dyDescent="0.2">
      <c r="B11" t="s">
        <v>133</v>
      </c>
      <c r="D11" t="s">
        <v>162</v>
      </c>
      <c r="F11" t="s">
        <v>202</v>
      </c>
    </row>
    <row r="12" spans="1:6" x14ac:dyDescent="0.2">
      <c r="B12" t="s">
        <v>134</v>
      </c>
      <c r="D12" t="s">
        <v>163</v>
      </c>
      <c r="F12" t="s">
        <v>36</v>
      </c>
    </row>
    <row r="13" spans="1:6" x14ac:dyDescent="0.2">
      <c r="B13" t="s">
        <v>135</v>
      </c>
      <c r="F13" t="s">
        <v>203</v>
      </c>
    </row>
    <row r="14" spans="1:6" x14ac:dyDescent="0.2">
      <c r="B14" t="s">
        <v>136</v>
      </c>
      <c r="F14" t="s">
        <v>204</v>
      </c>
    </row>
    <row r="15" spans="1:6" x14ac:dyDescent="0.2">
      <c r="B15" t="s">
        <v>137</v>
      </c>
    </row>
    <row r="16" spans="1:6" x14ac:dyDescent="0.2">
      <c r="B16" t="s">
        <v>138</v>
      </c>
    </row>
    <row r="17" spans="2:2" x14ac:dyDescent="0.2">
      <c r="B17" t="s">
        <v>139</v>
      </c>
    </row>
    <row r="18" spans="2:2" x14ac:dyDescent="0.2">
      <c r="B18" t="s">
        <v>140</v>
      </c>
    </row>
    <row r="19" spans="2:2" x14ac:dyDescent="0.2">
      <c r="B19" t="s">
        <v>141</v>
      </c>
    </row>
    <row r="20" spans="2:2" x14ac:dyDescent="0.2">
      <c r="B20" t="s">
        <v>142</v>
      </c>
    </row>
    <row r="21" spans="2:2" x14ac:dyDescent="0.2">
      <c r="B21" t="s">
        <v>143</v>
      </c>
    </row>
    <row r="22" spans="2:2" x14ac:dyDescent="0.2">
      <c r="B22" t="s">
        <v>144</v>
      </c>
    </row>
    <row r="23" spans="2:2" x14ac:dyDescent="0.2">
      <c r="B23" t="s">
        <v>145</v>
      </c>
    </row>
    <row r="24" spans="2:2" x14ac:dyDescent="0.2">
      <c r="B24" t="s">
        <v>146</v>
      </c>
    </row>
    <row r="25" spans="2:2" x14ac:dyDescent="0.2">
      <c r="B25" t="s">
        <v>147</v>
      </c>
    </row>
    <row r="26" spans="2:2" x14ac:dyDescent="0.2">
      <c r="B26" t="s">
        <v>148</v>
      </c>
    </row>
    <row r="27" spans="2:2" x14ac:dyDescent="0.2">
      <c r="B27" t="s">
        <v>149</v>
      </c>
    </row>
    <row r="28" spans="2:2" x14ac:dyDescent="0.2">
      <c r="B28" t="s">
        <v>150</v>
      </c>
    </row>
    <row r="29" spans="2:2" x14ac:dyDescent="0.2">
      <c r="B29" t="s">
        <v>151</v>
      </c>
    </row>
    <row r="30" spans="2:2" x14ac:dyDescent="0.2">
      <c r="B30" t="s">
        <v>152</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7"/>
  <sheetViews>
    <sheetView workbookViewId="0">
      <selection activeCell="I7" sqref="I7:L7"/>
    </sheetView>
  </sheetViews>
  <sheetFormatPr defaultRowHeight="15" x14ac:dyDescent="0.2"/>
  <cols>
    <col min="1" max="14" width="10.125" style="2" customWidth="1"/>
    <col min="15" max="16384" width="9" style="1"/>
  </cols>
  <sheetData>
    <row r="1" spans="1:12" x14ac:dyDescent="0.2">
      <c r="A1" s="86" t="s">
        <v>1</v>
      </c>
      <c r="B1" s="87"/>
      <c r="C1" s="87"/>
      <c r="D1" s="68" t="s">
        <v>29</v>
      </c>
      <c r="E1" s="69"/>
      <c r="F1" s="69"/>
      <c r="G1" s="87" t="s">
        <v>0</v>
      </c>
      <c r="H1" s="87"/>
      <c r="I1" s="87"/>
      <c r="J1" s="68" t="s">
        <v>30</v>
      </c>
      <c r="K1" s="69"/>
      <c r="L1" s="70"/>
    </row>
    <row r="2" spans="1:12" x14ac:dyDescent="0.2">
      <c r="A2" s="82" t="s">
        <v>37</v>
      </c>
      <c r="B2" s="83"/>
      <c r="C2" s="83"/>
      <c r="D2" s="66" t="s">
        <v>50</v>
      </c>
      <c r="E2" s="66"/>
      <c r="F2" s="66"/>
      <c r="G2" s="66" t="s">
        <v>51</v>
      </c>
      <c r="H2" s="66"/>
      <c r="I2" s="66"/>
      <c r="J2" s="66" t="s">
        <v>52</v>
      </c>
      <c r="K2" s="66"/>
      <c r="L2" s="67"/>
    </row>
    <row r="3" spans="1:12" x14ac:dyDescent="0.2">
      <c r="A3" s="95">
        <v>1</v>
      </c>
      <c r="B3" s="96"/>
      <c r="C3" s="97"/>
      <c r="D3" s="71" t="s">
        <v>34</v>
      </c>
      <c r="E3" s="72"/>
      <c r="F3" s="78"/>
      <c r="G3" s="71" t="s">
        <v>35</v>
      </c>
      <c r="H3" s="72"/>
      <c r="I3" s="78"/>
      <c r="J3" s="71" t="s">
        <v>36</v>
      </c>
      <c r="K3" s="72"/>
      <c r="L3" s="73"/>
    </row>
    <row r="4" spans="1:12" x14ac:dyDescent="0.2">
      <c r="A4" s="82" t="s">
        <v>2</v>
      </c>
      <c r="B4" s="83"/>
      <c r="C4" s="83"/>
      <c r="D4" s="66" t="s">
        <v>22</v>
      </c>
      <c r="E4" s="66"/>
      <c r="F4" s="66"/>
      <c r="G4" s="66" t="s">
        <v>24</v>
      </c>
      <c r="H4" s="66"/>
      <c r="I4" s="66"/>
      <c r="J4" s="66" t="s">
        <v>23</v>
      </c>
      <c r="K4" s="66"/>
      <c r="L4" s="67"/>
    </row>
    <row r="5" spans="1:12" ht="15.75" thickBot="1" x14ac:dyDescent="0.25">
      <c r="A5" s="84"/>
      <c r="B5" s="85"/>
      <c r="C5" s="85"/>
      <c r="D5" s="75" t="s">
        <v>31</v>
      </c>
      <c r="E5" s="75"/>
      <c r="F5" s="77"/>
      <c r="G5" s="74" t="s">
        <v>32</v>
      </c>
      <c r="H5" s="75"/>
      <c r="I5" s="77"/>
      <c r="J5" s="74" t="s">
        <v>33</v>
      </c>
      <c r="K5" s="75"/>
      <c r="L5" s="76"/>
    </row>
    <row r="6" spans="1:12" x14ac:dyDescent="0.2">
      <c r="A6" s="86" t="s">
        <v>118</v>
      </c>
      <c r="B6" s="87"/>
      <c r="C6" s="87"/>
      <c r="D6" s="87"/>
      <c r="E6" s="87" t="s">
        <v>119</v>
      </c>
      <c r="F6" s="87"/>
      <c r="G6" s="87"/>
      <c r="H6" s="87"/>
      <c r="I6" s="87" t="s">
        <v>120</v>
      </c>
      <c r="J6" s="87"/>
      <c r="K6" s="87"/>
      <c r="L6" s="88"/>
    </row>
    <row r="7" spans="1:12" ht="15.75" x14ac:dyDescent="0.25">
      <c r="A7" s="89">
        <f>hpTotal</f>
        <v>23</v>
      </c>
      <c r="B7" s="90"/>
      <c r="C7" s="90"/>
      <c r="D7" s="90"/>
      <c r="E7" s="101">
        <v>23</v>
      </c>
      <c r="F7" s="101"/>
      <c r="G7" s="101"/>
      <c r="H7" s="101"/>
      <c r="I7" s="90">
        <f>hpRecoveryRateTotal</f>
        <v>6</v>
      </c>
      <c r="J7" s="90"/>
      <c r="K7" s="90"/>
      <c r="L7" s="102"/>
    </row>
    <row r="8" spans="1:12" x14ac:dyDescent="0.2">
      <c r="A8" s="79" t="s">
        <v>121</v>
      </c>
      <c r="B8" s="66"/>
      <c r="C8" s="66"/>
      <c r="D8" s="66"/>
      <c r="E8" s="66" t="s">
        <v>122</v>
      </c>
      <c r="F8" s="66"/>
      <c r="G8" s="66"/>
      <c r="H8" s="66"/>
      <c r="I8" s="66" t="s">
        <v>123</v>
      </c>
      <c r="J8" s="66"/>
      <c r="K8" s="66"/>
      <c r="L8" s="67"/>
    </row>
    <row r="9" spans="1:12" ht="16.5" thickBot="1" x14ac:dyDescent="0.3">
      <c r="A9" s="91">
        <f>ppTotal</f>
        <v>4</v>
      </c>
      <c r="B9" s="92"/>
      <c r="C9" s="92"/>
      <c r="D9" s="92"/>
      <c r="E9" s="93">
        <v>4</v>
      </c>
      <c r="F9" s="93"/>
      <c r="G9" s="93"/>
      <c r="H9" s="93"/>
      <c r="I9" s="92">
        <f>ppRecoveryRateTotal</f>
        <v>6</v>
      </c>
      <c r="J9" s="92"/>
      <c r="K9" s="92"/>
      <c r="L9" s="94"/>
    </row>
    <row r="10" spans="1:12" x14ac:dyDescent="0.2">
      <c r="A10" s="86" t="s">
        <v>110</v>
      </c>
      <c r="B10" s="87"/>
      <c r="C10" s="9" t="s">
        <v>60</v>
      </c>
      <c r="D10" s="9" t="s">
        <v>59</v>
      </c>
      <c r="E10" s="87" t="s">
        <v>110</v>
      </c>
      <c r="F10" s="87"/>
      <c r="G10" s="9" t="s">
        <v>60</v>
      </c>
      <c r="H10" s="9" t="s">
        <v>59</v>
      </c>
      <c r="I10" s="87" t="s">
        <v>110</v>
      </c>
      <c r="J10" s="87"/>
      <c r="K10" s="9" t="s">
        <v>60</v>
      </c>
      <c r="L10" s="10" t="s">
        <v>59</v>
      </c>
    </row>
    <row r="11" spans="1:12" x14ac:dyDescent="0.2">
      <c r="A11" s="79" t="s">
        <v>4</v>
      </c>
      <c r="B11" s="66"/>
      <c r="C11" s="7">
        <f>strengthTotal</f>
        <v>12</v>
      </c>
      <c r="D11" s="7">
        <f>strengthBonus</f>
        <v>1</v>
      </c>
      <c r="E11" s="66" t="s">
        <v>7</v>
      </c>
      <c r="F11" s="66"/>
      <c r="G11" s="7">
        <f>dexterityTotal</f>
        <v>12</v>
      </c>
      <c r="H11" s="7">
        <f>dexterityBonus</f>
        <v>1</v>
      </c>
      <c r="I11" s="66" t="s">
        <v>10</v>
      </c>
      <c r="J11" s="66"/>
      <c r="K11" s="7">
        <f>appearanceTotal</f>
        <v>10</v>
      </c>
      <c r="L11" s="8">
        <f>appearanceBonus</f>
        <v>0</v>
      </c>
    </row>
    <row r="12" spans="1:12" x14ac:dyDescent="0.2">
      <c r="A12" s="79" t="s">
        <v>5</v>
      </c>
      <c r="B12" s="66"/>
      <c r="C12" s="3">
        <f>learningTotal</f>
        <v>12</v>
      </c>
      <c r="D12" s="3">
        <f>learningBonus</f>
        <v>1</v>
      </c>
      <c r="E12" s="66" t="s">
        <v>8</v>
      </c>
      <c r="F12" s="66"/>
      <c r="G12" s="3">
        <f>toughnessTotal</f>
        <v>15</v>
      </c>
      <c r="H12" s="3">
        <f>toughnessBonus</f>
        <v>2</v>
      </c>
      <c r="I12" s="66" t="s">
        <v>11</v>
      </c>
      <c r="J12" s="66"/>
      <c r="K12" s="3">
        <f>manaTotal</f>
        <v>11</v>
      </c>
      <c r="L12" s="4">
        <f>manaBonus</f>
        <v>0</v>
      </c>
    </row>
    <row r="13" spans="1:12" ht="15.75" thickBot="1" x14ac:dyDescent="0.25">
      <c r="A13" s="80" t="s">
        <v>6</v>
      </c>
      <c r="B13" s="81"/>
      <c r="C13" s="5">
        <f>willpowerTotal</f>
        <v>12</v>
      </c>
      <c r="D13" s="5">
        <f>willpowerBonus</f>
        <v>1</v>
      </c>
      <c r="E13" s="81" t="s">
        <v>9</v>
      </c>
      <c r="F13" s="81"/>
      <c r="G13" s="5">
        <f>charismaTotal</f>
        <v>6</v>
      </c>
      <c r="H13" s="5">
        <f>charismaBonus</f>
        <v>-2</v>
      </c>
      <c r="I13" s="81" t="s">
        <v>12</v>
      </c>
      <c r="J13" s="81"/>
      <c r="K13" s="5">
        <f>perceptionTotal</f>
        <v>19</v>
      </c>
      <c r="L13" s="6">
        <f>perceptionBonus</f>
        <v>4</v>
      </c>
    </row>
    <row r="14" spans="1:12" x14ac:dyDescent="0.2">
      <c r="A14" s="86" t="s">
        <v>112</v>
      </c>
      <c r="B14" s="87"/>
      <c r="C14" s="87"/>
      <c r="D14" s="87"/>
      <c r="E14" s="87" t="s">
        <v>117</v>
      </c>
      <c r="F14" s="87"/>
      <c r="G14" s="87"/>
      <c r="H14" s="87"/>
      <c r="I14" s="87" t="s">
        <v>109</v>
      </c>
      <c r="J14" s="87"/>
      <c r="K14" s="87"/>
      <c r="L14" s="88"/>
    </row>
    <row r="15" spans="1:12" ht="16.5" thickBot="1" x14ac:dyDescent="0.3">
      <c r="A15" s="91">
        <f>dvTotal</f>
        <v>12</v>
      </c>
      <c r="B15" s="92"/>
      <c r="C15" s="92"/>
      <c r="D15" s="92"/>
      <c r="E15" s="92">
        <f>pvTotal</f>
        <v>0</v>
      </c>
      <c r="F15" s="92"/>
      <c r="G15" s="92"/>
      <c r="H15" s="92"/>
      <c r="I15" s="92">
        <f>speedTotal</f>
        <v>15</v>
      </c>
      <c r="J15" s="92"/>
      <c r="K15" s="92"/>
      <c r="L15" s="94"/>
    </row>
    <row r="16" spans="1:12" x14ac:dyDescent="0.2">
      <c r="A16" s="98" t="s">
        <v>113</v>
      </c>
      <c r="B16" s="99"/>
      <c r="C16" s="99"/>
      <c r="D16" s="99" t="s">
        <v>114</v>
      </c>
      <c r="E16" s="99"/>
      <c r="F16" s="99"/>
      <c r="G16" s="99" t="s">
        <v>116</v>
      </c>
      <c r="H16" s="99"/>
      <c r="I16" s="99"/>
      <c r="J16" s="99" t="s">
        <v>115</v>
      </c>
      <c r="K16" s="99"/>
      <c r="L16" s="100"/>
    </row>
    <row r="17" spans="1:12" ht="16.5" thickBot="1" x14ac:dyDescent="0.3">
      <c r="A17" s="91">
        <f>meleeAttackPowerTotal</f>
        <v>25</v>
      </c>
      <c r="B17" s="92"/>
      <c r="C17" s="92"/>
      <c r="D17" s="92">
        <f>meleeDamageRatingTotal</f>
        <v>12</v>
      </c>
      <c r="E17" s="92"/>
      <c r="F17" s="92"/>
      <c r="G17" s="92">
        <f>rangedAttackPowerTotal</f>
        <v>26</v>
      </c>
      <c r="H17" s="92"/>
      <c r="I17" s="92"/>
      <c r="J17" s="92">
        <f>rangedDamageRatingTotal</f>
        <v>2</v>
      </c>
      <c r="K17" s="92"/>
      <c r="L17" s="94"/>
    </row>
  </sheetData>
  <sheetProtection sheet="1" objects="1" scenarios="1" formatColumns="0"/>
  <mergeCells count="57">
    <mergeCell ref="E7:H7"/>
    <mergeCell ref="I7:L7"/>
    <mergeCell ref="A8:D8"/>
    <mergeCell ref="E8:H8"/>
    <mergeCell ref="I8:L8"/>
    <mergeCell ref="A17:C17"/>
    <mergeCell ref="D17:F17"/>
    <mergeCell ref="G17:I17"/>
    <mergeCell ref="J17:L17"/>
    <mergeCell ref="A14:D14"/>
    <mergeCell ref="E14:H14"/>
    <mergeCell ref="I14:L14"/>
    <mergeCell ref="A15:D15"/>
    <mergeCell ref="E15:H15"/>
    <mergeCell ref="I15:L15"/>
    <mergeCell ref="A16:C16"/>
    <mergeCell ref="D16:F16"/>
    <mergeCell ref="G16:I16"/>
    <mergeCell ref="J16:L16"/>
    <mergeCell ref="A3:C3"/>
    <mergeCell ref="A2:C2"/>
    <mergeCell ref="A1:C1"/>
    <mergeCell ref="G1:I1"/>
    <mergeCell ref="G2:I2"/>
    <mergeCell ref="G3:I3"/>
    <mergeCell ref="E12:F12"/>
    <mergeCell ref="E13:F13"/>
    <mergeCell ref="E10:F10"/>
    <mergeCell ref="I10:J10"/>
    <mergeCell ref="I12:J12"/>
    <mergeCell ref="A12:B12"/>
    <mergeCell ref="A13:B13"/>
    <mergeCell ref="E11:F11"/>
    <mergeCell ref="I13:J13"/>
    <mergeCell ref="J4:L4"/>
    <mergeCell ref="A4:C5"/>
    <mergeCell ref="A6:D6"/>
    <mergeCell ref="E6:H6"/>
    <mergeCell ref="I6:L6"/>
    <mergeCell ref="A7:D7"/>
    <mergeCell ref="A11:B11"/>
    <mergeCell ref="A9:D9"/>
    <mergeCell ref="E9:H9"/>
    <mergeCell ref="I9:L9"/>
    <mergeCell ref="A10:B10"/>
    <mergeCell ref="I11:J11"/>
    <mergeCell ref="J2:L2"/>
    <mergeCell ref="J1:L1"/>
    <mergeCell ref="J3:L3"/>
    <mergeCell ref="J5:L5"/>
    <mergeCell ref="D2:F2"/>
    <mergeCell ref="D1:F1"/>
    <mergeCell ref="D4:F4"/>
    <mergeCell ref="D5:F5"/>
    <mergeCell ref="D3:F3"/>
    <mergeCell ref="G4:I4"/>
    <mergeCell ref="G5:I5"/>
  </mergeCells>
  <pageMargins left="0" right="0" top="0.39410000000000006" bottom="0.39410000000000006" header="0" footer="0"/>
  <pageSetup orientation="landscape" r:id="rId1"/>
  <headerFooter>
    <oddHeader>&amp;C&amp;A</oddHeader>
    <oddFooter>&amp;CPage &amp;P</oddFooter>
  </headerFooter>
  <extLst>
    <ext xmlns:x14="http://schemas.microsoft.com/office/spreadsheetml/2009/9/main" uri="{CCE6A557-97BC-4b89-ADB6-D9C93CAAB3DF}">
      <x14:dataValidations xmlns:xm="http://schemas.microsoft.com/office/excel/2006/main" count="6">
        <x14:dataValidation type="list" allowBlank="1" showInputMessage="1" showErrorMessage="1">
          <x14:formula1>
            <xm:f>'Drop Down Lists'!$A$1:$A$2</xm:f>
          </x14:formula1>
          <xm:sqref>D3:F3</xm:sqref>
        </x14:dataValidation>
        <x14:dataValidation type="list" allowBlank="1" showInputMessage="1" showErrorMessage="1">
          <x14:formula1>
            <xm:f>'Drop Down Lists'!$C$1:$C$10</xm:f>
          </x14:formula1>
          <xm:sqref>A3:C3</xm:sqref>
        </x14:dataValidation>
        <x14:dataValidation type="list" allowBlank="1" showInputMessage="1" showErrorMessage="1">
          <x14:formula1>
            <xm:f>'Drop Down Lists'!$B$1:$B$30</xm:f>
          </x14:formula1>
          <xm:sqref>J5:L5</xm:sqref>
        </x14:dataValidation>
        <x14:dataValidation type="list" allowBlank="1" showInputMessage="1" showErrorMessage="1">
          <x14:formula1>
            <xm:f>'Drop Down Lists'!$D$1:$D$12</xm:f>
          </x14:formula1>
          <xm:sqref>D5:F5</xm:sqref>
        </x14:dataValidation>
        <x14:dataValidation type="list" allowBlank="1" showInputMessage="1" showErrorMessage="1">
          <x14:formula1>
            <xm:f>'Drop Down Lists'!$E$1:$E$8</xm:f>
          </x14:formula1>
          <xm:sqref>G3:I3</xm:sqref>
        </x14:dataValidation>
        <x14:dataValidation type="list" allowBlank="1" showInputMessage="1" showErrorMessage="1">
          <x14:formula1>
            <xm:f>'Drop Down Lists'!$F$1:$F$14</xm:f>
          </x14:formula1>
          <xm:sqref>J3:L3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25"/>
  <sheetViews>
    <sheetView workbookViewId="0">
      <selection activeCell="E25" sqref="E25"/>
    </sheetView>
  </sheetViews>
  <sheetFormatPr defaultRowHeight="12.75" x14ac:dyDescent="0.2"/>
  <cols>
    <col min="1" max="1" width="30.125" style="17" customWidth="1"/>
    <col min="2" max="2" width="16.375" style="17" customWidth="1"/>
    <col min="3" max="3" width="20.125" style="17" bestFit="1" customWidth="1"/>
    <col min="4" max="4" width="19.5" style="17" bestFit="1" customWidth="1"/>
    <col min="5" max="5" width="19.5" style="17" customWidth="1"/>
    <col min="6" max="6" width="5.875" style="17" bestFit="1" customWidth="1"/>
    <col min="7" max="7" width="6.625" style="17" bestFit="1" customWidth="1"/>
    <col min="8" max="8" width="15.5" style="17" bestFit="1" customWidth="1"/>
    <col min="9" max="16384" width="9" style="17"/>
  </cols>
  <sheetData>
    <row r="1" spans="1:8" x14ac:dyDescent="0.2">
      <c r="A1" s="14" t="s">
        <v>3</v>
      </c>
      <c r="B1" s="15" t="s">
        <v>55</v>
      </c>
      <c r="C1" s="15" t="s">
        <v>53</v>
      </c>
      <c r="D1" s="15" t="s">
        <v>58</v>
      </c>
      <c r="E1" s="15" t="s">
        <v>111</v>
      </c>
      <c r="F1" s="15" t="s">
        <v>60</v>
      </c>
      <c r="G1" s="15" t="s">
        <v>59</v>
      </c>
      <c r="H1" s="16" t="s">
        <v>61</v>
      </c>
    </row>
    <row r="2" spans="1:8" x14ac:dyDescent="0.2">
      <c r="A2" s="18" t="s">
        <v>4</v>
      </c>
      <c r="B2" s="47">
        <v>10</v>
      </c>
      <c r="C2" s="47">
        <v>1</v>
      </c>
      <c r="D2" s="47">
        <v>0</v>
      </c>
      <c r="E2" s="19">
        <f>IF(gender="Male",1,0)</f>
        <v>1</v>
      </c>
      <c r="F2" s="19">
        <f t="shared" ref="F2:F10" si="0">SUM(B2,C2,D2,E2)</f>
        <v>12</v>
      </c>
      <c r="G2" s="20">
        <f>ROUNDDOWN((F2-10)/2,0)</f>
        <v>1</v>
      </c>
      <c r="H2" s="45"/>
    </row>
    <row r="3" spans="1:8" x14ac:dyDescent="0.2">
      <c r="A3" s="18" t="s">
        <v>5</v>
      </c>
      <c r="B3" s="47">
        <v>12</v>
      </c>
      <c r="C3" s="47">
        <v>0</v>
      </c>
      <c r="D3" s="47">
        <v>0</v>
      </c>
      <c r="E3" s="19">
        <v>0</v>
      </c>
      <c r="F3" s="19">
        <f t="shared" si="0"/>
        <v>12</v>
      </c>
      <c r="G3" s="20">
        <f t="shared" ref="G3:G10" si="1">ROUNDDOWN((F3-10)/2,0)</f>
        <v>1</v>
      </c>
      <c r="H3" s="45"/>
    </row>
    <row r="4" spans="1:8" x14ac:dyDescent="0.2">
      <c r="A4" s="18" t="s">
        <v>6</v>
      </c>
      <c r="B4" s="47">
        <v>13</v>
      </c>
      <c r="C4" s="47">
        <v>-1</v>
      </c>
      <c r="D4" s="47">
        <v>0</v>
      </c>
      <c r="E4" s="19">
        <v>0</v>
      </c>
      <c r="F4" s="19">
        <f t="shared" si="0"/>
        <v>12</v>
      </c>
      <c r="G4" s="20">
        <f t="shared" si="1"/>
        <v>1</v>
      </c>
      <c r="H4" s="45"/>
    </row>
    <row r="5" spans="1:8" x14ac:dyDescent="0.2">
      <c r="A5" s="18" t="s">
        <v>7</v>
      </c>
      <c r="B5" s="47">
        <v>12</v>
      </c>
      <c r="C5" s="47">
        <v>0</v>
      </c>
      <c r="D5" s="47">
        <v>0</v>
      </c>
      <c r="E5" s="19">
        <f>IF(gender="Female",1,0)</f>
        <v>0</v>
      </c>
      <c r="F5" s="19">
        <f t="shared" si="0"/>
        <v>12</v>
      </c>
      <c r="G5" s="20">
        <f t="shared" si="1"/>
        <v>1</v>
      </c>
      <c r="H5" s="45"/>
    </row>
    <row r="6" spans="1:8" x14ac:dyDescent="0.2">
      <c r="A6" s="18" t="s">
        <v>8</v>
      </c>
      <c r="B6" s="47">
        <v>13</v>
      </c>
      <c r="C6" s="47">
        <v>2</v>
      </c>
      <c r="D6" s="47">
        <v>0</v>
      </c>
      <c r="E6" s="19">
        <v>0</v>
      </c>
      <c r="F6" s="19">
        <f t="shared" si="0"/>
        <v>15</v>
      </c>
      <c r="G6" s="20">
        <f t="shared" si="1"/>
        <v>2</v>
      </c>
      <c r="H6" s="45"/>
    </row>
    <row r="7" spans="1:8" x14ac:dyDescent="0.2">
      <c r="A7" s="18" t="s">
        <v>9</v>
      </c>
      <c r="B7" s="47">
        <v>7</v>
      </c>
      <c r="C7" s="47">
        <v>-1</v>
      </c>
      <c r="D7" s="47">
        <v>0</v>
      </c>
      <c r="E7" s="19">
        <v>0</v>
      </c>
      <c r="F7" s="19">
        <f t="shared" si="0"/>
        <v>6</v>
      </c>
      <c r="G7" s="20">
        <f t="shared" si="1"/>
        <v>-2</v>
      </c>
      <c r="H7" s="45"/>
    </row>
    <row r="8" spans="1:8" x14ac:dyDescent="0.2">
      <c r="A8" s="18" t="s">
        <v>10</v>
      </c>
      <c r="B8" s="47">
        <v>11</v>
      </c>
      <c r="C8" s="47">
        <v>-1</v>
      </c>
      <c r="D8" s="47">
        <v>0</v>
      </c>
      <c r="E8" s="19">
        <v>0</v>
      </c>
      <c r="F8" s="19">
        <f t="shared" si="0"/>
        <v>10</v>
      </c>
      <c r="G8" s="20">
        <f t="shared" si="1"/>
        <v>0</v>
      </c>
      <c r="H8" s="45"/>
    </row>
    <row r="9" spans="1:8" x14ac:dyDescent="0.2">
      <c r="A9" s="18" t="s">
        <v>11</v>
      </c>
      <c r="B9" s="47">
        <v>11</v>
      </c>
      <c r="C9" s="47">
        <v>0</v>
      </c>
      <c r="D9" s="47">
        <v>0</v>
      </c>
      <c r="E9" s="19">
        <v>0</v>
      </c>
      <c r="F9" s="19">
        <f t="shared" si="0"/>
        <v>11</v>
      </c>
      <c r="G9" s="20">
        <f t="shared" si="1"/>
        <v>0</v>
      </c>
      <c r="H9" s="45"/>
    </row>
    <row r="10" spans="1:8" ht="13.5" thickBot="1" x14ac:dyDescent="0.25">
      <c r="A10" s="21" t="s">
        <v>12</v>
      </c>
      <c r="B10" s="48">
        <v>16</v>
      </c>
      <c r="C10" s="48">
        <v>3</v>
      </c>
      <c r="D10" s="48">
        <v>0</v>
      </c>
      <c r="E10" s="22">
        <v>0</v>
      </c>
      <c r="F10" s="22">
        <f t="shared" si="0"/>
        <v>19</v>
      </c>
      <c r="G10" s="23">
        <f t="shared" si="1"/>
        <v>4</v>
      </c>
      <c r="H10" s="46"/>
    </row>
    <row r="11" spans="1:8" ht="13.5" thickBot="1" x14ac:dyDescent="0.25">
      <c r="A11" s="24"/>
    </row>
    <row r="12" spans="1:8" x14ac:dyDescent="0.2">
      <c r="A12" s="14" t="s">
        <v>13</v>
      </c>
      <c r="B12" s="15" t="s">
        <v>55</v>
      </c>
      <c r="C12" s="15" t="s">
        <v>54</v>
      </c>
      <c r="D12" s="15" t="s">
        <v>58</v>
      </c>
      <c r="E12" s="15" t="s">
        <v>111</v>
      </c>
      <c r="F12" s="105" t="s">
        <v>60</v>
      </c>
      <c r="G12" s="105"/>
      <c r="H12" s="16" t="s">
        <v>61</v>
      </c>
    </row>
    <row r="13" spans="1:8" ht="13.5" thickBot="1" x14ac:dyDescent="0.25">
      <c r="A13" s="18" t="s">
        <v>28</v>
      </c>
      <c r="B13" s="47">
        <v>23</v>
      </c>
      <c r="C13" s="47">
        <v>0</v>
      </c>
      <c r="D13" s="50">
        <v>0</v>
      </c>
      <c r="E13" s="19">
        <v>0</v>
      </c>
      <c r="F13" s="103">
        <f t="shared" ref="F13:F25" si="2">SUM(B13:E13)</f>
        <v>23</v>
      </c>
      <c r="G13" s="104"/>
      <c r="H13" s="45"/>
    </row>
    <row r="14" spans="1:8" ht="13.5" thickBot="1" x14ac:dyDescent="0.25">
      <c r="A14" s="21" t="s">
        <v>56</v>
      </c>
      <c r="B14" s="22">
        <f>IF(3+toughnessBonus &gt; 0,3+toughnessBonus,0)</f>
        <v>5</v>
      </c>
      <c r="C14" s="48">
        <v>0</v>
      </c>
      <c r="D14" s="51">
        <v>0</v>
      </c>
      <c r="E14" s="22">
        <f>healingLevel</f>
        <v>1</v>
      </c>
      <c r="F14" s="103">
        <f t="shared" si="2"/>
        <v>6</v>
      </c>
      <c r="G14" s="104"/>
      <c r="H14" s="46"/>
    </row>
    <row r="15" spans="1:8" ht="13.5" thickBot="1" x14ac:dyDescent="0.25">
      <c r="A15" s="14" t="s">
        <v>14</v>
      </c>
      <c r="B15" s="49">
        <v>4</v>
      </c>
      <c r="C15" s="49">
        <v>0</v>
      </c>
      <c r="D15" s="52">
        <v>0</v>
      </c>
      <c r="E15" s="25">
        <v>0</v>
      </c>
      <c r="F15" s="103">
        <f t="shared" si="2"/>
        <v>4</v>
      </c>
      <c r="G15" s="104"/>
      <c r="H15" s="56"/>
    </row>
    <row r="16" spans="1:8" ht="13.5" thickBot="1" x14ac:dyDescent="0.25">
      <c r="A16" s="21" t="s">
        <v>15</v>
      </c>
      <c r="B16" s="22">
        <f>IF(3+manaBonus &gt; 0,3+manaBonus,0)</f>
        <v>3</v>
      </c>
      <c r="C16" s="48">
        <v>3</v>
      </c>
      <c r="D16" s="51">
        <v>0</v>
      </c>
      <c r="E16" s="22">
        <v>0</v>
      </c>
      <c r="F16" s="103">
        <f t="shared" si="2"/>
        <v>6</v>
      </c>
      <c r="G16" s="104"/>
      <c r="H16" s="46" t="s">
        <v>76</v>
      </c>
    </row>
    <row r="17" spans="1:8" ht="13.5" thickBot="1" x14ac:dyDescent="0.25">
      <c r="A17" s="14" t="s">
        <v>16</v>
      </c>
      <c r="B17" s="25">
        <f>IF(10+dexterityBonus &gt; 0,10+dexterityBonus,0)</f>
        <v>11</v>
      </c>
      <c r="C17" s="49">
        <v>1</v>
      </c>
      <c r="D17" s="52">
        <v>0</v>
      </c>
      <c r="E17" s="25">
        <v>0</v>
      </c>
      <c r="F17" s="103">
        <f t="shared" si="2"/>
        <v>12</v>
      </c>
      <c r="G17" s="104"/>
      <c r="H17" s="56"/>
    </row>
    <row r="18" spans="1:8" ht="13.5" thickBot="1" x14ac:dyDescent="0.25">
      <c r="A18" s="21" t="s">
        <v>17</v>
      </c>
      <c r="B18" s="22">
        <v>0</v>
      </c>
      <c r="C18" s="48">
        <v>0</v>
      </c>
      <c r="D18" s="51">
        <v>0</v>
      </c>
      <c r="E18" s="22">
        <v>0</v>
      </c>
      <c r="F18" s="103">
        <f t="shared" si="2"/>
        <v>0</v>
      </c>
      <c r="G18" s="104"/>
      <c r="H18" s="46"/>
    </row>
    <row r="19" spans="1:8" ht="13.5" thickBot="1" x14ac:dyDescent="0.25">
      <c r="A19" s="26" t="s">
        <v>57</v>
      </c>
      <c r="B19" s="27">
        <f>ROUNDDOWN((dexterityTotal*2+learningTotal+willpowerTotal+perceptionTotal)/5,0)</f>
        <v>13</v>
      </c>
      <c r="C19" s="53">
        <v>2</v>
      </c>
      <c r="D19" s="54">
        <v>0</v>
      </c>
      <c r="E19" s="27">
        <v>0</v>
      </c>
      <c r="F19" s="103">
        <f t="shared" si="2"/>
        <v>15</v>
      </c>
      <c r="G19" s="104"/>
      <c r="H19" s="57"/>
    </row>
    <row r="20" spans="1:8" ht="13.5" thickBot="1" x14ac:dyDescent="0.25">
      <c r="A20" s="28" t="s">
        <v>18</v>
      </c>
      <c r="B20" s="29">
        <f>20+strengthBonus+level</f>
        <v>22</v>
      </c>
      <c r="C20" s="49">
        <v>0</v>
      </c>
      <c r="D20" s="49">
        <v>3</v>
      </c>
      <c r="E20" s="25">
        <v>0</v>
      </c>
      <c r="F20" s="103">
        <f t="shared" si="2"/>
        <v>25</v>
      </c>
      <c r="G20" s="104"/>
      <c r="H20" s="56"/>
    </row>
    <row r="21" spans="1:8" ht="13.5" thickBot="1" x14ac:dyDescent="0.25">
      <c r="A21" s="30" t="s">
        <v>19</v>
      </c>
      <c r="B21" s="61">
        <f>strengthBonus+level</f>
        <v>2</v>
      </c>
      <c r="C21" s="48">
        <v>0</v>
      </c>
      <c r="D21" s="48">
        <v>10</v>
      </c>
      <c r="E21" s="22">
        <v>0</v>
      </c>
      <c r="F21" s="103">
        <f t="shared" si="2"/>
        <v>12</v>
      </c>
      <c r="G21" s="104"/>
      <c r="H21" s="46"/>
    </row>
    <row r="22" spans="1:8" ht="13.5" thickBot="1" x14ac:dyDescent="0.25">
      <c r="A22" s="14" t="s">
        <v>20</v>
      </c>
      <c r="B22" s="25">
        <f>20+perceptionBonus+level</f>
        <v>25</v>
      </c>
      <c r="C22" s="49">
        <v>0</v>
      </c>
      <c r="D22" s="52">
        <v>0</v>
      </c>
      <c r="E22" s="25">
        <f>archeryLevel</f>
        <v>1</v>
      </c>
      <c r="F22" s="103">
        <f t="shared" si="2"/>
        <v>26</v>
      </c>
      <c r="G22" s="104"/>
      <c r="H22" s="56"/>
    </row>
    <row r="23" spans="1:8" ht="13.5" thickBot="1" x14ac:dyDescent="0.25">
      <c r="A23" s="21" t="s">
        <v>21</v>
      </c>
      <c r="B23" s="22">
        <f>dexterityBonus+level</f>
        <v>2</v>
      </c>
      <c r="C23" s="48">
        <v>0</v>
      </c>
      <c r="D23" s="51">
        <v>0</v>
      </c>
      <c r="E23" s="22">
        <v>0</v>
      </c>
      <c r="F23" s="103">
        <f t="shared" si="2"/>
        <v>2</v>
      </c>
      <c r="G23" s="104"/>
      <c r="H23" s="46"/>
    </row>
    <row r="24" spans="1:8" ht="13.5" thickBot="1" x14ac:dyDescent="0.25">
      <c r="A24" s="31" t="s">
        <v>176</v>
      </c>
      <c r="B24" s="32">
        <f>strengthTotal</f>
        <v>12</v>
      </c>
      <c r="C24" s="55">
        <v>13</v>
      </c>
      <c r="D24" s="55">
        <v>0</v>
      </c>
      <c r="E24" s="33">
        <f>packagingLevel</f>
        <v>1</v>
      </c>
      <c r="F24" s="103">
        <f t="shared" si="2"/>
        <v>26</v>
      </c>
      <c r="G24" s="104"/>
      <c r="H24" s="58" t="s">
        <v>75</v>
      </c>
    </row>
    <row r="25" spans="1:8" ht="13.5" thickBot="1" x14ac:dyDescent="0.25">
      <c r="A25" s="34" t="s">
        <v>177</v>
      </c>
      <c r="B25" s="35">
        <f>SUM(Inventory!C:C)-SUM(Inventory!C1)</f>
        <v>0</v>
      </c>
      <c r="C25" s="48">
        <v>0</v>
      </c>
      <c r="D25" s="48">
        <v>0</v>
      </c>
      <c r="E25" s="22">
        <v>0</v>
      </c>
      <c r="F25" s="103">
        <f t="shared" si="2"/>
        <v>0</v>
      </c>
      <c r="G25" s="104"/>
      <c r="H25" s="46"/>
    </row>
  </sheetData>
  <sheetProtection sheet="1" objects="1" scenarios="1" formatColumns="0"/>
  <mergeCells count="14">
    <mergeCell ref="F17:G17"/>
    <mergeCell ref="F12:G12"/>
    <mergeCell ref="F13:G13"/>
    <mergeCell ref="F14:G14"/>
    <mergeCell ref="F15:G15"/>
    <mergeCell ref="F16:G16"/>
    <mergeCell ref="F25:G25"/>
    <mergeCell ref="F18:G18"/>
    <mergeCell ref="F19:G19"/>
    <mergeCell ref="F20:G20"/>
    <mergeCell ref="F21:G21"/>
    <mergeCell ref="F22:G22"/>
    <mergeCell ref="F23:G23"/>
    <mergeCell ref="F24:G24"/>
  </mergeCells>
  <dataValidations count="3">
    <dataValidation allowBlank="1" showInputMessage="1" showErrorMessage="1" prompt="e.g. Damage, spent spell points, equipment, and spell effects." sqref="E13:E25 E2:E10"/>
    <dataValidation allowBlank="1" showInputMessage="1" showErrorMessage="1" prompt="e.g. Equipment and spell effects." sqref="D13:D25 D2:D10"/>
    <dataValidation showInputMessage="1" showErrorMessage="1" prompt="e.g. Race, class, and star sign effects." sqref="C13:C25 C2:C10"/>
  </dataValidations>
  <pageMargins left="0" right="0" top="0.39410000000000006" bottom="0.39410000000000006" header="0" footer="0"/>
  <pageSetup orientation="portrait" r:id="rId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7"/>
  <sheetViews>
    <sheetView workbookViewId="0">
      <selection activeCell="C2" sqref="C2"/>
    </sheetView>
  </sheetViews>
  <sheetFormatPr defaultRowHeight="12.75" x14ac:dyDescent="0.2"/>
  <cols>
    <col min="1" max="1" width="20.25" style="2" bestFit="1" customWidth="1"/>
    <col min="2" max="2" width="5.5" style="2" bestFit="1" customWidth="1"/>
    <col min="3" max="3" width="5.875" style="2" bestFit="1" customWidth="1"/>
    <col min="4" max="4" width="60.875" style="2" bestFit="1" customWidth="1"/>
    <col min="5" max="16384" width="9" style="2"/>
  </cols>
  <sheetData>
    <row r="1" spans="1:4" x14ac:dyDescent="0.2">
      <c r="A1" s="13" t="s">
        <v>25</v>
      </c>
      <c r="B1" s="13" t="s">
        <v>89</v>
      </c>
      <c r="C1" s="13" t="s">
        <v>37</v>
      </c>
      <c r="D1" s="13" t="s">
        <v>61</v>
      </c>
    </row>
    <row r="2" spans="1:4" x14ac:dyDescent="0.2">
      <c r="A2" s="36" t="s">
        <v>38</v>
      </c>
      <c r="B2" s="59">
        <v>0</v>
      </c>
      <c r="C2" s="59">
        <v>1</v>
      </c>
      <c r="D2" s="59"/>
    </row>
    <row r="3" spans="1:4" x14ac:dyDescent="0.2">
      <c r="A3" s="36" t="s">
        <v>39</v>
      </c>
      <c r="B3" s="59">
        <v>0</v>
      </c>
      <c r="C3" s="59">
        <v>2</v>
      </c>
      <c r="D3" s="59"/>
    </row>
    <row r="4" spans="1:4" x14ac:dyDescent="0.2">
      <c r="A4" s="36" t="s">
        <v>40</v>
      </c>
      <c r="B4" s="59">
        <v>0</v>
      </c>
      <c r="C4" s="59">
        <v>0</v>
      </c>
      <c r="D4" s="59"/>
    </row>
    <row r="5" spans="1:4" x14ac:dyDescent="0.2">
      <c r="A5" s="36" t="s">
        <v>41</v>
      </c>
      <c r="B5" s="59">
        <v>0</v>
      </c>
      <c r="C5" s="59">
        <v>1</v>
      </c>
      <c r="D5" s="59"/>
    </row>
    <row r="6" spans="1:4" x14ac:dyDescent="0.2">
      <c r="A6" s="36" t="s">
        <v>42</v>
      </c>
      <c r="B6" s="59">
        <v>0</v>
      </c>
      <c r="C6" s="59">
        <v>0</v>
      </c>
      <c r="D6" s="59"/>
    </row>
    <row r="7" spans="1:4" x14ac:dyDescent="0.2">
      <c r="A7" s="36" t="s">
        <v>43</v>
      </c>
      <c r="B7" s="59">
        <v>0</v>
      </c>
      <c r="C7" s="59">
        <v>0</v>
      </c>
      <c r="D7" s="59"/>
    </row>
    <row r="8" spans="1:4" x14ac:dyDescent="0.2">
      <c r="A8" s="36" t="s">
        <v>88</v>
      </c>
      <c r="B8" s="59">
        <v>0</v>
      </c>
      <c r="C8" s="59">
        <v>4</v>
      </c>
      <c r="D8" s="59"/>
    </row>
    <row r="9" spans="1:4" x14ac:dyDescent="0.2">
      <c r="A9" s="36" t="s">
        <v>87</v>
      </c>
      <c r="B9" s="59">
        <v>0</v>
      </c>
      <c r="C9" s="59">
        <v>1</v>
      </c>
      <c r="D9" s="59"/>
    </row>
    <row r="10" spans="1:4" x14ac:dyDescent="0.2">
      <c r="A10" s="36" t="s">
        <v>44</v>
      </c>
      <c r="B10" s="59">
        <v>0</v>
      </c>
      <c r="C10" s="59">
        <v>0</v>
      </c>
      <c r="D10" s="59"/>
    </row>
    <row r="11" spans="1:4" x14ac:dyDescent="0.2">
      <c r="A11" s="36" t="s">
        <v>45</v>
      </c>
      <c r="B11" s="59">
        <v>0</v>
      </c>
      <c r="C11" s="59">
        <v>0</v>
      </c>
      <c r="D11" s="59"/>
    </row>
    <row r="12" spans="1:4" x14ac:dyDescent="0.2">
      <c r="A12" s="36" t="s">
        <v>86</v>
      </c>
      <c r="B12" s="59">
        <v>0</v>
      </c>
      <c r="C12" s="59">
        <v>1</v>
      </c>
      <c r="D12" s="59"/>
    </row>
    <row r="13" spans="1:4" x14ac:dyDescent="0.2">
      <c r="A13" s="36" t="s">
        <v>46</v>
      </c>
      <c r="B13" s="59">
        <v>0</v>
      </c>
      <c r="C13" s="59">
        <v>0</v>
      </c>
      <c r="D13" s="59"/>
    </row>
    <row r="14" spans="1:4" x14ac:dyDescent="0.2">
      <c r="A14" s="36" t="s">
        <v>47</v>
      </c>
      <c r="B14" s="59">
        <v>0</v>
      </c>
      <c r="C14" s="59">
        <v>0</v>
      </c>
      <c r="D14" s="59"/>
    </row>
    <row r="15" spans="1:4" x14ac:dyDescent="0.2">
      <c r="A15" s="36" t="s">
        <v>48</v>
      </c>
      <c r="B15" s="59">
        <v>0</v>
      </c>
      <c r="C15" s="59">
        <v>0</v>
      </c>
      <c r="D15" s="59"/>
    </row>
    <row r="16" spans="1:4" x14ac:dyDescent="0.2">
      <c r="A16" s="36" t="s">
        <v>85</v>
      </c>
      <c r="B16" s="59">
        <v>0</v>
      </c>
      <c r="C16" s="59">
        <v>0</v>
      </c>
      <c r="D16" s="59"/>
    </row>
    <row r="17" spans="1:4" x14ac:dyDescent="0.2">
      <c r="A17" s="36" t="s">
        <v>49</v>
      </c>
      <c r="B17" s="59">
        <v>0</v>
      </c>
      <c r="C17" s="59">
        <v>0</v>
      </c>
      <c r="D17" s="59"/>
    </row>
  </sheetData>
  <sheetProtection sheet="1" objects="1" scenarios="1" formatColumns="0"/>
  <pageMargins left="0" right="0" top="0.39410000000000006" bottom="0.39410000000000006" header="0" footer="0"/>
  <pageSetup orientation="portrait" r:id="rId1"/>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0"/>
  <sheetViews>
    <sheetView workbookViewId="0">
      <selection activeCell="H16" sqref="H16"/>
    </sheetView>
  </sheetViews>
  <sheetFormatPr defaultRowHeight="12.75" x14ac:dyDescent="0.2"/>
  <cols>
    <col min="1" max="1" width="21.875" style="2" bestFit="1" customWidth="1"/>
    <col min="2" max="2" width="6.25" style="2" bestFit="1" customWidth="1"/>
    <col min="3" max="3" width="5.875" style="2" bestFit="1" customWidth="1"/>
    <col min="4" max="4" width="7.125" style="2" bestFit="1" customWidth="1"/>
    <col min="5" max="5" width="6.125" style="2" bestFit="1" customWidth="1"/>
    <col min="6" max="16384" width="9" style="2"/>
  </cols>
  <sheetData>
    <row r="1" spans="1:5" x14ac:dyDescent="0.2">
      <c r="A1" s="14" t="s">
        <v>25</v>
      </c>
      <c r="B1" s="37" t="s">
        <v>89</v>
      </c>
      <c r="C1" s="37" t="s">
        <v>37</v>
      </c>
      <c r="D1" s="37" t="s">
        <v>90</v>
      </c>
      <c r="E1" s="38" t="s">
        <v>61</v>
      </c>
    </row>
    <row r="2" spans="1:5" x14ac:dyDescent="0.2">
      <c r="A2" s="39" t="s">
        <v>91</v>
      </c>
      <c r="B2" s="47">
        <v>0</v>
      </c>
      <c r="C2" s="19">
        <f>IF(B2&lt;10,0,IF(B2&lt;30,1,IF(B2&lt;60,2,IF(B2&lt;110,3,IF(B2&lt;190,4,IF(B2&lt;320,5,IF(B2&lt;530,6,IF(B2&lt;870,7,IF(B2&lt;1420,8,9)))))))))</f>
        <v>0</v>
      </c>
      <c r="D2" s="47"/>
      <c r="E2" s="45"/>
    </row>
    <row r="3" spans="1:5" x14ac:dyDescent="0.2">
      <c r="A3" s="39" t="s">
        <v>92</v>
      </c>
      <c r="B3" s="47">
        <v>0</v>
      </c>
      <c r="C3" s="19">
        <f t="shared" ref="C3:C20" si="0">IF(B3&lt;10,0,IF(B3&lt;30,1,IF(B3&lt;60,2,IF(B3&lt;110,3,IF(B3&lt;190,4,IF(B3&lt;320,5,IF(B3&lt;530,6,IF(B3&lt;870,7,IF(B3&lt;1420,8,9)))))))))</f>
        <v>0</v>
      </c>
      <c r="D3" s="47"/>
      <c r="E3" s="45"/>
    </row>
    <row r="4" spans="1:5" x14ac:dyDescent="0.2">
      <c r="A4" s="39" t="s">
        <v>93</v>
      </c>
      <c r="B4" s="47">
        <v>0</v>
      </c>
      <c r="C4" s="19">
        <f t="shared" si="0"/>
        <v>0</v>
      </c>
      <c r="D4" s="47"/>
      <c r="E4" s="45"/>
    </row>
    <row r="5" spans="1:5" x14ac:dyDescent="0.2">
      <c r="A5" s="39" t="s">
        <v>94</v>
      </c>
      <c r="B5" s="47">
        <v>0</v>
      </c>
      <c r="C5" s="19">
        <f t="shared" si="0"/>
        <v>0</v>
      </c>
      <c r="D5" s="47"/>
      <c r="E5" s="45"/>
    </row>
    <row r="6" spans="1:5" x14ac:dyDescent="0.2">
      <c r="A6" s="39" t="s">
        <v>95</v>
      </c>
      <c r="B6" s="47">
        <v>0</v>
      </c>
      <c r="C6" s="19">
        <f t="shared" si="0"/>
        <v>0</v>
      </c>
      <c r="D6" s="47"/>
      <c r="E6" s="45"/>
    </row>
    <row r="7" spans="1:5" x14ac:dyDescent="0.2">
      <c r="A7" s="39" t="s">
        <v>96</v>
      </c>
      <c r="B7" s="47">
        <v>0</v>
      </c>
      <c r="C7" s="19">
        <f t="shared" si="0"/>
        <v>0</v>
      </c>
      <c r="D7" s="47"/>
      <c r="E7" s="45"/>
    </row>
    <row r="8" spans="1:5" x14ac:dyDescent="0.2">
      <c r="A8" s="39" t="s">
        <v>97</v>
      </c>
      <c r="B8" s="47">
        <v>0</v>
      </c>
      <c r="C8" s="19">
        <f t="shared" si="0"/>
        <v>0</v>
      </c>
      <c r="D8" s="47"/>
      <c r="E8" s="45"/>
    </row>
    <row r="9" spans="1:5" x14ac:dyDescent="0.2">
      <c r="A9" s="39" t="s">
        <v>98</v>
      </c>
      <c r="B9" s="47">
        <v>0</v>
      </c>
      <c r="C9" s="19">
        <f t="shared" si="0"/>
        <v>0</v>
      </c>
      <c r="D9" s="47"/>
      <c r="E9" s="45"/>
    </row>
    <row r="10" spans="1:5" x14ac:dyDescent="0.2">
      <c r="A10" s="39" t="s">
        <v>99</v>
      </c>
      <c r="B10" s="47">
        <v>0</v>
      </c>
      <c r="C10" s="19">
        <f t="shared" si="0"/>
        <v>0</v>
      </c>
      <c r="D10" s="47"/>
      <c r="E10" s="45"/>
    </row>
    <row r="11" spans="1:5" x14ac:dyDescent="0.2">
      <c r="A11" s="39" t="s">
        <v>100</v>
      </c>
      <c r="B11" s="47">
        <v>0</v>
      </c>
      <c r="C11" s="19">
        <f t="shared" si="0"/>
        <v>0</v>
      </c>
      <c r="D11" s="47"/>
      <c r="E11" s="45"/>
    </row>
    <row r="12" spans="1:5" x14ac:dyDescent="0.2">
      <c r="A12" s="39" t="s">
        <v>101</v>
      </c>
      <c r="B12" s="47">
        <v>0</v>
      </c>
      <c r="C12" s="19">
        <f t="shared" si="0"/>
        <v>0</v>
      </c>
      <c r="D12" s="47"/>
      <c r="E12" s="45"/>
    </row>
    <row r="13" spans="1:5" x14ac:dyDescent="0.2">
      <c r="A13" s="39" t="s">
        <v>178</v>
      </c>
      <c r="B13" s="47">
        <v>0</v>
      </c>
      <c r="C13" s="19">
        <f t="shared" si="0"/>
        <v>0</v>
      </c>
      <c r="D13" s="47"/>
      <c r="E13" s="45"/>
    </row>
    <row r="14" spans="1:5" x14ac:dyDescent="0.2">
      <c r="A14" s="39" t="s">
        <v>102</v>
      </c>
      <c r="B14" s="47">
        <v>0</v>
      </c>
      <c r="C14" s="19">
        <f t="shared" si="0"/>
        <v>0</v>
      </c>
      <c r="D14" s="47"/>
      <c r="E14" s="45"/>
    </row>
    <row r="15" spans="1:5" x14ac:dyDescent="0.2">
      <c r="A15" s="39" t="s">
        <v>103</v>
      </c>
      <c r="B15" s="47">
        <v>0</v>
      </c>
      <c r="C15" s="19">
        <f t="shared" si="0"/>
        <v>0</v>
      </c>
      <c r="D15" s="47"/>
      <c r="E15" s="45"/>
    </row>
    <row r="16" spans="1:5" x14ac:dyDescent="0.2">
      <c r="A16" s="39" t="s">
        <v>105</v>
      </c>
      <c r="B16" s="47">
        <v>0</v>
      </c>
      <c r="C16" s="19">
        <f t="shared" si="0"/>
        <v>0</v>
      </c>
      <c r="D16" s="47"/>
      <c r="E16" s="45"/>
    </row>
    <row r="17" spans="1:5" x14ac:dyDescent="0.2">
      <c r="A17" s="39" t="s">
        <v>106</v>
      </c>
      <c r="B17" s="47">
        <v>0</v>
      </c>
      <c r="C17" s="19">
        <f t="shared" si="0"/>
        <v>0</v>
      </c>
      <c r="D17" s="47"/>
      <c r="E17" s="45"/>
    </row>
    <row r="18" spans="1:5" x14ac:dyDescent="0.2">
      <c r="A18" s="39" t="s">
        <v>107</v>
      </c>
      <c r="B18" s="47">
        <v>0</v>
      </c>
      <c r="C18" s="19">
        <f t="shared" si="0"/>
        <v>0</v>
      </c>
      <c r="D18" s="47"/>
      <c r="E18" s="45"/>
    </row>
    <row r="19" spans="1:5" x14ac:dyDescent="0.2">
      <c r="A19" s="39" t="s">
        <v>108</v>
      </c>
      <c r="B19" s="47">
        <v>0</v>
      </c>
      <c r="C19" s="19">
        <f t="shared" si="0"/>
        <v>0</v>
      </c>
      <c r="D19" s="47"/>
      <c r="E19" s="45"/>
    </row>
    <row r="20" spans="1:5" ht="13.5" thickBot="1" x14ac:dyDescent="0.25">
      <c r="A20" s="40" t="s">
        <v>104</v>
      </c>
      <c r="B20" s="48">
        <v>0</v>
      </c>
      <c r="C20" s="22">
        <f t="shared" si="0"/>
        <v>0</v>
      </c>
      <c r="D20" s="48"/>
      <c r="E20" s="46"/>
    </row>
  </sheetData>
  <sheetProtection sheet="1" objects="1" scenarios="1" formatColumn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D25" sqref="D25"/>
    </sheetView>
  </sheetViews>
  <sheetFormatPr defaultRowHeight="12.75" x14ac:dyDescent="0.2"/>
  <cols>
    <col min="1" max="1" width="10.75" style="2" customWidth="1"/>
    <col min="2" max="16384" width="9" style="2"/>
  </cols>
  <sheetData/>
  <pageMargins left="0" right="0" top="0.39410000000000006" bottom="0.39410000000000006" header="0" footer="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
  <sheetViews>
    <sheetView workbookViewId="0">
      <selection activeCell="D2" sqref="D2"/>
    </sheetView>
  </sheetViews>
  <sheetFormatPr defaultRowHeight="12.75" x14ac:dyDescent="0.2"/>
  <cols>
    <col min="1" max="1" width="5.875" style="59" bestFit="1" customWidth="1"/>
    <col min="2" max="2" width="9.875" style="59" bestFit="1" customWidth="1"/>
    <col min="3" max="3" width="39.375" style="59" customWidth="1"/>
    <col min="4" max="4" width="6.5" style="59" bestFit="1" customWidth="1"/>
    <col min="5" max="5" width="6.125" style="59" bestFit="1" customWidth="1"/>
    <col min="6" max="16384" width="9" style="2"/>
  </cols>
  <sheetData>
    <row r="1" spans="1:5" x14ac:dyDescent="0.2">
      <c r="A1" s="13" t="s">
        <v>25</v>
      </c>
      <c r="B1" s="13" t="s">
        <v>62</v>
      </c>
      <c r="C1" s="13" t="s">
        <v>26</v>
      </c>
      <c r="D1" s="13" t="s">
        <v>27</v>
      </c>
      <c r="E1" s="13" t="s">
        <v>61</v>
      </c>
    </row>
    <row r="2" spans="1:5" ht="14.25" customHeight="1" x14ac:dyDescent="0.2">
      <c r="A2" s="59" t="s">
        <v>80</v>
      </c>
      <c r="B2" s="59" t="s">
        <v>81</v>
      </c>
      <c r="C2" s="60" t="s">
        <v>82</v>
      </c>
    </row>
  </sheetData>
  <sheetProtection sheet="1" objects="1" scenarios="1" formatColumn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2"/>
  <sheetViews>
    <sheetView workbookViewId="0">
      <selection activeCell="F11" sqref="F11"/>
    </sheetView>
  </sheetViews>
  <sheetFormatPr defaultRowHeight="12.75" x14ac:dyDescent="0.2"/>
  <cols>
    <col min="1" max="1" width="8.125" style="59" bestFit="1" customWidth="1"/>
    <col min="2" max="2" width="11.125" style="59" bestFit="1" customWidth="1"/>
    <col min="3" max="3" width="6.5" style="59" bestFit="1" customWidth="1"/>
    <col min="4" max="4" width="6.125" style="59" bestFit="1" customWidth="1"/>
    <col min="5" max="16384" width="9" style="2"/>
  </cols>
  <sheetData>
    <row r="1" spans="1:4" x14ac:dyDescent="0.2">
      <c r="A1" s="13" t="s">
        <v>25</v>
      </c>
      <c r="B1" s="13" t="s">
        <v>26</v>
      </c>
      <c r="C1" s="13" t="s">
        <v>27</v>
      </c>
      <c r="D1" s="13" t="s">
        <v>61</v>
      </c>
    </row>
    <row r="2" spans="1:4" x14ac:dyDescent="0.2">
      <c r="A2" s="59" t="s">
        <v>83</v>
      </c>
      <c r="C2" s="59">
        <v>0</v>
      </c>
    </row>
  </sheetData>
  <sheetProtection sheet="1" objects="1" scenarios="1" formatColumns="0"/>
  <pageMargins left="0" right="0" top="0.39410000000000006" bottom="0.39410000000000006" header="0" footer="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election activeCell="J30" sqref="J30"/>
    </sheetView>
  </sheetViews>
  <sheetFormatPr defaultRowHeight="12.75" x14ac:dyDescent="0.2"/>
  <cols>
    <col min="1" max="1" width="10.75" style="2" customWidth="1"/>
    <col min="2" max="2" width="10.125" style="2" bestFit="1" customWidth="1"/>
    <col min="3" max="3" width="6.625" style="2" bestFit="1" customWidth="1"/>
    <col min="4" max="16384" width="9" style="2"/>
  </cols>
  <sheetData/>
  <pageMargins left="0" right="0" top="0.39410000000000006" bottom="0.39410000000000006" header="0" footer="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54</TotalTime>
  <Application>Microsoft Excel</Application>
  <DocSecurity>0</DocSecurity>
  <ScaleCrop>false</ScaleCrop>
  <HeadingPairs>
    <vt:vector size="4" baseType="variant">
      <vt:variant>
        <vt:lpstr>Worksheets</vt:lpstr>
      </vt:variant>
      <vt:variant>
        <vt:i4>14</vt:i4>
      </vt:variant>
      <vt:variant>
        <vt:lpstr>Named Ranges</vt:lpstr>
      </vt:variant>
      <vt:variant>
        <vt:i4>56</vt:i4>
      </vt:variant>
    </vt:vector>
  </HeadingPairs>
  <TitlesOfParts>
    <vt:vector size="70" baseType="lpstr">
      <vt:lpstr>Instructions</vt:lpstr>
      <vt:lpstr>Bio</vt:lpstr>
      <vt:lpstr>Stats</vt:lpstr>
      <vt:lpstr>Skills</vt:lpstr>
      <vt:lpstr>Weapon Skills</vt:lpstr>
      <vt:lpstr>Spells</vt:lpstr>
      <vt:lpstr>Equipment</vt:lpstr>
      <vt:lpstr>Inventory</vt:lpstr>
      <vt:lpstr>Treasure</vt:lpstr>
      <vt:lpstr>Class Effects</vt:lpstr>
      <vt:lpstr>Racial Effects</vt:lpstr>
      <vt:lpstr>Star Sign Effects</vt:lpstr>
      <vt:lpstr>License</vt:lpstr>
      <vt:lpstr>Drop Down Lists</vt:lpstr>
      <vt:lpstr>appearanceBonus</vt:lpstr>
      <vt:lpstr>appearanceTotal</vt:lpstr>
      <vt:lpstr>archeryLevel</vt:lpstr>
      <vt:lpstr>athleticsLevel</vt:lpstr>
      <vt:lpstr>birthDay</vt:lpstr>
      <vt:lpstr>birthWeek</vt:lpstr>
      <vt:lpstr>characterName</vt:lpstr>
      <vt:lpstr>charismaBonus</vt:lpstr>
      <vt:lpstr>charismaTotal</vt:lpstr>
      <vt:lpstr>class</vt:lpstr>
      <vt:lpstr>concentrateLevel</vt:lpstr>
      <vt:lpstr>detectTrapLevel</vt:lpstr>
      <vt:lpstr>dexterityBonus</vt:lpstr>
      <vt:lpstr>dexterityTotal</vt:lpstr>
      <vt:lpstr>disarmTrapLevel</vt:lpstr>
      <vt:lpstr>dodgeLevel</vt:lpstr>
      <vt:lpstr>dvTotal</vt:lpstr>
      <vt:lpstr>EncumbranceTotal</vt:lpstr>
      <vt:lpstr>firstAidLevel</vt:lpstr>
      <vt:lpstr>gender</vt:lpstr>
      <vt:lpstr>healingLevel</vt:lpstr>
      <vt:lpstr>hpRecoveryRateTotal</vt:lpstr>
      <vt:lpstr>hpTotal</vt:lpstr>
      <vt:lpstr>learningBonus</vt:lpstr>
      <vt:lpstr>learningTotal</vt:lpstr>
      <vt:lpstr>level</vt:lpstr>
      <vt:lpstr>listenLevel</vt:lpstr>
      <vt:lpstr>manaBonus</vt:lpstr>
      <vt:lpstr>manaTotal</vt:lpstr>
      <vt:lpstr>maxEncumbranceTotal</vt:lpstr>
      <vt:lpstr>meleeAttackPowerTotal</vt:lpstr>
      <vt:lpstr>meleeDamageRatingTotal</vt:lpstr>
      <vt:lpstr>openLockLevel</vt:lpstr>
      <vt:lpstr>packagingLevel</vt:lpstr>
      <vt:lpstr>perceptionBonus</vt:lpstr>
      <vt:lpstr>perceptionTotal</vt:lpstr>
      <vt:lpstr>pickPocketLevel</vt:lpstr>
      <vt:lpstr>playerName</vt:lpstr>
      <vt:lpstr>ppRecoveryRateTotal</vt:lpstr>
      <vt:lpstr>ppTotal</vt:lpstr>
      <vt:lpstr>pvTotal</vt:lpstr>
      <vt:lpstr>race</vt:lpstr>
      <vt:lpstr>rangedAttackPowerTotal</vt:lpstr>
      <vt:lpstr>rangedDamageRatingTotal</vt:lpstr>
      <vt:lpstr>smithingLevel</vt:lpstr>
      <vt:lpstr>speedTotal</vt:lpstr>
      <vt:lpstr>starSign</vt:lpstr>
      <vt:lpstr>stealthLevel</vt:lpstr>
      <vt:lpstr>strengthBonus</vt:lpstr>
      <vt:lpstr>strengthTotal</vt:lpstr>
      <vt:lpstr>survivalLevel</vt:lpstr>
      <vt:lpstr>toughnessBonus</vt:lpstr>
      <vt:lpstr>toughnessTotal</vt:lpstr>
      <vt:lpstr>twoWeaponCombatLevel</vt:lpstr>
      <vt:lpstr>willpowerBonus</vt:lpstr>
      <vt:lpstr>willpowerTotal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rmvgaines</dc:creator>
  <cp:lastModifiedBy>rmvgaines</cp:lastModifiedBy>
  <cp:revision>3</cp:revision>
  <cp:lastPrinted>2017-05-19T04:44:13Z</cp:lastPrinted>
  <dcterms:created xsi:type="dcterms:W3CDTF">2017-05-03T14:15:11Z</dcterms:created>
  <dcterms:modified xsi:type="dcterms:W3CDTF">2017-06-01T11:21:31Z</dcterms:modified>
</cp:coreProperties>
</file>