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gerar-respostas\"/>
    </mc:Choice>
  </mc:AlternateContent>
  <xr:revisionPtr revIDLastSave="0" documentId="13_ncr:1_{9D0A57E8-50BA-49B6-948E-54690BB5BD49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 a="1"/>
  <c r="B2" i="1" s="1"/>
  <c r="A2" i="1" a="1"/>
  <c r="A2" i="1" s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R3" i="1" s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6" i="1"/>
  <c r="R26" i="1" s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R34" i="1" s="1"/>
  <c r="L35" i="1"/>
  <c r="R35" i="1" s="1"/>
  <c r="L36" i="1"/>
  <c r="R36" i="1" s="1"/>
  <c r="L37" i="1"/>
  <c r="R37" i="1" s="1"/>
  <c r="L38" i="1"/>
  <c r="R38" i="1" s="1"/>
  <c r="L39" i="1"/>
  <c r="R39" i="1" s="1"/>
  <c r="L40" i="1"/>
  <c r="R40" i="1" s="1"/>
  <c r="L41" i="1"/>
  <c r="R41" i="1" s="1"/>
  <c r="L42" i="1"/>
  <c r="R42" i="1" s="1"/>
  <c r="L43" i="1"/>
  <c r="R43" i="1" s="1"/>
  <c r="L44" i="1"/>
  <c r="R44" i="1" s="1"/>
  <c r="L45" i="1"/>
  <c r="R45" i="1" s="1"/>
  <c r="L46" i="1"/>
  <c r="R46" i="1" s="1"/>
  <c r="L47" i="1"/>
  <c r="R47" i="1" s="1"/>
  <c r="L48" i="1"/>
  <c r="R48" i="1" s="1"/>
  <c r="L49" i="1"/>
  <c r="R49" i="1" s="1"/>
  <c r="L2" i="1"/>
  <c r="R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Q3" i="1" s="1"/>
  <c r="H4" i="1"/>
  <c r="Q4" i="1" s="1"/>
  <c r="H5" i="1"/>
  <c r="Q5" i="1" s="1"/>
  <c r="H6" i="1"/>
  <c r="Q6" i="1" s="1"/>
  <c r="H7" i="1"/>
  <c r="H8" i="1"/>
  <c r="Q8" i="1" s="1"/>
  <c r="H9" i="1"/>
  <c r="Q9" i="1" s="1"/>
  <c r="H10" i="1"/>
  <c r="Q10" i="1" s="1"/>
  <c r="H11" i="1"/>
  <c r="Q11" i="1" s="1"/>
  <c r="H12" i="1"/>
  <c r="Q12" i="1" s="1"/>
  <c r="H13" i="1"/>
  <c r="Q13" i="1" s="1"/>
  <c r="H14" i="1"/>
  <c r="Q14" i="1" s="1"/>
  <c r="H15" i="1"/>
  <c r="Q15" i="1" s="1"/>
  <c r="H16" i="1"/>
  <c r="Q16" i="1" s="1"/>
  <c r="H17" i="1"/>
  <c r="Q17" i="1" s="1"/>
  <c r="H18" i="1"/>
  <c r="Q18" i="1" s="1"/>
  <c r="H19" i="1"/>
  <c r="Q19" i="1" s="1"/>
  <c r="H20" i="1"/>
  <c r="Q20" i="1" s="1"/>
  <c r="H21" i="1"/>
  <c r="Q21" i="1" s="1"/>
  <c r="H22" i="1"/>
  <c r="Q22" i="1" s="1"/>
  <c r="H23" i="1"/>
  <c r="Q23" i="1" s="1"/>
  <c r="H24" i="1"/>
  <c r="Q24" i="1" s="1"/>
  <c r="H25" i="1"/>
  <c r="Q25" i="1" s="1"/>
  <c r="H26" i="1"/>
  <c r="Q26" i="1" s="1"/>
  <c r="H27" i="1"/>
  <c r="Q27" i="1" s="1"/>
  <c r="H28" i="1"/>
  <c r="Q28" i="1" s="1"/>
  <c r="H29" i="1"/>
  <c r="Q29" i="1" s="1"/>
  <c r="H30" i="1"/>
  <c r="Q30" i="1" s="1"/>
  <c r="H31" i="1"/>
  <c r="Q31" i="1" s="1"/>
  <c r="H32" i="1"/>
  <c r="Q32" i="1" s="1"/>
  <c r="H33" i="1"/>
  <c r="Q33" i="1" s="1"/>
  <c r="H34" i="1"/>
  <c r="Q34" i="1" s="1"/>
  <c r="H35" i="1"/>
  <c r="Q35" i="1" s="1"/>
  <c r="H36" i="1"/>
  <c r="Q36" i="1" s="1"/>
  <c r="H37" i="1"/>
  <c r="Q37" i="1" s="1"/>
  <c r="H38" i="1"/>
  <c r="Q38" i="1" s="1"/>
  <c r="H39" i="1"/>
  <c r="Q39" i="1" s="1"/>
  <c r="H40" i="1"/>
  <c r="Q40" i="1" s="1"/>
  <c r="H41" i="1"/>
  <c r="Q41" i="1" s="1"/>
  <c r="H42" i="1"/>
  <c r="Q42" i="1" s="1"/>
  <c r="H43" i="1"/>
  <c r="Q43" i="1" s="1"/>
  <c r="H44" i="1"/>
  <c r="Q44" i="1" s="1"/>
  <c r="H45" i="1"/>
  <c r="Q45" i="1" s="1"/>
  <c r="H46" i="1"/>
  <c r="Q46" i="1" s="1"/>
  <c r="H47" i="1"/>
  <c r="Q47" i="1" s="1"/>
  <c r="H48" i="1"/>
  <c r="Q48" i="1" s="1"/>
  <c r="H49" i="1"/>
  <c r="Q49" i="1" s="1"/>
  <c r="H2" i="1"/>
  <c r="Q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P43" i="1" l="1"/>
  <c r="S43" i="1" s="1"/>
  <c r="T43" i="1" s="1"/>
  <c r="P31" i="1"/>
  <c r="S31" i="1" s="1"/>
  <c r="T31" i="1" s="1"/>
  <c r="P19" i="1"/>
  <c r="S19" i="1" s="1"/>
  <c r="T19" i="1" s="1"/>
  <c r="P11" i="1"/>
  <c r="S11" i="1" s="1"/>
  <c r="T11" i="1" s="1"/>
  <c r="Q7" i="1"/>
  <c r="U2" i="1"/>
  <c r="P2" i="1"/>
  <c r="S2" i="1" s="1"/>
  <c r="T2" i="1" s="1"/>
  <c r="U46" i="1"/>
  <c r="P46" i="1"/>
  <c r="S46" i="1" s="1"/>
  <c r="T46" i="1" s="1"/>
  <c r="U42" i="1"/>
  <c r="P42" i="1"/>
  <c r="S42" i="1" s="1"/>
  <c r="T42" i="1" s="1"/>
  <c r="U38" i="1"/>
  <c r="P38" i="1"/>
  <c r="S38" i="1" s="1"/>
  <c r="T38" i="1" s="1"/>
  <c r="U34" i="1"/>
  <c r="P34" i="1"/>
  <c r="S34" i="1" s="1"/>
  <c r="T34" i="1" s="1"/>
  <c r="U30" i="1"/>
  <c r="P30" i="1"/>
  <c r="S30" i="1" s="1"/>
  <c r="T30" i="1" s="1"/>
  <c r="U26" i="1"/>
  <c r="P26" i="1"/>
  <c r="S26" i="1" s="1"/>
  <c r="T26" i="1" s="1"/>
  <c r="U22" i="1"/>
  <c r="P22" i="1"/>
  <c r="S22" i="1" s="1"/>
  <c r="T22" i="1" s="1"/>
  <c r="U18" i="1"/>
  <c r="P18" i="1"/>
  <c r="S18" i="1" s="1"/>
  <c r="T18" i="1" s="1"/>
  <c r="U14" i="1"/>
  <c r="P14" i="1"/>
  <c r="S14" i="1" s="1"/>
  <c r="T14" i="1" s="1"/>
  <c r="U10" i="1"/>
  <c r="P10" i="1"/>
  <c r="S10" i="1" s="1"/>
  <c r="T10" i="1" s="1"/>
  <c r="U6" i="1"/>
  <c r="P6" i="1"/>
  <c r="S6" i="1" s="1"/>
  <c r="T6" i="1" s="1"/>
  <c r="U49" i="1"/>
  <c r="P49" i="1"/>
  <c r="S49" i="1" s="1"/>
  <c r="T49" i="1" s="1"/>
  <c r="U45" i="1"/>
  <c r="P45" i="1"/>
  <c r="S45" i="1" s="1"/>
  <c r="T45" i="1" s="1"/>
  <c r="U41" i="1"/>
  <c r="P41" i="1"/>
  <c r="S41" i="1" s="1"/>
  <c r="T41" i="1" s="1"/>
  <c r="U37" i="1"/>
  <c r="P37" i="1"/>
  <c r="S37" i="1" s="1"/>
  <c r="T37" i="1" s="1"/>
  <c r="U33" i="1"/>
  <c r="P33" i="1"/>
  <c r="S33" i="1" s="1"/>
  <c r="T33" i="1" s="1"/>
  <c r="U29" i="1"/>
  <c r="P29" i="1"/>
  <c r="S29" i="1" s="1"/>
  <c r="T29" i="1" s="1"/>
  <c r="U25" i="1"/>
  <c r="P25" i="1"/>
  <c r="S25" i="1" s="1"/>
  <c r="T25" i="1" s="1"/>
  <c r="U21" i="1"/>
  <c r="P21" i="1"/>
  <c r="S21" i="1" s="1"/>
  <c r="T21" i="1" s="1"/>
  <c r="U17" i="1"/>
  <c r="P17" i="1"/>
  <c r="S17" i="1" s="1"/>
  <c r="T17" i="1" s="1"/>
  <c r="U13" i="1"/>
  <c r="P13" i="1"/>
  <c r="S13" i="1" s="1"/>
  <c r="T13" i="1" s="1"/>
  <c r="U9" i="1"/>
  <c r="P9" i="1"/>
  <c r="S9" i="1" s="1"/>
  <c r="T9" i="1" s="1"/>
  <c r="U5" i="1"/>
  <c r="P5" i="1"/>
  <c r="S5" i="1" s="1"/>
  <c r="T5" i="1" s="1"/>
  <c r="U47" i="1"/>
  <c r="P47" i="1"/>
  <c r="S47" i="1" s="1"/>
  <c r="T47" i="1" s="1"/>
  <c r="U39" i="1"/>
  <c r="P39" i="1"/>
  <c r="S39" i="1" s="1"/>
  <c r="T39" i="1" s="1"/>
  <c r="U27" i="1"/>
  <c r="P27" i="1"/>
  <c r="S27" i="1" s="1"/>
  <c r="T27" i="1" s="1"/>
  <c r="U15" i="1"/>
  <c r="P15" i="1"/>
  <c r="S15" i="1" s="1"/>
  <c r="T15" i="1" s="1"/>
  <c r="U7" i="1"/>
  <c r="P7" i="1"/>
  <c r="S7" i="1" s="1"/>
  <c r="T7" i="1" s="1"/>
  <c r="U48" i="1"/>
  <c r="P48" i="1"/>
  <c r="S48" i="1" s="1"/>
  <c r="T48" i="1" s="1"/>
  <c r="U44" i="1"/>
  <c r="P44" i="1"/>
  <c r="S44" i="1" s="1"/>
  <c r="T44" i="1" s="1"/>
  <c r="U40" i="1"/>
  <c r="P40" i="1"/>
  <c r="S40" i="1" s="1"/>
  <c r="T40" i="1" s="1"/>
  <c r="U36" i="1"/>
  <c r="P36" i="1"/>
  <c r="S36" i="1" s="1"/>
  <c r="T36" i="1" s="1"/>
  <c r="U32" i="1"/>
  <c r="P32" i="1"/>
  <c r="S32" i="1" s="1"/>
  <c r="T32" i="1" s="1"/>
  <c r="U28" i="1"/>
  <c r="P28" i="1"/>
  <c r="S28" i="1" s="1"/>
  <c r="T28" i="1" s="1"/>
  <c r="U24" i="1"/>
  <c r="P24" i="1"/>
  <c r="S24" i="1" s="1"/>
  <c r="T24" i="1" s="1"/>
  <c r="U20" i="1"/>
  <c r="P20" i="1"/>
  <c r="S20" i="1" s="1"/>
  <c r="T20" i="1" s="1"/>
  <c r="U16" i="1"/>
  <c r="P16" i="1"/>
  <c r="S16" i="1" s="1"/>
  <c r="T16" i="1" s="1"/>
  <c r="U12" i="1"/>
  <c r="P12" i="1"/>
  <c r="S12" i="1" s="1"/>
  <c r="T12" i="1" s="1"/>
  <c r="U8" i="1"/>
  <c r="P8" i="1"/>
  <c r="S8" i="1" s="1"/>
  <c r="T8" i="1" s="1"/>
  <c r="U4" i="1"/>
  <c r="P4" i="1"/>
  <c r="S4" i="1" s="1"/>
  <c r="T4" i="1" s="1"/>
  <c r="U35" i="1"/>
  <c r="P35" i="1"/>
  <c r="S35" i="1" s="1"/>
  <c r="T35" i="1" s="1"/>
  <c r="U23" i="1"/>
  <c r="P23" i="1"/>
  <c r="S23" i="1" s="1"/>
  <c r="T23" i="1" s="1"/>
  <c r="U3" i="1"/>
  <c r="P3" i="1"/>
  <c r="S3" i="1" s="1"/>
  <c r="T3" i="1" s="1"/>
  <c r="U11" i="1" l="1"/>
  <c r="U31" i="1"/>
  <c r="U19" i="1"/>
  <c r="U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2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<sst xmlns="http://schemas.openxmlformats.org/spreadsheetml/2006/main" count="2820" uniqueCount="219">
  <si>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</si>
  <si>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</si>
  <si>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</si>
  <si>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</si>
  <si>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</si>
  <si>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</si>
  <si>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</si>
  <si>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</si>
  <si>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</si>
  <si>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</si>
  <si>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</si>
  <si>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</si>
  <si>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</si>
  <si>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</si>
  <si>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</si>
  <si>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</si>
  <si>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</si>
  <si>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</si>
  <si>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</si>
  <si>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</si>
  <si>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</si>
  <si>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</si>
  <si>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</si>
  <si>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</si>
  <si>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</si>
  <si>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</si>
  <si>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</si>
  <si>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</si>
  <si>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</si>
  <si>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</si>
  <si>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</si>
  <si>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</si>
  <si>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</si>
  <si>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</si>
  <si>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</si>
  <si>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</si>
  <si>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</si>
  <si>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</si>
  <si>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</si>
  <si>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</si>
  <si>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</si>
  <si>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</si>
  <si>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</si>
  <si>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</si>
  <si>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</si>
  <si>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</si>
  <si>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</si>
  <si>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</si>
  <si>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</si>
  <si>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</si>
  <si>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</si>
  <si>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</si>
  <si>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</si>
  <si>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</si>
  <si>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</si>
  <si>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</si>
  <si>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</si>
  <si>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</si>
  <si>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</si>
  <si>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</si>
  <si>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</si>
  <si>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</si>
  <si>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</si>
  <si>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</si>
  <si>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</si>
  <si>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</si>
  <si>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</si>
  <si>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</si>
  <si>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</si>
  <si>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</si>
  <si>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</si>
  <si>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</si>
  <si>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</si>
  <si>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</si>
  <si>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</si>
  <si>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</si>
  <si>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</si>
  <si>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</si>
  <si>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</si>
  <si>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</si>
  <si>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</si>
  <si>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</si>
  <si>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</si>
  <si>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</si>
  <si>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</si>
  <si>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</si>
  <si>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</si>
  <si>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</si>
  <si>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</si>
  <si>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</si>
  <si>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</si>
  <si>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</si>
  <si>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</si>
  <si>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</si>
  <si>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</si>
  <si>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</si>
  <si>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</si>
  <si>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</si>
  <si>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</si>
  <si>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</si>
  <si>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</si>
  <si>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</si>
  <si>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</si>
  <si>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</si>
  <si>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</si>
  <si>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</si>
  <si>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</si>
  <si>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</si>
  <si>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</si>
  <si>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</si>
  <si>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</si>
  <si>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</si>
  <si>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</si>
  <si>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</si>
  <si>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</si>
  <si>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</si>
  <si>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</si>
  <si>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</si>
  <si>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</si>
  <si>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</si>
  <si>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</si>
  <si>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</si>
  <si>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</si>
  <si>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</si>
  <si>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</si>
  <si>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</si>
  <si>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</si>
  <si>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</si>
  <si>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</si>
  <si>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</si>
  <si>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</si>
  <si>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</si>
  <si>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</si>
  <si>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</si>
  <si>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</si>
  <si>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</si>
  <si>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</si>
  <si>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</si>
  <si>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</si>
  <si>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</si>
  <si>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</si>
  <si>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</si>
  <si>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</si>
  <si>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</si>
  <si>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</si>
  <si>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</si>
  <si>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</si>
  <si>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</si>
  <si>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</si>
  <si>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</si>
  <si>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</si>
  <si>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</si>
  <si>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</si>
  <si>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</si>
  <si>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</si>
  <si>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</si>
  <si>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</si>
  <si>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</si>
  <si>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</si>
  <si>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</si>
  <si>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</si>
  <si>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</si>
  <si>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</si>
  <si>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</si>
  <si>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</si>
  <si>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</si>
  <si>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</si>
  <si>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</si>
  <si>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</si>
  <si>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</si>
  <si>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</si>
  <si>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</si>
  <si>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</si>
  <si>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</si>
  <si>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</si>
  <si>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</si>
  <si>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</si>
  <si>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</si>
  <si>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</si>
  <si>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</si>
  <si>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</si>
  <si>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</si>
  <si>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</si>
  <si>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</si>
  <si>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</si>
  <si>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</si>
  <si>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</si>
  <si>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</si>
  <si>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</si>
  <si>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</si>
  <si>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</si>
  <si>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</si>
  <si>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</si>
  <si>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</si>
  <si>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</si>
  <si>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</si>
  <si>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</si>
  <si>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</si>
  <si>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</si>
  <si>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</si>
  <si>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</si>
  <si>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</si>
  <si>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</si>
  <si>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</si>
  <si>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</si>
  <si>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</si>
  <si>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</si>
  <si>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</si>
  <si>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</si>
  <si>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</si>
  <si>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</si>
  <si>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</si>
  <si>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</si>
  <si>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</si>
  <si>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12.00 / 12</t>
  </si>
  <si>
    <t>esuelioliveira1@gmail.com</t>
  </si>
  <si>
    <t>2020/05/31 10:28:21 PM GMT-3</t>
  </si>
  <si>
    <t>2020/05/31 10:28:59 PM GMT-3</t>
  </si>
  <si>
    <t>2020/06/01 2:04:44 AM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</si>
</sst>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468B402-E1E9-4BA2-975E-B2F9A006C870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]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Score]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Feedback]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F04A5-6B0B-4204-8273-453CE45CF4D5}" name="TCC___Revisado3" displayName="TCC___Revisado3" ref="A1:AR63" tableType="queryTable" totalsRowShown="0">
  <autoFilter ref="A1:AR63" xr:uid="{37CD3CCE-E481-4301-A4FB-4670D6FB1901}"/>
  <tableColumns count="44">
    <tableColumn id="1" xr3:uid="{FBAF70E0-18D6-4995-9903-9A62822913AA}" uniqueName="1" name="Timestamp" queryTableFieldId="1" dataDxfId="43"/>
    <tableColumn id="2" xr3:uid="{B2618327-295E-49E5-8B2A-4CFBAAA5AA0C}" uniqueName="2" name="Total score" queryTableFieldId="2" dataDxfId="42"/>
    <tableColumn id="3" xr3:uid="{5982CAB9-C684-4B48-9C5A-68FEDD6B4CDB}" uniqueName="3" name="Caso tenha interesse, informe seu e-mail para receber uma cópia do trabalho:" queryTableFieldId="3" dataDxfId="41"/>
    <tableColumn id="4" xr3:uid="{2BA9D996-2B40-4D3E-8A40-214AE0A06CE0}" uniqueName="4" name="Caso tenha interesse, informe seu e-mail para receber uma cópia do trabalho: [Score]" queryTableFieldId="4" dataDxfId="40"/>
    <tableColumn id="5" xr3:uid="{5A3F011B-8287-4F95-BABE-F539588C8099}" uniqueName="5" name="Caso tenha interesse, informe seu e-mail para receber uma cópia do trabalho: [Feedback]" queryTableFieldId="5" dataDxfId="39"/>
    <tableColumn id="6" xr3:uid="{F2EB6D1F-3F58-45BB-9769-F5EFE699730A}" uniqueName="6" name="Qual a sua escolaridade?" queryTableFieldId="6" dataDxfId="38"/>
    <tableColumn id="7" xr3:uid="{82CF68EE-79F1-40CA-8D7A-27F811DFB552}" uniqueName="7" name="Qual a sua escolaridade? [Score]" queryTableFieldId="7" dataDxfId="37"/>
    <tableColumn id="8" xr3:uid="{08985FD6-358E-4918-8458-B7C69E1641A9}" uniqueName="8" name="Qual a sua escolaridade? [Feedback]" queryTableFieldId="8" dataDxfId="36"/>
    <tableColumn id="9" xr3:uid="{38B26083-C2A6-4970-889A-D5A28585D972}" uniqueName="9" name="(TTN) Assinale a frase em que a colocação do pronome pessoal oblíquo não obedece às normas do português padrão:" queryTableFieldId="9" dataDxfId="35"/>
    <tableColumn id="10" xr3:uid="{CFB733FD-5F99-4390-B0DF-A611FD1C5A4D}" uniqueName="10" name="(TTN) Assinale a frase em que a colocação do pronome pessoal oblíquo não obedece às normas do português padrão: [Score]" queryTableFieldId="10" dataDxfId="34"/>
    <tableColumn id="11" xr3:uid="{EFAA98F5-CEF4-4B3C-99D0-4D2366FC7843}" uniqueName="11" name="(TTN) Assinale a frase em que a colocação do pronome pessoal oblíquo não obedece às normas do português padrão: [Feedback]" queryTableFieldId="11" dataDxfId="33"/>
    <tableColumn id="12" xr3:uid="{CBD5CA3F-1FE1-414F-A28C-2BCC3FE49AE8}" uniqueName="12" name="(IBGE) Assinale a opção em que houve erro no emprego do pronome pessoal em relação ao uso culto da língua:" queryTableFieldId="12" dataDxfId="32"/>
    <tableColumn id="13" xr3:uid="{36B677A7-E1AB-4CE5-A2E3-FD79890C7813}" uniqueName="13" name="(IBGE) Assinale a opção em que houve erro no emprego do pronome pessoal em relação ao uso culto da língua: [Score]" queryTableFieldId="13" dataDxfId="31"/>
    <tableColumn id="14" xr3:uid="{0F656C04-09D4-4006-B596-FE90EFDC355D}" uniqueName="14" name="(IBGE) Assinale a opção em que houve erro no emprego do pronome pessoal em relação ao uso culto da língua: [Feedback]" queryTableFieldId="14" dataDxfId="30"/>
    <tableColumn id="15" xr3:uid="{4EA040F9-1109-43B8-9F94-49F2D0F9463A}" uniqueName="15" name="(FUVEST) Assinale a alternativa onde o pronome pessoal está empregado corretamente:" queryTableFieldId="15" dataDxfId="29"/>
    <tableColumn id="16" xr3:uid="{8E5D394D-0222-407B-80B6-CE8FB03B0256}" uniqueName="16" name="(FUVEST) Assinale a alternativa onde o pronome pessoal está empregado corretamente: [Score]" queryTableFieldId="16" dataDxfId="28"/>
    <tableColumn id="17" xr3:uid="{26C538FA-F8E4-435E-9593-C37FB65A9230}" uniqueName="17" name="(FUVEST) Assinale a alternativa onde o pronome pessoal está empregado corretamente: [Feedback]" queryTableFieldId="17" dataDxfId="27"/>
    <tableColumn id="18" xr3:uid="{B13ACAE4-D1BE-497D-8C4C-2575D18A529E}" uniqueName="18" name="(UF-PR) Aponte a alternativa que contém o período correto quanto à colocação do pronome pessoal:" queryTableFieldId="18" dataDxfId="26"/>
    <tableColumn id="19" xr3:uid="{50C0DEE6-353F-4F6F-A105-DE5B923ACCAE}" uniqueName="19" name="(UF-PR) Aponte a alternativa que contém o período correto quanto à colocação do pronome pessoal: [Score]" queryTableFieldId="19" dataDxfId="25"/>
    <tableColumn id="20" xr3:uid="{CF7813AF-0B54-493C-B606-7057AED4F722}" uniqueName="20" name="(UF-PR) Aponte a alternativa que contém o período correto quanto à colocação do pronome pessoal: [Feedback]" queryTableFieldId="20" dataDxfId="24"/>
    <tableColumn id="21" xr3:uid="{3B3ED7CA-C40B-40F2-BFCA-FBC500EB70A9}" uniqueName="21" name="(U-UBERLÂNDIA) Assinale o tratamento dado ao reitor de uma Universidade:" queryTableFieldId="21" dataDxfId="23"/>
    <tableColumn id="22" xr3:uid="{A2545C47-5D20-4090-BE1D-F3C8E6CDEC3D}" uniqueName="22" name="(U-UBERLÂNDIA) Assinale o tratamento dado ao reitor de uma Universidade: [Score]" queryTableFieldId="22" dataDxfId="22"/>
    <tableColumn id="23" xr3:uid="{4BF41D94-DAB3-49AD-AEC0-423EA6057110}" uniqueName="23" name="(U-UBERLÂNDIA) Assinale o tratamento dado ao reitor de uma Universidade: [Feedback]" queryTableFieldId="23" dataDxfId="21"/>
    <tableColumn id="24" xr3:uid="{39A98793-C610-4677-91F1-AE31EBDAE61A}" uniqueName="24" name="(UF-RJ) Numa das frases, está usado indevidamente um pronome de tratamento. Assinale-a:" queryTableFieldId="24" dataDxfId="20"/>
    <tableColumn id="25" xr3:uid="{32660BB2-483C-440F-9E08-87BF1C1CD66A}" uniqueName="25" name="(UF-RJ) Numa das frases, está usado indevidamente um pronome de tratamento. Assinale-a: [Score]" queryTableFieldId="25" dataDxfId="19"/>
    <tableColumn id="26" xr3:uid="{F73FE5B1-9967-4E9C-995E-C66170FC2A75}" uniqueName="26" name="(UF-RJ) Numa das frases, está usado indevidamente um pronome de tratamento. Assinale-a: [Feedback]" queryTableFieldId="26" dataDxfId="18"/>
    <tableColumn id="27" xr3:uid="{612C7323-5B20-439C-B412-CAE3E9C2848A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D91055F6-B0EA-4544-A212-FE33B849E349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EB101FC4-3928-4C07-9B71-697532F76786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3E3575CB-8C7A-46B2-B77E-166014D3F49C}" uniqueName="30" name="(FCC- modificada) Os pronomes de tratamento estão empregados corretamente em:" queryTableFieldId="30" dataDxfId="14"/>
    <tableColumn id="31" xr3:uid="{94B5D353-8651-41BE-BC77-ED2F647B5D09}" uniqueName="31" name="(FCC- modificada) Os pronomes de tratamento estão empregados corretamente em: [Score]" queryTableFieldId="31" dataDxfId="13"/>
    <tableColumn id="32" xr3:uid="{6D6F2E6A-488C-4787-8B3F-95D9B601B862}" uniqueName="32" name="(FCC- modificada) Os pronomes de tratamento estão empregados corretamente em: [Feedback]" queryTableFieldId="32" dataDxfId="12"/>
    <tableColumn id="33" xr3:uid="{D52E69E7-CBB1-4E79-9946-46A527341F7A}" uniqueName="33" name="(UEPG-PR) Assinale a alternativa em que a palavra onde funciona como pronome relativo:" queryTableFieldId="33" dataDxfId="11"/>
    <tableColumn id="34" xr3:uid="{BAB38ECF-F379-4B2F-A0EB-B047F85EDD25}" uniqueName="34" name="(UEPG-PR) Assinale a alternativa em que a palavra onde funciona como pronome relativo: [Score]" queryTableFieldId="34" dataDxfId="10"/>
    <tableColumn id="35" xr3:uid="{0105E5AA-CA72-4FB0-A5E3-E31AB4B67941}" uniqueName="35" name="(UEPG-PR) Assinale a alternativa em que a palavra onde funciona como pronome relativo: [Feedback]" queryTableFieldId="35" dataDxfId="9"/>
    <tableColumn id="36" xr3:uid="{2799D71C-98D5-4E86-ADCF-8FBC02A2AF56}" uniqueName="36" name="(FIUBE-MG) Assinale o item em que não aparece pronome relativo:" queryTableFieldId="36" dataDxfId="8"/>
    <tableColumn id="37" xr3:uid="{96C9A142-AB16-43C7-A3F5-1F870B9C91BE}" uniqueName="37" name="(FIUBE-MG) Assinale o item em que não aparece pronome relativo: [Score]" queryTableFieldId="37" dataDxfId="7"/>
    <tableColumn id="38" xr3:uid="{9F8DCBAF-B983-4D71-BEE4-2FFA57D2CB47}" uniqueName="38" name="(FIUBE-MG) Assinale o item em que não aparece pronome relativo: [Feedback]" queryTableFieldId="38" dataDxfId="6"/>
    <tableColumn id="39" xr3:uid="{70DFA9DB-9DEA-4D43-90A7-7B04524BD8A8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E3E3310B-3130-4B4F-A3F0-C0AA2542D278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55AE9FB0-BC2E-4F51-A3A0-B7858D5D0BFC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1DB63CCE-B781-4835-8E2F-401E0F3C3FCE}" uniqueName="42" name="(ETF-SP) Em &quot;O casal de índios levou-os à sua aldeia, que estava deserta, onde ofereceu frutas aos convidados&quot;, temos:" queryTableFieldId="42" dataDxfId="2"/>
    <tableColumn id="43" xr3:uid="{B90BB813-2331-4E46-883A-AE0EDF9D7473}" uniqueName="43" name="(ETF-SP) Em &quot;O casal de índios levou-os à sua aldeia, que estava deserta, onde ofereceu frutas aos convidados&quot;, temos: [Score]" queryTableFieldId="43" dataDxfId="1"/>
    <tableColumn id="44" xr3:uid="{A2A4BD4E-9A6D-4874-A796-6F2C211F009C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63"/>
  <sheetViews>
    <sheetView topLeftCell="E44" workbookViewId="0">
      <selection activeCell="A66" sqref="A66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49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59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49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68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49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79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49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79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49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41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46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93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46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95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49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59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49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59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49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59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46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107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46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107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49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95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46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59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46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107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49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79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49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59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49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41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49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59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49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93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49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95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49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107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49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131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49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59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49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93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49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59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49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138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49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41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46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41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49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107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49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41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49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95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49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59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49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68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49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59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46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68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49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68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46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131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46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162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46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162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46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59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46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197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198</v>
      </c>
      <c r="B51" t="s">
        <v>131</v>
      </c>
      <c r="C51" t="s">
        <v>199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46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200</v>
      </c>
      <c r="B52" t="s">
        <v>131</v>
      </c>
      <c r="C52" t="s">
        <v>201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46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202</v>
      </c>
      <c r="B53" t="s">
        <v>107</v>
      </c>
      <c r="C53" t="s">
        <v>203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46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204</v>
      </c>
      <c r="B54" t="s">
        <v>107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49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205</v>
      </c>
      <c r="B55" t="s">
        <v>59</v>
      </c>
      <c r="C55" t="s">
        <v>206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49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207</v>
      </c>
      <c r="B56" t="s">
        <v>138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49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208</v>
      </c>
      <c r="B57" t="s">
        <v>95</v>
      </c>
      <c r="C57" t="s">
        <v>209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49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210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211</v>
      </c>
      <c r="B59" t="s">
        <v>131</v>
      </c>
      <c r="C59" t="s">
        <v>212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213</v>
      </c>
      <c r="B60" t="s">
        <v>214</v>
      </c>
      <c r="C60" t="s">
        <v>215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46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216</v>
      </c>
      <c r="B61" t="s">
        <v>131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49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217</v>
      </c>
      <c r="B62" t="s">
        <v>131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49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218</v>
      </c>
      <c r="B63" t="s">
        <v>131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49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U63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33.5703125" style="2" bestFit="1" customWidth="1"/>
    <col min="21" max="21" width="21.140625" style="2" bestFit="1" customWidth="1"/>
    <col min="22" max="16384" width="9.140625" style="2"/>
  </cols>
  <sheetData>
    <row r="1" spans="1:21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  <c r="U1" s="10" t="s">
        <v>196</v>
      </c>
    </row>
    <row r="2" spans="1:21" ht="18" customHeight="1" x14ac:dyDescent="0.25">
      <c r="A2" s="7" t="str" cm="1">
        <f t="array" ref="A2:A63">TCC___Revisado3[Caso tenha interesse, informe seu e-mail para receber uma cópia do trabalho:]</f>
        <v/>
      </c>
      <c r="B2" s="7" t="str" cm="1">
        <f t="array" ref="B2:B63">TCC___Revisado3[Total score]</f>
        <v>4.00 / 12</v>
      </c>
      <c r="C2" s="7" t="str" cm="1">
        <f t="array" ref="C2:C63">TCC___Revisado3[Qual a sua escolaridade?]</f>
        <v>Superior (Graduação)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  <c r="U2" s="7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</row>
    <row r="3" spans="1:21" ht="18" customHeight="1" x14ac:dyDescent="0.25">
      <c r="A3" s="7" t="str">
        <v/>
      </c>
      <c r="B3" s="7" t="str">
        <v>6.00 / 12</v>
      </c>
      <c r="C3" s="7" t="str">
        <v>Pós-graduação / MBA</v>
      </c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3" si="0">IF(AND(P3&gt;=Q3,P3&gt;=R3),$P$1,IF(AND(Q3&gt;=P3,Q3&gt;=R3),$Q$1,IF(AND(R3&gt;=P3,R3&gt;=Q3),$R$1,0)))</f>
        <v>5</v>
      </c>
      <c r="T3" s="7" t="str">
        <f t="shared" ref="T3:T63" si="1">_xlfn.TEXTJOIN(",",TRUE,D3:O3,S3)</f>
        <v>50,53,60,62,68,70,73,77,83,87,91,94,5</v>
      </c>
      <c r="U3" s="7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</row>
    <row r="4" spans="1:21" ht="18" customHeight="1" x14ac:dyDescent="0.25">
      <c r="A4" s="7" t="str">
        <v>Wollyrrbn@hotmail.com</v>
      </c>
      <c r="B4" s="7" t="str">
        <v>3.00 / 12</v>
      </c>
      <c r="C4" s="7" t="str">
        <v>Pós-graduação / MBA</v>
      </c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51,53,60,64,68,71,76,80,84,88,90,95,6</v>
      </c>
      <c r="U4" s="7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</row>
    <row r="5" spans="1:21" ht="18" customHeight="1" x14ac:dyDescent="0.25">
      <c r="A5" s="7" t="str">
        <v>je.cristina 1999@gmail.com</v>
      </c>
      <c r="B5" s="7" t="str">
        <v>2.00 / 12</v>
      </c>
      <c r="C5" s="7" t="str">
        <v>Pós-graduação / MBA</v>
      </c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51,53,60,64,68,71,73,80,84,85,89,95,6</v>
      </c>
      <c r="U5" s="7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</row>
    <row r="6" spans="1:21" ht="18" customHeight="1" x14ac:dyDescent="0.25">
      <c r="A6" s="7" t="str">
        <v/>
      </c>
      <c r="B6" s="7" t="str">
        <v>2.00 / 12</v>
      </c>
      <c r="C6" s="7" t="str">
        <v>Médio</v>
      </c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49,54,60,63,66,69,76,79,84,86,90,96,4</v>
      </c>
      <c r="U6" s="7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</row>
    <row r="7" spans="1:21" ht="18" customHeight="1" x14ac:dyDescent="0.25">
      <c r="A7" s="7" t="str">
        <v/>
      </c>
      <c r="B7" s="7" t="str">
        <v>4.00 / 12</v>
      </c>
      <c r="C7" s="7" t="str">
        <v>Médio</v>
      </c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50,53,58,62,65,71,73,79,83,85,89,95,5</v>
      </c>
      <c r="U7" s="7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</row>
    <row r="8" spans="1:21" ht="18" customHeight="1" x14ac:dyDescent="0.25">
      <c r="A8" s="7" t="str">
        <v/>
      </c>
      <c r="B8" s="7" t="str">
        <v>9.00 / 12</v>
      </c>
      <c r="C8" s="7" t="str">
        <v>Médio</v>
      </c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52,53,58,62,66,71,76,77,83,86,91,94,5</v>
      </c>
      <c r="U8" s="7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</row>
    <row r="9" spans="1:21" ht="18" customHeight="1" x14ac:dyDescent="0.25">
      <c r="A9" s="7" t="str">
        <v>deboragiolo@yahoo.com.br</v>
      </c>
      <c r="B9" s="7" t="str">
        <v>5.00 / 12</v>
      </c>
      <c r="C9" s="7" t="str">
        <v>Superior (Graduação)</v>
      </c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52,53,60,62,68,72,74,78,82,85,91,93,6</v>
      </c>
      <c r="U9" s="7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</row>
    <row r="10" spans="1:21" ht="18" customHeight="1" x14ac:dyDescent="0.25">
      <c r="A10" s="7" t="str">
        <v/>
      </c>
      <c r="B10" s="7" t="str">
        <v>6.00 / 12</v>
      </c>
      <c r="C10" s="7" t="str">
        <v>Superior (Graduação)</v>
      </c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52,53,60,62,68,70,74,77,83,87,90,95,6</v>
      </c>
      <c r="U10" s="7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</row>
    <row r="11" spans="1:21" ht="18" customHeight="1" x14ac:dyDescent="0.25">
      <c r="A11" s="7" t="str">
        <v>agata_aleixo@hotmail.com</v>
      </c>
      <c r="B11" s="7" t="str">
        <v>6.00 / 12</v>
      </c>
      <c r="C11" s="7" t="str">
        <v>Superior (Graduação)</v>
      </c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49,53,60,64,68,72,75,77,83,85,89,94,4</v>
      </c>
      <c r="U11" s="7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</row>
    <row r="12" spans="1:21" ht="18" customHeight="1" x14ac:dyDescent="0.25">
      <c r="A12" s="7" t="str">
        <v>gasathile@gmail.com</v>
      </c>
      <c r="B12" s="7" t="str">
        <v>6.00 / 12</v>
      </c>
      <c r="C12" s="7" t="str">
        <v>Médio</v>
      </c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51,53,58,62,68,70,76,79,82,88,92,95,6</v>
      </c>
      <c r="U12" s="7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</row>
    <row r="13" spans="1:21" ht="18" customHeight="1" x14ac:dyDescent="0.25">
      <c r="A13" s="7" t="str">
        <v xml:space="preserve">leo.mir@gmail.com </v>
      </c>
      <c r="B13" s="7" t="str">
        <v>8.00 / 12</v>
      </c>
      <c r="C13" s="7" t="str">
        <v>Superior (Graduação)</v>
      </c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52,53,58,62,68,72,76,78,83,87,91,95,6</v>
      </c>
      <c r="U13" s="7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</row>
    <row r="14" spans="1:21" ht="18" customHeight="1" x14ac:dyDescent="0.25">
      <c r="A14" s="7" t="str">
        <v/>
      </c>
      <c r="B14" s="7" t="str">
        <v>8.00 / 12</v>
      </c>
      <c r="C14" s="7" t="str">
        <v>Médio</v>
      </c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52,53,60,62,65,70,76,77,82,86,92,94,5</v>
      </c>
      <c r="U14" s="7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</row>
    <row r="15" spans="1:21" ht="18" customHeight="1" x14ac:dyDescent="0.25">
      <c r="A15" s="7" t="str">
        <v/>
      </c>
      <c r="B15" s="7" t="str">
        <v>5.00 / 12</v>
      </c>
      <c r="C15" s="7" t="str">
        <v>Médio</v>
      </c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51,53,58,64,68,72,76,78,82,85,91,95,6</v>
      </c>
      <c r="U15" s="7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</row>
    <row r="16" spans="1:21" ht="18" customHeight="1" x14ac:dyDescent="0.25">
      <c r="A16" s="7" t="str">
        <v>joao.campo@hotmail.com</v>
      </c>
      <c r="B16" s="7" t="str">
        <v>6.00 / 12</v>
      </c>
      <c r="C16" s="7" t="str">
        <v>Superior (Graduação)</v>
      </c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51,53,58,62,68,71,75,77,84,86,89,93,6</v>
      </c>
      <c r="U16" s="7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</row>
    <row r="17" spans="1:21" ht="18" customHeight="1" x14ac:dyDescent="0.25">
      <c r="A17" s="7" t="str">
        <v>lmoniwa@gmail.com</v>
      </c>
      <c r="B17" s="7" t="str">
        <v>8.00 / 12</v>
      </c>
      <c r="C17" s="7" t="str">
        <v>Superior (Graduação)</v>
      </c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52,53,60,64,68,71,76,77,83,86,90,94,4</v>
      </c>
      <c r="U17" s="7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</row>
    <row r="18" spans="1:21" ht="18" customHeight="1" x14ac:dyDescent="0.25">
      <c r="A18" s="7" t="str">
        <v/>
      </c>
      <c r="B18" s="7" t="str">
        <v>2.00 / 12</v>
      </c>
      <c r="C18" s="7" t="str">
        <v>Médio</v>
      </c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49,53,60,63,68,70,75,79,82,87,89,96,6</v>
      </c>
      <c r="U18" s="7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</row>
    <row r="19" spans="1:21" ht="18" customHeight="1" x14ac:dyDescent="0.25">
      <c r="A19" s="7" t="str">
        <v/>
      </c>
      <c r="B19" s="7" t="str">
        <v>6.00 / 12</v>
      </c>
      <c r="C19" s="7" t="str">
        <v>Superior (Graduação)</v>
      </c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52,53,60,62,68,71,75,78,83,85,92,95,5</v>
      </c>
      <c r="U19" s="7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</row>
    <row r="20" spans="1:21" ht="18" customHeight="1" x14ac:dyDescent="0.25">
      <c r="A20" s="7" t="str">
        <v>gustavo_martao@hotmail.com</v>
      </c>
      <c r="B20" s="7" t="str">
        <v>4.00 / 12</v>
      </c>
      <c r="C20" s="7" t="str">
        <v>Superior (Graduação)</v>
      </c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52,53,60,62,67,72,74,78,84,87,91,95,6</v>
      </c>
      <c r="U20" s="7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</row>
    <row r="21" spans="1:21" ht="18" customHeight="1" x14ac:dyDescent="0.25">
      <c r="A21" s="7" t="str">
        <v>dani.nappi@gmail.com</v>
      </c>
      <c r="B21" s="7" t="str">
        <v>6.00 / 12</v>
      </c>
      <c r="C21" s="7" t="str">
        <v>Pós-graduação / MBA</v>
      </c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50,53,60,64,68,71,76,77,83,86,90,96,4</v>
      </c>
      <c r="U21" s="7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</row>
    <row r="22" spans="1:21" ht="18" customHeight="1" x14ac:dyDescent="0.25">
      <c r="A22" s="7" t="str">
        <v>claudia.valeria.gi@hormail.com</v>
      </c>
      <c r="B22" s="7" t="str">
        <v>9.00 / 12</v>
      </c>
      <c r="C22" s="7" t="str">
        <v>Pós-graduação / MBA</v>
      </c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52,53,60,62,68,72,75,77,81,86,92,94,5</v>
      </c>
      <c r="U22" s="7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</row>
    <row r="23" spans="1:21" ht="18" customHeight="1" x14ac:dyDescent="0.25">
      <c r="A23" s="7" t="str">
        <v/>
      </c>
      <c r="B23" s="7" t="str">
        <v>6.00 / 12</v>
      </c>
      <c r="C23" s="7" t="str">
        <v>Superior (Graduação)</v>
      </c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52,53,59,62,68,71,74,79,82,86,91,94,5</v>
      </c>
      <c r="U23" s="7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</row>
    <row r="24" spans="1:21" ht="18" customHeight="1" x14ac:dyDescent="0.25">
      <c r="A24" s="7" t="str">
        <v/>
      </c>
      <c r="B24" s="7" t="str">
        <v>5.00 / 12</v>
      </c>
      <c r="C24" s="7" t="str">
        <v>Superior (Graduação)</v>
      </c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51,53,60,62,65,69,74,77,83,86,91,95,5</v>
      </c>
      <c r="U24" s="7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</row>
    <row r="25" spans="1:21" ht="18" customHeight="1" x14ac:dyDescent="0.25">
      <c r="A25" s="7" t="str">
        <v/>
      </c>
      <c r="B25" s="7" t="str">
        <v>3.00 / 12</v>
      </c>
      <c r="C25" s="7" t="str">
        <v>Superior (Graduação)</v>
      </c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49,54,59,62,68,70,76,78,82,87,91,93,6</v>
      </c>
      <c r="U25" s="7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</row>
    <row r="26" spans="1:21" ht="18" customHeight="1" x14ac:dyDescent="0.25">
      <c r="A26" s="7" t="str">
        <v/>
      </c>
      <c r="B26" s="7" t="str">
        <v>8.00 / 12</v>
      </c>
      <c r="C26" s="7" t="str">
        <v>Pós-graduação / MBA</v>
      </c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49,53,60,62,68,72,76,77,83,86,89,95,6</v>
      </c>
      <c r="U26" s="7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</row>
    <row r="27" spans="1:21" ht="18" customHeight="1" x14ac:dyDescent="0.25">
      <c r="A27" s="7" t="str">
        <v>tapmorales@gmail.com</v>
      </c>
      <c r="B27" s="7" t="str">
        <v>7.00 / 12</v>
      </c>
      <c r="C27" s="7" t="str">
        <v>Superior (Graduação)</v>
      </c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52,53,60,64,68,70,76,80,83,86,91,94,5</v>
      </c>
      <c r="U27" s="7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</row>
    <row r="28" spans="1:21" ht="18" customHeight="1" x14ac:dyDescent="0.25">
      <c r="A28" s="7" t="str">
        <v/>
      </c>
      <c r="B28" s="7" t="str">
        <v>6.00 / 12</v>
      </c>
      <c r="C28" s="7" t="str">
        <v>Superior (Graduação)</v>
      </c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52,53,60,62,68,71,75,78,83,85,92,95,5</v>
      </c>
      <c r="U28" s="7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</row>
    <row r="29" spans="1:21" ht="18" customHeight="1" x14ac:dyDescent="0.25">
      <c r="A29" s="7" t="str">
        <v/>
      </c>
      <c r="B29" s="7" t="str">
        <v>9.00 / 12</v>
      </c>
      <c r="C29" s="7" t="str">
        <v>Superior (Graduação)</v>
      </c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52,53,60,62,68,72,73,77,83,86,92,95,5</v>
      </c>
      <c r="U29" s="7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</row>
    <row r="30" spans="1:21" ht="18" customHeight="1" x14ac:dyDescent="0.25">
      <c r="A30" s="7" t="str">
        <v>nelsonnjr@outlook.com</v>
      </c>
      <c r="B30" s="7" t="str">
        <v>6.00 / 12</v>
      </c>
      <c r="C30" s="7" t="str">
        <v>Superior (Graduação)</v>
      </c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52,53,60,64,68,72,76,79,81,86,90,95,6</v>
      </c>
      <c r="U30" s="7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</row>
    <row r="31" spans="1:21" ht="18" customHeight="1" x14ac:dyDescent="0.25">
      <c r="A31" s="7" t="str">
        <v>lourdes_c_camargo@hotmail.com</v>
      </c>
      <c r="B31" s="7" t="str">
        <v>10.00 / 12</v>
      </c>
      <c r="C31" s="7" t="str">
        <v>Médio</v>
      </c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52,53,60,62,68,71,76,77,83,86,92,94,5</v>
      </c>
      <c r="U31" s="7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</row>
    <row r="32" spans="1:21" ht="18" customHeight="1" x14ac:dyDescent="0.25">
      <c r="A32" s="7" t="str">
        <v/>
      </c>
      <c r="B32" s="7" t="str">
        <v>4.00 / 12</v>
      </c>
      <c r="C32" s="7" t="str">
        <v>Pós-graduação / MBA</v>
      </c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51,53,58,62,65,69,73,78,81,86,90,93,5</v>
      </c>
      <c r="U32" s="7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</row>
    <row r="33" spans="1:21" ht="18" customHeight="1" x14ac:dyDescent="0.25">
      <c r="A33" s="7" t="str">
        <v>tiagohborges@gmail.com</v>
      </c>
      <c r="B33" s="7" t="str">
        <v>4.00 / 12</v>
      </c>
      <c r="C33" s="7" t="str">
        <v>Pós-graduação / MBA</v>
      </c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49,53,60,63,65,70,75,77,83,86,90,95,5</v>
      </c>
      <c r="U33" s="7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</row>
    <row r="34" spans="1:21" ht="18" customHeight="1" x14ac:dyDescent="0.25">
      <c r="A34" s="7" t="str">
        <v>pablofurlan@gmail.com</v>
      </c>
      <c r="B34" s="7" t="str">
        <v>8.00 / 12</v>
      </c>
      <c r="C34" s="7" t="str">
        <v>Superior (Graduação)</v>
      </c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50,53,60,62,68,72,76,79,83,86,90,94,4</v>
      </c>
      <c r="U34" s="7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</row>
    <row r="35" spans="1:21" ht="18" customHeight="1" x14ac:dyDescent="0.25">
      <c r="A35" s="7" t="str">
        <v>carloseduardo@maisexcel.com</v>
      </c>
      <c r="B35" s="7" t="str">
        <v>4.00 / 12</v>
      </c>
      <c r="C35" s="7" t="str">
        <v>Superior (Graduação)</v>
      </c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51,53,60,62,67,69,74,77,83,87,91,93,5</v>
      </c>
      <c r="U35" s="7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</row>
    <row r="36" spans="1:21" ht="18" customHeight="1" x14ac:dyDescent="0.25">
      <c r="A36" s="7" t="str">
        <v>salthilega@bol.com.br</v>
      </c>
      <c r="B36" s="7" t="str">
        <v>5.00 / 12</v>
      </c>
      <c r="C36" s="7" t="str">
        <v>Médio</v>
      </c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52,53,60,62,68,72,74,79,84,88,91,95,6</v>
      </c>
      <c r="U36" s="7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</row>
    <row r="37" spans="1:21" ht="18" customHeight="1" x14ac:dyDescent="0.25">
      <c r="A37" s="7" t="str">
        <v/>
      </c>
      <c r="B37" s="7" t="str">
        <v>6.00 / 12</v>
      </c>
      <c r="C37" s="7" t="str">
        <v>Superior (Graduação)</v>
      </c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50,53,60,62,68,72,76,79,84,88,90,94,6</v>
      </c>
      <c r="U37" s="7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</row>
    <row r="38" spans="1:21" ht="18" customHeight="1" x14ac:dyDescent="0.25">
      <c r="A38" s="7" t="str">
        <v/>
      </c>
      <c r="B38" s="7" t="str">
        <v>3.00 / 12</v>
      </c>
      <c r="C38" s="7" t="str">
        <v>Superior (Graduação)</v>
      </c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51,56,60,64,68,69,74,78,82,87,92,94,4</v>
      </c>
      <c r="U38" s="7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</row>
    <row r="39" spans="1:21" ht="18" customHeight="1" x14ac:dyDescent="0.25">
      <c r="A39" s="7" t="str">
        <v/>
      </c>
      <c r="B39" s="7" t="str">
        <v>5.00 / 12</v>
      </c>
      <c r="C39" s="7" t="str">
        <v>Médio</v>
      </c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51,53,59,61,67,69,76,77,84,86,90,94,4</v>
      </c>
      <c r="U39" s="7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</row>
    <row r="40" spans="1:21" ht="18" customHeight="1" x14ac:dyDescent="0.25">
      <c r="A40" s="7" t="str">
        <v>wilsamara89@hotmail.com</v>
      </c>
      <c r="B40" s="7" t="str">
        <v>6.00 / 12</v>
      </c>
      <c r="C40" s="7" t="str">
        <v>Médio</v>
      </c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51,53,58,62,68,71,76,79,82,86,90,93,6</v>
      </c>
      <c r="U40" s="7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</row>
    <row r="41" spans="1:21" ht="18" customHeight="1" x14ac:dyDescent="0.25">
      <c r="A41" s="7" t="str">
        <v/>
      </c>
      <c r="B41" s="7" t="str">
        <v>3.00 / 12</v>
      </c>
      <c r="C41" s="7" t="str">
        <v>Médio</v>
      </c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50,55,60,63,68,70,73,77,82,86,90,95,4</v>
      </c>
      <c r="U41" s="7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</row>
    <row r="42" spans="1:21" ht="18" customHeight="1" x14ac:dyDescent="0.25">
      <c r="A42" s="7" t="str">
        <v/>
      </c>
      <c r="B42" s="7" t="str">
        <v>3.00 / 12</v>
      </c>
      <c r="C42" s="7" t="str">
        <v>Médio</v>
      </c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51,54,58,62,68,71,75,79,84,87,89,96,6</v>
      </c>
      <c r="U42" s="7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</row>
    <row r="43" spans="1:21" ht="18" customHeight="1" x14ac:dyDescent="0.25">
      <c r="A43" s="7" t="str">
        <v/>
      </c>
      <c r="B43" s="7" t="str">
        <v>2.00 / 12</v>
      </c>
      <c r="C43" s="7" t="str">
        <v>Médio</v>
      </c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52,54,59,64,67,69,73,77,82,87,89,95,6</v>
      </c>
      <c r="U43" s="7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</row>
    <row r="44" spans="1:21" ht="18" customHeight="1" x14ac:dyDescent="0.25">
      <c r="A44" s="7" t="str">
        <v/>
      </c>
      <c r="B44" s="7" t="str">
        <v>7.00 / 12</v>
      </c>
      <c r="C44" s="7" t="str">
        <v>Médio</v>
      </c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52,53,58,63,68,72,76,79,82,85,91,94,6</v>
      </c>
      <c r="U44" s="7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</row>
    <row r="45" spans="1:21" ht="18" customHeight="1" x14ac:dyDescent="0.25">
      <c r="A45" s="7" t="str">
        <v/>
      </c>
      <c r="B45" s="7" t="str">
        <v>11.00 / 12</v>
      </c>
      <c r="C45" s="7" t="str">
        <v>Médio</v>
      </c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52,53,58,62,68,72,76,77,83,86,92,96,4</v>
      </c>
      <c r="U45" s="7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</row>
    <row r="46" spans="1:21" ht="18" customHeight="1" x14ac:dyDescent="0.25">
      <c r="A46" s="7" t="str">
        <v>gabriel.l.baptista@gmail.com</v>
      </c>
      <c r="B46" s="7" t="str">
        <v>11.00 / 12</v>
      </c>
      <c r="C46" s="7" t="str">
        <v>Mestrado / Doutorado</v>
      </c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51,53,58,62,68,72,76,77,83,86,92,94,4</v>
      </c>
      <c r="U46" s="7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</row>
    <row r="47" spans="1:21" ht="18" customHeight="1" x14ac:dyDescent="0.25">
      <c r="A47" s="7" t="str">
        <v>wilsamara89@hotmail.com</v>
      </c>
      <c r="B47" s="7" t="str">
        <v>6.00 / 12</v>
      </c>
      <c r="C47" s="7" t="str">
        <v>Médio</v>
      </c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51,53,58,62,68,71,76,79,82,86,90,93,6</v>
      </c>
      <c r="U47" s="7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</row>
    <row r="48" spans="1:21" ht="18" customHeight="1" x14ac:dyDescent="0.25">
      <c r="A48" s="7" t="str">
        <v/>
      </c>
      <c r="B48" s="7" t="str">
        <v>1.00 / 12</v>
      </c>
      <c r="C48" s="7" t="str">
        <v>Superior (Graduação)</v>
      </c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51,55,59,63,67,71,75,79,83,87,91,95,4</v>
      </c>
      <c r="U48" s="7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</row>
    <row r="49" spans="1:21" ht="18" customHeight="1" x14ac:dyDescent="0.25">
      <c r="A49" s="7" t="str">
        <v/>
      </c>
      <c r="B49" s="7" t="str">
        <v>2.00 / 12</v>
      </c>
      <c r="C49" s="7" t="str">
        <v>Superior (Graduação)</v>
      </c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50,53,59,64,65,71,74,78,83,88,90,95,5</v>
      </c>
      <c r="U49" s="7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</row>
    <row r="50" spans="1:21" ht="18" customHeight="1" x14ac:dyDescent="0.25">
      <c r="A50" s="7" t="str">
        <v/>
      </c>
      <c r="B50" s="7" t="str">
        <v>9.00 / 12</v>
      </c>
      <c r="C50" s="7" t="str">
        <v>Superior (Graduação)</v>
      </c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52,53,59,62,68,72,76,77,83,87,90,94,6</v>
      </c>
      <c r="U50" s="7" t="str">
        <f>IF(D50='Q1'!$D$2,1,0)&amp;","&amp;IF(E50='Q2'!$D$2,1,0)&amp;","&amp;IF(F50='Q3'!$D$2,1,0)&amp;","&amp;IF(G50='Q4'!$D$2,1,0)&amp;","&amp;IF(H50='Q5'!$D$2,1,0)&amp;","&amp;IF(I50='Q6'!$D$2,1,0)&amp;","&amp;IF(J50='Q7'!$D$2,1,0)&amp;","&amp;IF(K50='Q8'!$D$2,1,0)&amp;","&amp;IF(L50='Q9'!$D$2,1,0)&amp;","&amp;IF(M50='Q10'!$D$2,1,0)&amp;","&amp;IF(N50='Q11'!$D$2,1,0)&amp;","&amp;IF(O50='Q12'!$D$2,1,0)&amp;","&amp;S50</f>
        <v>1,1,0,1,1,1,1,1,1,0,0,1,6</v>
      </c>
    </row>
    <row r="51" spans="1:21" ht="18" customHeight="1" x14ac:dyDescent="0.25">
      <c r="A51" s="7" t="str">
        <v>doriedsonlima@gmail.com</v>
      </c>
      <c r="B51" s="7" t="str">
        <v>7.00 / 12</v>
      </c>
      <c r="C51" s="7" t="str">
        <v>Superior (Graduação)</v>
      </c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52,53,58,62,68,71,74,77,82,88,90,94,6</v>
      </c>
      <c r="U51" s="7" t="str">
        <f>IF(D51='Q1'!$D$2,1,0)&amp;","&amp;IF(E51='Q2'!$D$2,1,0)&amp;","&amp;IF(F51='Q3'!$D$2,1,0)&amp;","&amp;IF(G51='Q4'!$D$2,1,0)&amp;","&amp;IF(H51='Q5'!$D$2,1,0)&amp;","&amp;IF(I51='Q6'!$D$2,1,0)&amp;","&amp;IF(J51='Q7'!$D$2,1,0)&amp;","&amp;IF(K51='Q8'!$D$2,1,0)&amp;","&amp;IF(L51='Q9'!$D$2,1,0)&amp;","&amp;IF(M51='Q10'!$D$2,1,0)&amp;","&amp;IF(N51='Q11'!$D$2,1,0)&amp;","&amp;IF(O51='Q12'!$D$2,1,0)&amp;","&amp;S51</f>
        <v>1,1,0,1,1,0,0,1,0,0,0,1,6</v>
      </c>
    </row>
    <row r="52" spans="1:21" ht="18" customHeight="1" x14ac:dyDescent="0.25">
      <c r="A52" s="7" t="str">
        <v>edinho.mourass@gmail.com</v>
      </c>
      <c r="B52" s="7" t="str">
        <v>7.00 / 12</v>
      </c>
      <c r="C52" s="7" t="str">
        <v>Médio</v>
      </c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52,53,58,63,68,72,76,78,82,87,89,94,6</v>
      </c>
      <c r="U52" s="7" t="str">
        <f>IF(D52='Q1'!$D$2,1,0)&amp;","&amp;IF(E52='Q2'!$D$2,1,0)&amp;","&amp;IF(F52='Q3'!$D$2,1,0)&amp;","&amp;IF(G52='Q4'!$D$2,1,0)&amp;","&amp;IF(H52='Q5'!$D$2,1,0)&amp;","&amp;IF(I52='Q6'!$D$2,1,0)&amp;","&amp;IF(J52='Q7'!$D$2,1,0)&amp;","&amp;IF(K52='Q8'!$D$2,1,0)&amp;","&amp;IF(L52='Q9'!$D$2,1,0)&amp;","&amp;IF(M52='Q10'!$D$2,1,0)&amp;","&amp;IF(N52='Q11'!$D$2,1,0)&amp;","&amp;IF(O52='Q12'!$D$2,1,0)&amp;","&amp;S52</f>
        <v>1,1,0,0,1,1,1,0,0,0,0,1,6</v>
      </c>
    </row>
    <row r="53" spans="1:21" ht="18" customHeight="1" x14ac:dyDescent="0.25">
      <c r="A53" s="7" t="str">
        <v>vinicius_andrade1996@hotmail.com</v>
      </c>
      <c r="B53" s="7" t="str">
        <v>8.00 / 12</v>
      </c>
      <c r="C53" s="7" t="str">
        <v>Superior (Graduação)</v>
      </c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52,53,58,62,68,72,76,77,81,85,89,96,6</v>
      </c>
      <c r="U53" s="7" t="str">
        <f>IF(D53='Q1'!$D$2,1,0)&amp;","&amp;IF(E53='Q2'!$D$2,1,0)&amp;","&amp;IF(F53='Q3'!$D$2,1,0)&amp;","&amp;IF(G53='Q4'!$D$2,1,0)&amp;","&amp;IF(H53='Q5'!$D$2,1,0)&amp;","&amp;IF(I53='Q6'!$D$2,1,0)&amp;","&amp;IF(J53='Q7'!$D$2,1,0)&amp;","&amp;IF(K53='Q8'!$D$2,1,0)&amp;","&amp;IF(L53='Q9'!$D$2,1,0)&amp;","&amp;IF(M53='Q10'!$D$2,1,0)&amp;","&amp;IF(N53='Q11'!$D$2,1,0)&amp;","&amp;IF(O53='Q12'!$D$2,1,0)&amp;","&amp;S53</f>
        <v>1,1,0,1,1,1,1,1,0,0,0,0,6</v>
      </c>
    </row>
    <row r="54" spans="1:21" ht="18" customHeight="1" x14ac:dyDescent="0.25">
      <c r="A54" s="7" t="str">
        <v/>
      </c>
      <c r="B54" s="7" t="str">
        <v>8.00 / 12</v>
      </c>
      <c r="C54" s="7" t="str">
        <v>Superior (Graduação)</v>
      </c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52,53,60,61,68,70,76,77,83,86,92,95,4</v>
      </c>
      <c r="U54" s="7" t="str">
        <f>IF(D54='Q1'!$D$2,1,0)&amp;","&amp;IF(E54='Q2'!$D$2,1,0)&amp;","&amp;IF(F54='Q3'!$D$2,1,0)&amp;","&amp;IF(G54='Q4'!$D$2,1,0)&amp;","&amp;IF(H54='Q5'!$D$2,1,0)&amp;","&amp;IF(I54='Q6'!$D$2,1,0)&amp;","&amp;IF(J54='Q7'!$D$2,1,0)&amp;","&amp;IF(K54='Q8'!$D$2,1,0)&amp;","&amp;IF(L54='Q9'!$D$2,1,0)&amp;","&amp;IF(M54='Q10'!$D$2,1,0)&amp;","&amp;IF(N54='Q11'!$D$2,1,0)&amp;","&amp;IF(O54='Q12'!$D$2,1,0)&amp;","&amp;S54</f>
        <v>1,1,1,0,1,0,1,1,1,1,1,0,4</v>
      </c>
    </row>
    <row r="55" spans="1:21" ht="18" customHeight="1" x14ac:dyDescent="0.25">
      <c r="A55" s="7" t="str">
        <v>wunangda@gmail.com</v>
      </c>
      <c r="B55" s="7" t="str">
        <v>6.00 / 12</v>
      </c>
      <c r="C55" s="7" t="str">
        <v>Superior (Graduação)</v>
      </c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51,53,60,62,68,72,76,79,81,87,92,95,6</v>
      </c>
      <c r="U55" s="7" t="str">
        <f>IF(D55='Q1'!$D$2,1,0)&amp;","&amp;IF(E55='Q2'!$D$2,1,0)&amp;","&amp;IF(F55='Q3'!$D$2,1,0)&amp;","&amp;IF(G55='Q4'!$D$2,1,0)&amp;","&amp;IF(H55='Q5'!$D$2,1,0)&amp;","&amp;IF(I55='Q6'!$D$2,1,0)&amp;","&amp;IF(J55='Q7'!$D$2,1,0)&amp;","&amp;IF(K55='Q8'!$D$2,1,0)&amp;","&amp;IF(L55='Q9'!$D$2,1,0)&amp;","&amp;IF(M55='Q10'!$D$2,1,0)&amp;","&amp;IF(N55='Q11'!$D$2,1,0)&amp;","&amp;IF(O55='Q12'!$D$2,1,0)&amp;","&amp;S55</f>
        <v>0,1,1,1,1,1,1,0,0,0,1,0,6</v>
      </c>
    </row>
    <row r="56" spans="1:21" ht="18" customHeight="1" x14ac:dyDescent="0.25">
      <c r="A56" s="7" t="str">
        <v/>
      </c>
      <c r="B56" s="7" t="str">
        <v>10.00 / 12</v>
      </c>
      <c r="C56" s="7" t="str">
        <v>Pós-graduação / MBA</v>
      </c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52,53,60,63,68,72,76,77,83,86,92,94,4</v>
      </c>
      <c r="U56" s="7" t="str">
        <f>IF(D56='Q1'!$D$2,1,0)&amp;","&amp;IF(E56='Q2'!$D$2,1,0)&amp;","&amp;IF(F56='Q3'!$D$2,1,0)&amp;","&amp;IF(G56='Q4'!$D$2,1,0)&amp;","&amp;IF(H56='Q5'!$D$2,1,0)&amp;","&amp;IF(I56='Q6'!$D$2,1,0)&amp;","&amp;IF(J56='Q7'!$D$2,1,0)&amp;","&amp;IF(K56='Q8'!$D$2,1,0)&amp;","&amp;IF(L56='Q9'!$D$2,1,0)&amp;","&amp;IF(M56='Q10'!$D$2,1,0)&amp;","&amp;IF(N56='Q11'!$D$2,1,0)&amp;","&amp;IF(O56='Q12'!$D$2,1,0)&amp;","&amp;S56</f>
        <v>1,1,1,0,1,1,1,1,1,1,1,1,4</v>
      </c>
    </row>
    <row r="57" spans="1:21" ht="18" customHeight="1" x14ac:dyDescent="0.25">
      <c r="A57" s="7" t="str">
        <v>Samueloliveira.torre12@gmail.com</v>
      </c>
      <c r="B57" s="7" t="str">
        <v>5.00 / 12</v>
      </c>
      <c r="C57" s="7" t="str">
        <v>Superior (Graduação)</v>
      </c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50,53,60,62,68,70,75,79,84,86,90,94,5</v>
      </c>
      <c r="U57" s="7" t="str">
        <f>IF(D57='Q1'!$D$2,1,0)&amp;","&amp;IF(E57='Q2'!$D$2,1,0)&amp;","&amp;IF(F57='Q3'!$D$2,1,0)&amp;","&amp;IF(G57='Q4'!$D$2,1,0)&amp;","&amp;IF(H57='Q5'!$D$2,1,0)&amp;","&amp;IF(I57='Q6'!$D$2,1,0)&amp;","&amp;IF(J57='Q7'!$D$2,1,0)&amp;","&amp;IF(K57='Q8'!$D$2,1,0)&amp;","&amp;IF(L57='Q9'!$D$2,1,0)&amp;","&amp;IF(M57='Q10'!$D$2,1,0)&amp;","&amp;IF(N57='Q11'!$D$2,1,0)&amp;","&amp;IF(O57='Q12'!$D$2,1,0)&amp;","&amp;S57</f>
        <v>0,1,1,1,1,0,0,0,0,1,0,1,5</v>
      </c>
    </row>
    <row r="58" spans="1:21" ht="18" customHeight="1" x14ac:dyDescent="0.25">
      <c r="A58" s="7" t="str">
        <v/>
      </c>
      <c r="B58" s="7" t="str">
        <v>9.00 / 12</v>
      </c>
      <c r="C58" s="7" t="str">
        <v>Superior (Graduação)</v>
      </c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52,54,59,62,68,72,76,77,83,86,90,94,4</v>
      </c>
      <c r="U58" s="7" t="str">
        <f>IF(D58='Q1'!$D$2,1,0)&amp;","&amp;IF(E58='Q2'!$D$2,1,0)&amp;","&amp;IF(F58='Q3'!$D$2,1,0)&amp;","&amp;IF(G58='Q4'!$D$2,1,0)&amp;","&amp;IF(H58='Q5'!$D$2,1,0)&amp;","&amp;IF(I58='Q6'!$D$2,1,0)&amp;","&amp;IF(J58='Q7'!$D$2,1,0)&amp;","&amp;IF(K58='Q8'!$D$2,1,0)&amp;","&amp;IF(L58='Q9'!$D$2,1,0)&amp;","&amp;IF(M58='Q10'!$D$2,1,0)&amp;","&amp;IF(N58='Q11'!$D$2,1,0)&amp;","&amp;IF(O58='Q12'!$D$2,1,0)&amp;","&amp;S58</f>
        <v>1,0,0,1,1,1,1,1,1,1,0,1,4</v>
      </c>
    </row>
    <row r="59" spans="1:21" ht="18" customHeight="1" x14ac:dyDescent="0.25">
      <c r="A59" s="7" t="str">
        <v>lopesdi@uol.com.br</v>
      </c>
      <c r="B59" s="7" t="str">
        <v>7.00 / 12</v>
      </c>
      <c r="C59" s="7" t="str">
        <v>Superior (Graduação)</v>
      </c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50,53,59,63,68,72,76,77,82,86,91,94,4</v>
      </c>
      <c r="U59" s="7" t="str">
        <f>IF(D59='Q1'!$D$2,1,0)&amp;","&amp;IF(E59='Q2'!$D$2,1,0)&amp;","&amp;IF(F59='Q3'!$D$2,1,0)&amp;","&amp;IF(G59='Q4'!$D$2,1,0)&amp;","&amp;IF(H59='Q5'!$D$2,1,0)&amp;","&amp;IF(I59='Q6'!$D$2,1,0)&amp;","&amp;IF(J59='Q7'!$D$2,1,0)&amp;","&amp;IF(K59='Q8'!$D$2,1,0)&amp;","&amp;IF(L59='Q9'!$D$2,1,0)&amp;","&amp;IF(M59='Q10'!$D$2,1,0)&amp;","&amp;IF(N59='Q11'!$D$2,1,0)&amp;","&amp;IF(O59='Q12'!$D$2,1,0)&amp;","&amp;S59</f>
        <v>0,1,0,0,1,1,1,1,0,1,0,1,4</v>
      </c>
    </row>
    <row r="60" spans="1:21" ht="18" customHeight="1" x14ac:dyDescent="0.25">
      <c r="A60" s="7" t="str">
        <v>esuelioliveira1@gmail.com</v>
      </c>
      <c r="B60" s="7" t="str">
        <v>12.00 / 12</v>
      </c>
      <c r="C60" s="7" t="str">
        <v>Superior (Graduação)</v>
      </c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52,53,58,62,68,72,76,77,83,86,92,94,4</v>
      </c>
      <c r="U60" s="7" t="str">
        <f>IF(D60='Q1'!$D$2,1,0)&amp;","&amp;IF(E60='Q2'!$D$2,1,0)&amp;","&amp;IF(F60='Q3'!$D$2,1,0)&amp;","&amp;IF(G60='Q4'!$D$2,1,0)&amp;","&amp;IF(H60='Q5'!$D$2,1,0)&amp;","&amp;IF(I60='Q6'!$D$2,1,0)&amp;","&amp;IF(J60='Q7'!$D$2,1,0)&amp;","&amp;IF(K60='Q8'!$D$2,1,0)&amp;","&amp;IF(L60='Q9'!$D$2,1,0)&amp;","&amp;IF(M60='Q10'!$D$2,1,0)&amp;","&amp;IF(N60='Q11'!$D$2,1,0)&amp;","&amp;IF(O60='Q12'!$D$2,1,0)&amp;","&amp;S60</f>
        <v>1,1,0,1,1,1,1,1,1,1,1,1,4</v>
      </c>
    </row>
    <row r="61" spans="1:21" ht="18" customHeight="1" x14ac:dyDescent="0.25">
      <c r="A61" s="7" t="str">
        <v/>
      </c>
      <c r="B61" s="7" t="str">
        <v>7.00 / 12</v>
      </c>
      <c r="C61" s="7" t="str">
        <v>Superior (Graduação)</v>
      </c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51,53,60,64,68,72,76,77,83,86,89,96,4</v>
      </c>
      <c r="U61" s="7" t="str">
        <f>IF(D61='Q1'!$D$2,1,0)&amp;","&amp;IF(E61='Q2'!$D$2,1,0)&amp;","&amp;IF(F61='Q3'!$D$2,1,0)&amp;","&amp;IF(G61='Q4'!$D$2,1,0)&amp;","&amp;IF(H61='Q5'!$D$2,1,0)&amp;","&amp;IF(I61='Q6'!$D$2,1,0)&amp;","&amp;IF(J61='Q7'!$D$2,1,0)&amp;","&amp;IF(K61='Q8'!$D$2,1,0)&amp;","&amp;IF(L61='Q9'!$D$2,1,0)&amp;","&amp;IF(M61='Q10'!$D$2,1,0)&amp;","&amp;IF(N61='Q11'!$D$2,1,0)&amp;","&amp;IF(O61='Q12'!$D$2,1,0)&amp;","&amp;S61</f>
        <v>0,1,1,0,1,1,1,1,1,1,0,0,4</v>
      </c>
    </row>
    <row r="62" spans="1:21" ht="18" customHeight="1" x14ac:dyDescent="0.25">
      <c r="A62" s="7" t="str">
        <v/>
      </c>
      <c r="B62" s="7" t="str">
        <v>7.00 / 12</v>
      </c>
      <c r="C62" s="7" t="str">
        <v>Superior (Graduação)</v>
      </c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51,53,60,64,68,72,76,77,83,86,89,96,4</v>
      </c>
      <c r="U62" s="7" t="str">
        <f>IF(D62='Q1'!$D$2,1,0)&amp;","&amp;IF(E62='Q2'!$D$2,1,0)&amp;","&amp;IF(F62='Q3'!$D$2,1,0)&amp;","&amp;IF(G62='Q4'!$D$2,1,0)&amp;","&amp;IF(H62='Q5'!$D$2,1,0)&amp;","&amp;IF(I62='Q6'!$D$2,1,0)&amp;","&amp;IF(J62='Q7'!$D$2,1,0)&amp;","&amp;IF(K62='Q8'!$D$2,1,0)&amp;","&amp;IF(L62='Q9'!$D$2,1,0)&amp;","&amp;IF(M62='Q10'!$D$2,1,0)&amp;","&amp;IF(N62='Q11'!$D$2,1,0)&amp;","&amp;IF(O62='Q12'!$D$2,1,0)&amp;","&amp;S62</f>
        <v>0,1,1,0,1,1,1,1,1,1,0,0,4</v>
      </c>
    </row>
    <row r="63" spans="1:21" ht="18" customHeight="1" x14ac:dyDescent="0.25">
      <c r="A63" s="7" t="str">
        <v/>
      </c>
      <c r="B63" s="7" t="str">
        <v>7.00 / 12</v>
      </c>
      <c r="C63" s="7" t="str">
        <v>Pós-graduação / MBA</v>
      </c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50,53,60,64,68,72,75,77,83,86,90,94,4</v>
      </c>
      <c r="U63" s="7" t="str">
        <f>IF(D63='Q1'!$D$2,1,0)&amp;","&amp;IF(E63='Q2'!$D$2,1,0)&amp;","&amp;IF(F63='Q3'!$D$2,1,0)&amp;","&amp;IF(G63='Q4'!$D$2,1,0)&amp;","&amp;IF(H63='Q5'!$D$2,1,0)&amp;","&amp;IF(I63='Q6'!$D$2,1,0)&amp;","&amp;IF(J63='Q7'!$D$2,1,0)&amp;","&amp;IF(K63='Q8'!$D$2,1,0)&amp;","&amp;IF(L63='Q9'!$D$2,1,0)&amp;","&amp;IF(M63='Q10'!$D$2,1,0)&amp;","&amp;IF(N63='Q11'!$D$2,1,0)&amp;","&amp;IF(O63='Q12'!$D$2,1,0)&amp;","&amp;S63</f>
        <v>0,1,1,0,1,1,0,1,1,1,0,1,4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49</v>
      </c>
      <c r="C2" t="s">
        <v>84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1" sqref="D1:D2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57</v>
      </c>
      <c r="C2" t="s">
        <v>183</v>
      </c>
      <c r="D2" s="6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61</v>
      </c>
      <c r="C2" t="s">
        <v>153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69</v>
      </c>
      <c r="C2" t="s">
        <v>88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81</v>
      </c>
      <c r="C2" t="s">
        <v>124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85</v>
      </c>
      <c r="C2" t="s">
        <v>81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77</v>
      </c>
    </row>
    <row r="5" spans="1:4" x14ac:dyDescent="0.25">
      <c r="A5">
        <v>1</v>
      </c>
      <c r="B5">
        <v>96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2020-06-01T23:05:58Z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