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3c2a1ccbc65e284/Code/Costing App Testing/streamlit_bmgf/templates/"/>
    </mc:Choice>
  </mc:AlternateContent>
  <xr:revisionPtr revIDLastSave="2" documentId="8_{84C977F4-208C-4609-8DE2-2AF68D29F93B}" xr6:coauthVersionLast="47" xr6:coauthVersionMax="47" xr10:uidLastSave="{3B61941B-46AA-4E89-AD6B-5829CA66DDD6}"/>
  <bookViews>
    <workbookView xWindow="-96" yWindow="-96" windowWidth="23232" windowHeight="13872" xr2:uid="{82681B47-147F-4CCB-8555-8D6F2F79B0A9}"/>
  </bookViews>
  <sheets>
    <sheet name="Materials" sheetId="1" r:id="rId1"/>
    <sheet name="Bromine Rout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The units for compound costs are "$/kg". It is important that all of these values are the same units. Costs for intermediate compounds or final products do not need to be provided; however, they must be costed via a chemical reaction in your route. Costs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the "Relative" and "Sol Recyc" columns must also be completed.</t>
        </r>
      </text>
    </comment>
    <comment ref="E1" authorId="0" shapeId="0" xr:uid="{AA99525A-D3E7-4EEE-A85B-A7F766DC349F}">
      <text>
        <r>
          <rPr>
            <b/>
            <sz val="9"/>
            <color indexed="81"/>
            <rFont val="Tahoma"/>
            <family val="2"/>
          </rPr>
          <t>Ryan Nelson:</t>
        </r>
        <r>
          <rPr>
            <sz val="9"/>
            <color indexed="81"/>
            <rFont val="Tahoma"/>
            <family val="2"/>
          </rPr>
          <t xml:space="preserve">
If a volume is given, use the dropdown in this column to select a the relative "Compound".</t>
        </r>
      </text>
    </comment>
    <comment ref="F1" authorId="0" shapeId="0" xr:uid="{06147299-D599-41FA-996F-2088E117AE5A}">
      <text>
        <r>
          <rPr>
            <b/>
            <sz val="9"/>
            <color indexed="81"/>
            <rFont val="Tahoma"/>
            <family val="2"/>
          </rPr>
          <t>Ryan Nelson:</t>
        </r>
        <r>
          <rPr>
            <sz val="9"/>
            <color indexed="81"/>
            <rFont val="Tahoma"/>
            <family val="2"/>
          </rPr>
          <t xml:space="preserve">
The fractional amount of solvent that can be expected to be recycled. E.g. "0" indicates that none of this solvent can be recycled; "1" indicates that 100% of this solvent can be recycled.</t>
        </r>
      </text>
    </comment>
    <comment ref="G1" authorId="0" shapeId="0" xr:uid="{C439D3A4-DE93-4FC7-AC81-DEC18E39CE50}">
      <text>
        <r>
          <rPr>
            <b/>
            <sz val="9"/>
            <color indexed="81"/>
            <rFont val="Tahoma"/>
            <family val="2"/>
          </rPr>
          <t>Ryan Nelson:</t>
        </r>
        <r>
          <rPr>
            <sz val="9"/>
            <color indexed="81"/>
            <rFont val="Tahoma"/>
            <family val="2"/>
          </rPr>
          <t xml:space="preserve">
For compounds that need to have their prices calculated, this column is used to indicate the "Step" where this calculation takes place. The value here must come from the "Step" column.</t>
        </r>
      </text>
    </comment>
    <comment ref="H1" authorId="0" shapeId="0" xr:uid="{4278FA27-B18E-4386-A139-7313F1E432A2}">
      <text>
        <r>
          <rPr>
            <b/>
            <sz val="9"/>
            <color indexed="81"/>
            <rFont val="Tahoma"/>
            <family val="2"/>
          </rPr>
          <t>Ryan Nelson:</t>
        </r>
        <r>
          <rPr>
            <sz val="9"/>
            <color indexed="81"/>
            <rFont val="Tahoma"/>
            <family val="2"/>
          </rPr>
          <t xml:space="preserve">
Operating expenses (optional). This is used to add estimated operational costs on a per step basis. These are only applicable for a reaction product, and they can be added to as many reactions as desired. </t>
        </r>
      </text>
    </comment>
    <comment ref="I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<sst xmlns="http://schemas.openxmlformats.org/spreadsheetml/2006/main" count="38" uniqueCount="26">
  <si>
    <t>Compound</t>
  </si>
  <si>
    <t>MW</t>
  </si>
  <si>
    <t>Density</t>
  </si>
  <si>
    <t>Notes</t>
  </si>
  <si>
    <t>Step</t>
  </si>
  <si>
    <t>Equiv</t>
  </si>
  <si>
    <t>Volumes</t>
  </si>
  <si>
    <t>Relative</t>
  </si>
  <si>
    <t>Sol Recyc</t>
  </si>
  <si>
    <t>OPEX</t>
  </si>
  <si>
    <t>Cost step</t>
  </si>
  <si>
    <t>Starting Material</t>
  </si>
  <si>
    <t>Intermediate A</t>
  </si>
  <si>
    <t>SM + 1 bromine</t>
  </si>
  <si>
    <t>Intermediate B</t>
  </si>
  <si>
    <t>SM + 1 chlorine</t>
  </si>
  <si>
    <t>Reagent C</t>
  </si>
  <si>
    <t>Same reagent transforms both Cl and Br intermediate</t>
  </si>
  <si>
    <t>Product</t>
  </si>
  <si>
    <t>SM + 2 oxygen</t>
  </si>
  <si>
    <t>Dichloromethane (DCM)</t>
  </si>
  <si>
    <t>Tetrahydrofuran (THF)</t>
  </si>
  <si>
    <t xml:space="preserve">Bromine </t>
  </si>
  <si>
    <t>Sulfuryl Chloride</t>
  </si>
  <si>
    <t>Acetonitrile (MeCN)</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</si>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</sst>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xf numFmtId="0" fontId="1" fillId="0" borderId="0" xfId="0" applyFont="1"/>
  </cellXfs>
  <cellStyles count="1">
    <cellStyle name="Normal" xfId="0" builtinId="0"/>
  </cellStyles>
  <dxfs count="11">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1</xdr:row>
      <xdr:rowOff>133350</xdr:rowOff>
    </xdr:from>
    <xdr:to>
      <xdr:col>18</xdr:col>
      <xdr:colOff>347223</xdr:colOff>
      <xdr:row>22</xdr:row>
      <xdr:rowOff>137493</xdr:rowOff>
    </xdr:to>
    <xdr:pic>
      <xdr:nvPicPr>
        <xdr:cNvPr id="2" name="Picture 1">
          <a:extLst>
            <a:ext uri="{FF2B5EF4-FFF2-40B4-BE49-F238E27FC236}">
              <a16:creationId xmlns:a16="http://schemas.microsoft.com/office/drawing/2014/main" id="{A198B266-B339-2E7B-578B-7B1F151F7DBC}"/>
            </a:ext>
          </a:extLst>
        </xdr:cNvPr>
        <xdr:cNvPicPr>
          <a:picLocks noChangeAspect="1"/>
        </xdr:cNvPicPr>
      </xdr:nvPicPr>
      <xdr:blipFill>
        <a:blip xmlns:r="http://schemas.openxmlformats.org/officeDocument/2006/relationships" r:embed="rId1"/>
        <a:stretch>
          <a:fillRect/>
        </a:stretch>
      </xdr:blipFill>
      <xdr:spPr>
        <a:xfrm>
          <a:off x="7616190" y="331470"/>
          <a:ext cx="5917443" cy="3844623"/>
        </a:xfrm>
        <a:prstGeom prst="rect">
          <a:avLst/>
        </a:prstGeom>
        <a:ln w="15875">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12"/>
  <sheetViews>
    <sheetView tabSelected="1" workbookViewId="0">
      <selection activeCell="I25" sqref="I25"/>
    </sheetView>
  </sheetViews>
  <sheetFormatPr defaultRowHeight="14.4" x14ac:dyDescent="0.55000000000000004"/>
  <cols>
    <col min="1" max="1" width="19.05078125" bestFit="1" customWidth="1"/>
  </cols>
  <sheetData>
    <row r="1" spans="1:5" s="1" customFormat="1" x14ac:dyDescent="0.55000000000000004">
      <c r="A1" s="2" t="s">
        <v>0</v>
      </c>
      <c r="B1" s="2" t="s">
        <v>1</v>
      </c>
      <c r="C1" s="2" t="s">
        <v>2</v>
      </c>
      <c r="D1" s="2" t="s">
        <v>25</v>
      </c>
      <c r="E1" s="2" t="s">
        <v>3</v>
      </c>
    </row>
    <row r="2" spans="1:5" x14ac:dyDescent="0.55000000000000004">
      <c r="A2" s="3" t="s">
        <v>11</v>
      </c>
      <c r="B2" s="3">
        <v>151</v>
      </c>
      <c r="D2" s="3">
        <v>15</v>
      </c>
    </row>
    <row r="3" spans="1:5" x14ac:dyDescent="0.55000000000000004">
      <c r="A3" s="3" t="s">
        <v>20</v>
      </c>
      <c r="B3">
        <v>84.93</v>
      </c>
      <c r="C3">
        <v>1.325</v>
      </c>
      <c r="D3">
        <v>1.5</v>
      </c>
    </row>
    <row r="4" spans="1:5" x14ac:dyDescent="0.55000000000000004">
      <c r="A4" s="3" t="s">
        <v>21</v>
      </c>
      <c r="B4">
        <v>72.11</v>
      </c>
      <c r="C4">
        <v>0.88900000000000001</v>
      </c>
      <c r="D4">
        <v>1</v>
      </c>
    </row>
    <row r="5" spans="1:5" x14ac:dyDescent="0.55000000000000004">
      <c r="A5" s="3" t="s">
        <v>22</v>
      </c>
      <c r="B5">
        <v>159.81</v>
      </c>
      <c r="C5">
        <v>3.1190000000000002</v>
      </c>
      <c r="D5">
        <v>5</v>
      </c>
    </row>
    <row r="6" spans="1:5" x14ac:dyDescent="0.55000000000000004">
      <c r="A6" s="3" t="s">
        <v>16</v>
      </c>
      <c r="B6" s="3">
        <v>222</v>
      </c>
      <c r="D6" s="3">
        <v>10</v>
      </c>
      <c r="E6" s="3" t="s">
        <v>17</v>
      </c>
    </row>
    <row r="7" spans="1:5" x14ac:dyDescent="0.55000000000000004">
      <c r="A7" t="s">
        <v>23</v>
      </c>
      <c r="B7">
        <v>134.97</v>
      </c>
      <c r="C7">
        <v>1.665</v>
      </c>
      <c r="D7">
        <v>2</v>
      </c>
    </row>
    <row r="8" spans="1:5" x14ac:dyDescent="0.55000000000000004">
      <c r="A8" t="s">
        <v>24</v>
      </c>
      <c r="B8">
        <v>41.05</v>
      </c>
      <c r="C8">
        <v>0.78600000000000003</v>
      </c>
      <c r="D8">
        <v>0.75</v>
      </c>
    </row>
    <row r="10" spans="1:5" x14ac:dyDescent="0.55000000000000004">
      <c r="A10" s="3" t="s">
        <v>12</v>
      </c>
      <c r="B10">
        <f>151+79.9</f>
        <v>230.9</v>
      </c>
      <c r="E10" s="3" t="s">
        <v>13</v>
      </c>
    </row>
    <row r="11" spans="1:5" x14ac:dyDescent="0.55000000000000004">
      <c r="A11" s="3" t="s">
        <v>18</v>
      </c>
      <c r="B11">
        <f>151+32</f>
        <v>183</v>
      </c>
      <c r="E11" s="3" t="s">
        <v>19</v>
      </c>
    </row>
    <row r="12" spans="1:5" x14ac:dyDescent="0.55000000000000004">
      <c r="A12" s="3" t="s">
        <v>14</v>
      </c>
      <c r="B12">
        <f>B2+35.45</f>
        <v>186.45</v>
      </c>
      <c r="E12" s="3" t="s">
        <v>15</v>
      </c>
    </row>
  </sheetData>
  <conditionalFormatting sqref="B2:B1048576">
    <cfRule type="expression" dxfId="10" priority="1">
      <formula>NOT(ISBLANK(B2))</formula>
    </cfRule>
    <cfRule type="expression" dxfId="9"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I10"/>
  <sheetViews>
    <sheetView workbookViewId="0">
      <selection activeCell="B3" sqref="B3"/>
    </sheetView>
  </sheetViews>
  <sheetFormatPr defaultRowHeight="14.4" x14ac:dyDescent="0.55000000000000004"/>
  <cols>
    <col min="1" max="1" width="6.26171875" customWidth="1"/>
    <col min="2" max="2" width="21.578125" customWidth="1"/>
    <col min="3" max="3" width="7.83984375" customWidth="1"/>
    <col min="5" max="5" width="22.68359375" customWidth="1"/>
  </cols>
  <sheetData>
    <row r="1" spans="1:9" s="1" customFormat="1" ht="15.75" customHeight="1" x14ac:dyDescent="0.55000000000000004">
      <c r="A1" s="2" t="s">
        <v>4</v>
      </c>
      <c r="B1" s="2" t="s">
        <v>0</v>
      </c>
      <c r="C1" s="2" t="s">
        <v>5</v>
      </c>
      <c r="D1" s="2" t="s">
        <v>6</v>
      </c>
      <c r="E1" s="2" t="s">
        <v>7</v>
      </c>
      <c r="F1" s="2" t="s">
        <v>8</v>
      </c>
      <c r="G1" s="2" t="s">
        <v>10</v>
      </c>
      <c r="H1" s="2" t="s">
        <v>9</v>
      </c>
      <c r="I1" s="2" t="s">
        <v>3</v>
      </c>
    </row>
    <row r="2" spans="1:9" x14ac:dyDescent="0.55000000000000004">
      <c r="A2">
        <v>1</v>
      </c>
      <c r="B2" t="s">
        <v>11</v>
      </c>
      <c r="C2">
        <v>1</v>
      </c>
    </row>
    <row r="3" spans="1:9" x14ac:dyDescent="0.55000000000000004">
      <c r="A3">
        <v>1</v>
      </c>
      <c r="B3" t="s">
        <v>22</v>
      </c>
      <c r="C3">
        <v>2.5</v>
      </c>
    </row>
    <row r="4" spans="1:9" x14ac:dyDescent="0.55000000000000004">
      <c r="A4">
        <v>1</v>
      </c>
      <c r="B4" t="s">
        <v>20</v>
      </c>
      <c r="D4">
        <v>10</v>
      </c>
      <c r="E4" t="s">
        <v>11</v>
      </c>
      <c r="F4">
        <v>0.75</v>
      </c>
    </row>
    <row r="5" spans="1:9" x14ac:dyDescent="0.55000000000000004">
      <c r="A5">
        <v>1</v>
      </c>
      <c r="B5" t="s">
        <v>12</v>
      </c>
      <c r="C5">
        <v>0.75</v>
      </c>
      <c r="G5">
        <v>1</v>
      </c>
    </row>
    <row r="7" spans="1:9" x14ac:dyDescent="0.55000000000000004">
      <c r="A7">
        <v>2</v>
      </c>
      <c r="B7" t="s">
        <v>12</v>
      </c>
      <c r="C7">
        <v>1</v>
      </c>
      <c r="G7">
        <v>1</v>
      </c>
    </row>
    <row r="8" spans="1:9" x14ac:dyDescent="0.55000000000000004">
      <c r="A8">
        <v>2</v>
      </c>
      <c r="B8" t="s">
        <v>16</v>
      </c>
      <c r="C8">
        <v>1</v>
      </c>
    </row>
    <row r="9" spans="1:9" x14ac:dyDescent="0.55000000000000004">
      <c r="A9">
        <v>2</v>
      </c>
      <c r="B9" t="s">
        <v>21</v>
      </c>
      <c r="D9">
        <v>5</v>
      </c>
      <c r="E9" t="s">
        <v>12</v>
      </c>
      <c r="F9">
        <v>0.75</v>
      </c>
    </row>
    <row r="10" spans="1:9" x14ac:dyDescent="0.55000000000000004">
      <c r="A10">
        <v>2</v>
      </c>
      <c r="B10" t="s">
        <v>18</v>
      </c>
      <c r="C10">
        <v>0.92</v>
      </c>
      <c r="G10">
        <v>2</v>
      </c>
    </row>
  </sheetData>
  <conditionalFormatting sqref="A2:A1048576">
    <cfRule type="expression" dxfId="8" priority="4">
      <formula>NOT(ISBLANK(B2))</formula>
    </cfRule>
  </conditionalFormatting>
  <conditionalFormatting sqref="A2:F1048576">
    <cfRule type="expression" dxfId="7" priority="1">
      <formula>NOT(ISBLANK(A2))</formula>
    </cfRule>
  </conditionalFormatting>
  <conditionalFormatting sqref="B2:B1048576">
    <cfRule type="expression" dxfId="6" priority="2">
      <formula>NOT(ISBLANK(A2))</formula>
    </cfRule>
  </conditionalFormatting>
  <conditionalFormatting sqref="C2:C1048576">
    <cfRule type="expression" dxfId="5" priority="6">
      <formula>NOT(ISBLANK(D2))</formula>
    </cfRule>
    <cfRule type="expression" dxfId="4" priority="8">
      <formula>IF(NOT(ISBLANK(B2)),AND(ISBLANK(C2:D2)))</formula>
    </cfRule>
  </conditionalFormatting>
  <conditionalFormatting sqref="D2:D1048576">
    <cfRule type="expression" dxfId="3" priority="10">
      <formula>NOT(ISBLANK(C2))</formula>
    </cfRule>
    <cfRule type="expression" dxfId="2" priority="11">
      <formula>IF(NOT(ISBLANK(B2)),AND(ISBLANK(C2:D2)))</formula>
    </cfRule>
  </conditionalFormatting>
  <conditionalFormatting sqref="E2:E1048576">
    <cfRule type="expression" dxfId="1" priority="13">
      <formula>NOT(ISBLANK(D2))</formula>
    </cfRule>
  </conditionalFormatting>
  <conditionalFormatting sqref="F2:F1048576">
    <cfRule type="expression" dxfId="0" priority="15">
      <formula>NOT(ISBLANK(D2))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E2:E1048576 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Bromine Route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2023-04-17T20:24:27Z</dcterms:modified>
</cp:coreProperties>
</file>