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ce/Dropbox/_UCL/Students/Tegan Foister/Data_sharing/Primate_Ecometrics/Data/"/>
    </mc:Choice>
  </mc:AlternateContent>
  <xr:revisionPtr revIDLastSave="0" documentId="13_ncr:1_{3E0ED675-4B54-484D-B7F9-859C50DFA1EB}" xr6:coauthVersionLast="45" xr6:coauthVersionMax="45" xr10:uidLastSave="{00000000-0000-0000-0000-000000000000}"/>
  <bookViews>
    <workbookView xWindow="0" yWindow="460" windowWidth="20740" windowHeight="11160" xr2:uid="{3491D0E7-2C5A-472A-AE94-2AA2A67D0270}"/>
  </bookViews>
  <sheets>
    <sheet name="Species level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K8" i="1" l="1"/>
  <c r="K2" i="1"/>
  <c r="K3" i="1"/>
  <c r="K4" i="1"/>
  <c r="K5" i="1"/>
  <c r="K6" i="1"/>
  <c r="K7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J23" i="1" l="1"/>
  <c r="J24" i="1"/>
  <c r="J46" i="1" l="1"/>
  <c r="J39" i="1"/>
  <c r="J26" i="1"/>
  <c r="J2" i="1"/>
  <c r="J3" i="1"/>
  <c r="J4" i="1"/>
  <c r="J5" i="1"/>
  <c r="J6" i="1"/>
  <c r="J7" i="1"/>
  <c r="J8" i="1"/>
  <c r="J9" i="1"/>
  <c r="J10" i="1"/>
  <c r="J12" i="1"/>
  <c r="J13" i="1"/>
  <c r="J14" i="1"/>
  <c r="J15" i="1"/>
  <c r="J16" i="1"/>
  <c r="J17" i="1"/>
  <c r="J18" i="1"/>
  <c r="J19" i="1"/>
  <c r="J20" i="1"/>
  <c r="J21" i="1"/>
  <c r="J22" i="1"/>
  <c r="J25" i="1"/>
  <c r="J27" i="1"/>
  <c r="J28" i="1"/>
  <c r="J29" i="1"/>
  <c r="J30" i="1"/>
  <c r="J31" i="1"/>
  <c r="J32" i="1"/>
  <c r="J33" i="1"/>
  <c r="J34" i="1"/>
  <c r="J35" i="1"/>
  <c r="J36" i="1"/>
  <c r="J37" i="1"/>
  <c r="J38" i="1"/>
  <c r="J40" i="1"/>
  <c r="J41" i="1"/>
  <c r="J42" i="1"/>
  <c r="J43" i="1"/>
  <c r="J44" i="1"/>
  <c r="J45" i="1"/>
  <c r="J47" i="1"/>
  <c r="J48" i="1"/>
  <c r="J49" i="1"/>
  <c r="J50" i="1"/>
  <c r="J51" i="1"/>
  <c r="J52" i="1"/>
  <c r="J53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User</author>
  </authors>
  <commentList>
    <comment ref="M1" authorId="0" shapeId="0" xr:uid="{7C08EFB5-75C4-4908-80EC-FE92FA8A52AF}">
      <text>
        <r>
          <rPr>
            <sz val="9"/>
            <color indexed="81"/>
            <rFont val="Tahoma"/>
            <family val="2"/>
          </rPr>
          <t xml:space="preserve">Unless otherwise stated, data from Felagel (2013)
</t>
        </r>
      </text>
    </comment>
    <comment ref="N1" authorId="0" shapeId="0" xr:uid="{43F8D632-9D70-4EA3-8B1D-BB93F623FADA}">
      <text>
        <r>
          <rPr>
            <b/>
            <sz val="9"/>
            <color indexed="81"/>
            <rFont val="Tahoma"/>
            <family val="2"/>
          </rPr>
          <t>unless otherwise stated datat from Fleagle (2013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6" authorId="0" shapeId="0" xr:uid="{8E19F264-13E7-486A-AED8-120F77748028}">
      <text>
        <r>
          <rPr>
            <sz val="9"/>
            <color indexed="81"/>
            <rFont val="Tahoma"/>
            <family val="2"/>
          </rPr>
          <t xml:space="preserve">2x reading @69 (Granatosky, 2018) 
Fleagle - 83
</t>
        </r>
      </text>
    </comment>
    <comment ref="I10" authorId="0" shapeId="0" xr:uid="{05C99D7C-C791-45B7-B3EA-BFE06AC4B3FC}">
      <text>
        <r>
          <rPr>
            <b/>
            <sz val="9"/>
            <color indexed="81"/>
            <rFont val="Tahoma"/>
            <family val="2"/>
          </rPr>
          <t>2x reading @79 (Granatosky, 2018)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M11" authorId="0" shapeId="0" xr:uid="{851E52A1-8A48-4064-BD34-C8865B94A47B}">
      <text>
        <r>
          <rPr>
            <b/>
            <sz val="9"/>
            <color indexed="81"/>
            <rFont val="Tahoma"/>
            <family val="2"/>
          </rPr>
          <t>Pantheria - no distinction between m/f</t>
        </r>
      </text>
    </comment>
    <comment ref="I12" authorId="0" shapeId="0" xr:uid="{8F5FA616-305A-4253-9F0A-782237F2C98B}">
      <text>
        <r>
          <rPr>
            <b/>
            <sz val="9"/>
            <color indexed="81"/>
            <rFont val="Tahoma"/>
            <family val="2"/>
          </rPr>
          <t>3x reading @74 (Granatosky, 2018)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8" authorId="0" shapeId="0" xr:uid="{17BBE6EF-1DCF-4D25-8217-E6F25C343A82}">
      <text>
        <r>
          <rPr>
            <b/>
            <sz val="9"/>
            <color indexed="81"/>
            <rFont val="Tahoma"/>
            <family val="2"/>
          </rPr>
          <t>2x recording @ 69 (Granatosky, 2018)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19" authorId="0" shapeId="0" xr:uid="{AE668917-EB36-44BC-9AA0-C6D6FAF5F137}">
      <text>
        <r>
          <rPr>
            <b/>
            <sz val="9"/>
            <color indexed="81"/>
            <rFont val="Tahoma"/>
            <family val="2"/>
          </rPr>
          <t>4x reading @81(Granatosky, 2018)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20" authorId="0" shapeId="0" xr:uid="{F618D341-B7DD-4EB2-A4F1-157ABB8AD04D}">
      <text>
        <r>
          <rPr>
            <b/>
            <sz val="9"/>
            <color indexed="81"/>
            <rFont val="Tahoma"/>
            <family val="2"/>
          </rPr>
          <t>Wright et al. (2015)</t>
        </r>
      </text>
    </comment>
    <comment ref="I21" authorId="0" shapeId="0" xr:uid="{C4C38340-83E6-465E-9508-275B79A22FAF}">
      <text>
        <r>
          <rPr>
            <b/>
            <sz val="9"/>
            <color indexed="81"/>
            <rFont val="Tahoma"/>
            <family val="2"/>
          </rPr>
          <t>2x reading @83 (Granatosky, 2018)</t>
        </r>
      </text>
    </comment>
    <comment ref="I22" authorId="0" shapeId="0" xr:uid="{1B2442C8-4AEC-4634-9B88-8CDFBE548E36}">
      <text>
        <r>
          <rPr>
            <b/>
            <sz val="9"/>
            <color indexed="81"/>
            <rFont val="Tahoma"/>
            <family val="2"/>
          </rPr>
          <t>3x reading @81(Granatosky, 2018)</t>
        </r>
      </text>
    </comment>
    <comment ref="I23" authorId="0" shapeId="0" xr:uid="{9579A680-6BA6-4662-B5ED-5B3C8AFA4C74}">
      <text>
        <r>
          <rPr>
            <b/>
            <sz val="9"/>
            <color indexed="81"/>
            <rFont val="Tahoma"/>
            <family val="2"/>
          </rPr>
          <t>Wright et al. 2015</t>
        </r>
      </text>
    </comment>
    <comment ref="I24" authorId="0" shapeId="0" xr:uid="{C1DFB310-635D-4FF5-9E81-8C7C6036891B}">
      <text>
        <r>
          <rPr>
            <b/>
            <sz val="9"/>
            <color indexed="81"/>
            <rFont val="Tahoma"/>
            <family val="2"/>
          </rPr>
          <t>Wright et al. 2015</t>
        </r>
      </text>
    </comment>
    <comment ref="A30" authorId="0" shapeId="0" xr:uid="{1C9A825D-0DC3-4D4F-A07E-16AF000565B8}">
      <text>
        <r>
          <rPr>
            <b/>
            <sz val="9"/>
            <color indexed="81"/>
            <rFont val="Tahoma"/>
            <family val="2"/>
          </rPr>
          <t>Names are taken as in Fleagle 2013</t>
        </r>
      </text>
    </comment>
    <comment ref="I35" authorId="0" shapeId="0" xr:uid="{0D4FF2F1-128E-45E8-9A62-EA6E0C05F071}">
      <text>
        <r>
          <rPr>
            <sz val="9"/>
            <color indexed="81"/>
            <rFont val="Tahoma"/>
            <family val="2"/>
          </rPr>
          <t xml:space="preserve">Unclear if data in Granatosky for C. (Torquatus) Torquatus or all C. (Torquatus)
</t>
        </r>
      </text>
    </comment>
    <comment ref="I36" authorId="0" shapeId="0" xr:uid="{6E66FD61-ADA5-4726-AAB7-2E8D8375DE2D}">
      <text>
        <r>
          <rPr>
            <b/>
            <sz val="9"/>
            <color indexed="81"/>
            <rFont val="Tahoma"/>
            <family val="2"/>
          </rPr>
          <t>2x reading @75(Granatosky, 2018)</t>
        </r>
        <r>
          <rPr>
            <sz val="9"/>
            <color indexed="81"/>
            <rFont val="Tahoma"/>
            <family val="2"/>
          </rPr>
          <t xml:space="preserve">
</t>
        </r>
      </text>
    </comment>
    <comment ref="I37" authorId="0" shapeId="0" xr:uid="{1977A678-FE6F-428A-A18D-4E282C012F9E}">
      <text>
        <r>
          <rPr>
            <b/>
            <sz val="9"/>
            <color indexed="81"/>
            <rFont val="Tahoma"/>
            <family val="2"/>
          </rPr>
          <t>Took average of 5 values listed</t>
        </r>
      </text>
    </comment>
    <comment ref="I41" authorId="0" shapeId="0" xr:uid="{38763456-C8C1-4732-8DEB-B895DBD5EB31}">
      <text>
        <r>
          <rPr>
            <b/>
            <sz val="9"/>
            <color rgb="FF000000"/>
            <rFont val="Tahoma"/>
            <family val="2"/>
          </rPr>
          <t>4x reading @98 (Granatosky, 2018)</t>
        </r>
        <r>
          <rPr>
            <sz val="9"/>
            <color rgb="FF000000"/>
            <rFont val="Tahoma"/>
            <family val="2"/>
          </rPr>
          <t xml:space="preserve">
</t>
        </r>
      </text>
    </comment>
    <comment ref="I45" authorId="0" shapeId="0" xr:uid="{DF0BB466-39D6-4CDB-891A-9684DF3371E9}">
      <text>
        <r>
          <rPr>
            <b/>
            <sz val="9"/>
            <color indexed="81"/>
            <rFont val="Tahoma"/>
            <family val="2"/>
          </rPr>
          <t>2x reading @97 (Granatosky, 2018)</t>
        </r>
      </text>
    </comment>
    <comment ref="I47" authorId="0" shapeId="0" xr:uid="{8CC85E05-1107-4FE8-8E93-19310F5DF7E0}">
      <text>
        <r>
          <rPr>
            <b/>
            <sz val="9"/>
            <color indexed="81"/>
            <rFont val="Tahoma"/>
            <family val="2"/>
          </rPr>
          <t>3x reading @105 (Granatosky, 2018)</t>
        </r>
      </text>
    </comment>
    <comment ref="I50" authorId="0" shapeId="0" xr:uid="{C2F9ACFC-E22B-4A50-A5EB-D53415A51B8B}">
      <text>
        <r>
          <rPr>
            <b/>
            <sz val="9"/>
            <color indexed="81"/>
            <rFont val="Tahoma"/>
            <family val="2"/>
          </rPr>
          <t>4x reading @105 (Granatosky, 2018)</t>
        </r>
        <r>
          <rPr>
            <sz val="9"/>
            <color indexed="81"/>
            <rFont val="Tahoma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<sst xmlns="http://schemas.openxmlformats.org/spreadsheetml/2006/main" count="207" uniqueCount="139">
  <si>
    <t>Family</t>
  </si>
  <si>
    <t>Scientific Name</t>
  </si>
  <si>
    <t>Common Name</t>
  </si>
  <si>
    <t>Humerus Length</t>
  </si>
  <si>
    <t>Radius Length</t>
  </si>
  <si>
    <t>Femur Length</t>
  </si>
  <si>
    <t>Tibia Length</t>
  </si>
  <si>
    <t xml:space="preserve">IMI </t>
  </si>
  <si>
    <t>Body Size (g) - Male</t>
  </si>
  <si>
    <t>Body Size (g) - Female</t>
  </si>
  <si>
    <t>Callitrichidae</t>
  </si>
  <si>
    <t>Callithrix jacchus</t>
  </si>
  <si>
    <t>Common marmoset</t>
  </si>
  <si>
    <t>Callithrix penicillata</t>
  </si>
  <si>
    <t>Black-tufted marmoset</t>
  </si>
  <si>
    <t>Callithrix aurita</t>
  </si>
  <si>
    <t>Buffy-tufted marmoset</t>
  </si>
  <si>
    <t>Mico argentatus</t>
  </si>
  <si>
    <t>Silvery marmoset</t>
  </si>
  <si>
    <t>Cebuella pygmaea</t>
  </si>
  <si>
    <t>Pygmy marmoset</t>
  </si>
  <si>
    <t>Leontopithecus rosalia</t>
  </si>
  <si>
    <t>Golden lion tamarin</t>
  </si>
  <si>
    <t>Saguinus midas</t>
  </si>
  <si>
    <t>Red-handed tamarin</t>
  </si>
  <si>
    <t>Saguinus nigricollis</t>
  </si>
  <si>
    <t>Black-mantled tamarin</t>
  </si>
  <si>
    <t>Saguinus fuscicollis</t>
  </si>
  <si>
    <t>Brown-mantled tamarin</t>
  </si>
  <si>
    <t>Saguinus tripartitus</t>
  </si>
  <si>
    <t>Golden-mantled tamarin</t>
  </si>
  <si>
    <t>Saguinus mystax</t>
  </si>
  <si>
    <t>Moustached tamarin</t>
  </si>
  <si>
    <t>Saguinus labiatus</t>
  </si>
  <si>
    <t>White-lipped tamarin</t>
  </si>
  <si>
    <t>Saguinus imperator</t>
  </si>
  <si>
    <t>Emperor tamarin</t>
  </si>
  <si>
    <t>Saguinus oedipus</t>
  </si>
  <si>
    <t>Cottontop tamarin</t>
  </si>
  <si>
    <t>Saguinus geoffroyi</t>
  </si>
  <si>
    <t>Geoffroy's tamarin</t>
  </si>
  <si>
    <t>Saguinus leucopus</t>
  </si>
  <si>
    <t>White-footed tamarin</t>
  </si>
  <si>
    <t>Callimico goeldii</t>
  </si>
  <si>
    <t>Goeldi's marmoset</t>
  </si>
  <si>
    <t>Cebidae</t>
  </si>
  <si>
    <t>Cebus capucinus</t>
  </si>
  <si>
    <t>Colombian white-faced capuchin</t>
  </si>
  <si>
    <t>Cebus albifrons</t>
  </si>
  <si>
    <t>Humboldt's white-fronted capuchin</t>
  </si>
  <si>
    <t>Cebus olivaceus</t>
  </si>
  <si>
    <t>Wedge-capped capuchin</t>
  </si>
  <si>
    <t>Sapajus apella</t>
  </si>
  <si>
    <t>Tufted capuchin</t>
  </si>
  <si>
    <t>Sapajus xanthosternos</t>
  </si>
  <si>
    <t>Golden-bellied capuchin</t>
  </si>
  <si>
    <t>Saimiri sciureus</t>
  </si>
  <si>
    <t>Guianan squirrel monkey</t>
  </si>
  <si>
    <t>Saimiri boliviensis</t>
  </si>
  <si>
    <t>Black-capped squirrel monkey</t>
  </si>
  <si>
    <t>Aotidae</t>
  </si>
  <si>
    <t>Aotus lemurinus</t>
  </si>
  <si>
    <t>Gray-bellied night monkey</t>
  </si>
  <si>
    <t>Aotus trivirgatus</t>
  </si>
  <si>
    <t>Three-striped night monkey</t>
  </si>
  <si>
    <t>Subfamily: Callicebinae</t>
  </si>
  <si>
    <t>Callicebus donacophilus</t>
  </si>
  <si>
    <t>White-eared titi</t>
  </si>
  <si>
    <t>Callicebus brunneus</t>
  </si>
  <si>
    <t>Brown titi</t>
  </si>
  <si>
    <t>Callicebus moloch</t>
  </si>
  <si>
    <t>Red-bellied titi/ Dusky titi</t>
  </si>
  <si>
    <t>Callicebus personatus</t>
  </si>
  <si>
    <t>Masked titi</t>
  </si>
  <si>
    <t>Callicebus cupreus</t>
  </si>
  <si>
    <t>Coppery titi</t>
  </si>
  <si>
    <t>Callicebus torquatus</t>
  </si>
  <si>
    <t>Widow titi</t>
  </si>
  <si>
    <t>Subfamily: Pitheciidae</t>
  </si>
  <si>
    <t>Pithecia pithecia</t>
  </si>
  <si>
    <t>White-faced saki</t>
  </si>
  <si>
    <t>Pithecia monachus</t>
  </si>
  <si>
    <t>Monk saki</t>
  </si>
  <si>
    <t>Chiropotes sagulatus</t>
  </si>
  <si>
    <t>Rio Negro bearded saki</t>
  </si>
  <si>
    <t>Chiropotes satanas</t>
  </si>
  <si>
    <t>Black bearded saki</t>
  </si>
  <si>
    <t>2885 (Soligo &amp; Martin, 2006) - not stated if value M or F</t>
  </si>
  <si>
    <t>Cacajao calvus</t>
  </si>
  <si>
    <t>Bald uakari</t>
  </si>
  <si>
    <t>Subfamily: Alouattinae</t>
  </si>
  <si>
    <t>Alouatta palliata</t>
  </si>
  <si>
    <t>Mantled howler</t>
  </si>
  <si>
    <t>Alouatta belzebul</t>
  </si>
  <si>
    <t>Red-handed howler</t>
  </si>
  <si>
    <t>Alouatta guariba</t>
  </si>
  <si>
    <t>Brown howler</t>
  </si>
  <si>
    <t>Alouatta macconnelli</t>
  </si>
  <si>
    <t>Guyanan red howler</t>
  </si>
  <si>
    <t>Alouatta seniculus</t>
  </si>
  <si>
    <t>Venezuelan red howler</t>
  </si>
  <si>
    <t>Alouatta caraya</t>
  </si>
  <si>
    <t>Black howler</t>
  </si>
  <si>
    <t>6420 (6800)</t>
  </si>
  <si>
    <t>Subfamily: Atelinae</t>
  </si>
  <si>
    <t>Ateles paniscus</t>
  </si>
  <si>
    <t>Red-faced spider monkey</t>
  </si>
  <si>
    <t>Ateles belzebuth</t>
  </si>
  <si>
    <t>White-fronted spider monkey</t>
  </si>
  <si>
    <t>Ateles fusciceps</t>
  </si>
  <si>
    <t>Black-headed spider monkey</t>
  </si>
  <si>
    <t>Ateles geoffroyi</t>
  </si>
  <si>
    <t>Geoffroy's spider monkey</t>
  </si>
  <si>
    <t>Brachyteles arachnoides</t>
  </si>
  <si>
    <t>Southern muriqui</t>
  </si>
  <si>
    <t>Lagothrix lagothricha</t>
  </si>
  <si>
    <t>Brown woolly monkey</t>
  </si>
  <si>
    <t>Lagothrix cana</t>
  </si>
  <si>
    <t>Gray woolly monkey</t>
  </si>
  <si>
    <t>Body_Size_Mean</t>
  </si>
  <si>
    <t xml:space="preserve">Sapajus nigritus </t>
  </si>
  <si>
    <t>Sapajus libidinosus</t>
  </si>
  <si>
    <t>Black capuchin</t>
  </si>
  <si>
    <t>Black-striped capuchin</t>
  </si>
  <si>
    <t>locomotor_type</t>
  </si>
  <si>
    <t>Canopy lvl - key</t>
  </si>
  <si>
    <t>Grantosky (2018) S1</t>
  </si>
  <si>
    <t>L</t>
  </si>
  <si>
    <t>Q</t>
  </si>
  <si>
    <t>Q/L</t>
  </si>
  <si>
    <t>S</t>
  </si>
  <si>
    <t>Q/S</t>
  </si>
  <si>
    <t xml:space="preserve">Highest % taken, categories simplified to; Quadruped (Q), Suspensory (S), Leaper (L) </t>
  </si>
  <si>
    <t>cube_root_BM</t>
  </si>
  <si>
    <t>Alt_name</t>
  </si>
  <si>
    <t>Leontocebus nigricollis</t>
  </si>
  <si>
    <t>Leontocebus tripartitus</t>
  </si>
  <si>
    <t>Leontocebus fuscicollis</t>
  </si>
  <si>
    <t>Lagothrix lagotricha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</si>
</sst>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7030A0"/>
      <name val="Calibri"/>
      <family val="2"/>
      <scheme val="minor"/>
    </font>
    <font>
      <i/>
      <sz val="11"/>
      <color rgb="FF7030A0"/>
      <name val="Calibri"/>
      <family val="2"/>
      <scheme val="minor"/>
    </font>
    <font>
      <sz val="11"/>
      <color rgb="FF00B05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rgb="FFFF6600"/>
      <name val="Calibri"/>
      <family val="2"/>
      <scheme val="minor"/>
    </font>
    <font>
      <i/>
      <sz val="11"/>
      <color rgb="FFFF6600"/>
      <name val="Calibri"/>
      <family val="2"/>
      <scheme val="minor"/>
    </font>
    <font>
      <sz val="11"/>
      <color rgb="FFFF0066"/>
      <name val="Calibri"/>
      <family val="2"/>
      <scheme val="minor"/>
    </font>
    <font>
      <i/>
      <sz val="11"/>
      <color rgb="FFFF0066"/>
      <name val="Calibri"/>
      <family val="2"/>
      <scheme val="minor"/>
    </font>
    <font>
      <i/>
      <sz val="11"/>
      <color rgb="FFFF0000"/>
      <name val="Calibri"/>
      <family val="2"/>
      <scheme val="minor"/>
    </font>
    <font>
      <i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rgb="FF0070C0"/>
      <name val="Calibri"/>
      <family val="2"/>
      <scheme val="minor"/>
    </font>
    <font>
      <i/>
      <sz val="11"/>
      <color rgb="FF0070C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b/>
      <sz val="9"/>
      <color rgb="FF000000"/>
      <name val="Tahoma"/>
      <family val="2"/>
    </font>
    <font>
      <sz val="9"/>
      <color rgb="FF000000"/>
      <name val="Tahoma"/>
      <family val="2"/>
    </font>
  </fonts>
  <fills count="5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9" fillId="0" borderId="0" xfId="0" applyFont="1"/>
    <xf numFmtId="0" fontId="1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0" fillId="0" borderId="0" xfId="0" applyAlignment="1">
      <alignment horizontal="right"/>
    </xf>
    <xf numFmtId="0" fontId="13" fillId="0" borderId="0" xfId="0" applyFont="1"/>
    <xf numFmtId="0" fontId="14" fillId="0" borderId="0" xfId="0" applyFont="1"/>
    <xf numFmtId="0" fontId="0" fillId="0" borderId="0" xfId="0" applyFill="1"/>
    <xf numFmtId="0" fontId="3" fillId="0" borderId="0" xfId="0" applyFont="1" applyFill="1"/>
    <xf numFmtId="0" fontId="2" fillId="0" borderId="0" xfId="0" applyFont="1" applyFill="1"/>
    <xf numFmtId="0" fontId="0" fillId="2" borderId="0" xfId="0" applyFill="1"/>
    <xf numFmtId="0" fontId="10" fillId="2" borderId="0" xfId="0" applyFont="1" applyFill="1"/>
    <xf numFmtId="0" fontId="1" fillId="2" borderId="0" xfId="0" applyFont="1" applyFill="1"/>
    <xf numFmtId="0" fontId="10" fillId="0" borderId="0" xfId="0" applyFont="1" applyFill="1"/>
    <xf numFmtId="0" fontId="1" fillId="0" borderId="0" xfId="0" applyFont="1" applyFill="1"/>
    <xf numFmtId="0" fontId="0" fillId="3" borderId="0" xfId="0" applyFill="1"/>
    <xf numFmtId="0" fontId="3" fillId="3" borderId="0" xfId="0" applyFont="1" applyFill="1"/>
    <xf numFmtId="0" fontId="2" fillId="3" borderId="0" xfId="0" applyFont="1" applyFill="1"/>
    <xf numFmtId="0" fontId="0" fillId="0" borderId="0" xfId="0" applyNumberFormat="1"/>
    <xf numFmtId="0" fontId="0" fillId="4" borderId="0" xfId="0" applyFill="1"/>
  </cellXfs>
  <cellStyles count="1">
    <cellStyle name="Normal" xfId="0" builtinId="0"/>
  </cellStyles>
  <dxfs count="4">
    <dxf>
      <font>
        <b val="0"/>
        <i/>
        <strike val="0"/>
        <condense val="0"/>
        <extend val="0"/>
        <outline val="0"/>
        <shadow val="0"/>
        <u val="none"/>
        <vertAlign val="baseline"/>
        <sz val="11"/>
        <color rgb="FF0070C0"/>
        <name val="Calibri"/>
        <family val="2"/>
        <scheme val="minor"/>
      </font>
    </dxf>
    <dxf>
      <numFmt numFmtId="0" formatCode="General"/>
    </dxf>
    <dxf>
      <numFmt numFmtId="0" formatCode="General"/>
    </dxf>
    <dxf>
      <font>
        <i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9DCE981-A998-43B8-A120-9832744AD381}" name="Table1" displayName="Table1" ref="A1:N53" totalsRowShown="0">
  <autoFilter ref="A1:N53" xr:uid="{AAD88C80-B14C-43EB-A41E-9FA879A89812}"/>
  <tableColumns count="14">
    <tableColumn id="10" xr3:uid="{73CA4DCF-339D-4DEC-BFA1-EC18DE4A6F41}" name="Family"/>
    <tableColumn id="1" xr3:uid="{2474BE91-1F11-4904-B0B0-A5DD211B4334}" name="Scientific Name" dataDxfId="3"/>
    <tableColumn id="11" xr3:uid="{7EEA96A3-4CE4-3A45-8580-C58D14575397}" name="Alt_name" dataDxfId="0"/>
    <tableColumn id="2" xr3:uid="{331C6F81-D308-4D73-BC01-8DE56BD5F02E}" name="Common Name"/>
    <tableColumn id="3" xr3:uid="{766DC02F-FAF1-48C4-BC50-340B73F86E89}" name="Humerus Length"/>
    <tableColumn id="4" xr3:uid="{38ACFD98-9095-4C2B-94E1-36E369DACAB2}" name="Radius Length"/>
    <tableColumn id="5" xr3:uid="{D24042ED-AE1B-4768-ACD4-95F17BD52579}" name="Femur Length"/>
    <tableColumn id="6" xr3:uid="{E9542D8A-AB02-4A50-882A-99168C9A170F}" name="Tibia Length"/>
    <tableColumn id="7" xr3:uid="{1330F309-44BF-4577-ABAF-E47A60A4B9BA}" name="IMI "/>
    <tableColumn id="8" xr3:uid="{3FE14C4F-FE7F-46B2-B346-204E9DFC76C1}" name="Body_Size_Mean" dataDxfId="2">
      <calculatedColumnFormula>(M2+N2)/2</calculatedColumnFormula>
    </tableColumn>
    <tableColumn id="14" xr3:uid="{EAC097FF-91B9-408A-BFAA-193BB3A5B4AE}" name="cube_root_BM" dataDxfId="1">
      <calculatedColumnFormula xml:space="preserve"> J2^(1/3)</calculatedColumnFormula>
    </tableColumn>
    <tableColumn id="9" xr3:uid="{63A144AA-1767-47D7-AFF3-038DE79425EC}" name="locomotor_type"/>
    <tableColumn id="13" xr3:uid="{33194F59-A866-41FD-820A-9D1845BBAF22}" name="Body Size (g) - Male"/>
    <tableColumn id="12" xr3:uid="{6E10CB40-31B4-438F-A3D3-0B12EDDF8985}" name="Body Size (g) - Female"/>
  </tableColumns>
  <tableStyleInfo name="TableStyleLight1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3D124-86D6-42B4-B77A-C903161E4CDD}">
  <dimension ref="A1:N56"/>
  <sheetViews>
    <sheetView tabSelected="1" topLeftCell="A38" workbookViewId="0">
      <selection activeCell="D47" sqref="D47"/>
    </sheetView>
  </sheetViews>
  <sheetFormatPr baseColWidth="10" defaultColWidth="8.83203125" defaultRowHeight="15" x14ac:dyDescent="0.2"/>
  <cols>
    <col min="1" max="1" width="22.33203125" customWidth="1"/>
    <col min="2" max="3" width="27.6640625" customWidth="1"/>
    <col min="4" max="4" width="28.6640625" customWidth="1"/>
    <col min="5" max="5" width="2" customWidth="1"/>
    <col min="6" max="6" width="2.1640625" customWidth="1"/>
    <col min="7" max="7" width="2.33203125" customWidth="1"/>
    <col min="8" max="8" width="1.6640625" customWidth="1"/>
    <col min="9" max="9" width="11" customWidth="1"/>
    <col min="10" max="13" width="21" customWidth="1"/>
  </cols>
  <sheetData>
    <row r="1" spans="1:14" x14ac:dyDescent="0.2">
      <c r="A1" t="s">
        <v>0</v>
      </c>
      <c r="B1" t="s">
        <v>1</v>
      </c>
      <c r="C1" t="s">
        <v>134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119</v>
      </c>
      <c r="K1" t="s">
        <v>133</v>
      </c>
      <c r="L1" t="s">
        <v>124</v>
      </c>
      <c r="M1" t="s">
        <v>8</v>
      </c>
      <c r="N1" t="s">
        <v>9</v>
      </c>
    </row>
    <row r="2" spans="1:14" x14ac:dyDescent="0.2">
      <c r="A2" s="1" t="s">
        <v>10</v>
      </c>
      <c r="B2" s="2" t="s">
        <v>11</v>
      </c>
      <c r="C2" s="2" t="s">
        <v>11</v>
      </c>
      <c r="D2" s="1" t="s">
        <v>12</v>
      </c>
      <c r="I2">
        <v>76</v>
      </c>
      <c r="J2">
        <f t="shared" ref="J2:J34" si="0">(M2+N2)/2</f>
        <v>320.5</v>
      </c>
      <c r="K2">
        <f t="shared" ref="K2:K33" si="1" xml:space="preserve"> J2^(1/3)</f>
        <v>6.8434643827619981</v>
      </c>
      <c r="M2">
        <v>317</v>
      </c>
      <c r="N2">
        <v>324</v>
      </c>
    </row>
    <row r="3" spans="1:14" x14ac:dyDescent="0.2">
      <c r="B3" s="2" t="s">
        <v>13</v>
      </c>
      <c r="C3" s="2" t="s">
        <v>13</v>
      </c>
      <c r="D3" s="1" t="s">
        <v>14</v>
      </c>
      <c r="I3">
        <v>76</v>
      </c>
      <c r="J3">
        <f t="shared" si="0"/>
        <v>325.5</v>
      </c>
      <c r="K3">
        <f t="shared" si="1"/>
        <v>6.8788683464108056</v>
      </c>
      <c r="M3">
        <v>344</v>
      </c>
      <c r="N3">
        <v>307</v>
      </c>
    </row>
    <row r="4" spans="1:14" x14ac:dyDescent="0.2">
      <c r="B4" s="2" t="s">
        <v>15</v>
      </c>
      <c r="C4" s="2" t="s">
        <v>15</v>
      </c>
      <c r="D4" s="1" t="s">
        <v>16</v>
      </c>
      <c r="I4">
        <v>74</v>
      </c>
      <c r="J4">
        <f t="shared" si="0"/>
        <v>429</v>
      </c>
      <c r="K4">
        <f t="shared" si="1"/>
        <v>7.5419867321743439</v>
      </c>
      <c r="M4">
        <v>429</v>
      </c>
      <c r="N4">
        <v>429</v>
      </c>
    </row>
    <row r="5" spans="1:14" x14ac:dyDescent="0.2">
      <c r="B5" s="2" t="s">
        <v>17</v>
      </c>
      <c r="C5" s="2" t="s">
        <v>17</v>
      </c>
      <c r="D5" s="1" t="s">
        <v>18</v>
      </c>
      <c r="I5">
        <v>76</v>
      </c>
      <c r="J5">
        <f t="shared" si="0"/>
        <v>346.5</v>
      </c>
      <c r="K5">
        <f t="shared" si="1"/>
        <v>7.0237289950320987</v>
      </c>
      <c r="M5">
        <v>333</v>
      </c>
      <c r="N5">
        <v>360</v>
      </c>
    </row>
    <row r="6" spans="1:14" x14ac:dyDescent="0.2">
      <c r="B6" s="2" t="s">
        <v>19</v>
      </c>
      <c r="C6" s="2" t="s">
        <v>19</v>
      </c>
      <c r="D6" s="1" t="s">
        <v>20</v>
      </c>
      <c r="I6">
        <v>69</v>
      </c>
      <c r="J6">
        <f t="shared" si="0"/>
        <v>116</v>
      </c>
      <c r="K6">
        <f t="shared" si="1"/>
        <v>4.876998961073312</v>
      </c>
      <c r="L6" s="28" t="s">
        <v>129</v>
      </c>
      <c r="M6">
        <v>110</v>
      </c>
      <c r="N6">
        <v>122</v>
      </c>
    </row>
    <row r="7" spans="1:14" x14ac:dyDescent="0.2">
      <c r="B7" s="2" t="s">
        <v>21</v>
      </c>
      <c r="C7" s="2" t="s">
        <v>21</v>
      </c>
      <c r="D7" s="1" t="s">
        <v>22</v>
      </c>
      <c r="I7">
        <v>89</v>
      </c>
      <c r="J7">
        <f t="shared" si="0"/>
        <v>609</v>
      </c>
      <c r="K7">
        <f t="shared" si="1"/>
        <v>8.4762891678871846</v>
      </c>
      <c r="L7" s="28" t="s">
        <v>127</v>
      </c>
      <c r="M7">
        <v>620</v>
      </c>
      <c r="N7">
        <v>598</v>
      </c>
    </row>
    <row r="8" spans="1:14" x14ac:dyDescent="0.2">
      <c r="B8" s="2" t="s">
        <v>23</v>
      </c>
      <c r="C8" s="2" t="s">
        <v>23</v>
      </c>
      <c r="D8" s="1" t="s">
        <v>24</v>
      </c>
      <c r="I8">
        <v>77</v>
      </c>
      <c r="J8">
        <f t="shared" si="0"/>
        <v>545</v>
      </c>
      <c r="K8">
        <f xml:space="preserve"> J8^(1/3)</f>
        <v>8.1683091703037842</v>
      </c>
      <c r="L8" s="28" t="s">
        <v>128</v>
      </c>
      <c r="M8">
        <v>515</v>
      </c>
      <c r="N8">
        <v>575</v>
      </c>
    </row>
    <row r="9" spans="1:14" x14ac:dyDescent="0.2">
      <c r="B9" s="2" t="s">
        <v>25</v>
      </c>
      <c r="C9" s="2" t="s">
        <v>135</v>
      </c>
      <c r="D9" s="1" t="s">
        <v>26</v>
      </c>
      <c r="I9">
        <v>78</v>
      </c>
      <c r="J9">
        <f t="shared" si="0"/>
        <v>476</v>
      </c>
      <c r="K9">
        <f t="shared" si="1"/>
        <v>7.8079253217797104</v>
      </c>
      <c r="M9">
        <v>468</v>
      </c>
      <c r="N9">
        <v>484</v>
      </c>
    </row>
    <row r="10" spans="1:14" x14ac:dyDescent="0.2">
      <c r="B10" s="2" t="s">
        <v>27</v>
      </c>
      <c r="C10" s="2" t="s">
        <v>137</v>
      </c>
      <c r="D10" s="1" t="s">
        <v>28</v>
      </c>
      <c r="I10">
        <v>79</v>
      </c>
      <c r="J10">
        <f t="shared" si="0"/>
        <v>350.5</v>
      </c>
      <c r="K10">
        <f t="shared" si="1"/>
        <v>7.0506529918441156</v>
      </c>
      <c r="L10" s="28" t="s">
        <v>129</v>
      </c>
      <c r="M10">
        <v>343</v>
      </c>
      <c r="N10">
        <v>358</v>
      </c>
    </row>
    <row r="11" spans="1:14" s="16" customFormat="1" x14ac:dyDescent="0.2">
      <c r="B11" s="17" t="s">
        <v>29</v>
      </c>
      <c r="C11" s="17" t="s">
        <v>136</v>
      </c>
      <c r="D11" s="18" t="s">
        <v>30</v>
      </c>
      <c r="I11" s="16">
        <v>80</v>
      </c>
      <c r="J11" s="16">
        <v>385</v>
      </c>
      <c r="K11" s="16">
        <f t="shared" si="1"/>
        <v>7.2747863487914577</v>
      </c>
      <c r="M11" s="16">
        <v>385</v>
      </c>
    </row>
    <row r="12" spans="1:14" x14ac:dyDescent="0.2">
      <c r="B12" s="2" t="s">
        <v>31</v>
      </c>
      <c r="C12" s="2" t="s">
        <v>31</v>
      </c>
      <c r="D12" s="1" t="s">
        <v>32</v>
      </c>
      <c r="I12">
        <v>74</v>
      </c>
      <c r="J12">
        <f t="shared" si="0"/>
        <v>524.5</v>
      </c>
      <c r="K12">
        <f t="shared" si="1"/>
        <v>8.0645814188262541</v>
      </c>
      <c r="L12" s="28" t="s">
        <v>128</v>
      </c>
      <c r="M12">
        <v>510</v>
      </c>
      <c r="N12">
        <v>539</v>
      </c>
    </row>
    <row r="13" spans="1:14" x14ac:dyDescent="0.2">
      <c r="B13" s="2" t="s">
        <v>33</v>
      </c>
      <c r="C13" s="2" t="s">
        <v>33</v>
      </c>
      <c r="D13" s="1" t="s">
        <v>34</v>
      </c>
      <c r="I13">
        <v>73</v>
      </c>
      <c r="J13">
        <f t="shared" si="0"/>
        <v>514.5</v>
      </c>
      <c r="K13">
        <f t="shared" si="1"/>
        <v>8.0129996978733207</v>
      </c>
      <c r="L13" s="28" t="s">
        <v>127</v>
      </c>
      <c r="M13">
        <v>490</v>
      </c>
      <c r="N13">
        <v>539</v>
      </c>
    </row>
    <row r="14" spans="1:14" x14ac:dyDescent="0.2">
      <c r="B14" s="2" t="s">
        <v>35</v>
      </c>
      <c r="C14" s="2" t="s">
        <v>35</v>
      </c>
      <c r="D14" s="1" t="s">
        <v>36</v>
      </c>
      <c r="I14">
        <v>75</v>
      </c>
      <c r="J14">
        <f t="shared" si="0"/>
        <v>474.5</v>
      </c>
      <c r="K14">
        <f t="shared" si="1"/>
        <v>7.7997150893082887</v>
      </c>
      <c r="M14">
        <v>474</v>
      </c>
      <c r="N14">
        <v>475</v>
      </c>
    </row>
    <row r="15" spans="1:14" x14ac:dyDescent="0.2">
      <c r="B15" s="2" t="s">
        <v>37</v>
      </c>
      <c r="C15" s="2" t="s">
        <v>37</v>
      </c>
      <c r="D15" s="1" t="s">
        <v>38</v>
      </c>
      <c r="I15">
        <v>74</v>
      </c>
      <c r="J15">
        <f t="shared" si="0"/>
        <v>411</v>
      </c>
      <c r="K15">
        <f t="shared" si="1"/>
        <v>7.434993741615866</v>
      </c>
      <c r="M15">
        <v>418</v>
      </c>
      <c r="N15">
        <v>404</v>
      </c>
    </row>
    <row r="16" spans="1:14" x14ac:dyDescent="0.2">
      <c r="B16" s="2" t="s">
        <v>39</v>
      </c>
      <c r="C16" s="2" t="s">
        <v>39</v>
      </c>
      <c r="D16" s="1" t="s">
        <v>40</v>
      </c>
      <c r="I16">
        <v>76</v>
      </c>
      <c r="J16">
        <f t="shared" si="0"/>
        <v>492</v>
      </c>
      <c r="K16">
        <f t="shared" si="1"/>
        <v>7.8944467729681147</v>
      </c>
      <c r="L16" s="28" t="s">
        <v>128</v>
      </c>
      <c r="M16">
        <v>482</v>
      </c>
      <c r="N16">
        <v>502</v>
      </c>
    </row>
    <row r="17" spans="1:14" s="24" customFormat="1" x14ac:dyDescent="0.2">
      <c r="B17" s="25" t="s">
        <v>41</v>
      </c>
      <c r="C17" s="25" t="s">
        <v>41</v>
      </c>
      <c r="D17" s="26" t="s">
        <v>42</v>
      </c>
      <c r="I17" s="24">
        <v>74</v>
      </c>
      <c r="J17" s="24">
        <f t="shared" si="0"/>
        <v>492</v>
      </c>
      <c r="K17" s="24">
        <f t="shared" si="1"/>
        <v>7.8944467729681147</v>
      </c>
      <c r="M17" s="24">
        <v>494</v>
      </c>
      <c r="N17" s="24">
        <v>490</v>
      </c>
    </row>
    <row r="18" spans="1:14" x14ac:dyDescent="0.2">
      <c r="B18" s="2" t="s">
        <v>43</v>
      </c>
      <c r="C18" s="2" t="s">
        <v>43</v>
      </c>
      <c r="D18" s="1" t="s">
        <v>44</v>
      </c>
      <c r="I18">
        <v>69</v>
      </c>
      <c r="J18">
        <f t="shared" si="0"/>
        <v>483.5</v>
      </c>
      <c r="K18">
        <f t="shared" si="1"/>
        <v>7.8487198204495217</v>
      </c>
      <c r="L18" s="28" t="s">
        <v>127</v>
      </c>
      <c r="M18">
        <v>499</v>
      </c>
      <c r="N18">
        <v>468</v>
      </c>
    </row>
    <row r="19" spans="1:14" x14ac:dyDescent="0.2">
      <c r="A19" s="3" t="s">
        <v>45</v>
      </c>
      <c r="B19" s="4" t="s">
        <v>46</v>
      </c>
      <c r="C19" s="4" t="s">
        <v>46</v>
      </c>
      <c r="D19" s="3" t="s">
        <v>47</v>
      </c>
      <c r="E19" s="3"/>
      <c r="I19">
        <v>81</v>
      </c>
      <c r="J19">
        <f t="shared" si="0"/>
        <v>3110</v>
      </c>
      <c r="K19">
        <f t="shared" si="1"/>
        <v>14.596659021604593</v>
      </c>
      <c r="L19" s="28" t="s">
        <v>128</v>
      </c>
      <c r="M19">
        <v>3680</v>
      </c>
      <c r="N19">
        <v>2540</v>
      </c>
    </row>
    <row r="20" spans="1:14" x14ac:dyDescent="0.2">
      <c r="B20" s="4" t="s">
        <v>48</v>
      </c>
      <c r="C20" s="4" t="s">
        <v>48</v>
      </c>
      <c r="D20" s="3" t="s">
        <v>49</v>
      </c>
      <c r="E20" s="3"/>
      <c r="I20">
        <v>80</v>
      </c>
      <c r="J20">
        <f t="shared" si="0"/>
        <v>2735</v>
      </c>
      <c r="K20">
        <f t="shared" si="1"/>
        <v>13.984677112893133</v>
      </c>
      <c r="M20">
        <v>3180</v>
      </c>
      <c r="N20">
        <v>2290</v>
      </c>
    </row>
    <row r="21" spans="1:14" x14ac:dyDescent="0.2">
      <c r="B21" s="4" t="s">
        <v>50</v>
      </c>
      <c r="C21" s="4" t="s">
        <v>50</v>
      </c>
      <c r="D21" s="3" t="s">
        <v>51</v>
      </c>
      <c r="E21" s="3"/>
      <c r="I21">
        <v>83</v>
      </c>
      <c r="J21">
        <f t="shared" si="0"/>
        <v>2905</v>
      </c>
      <c r="K21">
        <f t="shared" si="1"/>
        <v>14.268622416057639</v>
      </c>
      <c r="L21" s="28" t="s">
        <v>128</v>
      </c>
      <c r="M21">
        <v>3290</v>
      </c>
      <c r="N21">
        <v>2520</v>
      </c>
    </row>
    <row r="22" spans="1:14" x14ac:dyDescent="0.2">
      <c r="B22" s="4" t="s">
        <v>52</v>
      </c>
      <c r="C22" s="4" t="s">
        <v>52</v>
      </c>
      <c r="D22" s="3" t="s">
        <v>53</v>
      </c>
      <c r="E22" s="3"/>
      <c r="I22">
        <v>81</v>
      </c>
      <c r="J22">
        <f t="shared" si="0"/>
        <v>3085</v>
      </c>
      <c r="K22">
        <f t="shared" si="1"/>
        <v>14.557441586460138</v>
      </c>
      <c r="L22" s="28" t="s">
        <v>128</v>
      </c>
      <c r="M22">
        <v>3650</v>
      </c>
      <c r="N22">
        <v>2520</v>
      </c>
    </row>
    <row r="23" spans="1:14" x14ac:dyDescent="0.2">
      <c r="B23" s="4" t="s">
        <v>120</v>
      </c>
      <c r="C23" s="4" t="s">
        <v>120</v>
      </c>
      <c r="D23" s="3" t="s">
        <v>122</v>
      </c>
      <c r="E23" s="3"/>
      <c r="I23">
        <v>82</v>
      </c>
      <c r="J23" s="27">
        <f>(M23+N23)/2</f>
        <v>2731</v>
      </c>
      <c r="K23" s="27">
        <f t="shared" si="1"/>
        <v>13.977856149922101</v>
      </c>
      <c r="L23" s="27"/>
      <c r="M23">
        <v>3247</v>
      </c>
      <c r="N23">
        <v>2215</v>
      </c>
    </row>
    <row r="24" spans="1:14" x14ac:dyDescent="0.2">
      <c r="B24" s="4" t="s">
        <v>121</v>
      </c>
      <c r="C24" s="4" t="s">
        <v>121</v>
      </c>
      <c r="D24" s="3" t="s">
        <v>123</v>
      </c>
      <c r="E24" s="3"/>
      <c r="I24">
        <v>80</v>
      </c>
      <c r="J24" s="27">
        <f>(M24+N24)/2</f>
        <v>2510</v>
      </c>
      <c r="K24" s="27">
        <f t="shared" si="1"/>
        <v>13.590160125737464</v>
      </c>
      <c r="L24" s="27"/>
      <c r="M24">
        <v>2910</v>
      </c>
      <c r="N24">
        <v>2110</v>
      </c>
    </row>
    <row r="25" spans="1:14" x14ac:dyDescent="0.2">
      <c r="B25" s="4" t="s">
        <v>54</v>
      </c>
      <c r="C25" s="4" t="s">
        <v>54</v>
      </c>
      <c r="D25" s="3" t="s">
        <v>55</v>
      </c>
      <c r="E25" s="3"/>
      <c r="I25">
        <v>77</v>
      </c>
      <c r="J25">
        <f t="shared" si="0"/>
        <v>2440.5</v>
      </c>
      <c r="K25">
        <f t="shared" si="1"/>
        <v>13.463550510344827</v>
      </c>
      <c r="M25">
        <v>2714</v>
      </c>
      <c r="N25">
        <v>2167</v>
      </c>
    </row>
    <row r="26" spans="1:14" x14ac:dyDescent="0.2">
      <c r="B26" s="4" t="s">
        <v>56</v>
      </c>
      <c r="C26" s="4" t="s">
        <v>56</v>
      </c>
      <c r="D26" s="3" t="s">
        <v>57</v>
      </c>
      <c r="E26" s="3"/>
      <c r="I26">
        <v>80</v>
      </c>
      <c r="J26">
        <f>(779+911+668+711)/4</f>
        <v>767.25</v>
      </c>
      <c r="K26">
        <f t="shared" si="1"/>
        <v>9.1547319428402378</v>
      </c>
      <c r="L26" s="28" t="s">
        <v>128</v>
      </c>
    </row>
    <row r="27" spans="1:14" x14ac:dyDescent="0.2">
      <c r="B27" s="4" t="s">
        <v>58</v>
      </c>
      <c r="C27" s="4" t="s">
        <v>58</v>
      </c>
      <c r="D27" s="3" t="s">
        <v>59</v>
      </c>
      <c r="E27" s="3"/>
      <c r="I27">
        <v>80</v>
      </c>
      <c r="J27">
        <f t="shared" si="0"/>
        <v>871.5</v>
      </c>
      <c r="K27">
        <f t="shared" si="1"/>
        <v>9.5518859975900376</v>
      </c>
      <c r="L27" s="28" t="s">
        <v>128</v>
      </c>
      <c r="M27">
        <v>992</v>
      </c>
      <c r="N27">
        <v>751</v>
      </c>
    </row>
    <row r="28" spans="1:14" x14ac:dyDescent="0.2">
      <c r="A28" s="5" t="s">
        <v>60</v>
      </c>
      <c r="B28" s="6" t="s">
        <v>61</v>
      </c>
      <c r="C28" s="6" t="s">
        <v>61</v>
      </c>
      <c r="D28" s="5" t="s">
        <v>62</v>
      </c>
      <c r="E28" s="5"/>
      <c r="I28">
        <v>73</v>
      </c>
      <c r="J28">
        <f t="shared" si="0"/>
        <v>896</v>
      </c>
      <c r="K28">
        <f t="shared" si="1"/>
        <v>9.6405690567009188</v>
      </c>
      <c r="M28">
        <v>918</v>
      </c>
      <c r="N28">
        <v>874</v>
      </c>
    </row>
    <row r="29" spans="1:14" x14ac:dyDescent="0.2">
      <c r="B29" s="6" t="s">
        <v>63</v>
      </c>
      <c r="C29" s="6" t="s">
        <v>63</v>
      </c>
      <c r="D29" s="5" t="s">
        <v>64</v>
      </c>
      <c r="E29" s="5"/>
      <c r="I29">
        <v>75</v>
      </c>
      <c r="J29">
        <f t="shared" si="0"/>
        <v>774.5</v>
      </c>
      <c r="K29">
        <f t="shared" si="1"/>
        <v>9.1834769589260663</v>
      </c>
      <c r="M29">
        <v>813</v>
      </c>
      <c r="N29">
        <v>736</v>
      </c>
    </row>
    <row r="30" spans="1:14" x14ac:dyDescent="0.2">
      <c r="A30" s="7" t="s">
        <v>65</v>
      </c>
      <c r="B30" s="8" t="s">
        <v>66</v>
      </c>
      <c r="C30" s="8" t="s">
        <v>66</v>
      </c>
      <c r="D30" s="7" t="s">
        <v>67</v>
      </c>
      <c r="E30" s="7"/>
      <c r="I30">
        <v>75</v>
      </c>
      <c r="J30">
        <f t="shared" si="0"/>
        <v>950</v>
      </c>
      <c r="K30">
        <f t="shared" si="1"/>
        <v>9.8304757249155852</v>
      </c>
      <c r="M30">
        <v>991</v>
      </c>
      <c r="N30">
        <v>909</v>
      </c>
    </row>
    <row r="31" spans="1:14" x14ac:dyDescent="0.2">
      <c r="B31" s="8" t="s">
        <v>68</v>
      </c>
      <c r="C31" s="8" t="s">
        <v>68</v>
      </c>
      <c r="D31" s="7" t="s">
        <v>69</v>
      </c>
      <c r="E31" s="7"/>
      <c r="I31">
        <v>79</v>
      </c>
      <c r="J31">
        <f t="shared" si="0"/>
        <v>829.5</v>
      </c>
      <c r="K31">
        <f t="shared" si="1"/>
        <v>9.3959088881829995</v>
      </c>
      <c r="L31" s="28" t="s">
        <v>128</v>
      </c>
      <c r="M31">
        <v>854</v>
      </c>
      <c r="N31">
        <v>805</v>
      </c>
    </row>
    <row r="32" spans="1:14" x14ac:dyDescent="0.2">
      <c r="B32" s="8" t="s">
        <v>70</v>
      </c>
      <c r="C32" s="8" t="s">
        <v>70</v>
      </c>
      <c r="D32" s="7" t="s">
        <v>71</v>
      </c>
      <c r="E32" s="7"/>
      <c r="I32">
        <v>74</v>
      </c>
      <c r="J32">
        <f t="shared" si="0"/>
        <v>988</v>
      </c>
      <c r="K32">
        <f t="shared" si="1"/>
        <v>9.9598389247242007</v>
      </c>
      <c r="M32">
        <v>1020</v>
      </c>
      <c r="N32">
        <v>956</v>
      </c>
    </row>
    <row r="33" spans="1:14" x14ac:dyDescent="0.2">
      <c r="B33" s="8" t="s">
        <v>72</v>
      </c>
      <c r="C33" s="8" t="s">
        <v>72</v>
      </c>
      <c r="D33" s="7" t="s">
        <v>73</v>
      </c>
      <c r="E33" s="7"/>
      <c r="I33">
        <v>73</v>
      </c>
      <c r="J33">
        <f t="shared" si="0"/>
        <v>1245</v>
      </c>
      <c r="K33">
        <f t="shared" si="1"/>
        <v>10.757791359024738</v>
      </c>
      <c r="M33">
        <v>1280</v>
      </c>
      <c r="N33">
        <v>1210</v>
      </c>
    </row>
    <row r="34" spans="1:14" x14ac:dyDescent="0.2">
      <c r="B34" s="8" t="s">
        <v>74</v>
      </c>
      <c r="C34" s="8" t="s">
        <v>74</v>
      </c>
      <c r="D34" s="7" t="s">
        <v>75</v>
      </c>
      <c r="E34" s="7"/>
      <c r="I34">
        <v>77</v>
      </c>
      <c r="J34">
        <f t="shared" si="0"/>
        <v>1070</v>
      </c>
      <c r="K34">
        <f t="shared" ref="K34:K53" si="2" xml:space="preserve"> J34^(1/3)</f>
        <v>10.228091217696715</v>
      </c>
      <c r="M34">
        <v>1020</v>
      </c>
      <c r="N34">
        <v>1120</v>
      </c>
    </row>
    <row r="35" spans="1:14" x14ac:dyDescent="0.2">
      <c r="B35" s="8" t="s">
        <v>76</v>
      </c>
      <c r="C35" s="8" t="s">
        <v>76</v>
      </c>
      <c r="D35" s="7" t="s">
        <v>77</v>
      </c>
      <c r="E35" s="7"/>
      <c r="I35">
        <v>79</v>
      </c>
      <c r="J35">
        <f t="shared" ref="J35:J53" si="3">(M35+N35)/2</f>
        <v>1245</v>
      </c>
      <c r="K35">
        <f t="shared" si="2"/>
        <v>10.757791359024738</v>
      </c>
      <c r="L35" s="28" t="s">
        <v>128</v>
      </c>
      <c r="M35">
        <v>1280</v>
      </c>
      <c r="N35">
        <v>1210</v>
      </c>
    </row>
    <row r="36" spans="1:14" x14ac:dyDescent="0.2">
      <c r="A36" s="9" t="s">
        <v>78</v>
      </c>
      <c r="B36" s="10" t="s">
        <v>79</v>
      </c>
      <c r="C36" s="10" t="s">
        <v>79</v>
      </c>
      <c r="D36" s="9" t="s">
        <v>80</v>
      </c>
      <c r="E36" s="9"/>
      <c r="I36">
        <v>75</v>
      </c>
      <c r="J36">
        <f t="shared" si="3"/>
        <v>1760</v>
      </c>
      <c r="K36">
        <f t="shared" si="2"/>
        <v>12.073621473595368</v>
      </c>
      <c r="L36" s="28" t="s">
        <v>127</v>
      </c>
      <c r="M36">
        <v>1940</v>
      </c>
      <c r="N36">
        <v>1580</v>
      </c>
    </row>
    <row r="37" spans="1:14" x14ac:dyDescent="0.2">
      <c r="B37" s="10" t="s">
        <v>81</v>
      </c>
      <c r="C37" s="10" t="s">
        <v>81</v>
      </c>
      <c r="D37" s="9" t="s">
        <v>82</v>
      </c>
      <c r="E37" s="9"/>
      <c r="I37">
        <v>77.599999999999994</v>
      </c>
      <c r="J37">
        <f t="shared" si="3"/>
        <v>2360</v>
      </c>
      <c r="K37">
        <f t="shared" si="2"/>
        <v>13.313860463283733</v>
      </c>
      <c r="M37">
        <v>2610</v>
      </c>
      <c r="N37">
        <v>2110</v>
      </c>
    </row>
    <row r="38" spans="1:14" s="19" customFormat="1" x14ac:dyDescent="0.2">
      <c r="B38" s="20" t="s">
        <v>83</v>
      </c>
      <c r="C38" s="20" t="s">
        <v>83</v>
      </c>
      <c r="D38" s="21" t="s">
        <v>84</v>
      </c>
      <c r="E38" s="21"/>
      <c r="I38" s="19">
        <v>83</v>
      </c>
      <c r="J38" s="19">
        <f t="shared" si="3"/>
        <v>2740</v>
      </c>
      <c r="K38" s="19">
        <f t="shared" si="2"/>
        <v>13.99319397073099</v>
      </c>
      <c r="M38" s="19">
        <v>2900</v>
      </c>
      <c r="N38" s="19">
        <v>2580</v>
      </c>
    </row>
    <row r="39" spans="1:14" s="16" customFormat="1" x14ac:dyDescent="0.2">
      <c r="B39" s="22" t="s">
        <v>85</v>
      </c>
      <c r="C39" s="22" t="s">
        <v>85</v>
      </c>
      <c r="D39" s="23" t="s">
        <v>86</v>
      </c>
      <c r="E39" s="23"/>
      <c r="I39" s="16">
        <v>83</v>
      </c>
      <c r="J39" s="16">
        <f>2885</f>
        <v>2885</v>
      </c>
      <c r="K39" s="16">
        <f t="shared" si="2"/>
        <v>14.235802007081068</v>
      </c>
      <c r="L39" s="28" t="s">
        <v>128</v>
      </c>
      <c r="M39" s="16" t="s">
        <v>87</v>
      </c>
    </row>
    <row r="40" spans="1:14" x14ac:dyDescent="0.2">
      <c r="B40" s="10" t="s">
        <v>88</v>
      </c>
      <c r="C40" s="10" t="s">
        <v>88</v>
      </c>
      <c r="D40" s="9" t="s">
        <v>89</v>
      </c>
      <c r="E40" s="9"/>
      <c r="I40">
        <v>83</v>
      </c>
      <c r="J40">
        <f t="shared" si="3"/>
        <v>3165</v>
      </c>
      <c r="K40">
        <f t="shared" si="2"/>
        <v>14.682203462179979</v>
      </c>
      <c r="L40" s="28" t="s">
        <v>128</v>
      </c>
      <c r="M40">
        <v>3450</v>
      </c>
      <c r="N40">
        <v>2880</v>
      </c>
    </row>
    <row r="41" spans="1:14" x14ac:dyDescent="0.2">
      <c r="A41" t="s">
        <v>90</v>
      </c>
      <c r="B41" s="11" t="s">
        <v>91</v>
      </c>
      <c r="C41" s="11" t="s">
        <v>91</v>
      </c>
      <c r="D41" s="12" t="s">
        <v>92</v>
      </c>
      <c r="E41" s="12"/>
      <c r="I41">
        <v>98</v>
      </c>
      <c r="J41">
        <f t="shared" si="3"/>
        <v>6250</v>
      </c>
      <c r="K41">
        <f t="shared" si="2"/>
        <v>18.420157493201927</v>
      </c>
      <c r="L41" s="28" t="s">
        <v>128</v>
      </c>
      <c r="M41">
        <v>7150</v>
      </c>
      <c r="N41">
        <v>5350</v>
      </c>
    </row>
    <row r="42" spans="1:14" x14ac:dyDescent="0.2">
      <c r="B42" s="11" t="s">
        <v>93</v>
      </c>
      <c r="C42" s="11" t="s">
        <v>93</v>
      </c>
      <c r="D42" s="12" t="s">
        <v>94</v>
      </c>
      <c r="E42" s="12"/>
      <c r="I42">
        <v>105</v>
      </c>
      <c r="J42">
        <f t="shared" si="3"/>
        <v>6395</v>
      </c>
      <c r="K42">
        <f t="shared" si="2"/>
        <v>18.561519086424436</v>
      </c>
      <c r="M42">
        <v>7270</v>
      </c>
      <c r="N42">
        <v>5520</v>
      </c>
    </row>
    <row r="43" spans="1:14" x14ac:dyDescent="0.2">
      <c r="B43" s="11" t="s">
        <v>95</v>
      </c>
      <c r="C43" s="11" t="s">
        <v>95</v>
      </c>
      <c r="D43" s="12" t="s">
        <v>96</v>
      </c>
      <c r="E43" s="12"/>
      <c r="I43">
        <v>95.11</v>
      </c>
      <c r="J43">
        <f t="shared" si="3"/>
        <v>5362.5</v>
      </c>
      <c r="K43">
        <f t="shared" si="2"/>
        <v>17.503400699658084</v>
      </c>
      <c r="M43">
        <v>6175</v>
      </c>
      <c r="N43">
        <v>4550</v>
      </c>
    </row>
    <row r="44" spans="1:14" x14ac:dyDescent="0.2">
      <c r="B44" s="11" t="s">
        <v>97</v>
      </c>
      <c r="C44" s="11" t="s">
        <v>97</v>
      </c>
      <c r="D44" s="12" t="s">
        <v>98</v>
      </c>
      <c r="E44" s="12"/>
      <c r="I44">
        <v>91.22</v>
      </c>
      <c r="J44">
        <f t="shared" si="3"/>
        <v>6292.5</v>
      </c>
      <c r="K44">
        <f t="shared" si="2"/>
        <v>18.461815567421837</v>
      </c>
      <c r="M44">
        <v>7585</v>
      </c>
      <c r="N44">
        <v>5000</v>
      </c>
    </row>
    <row r="45" spans="1:14" x14ac:dyDescent="0.2">
      <c r="B45" s="11" t="s">
        <v>99</v>
      </c>
      <c r="C45" s="11" t="s">
        <v>99</v>
      </c>
      <c r="D45" s="12" t="s">
        <v>100</v>
      </c>
      <c r="E45" s="12"/>
      <c r="I45">
        <v>97</v>
      </c>
      <c r="J45">
        <f t="shared" si="3"/>
        <v>5950</v>
      </c>
      <c r="K45">
        <f t="shared" si="2"/>
        <v>18.120589493627577</v>
      </c>
      <c r="L45" s="28" t="s">
        <v>128</v>
      </c>
      <c r="M45">
        <v>6690</v>
      </c>
      <c r="N45">
        <v>5210</v>
      </c>
    </row>
    <row r="46" spans="1:14" x14ac:dyDescent="0.2">
      <c r="B46" s="11" t="s">
        <v>101</v>
      </c>
      <c r="C46" s="11" t="s">
        <v>101</v>
      </c>
      <c r="D46" s="12" t="s">
        <v>102</v>
      </c>
      <c r="E46" s="12"/>
      <c r="I46">
        <v>97</v>
      </c>
      <c r="J46">
        <f>(6420+6800+4330)/3</f>
        <v>5850</v>
      </c>
      <c r="K46">
        <f t="shared" si="2"/>
        <v>18.018499499145658</v>
      </c>
      <c r="L46" s="28" t="s">
        <v>128</v>
      </c>
      <c r="M46" s="13" t="s">
        <v>103</v>
      </c>
      <c r="N46">
        <v>4330</v>
      </c>
    </row>
    <row r="47" spans="1:14" x14ac:dyDescent="0.2">
      <c r="A47" s="14" t="s">
        <v>104</v>
      </c>
      <c r="B47" s="15" t="s">
        <v>105</v>
      </c>
      <c r="C47" s="15" t="s">
        <v>105</v>
      </c>
      <c r="D47" s="14" t="s">
        <v>106</v>
      </c>
      <c r="E47" s="14"/>
      <c r="I47">
        <v>105</v>
      </c>
      <c r="J47">
        <f t="shared" si="3"/>
        <v>8775</v>
      </c>
      <c r="K47">
        <f t="shared" si="2"/>
        <v>20.62603300611211</v>
      </c>
      <c r="L47" s="28" t="s">
        <v>130</v>
      </c>
      <c r="M47">
        <v>9110</v>
      </c>
      <c r="N47">
        <v>8440</v>
      </c>
    </row>
    <row r="48" spans="1:14" x14ac:dyDescent="0.2">
      <c r="B48" s="15" t="s">
        <v>107</v>
      </c>
      <c r="C48" s="15" t="s">
        <v>107</v>
      </c>
      <c r="D48" s="14" t="s">
        <v>108</v>
      </c>
      <c r="E48" s="14"/>
      <c r="I48">
        <v>109</v>
      </c>
      <c r="J48">
        <f t="shared" si="3"/>
        <v>7770</v>
      </c>
      <c r="K48">
        <f t="shared" si="2"/>
        <v>19.806466615475383</v>
      </c>
      <c r="L48" s="28" t="s">
        <v>130</v>
      </c>
      <c r="M48">
        <v>8290</v>
      </c>
      <c r="N48">
        <v>7250</v>
      </c>
    </row>
    <row r="49" spans="1:14" x14ac:dyDescent="0.2">
      <c r="B49" s="15" t="s">
        <v>109</v>
      </c>
      <c r="C49" s="15" t="s">
        <v>109</v>
      </c>
      <c r="D49" s="14" t="s">
        <v>110</v>
      </c>
      <c r="E49" s="14"/>
      <c r="I49">
        <v>103</v>
      </c>
      <c r="J49">
        <f t="shared" si="3"/>
        <v>9025</v>
      </c>
      <c r="K49">
        <f t="shared" si="2"/>
        <v>20.820080460021327</v>
      </c>
      <c r="M49">
        <v>8890</v>
      </c>
      <c r="N49">
        <v>9160</v>
      </c>
    </row>
    <row r="50" spans="1:14" x14ac:dyDescent="0.2">
      <c r="B50" s="15" t="s">
        <v>111</v>
      </c>
      <c r="C50" s="15" t="s">
        <v>111</v>
      </c>
      <c r="D50" s="14" t="s">
        <v>112</v>
      </c>
      <c r="E50" s="14"/>
      <c r="I50">
        <v>105</v>
      </c>
      <c r="J50">
        <f t="shared" si="3"/>
        <v>7535</v>
      </c>
      <c r="K50">
        <f t="shared" si="2"/>
        <v>19.604739933739033</v>
      </c>
      <c r="L50" s="28" t="s">
        <v>131</v>
      </c>
      <c r="M50">
        <v>7780</v>
      </c>
      <c r="N50">
        <v>7290</v>
      </c>
    </row>
    <row r="51" spans="1:14" x14ac:dyDescent="0.2">
      <c r="B51" s="15" t="s">
        <v>113</v>
      </c>
      <c r="C51" s="15" t="s">
        <v>113</v>
      </c>
      <c r="D51" s="14" t="s">
        <v>114</v>
      </c>
      <c r="E51" s="14"/>
      <c r="I51">
        <v>104</v>
      </c>
      <c r="J51">
        <f t="shared" si="3"/>
        <v>8840</v>
      </c>
      <c r="K51">
        <f t="shared" si="2"/>
        <v>20.676836248290826</v>
      </c>
      <c r="M51">
        <v>9610</v>
      </c>
      <c r="N51">
        <v>8070</v>
      </c>
    </row>
    <row r="52" spans="1:14" x14ac:dyDescent="0.2">
      <c r="B52" s="15" t="s">
        <v>115</v>
      </c>
      <c r="C52" s="15" t="s">
        <v>138</v>
      </c>
      <c r="D52" s="14" t="s">
        <v>116</v>
      </c>
      <c r="E52" s="14"/>
      <c r="I52">
        <v>98</v>
      </c>
      <c r="J52">
        <f t="shared" si="3"/>
        <v>7150</v>
      </c>
      <c r="K52">
        <f t="shared" si="2"/>
        <v>19.264985239507439</v>
      </c>
      <c r="L52" s="28" t="s">
        <v>128</v>
      </c>
      <c r="M52">
        <v>7280</v>
      </c>
      <c r="N52">
        <v>7020</v>
      </c>
    </row>
    <row r="53" spans="1:14" x14ac:dyDescent="0.2">
      <c r="B53" s="15" t="s">
        <v>117</v>
      </c>
      <c r="C53" s="15" t="s">
        <v>117</v>
      </c>
      <c r="D53" s="14" t="s">
        <v>118</v>
      </c>
      <c r="E53" s="14"/>
      <c r="I53">
        <v>96</v>
      </c>
      <c r="J53">
        <f t="shared" si="3"/>
        <v>8571.5</v>
      </c>
      <c r="K53">
        <f t="shared" si="2"/>
        <v>20.465339009724353</v>
      </c>
      <c r="M53">
        <v>9493</v>
      </c>
      <c r="N53">
        <v>7650</v>
      </c>
    </row>
    <row r="55" spans="1:14" x14ac:dyDescent="0.2">
      <c r="A55" t="s">
        <v>125</v>
      </c>
    </row>
    <row r="56" spans="1:14" x14ac:dyDescent="0.2">
      <c r="A56" s="28" t="s">
        <v>126</v>
      </c>
      <c r="B56" t="s">
        <v>132</v>
      </c>
    </row>
  </sheetData>
  <pageMargins left="0.7" right="0.7" top="0.75" bottom="0.75" header="0.3" footer="0.3"/>
  <pageSetup paperSize="9" orientation="portrait" verticalDpi="0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Species level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Felice, Ryan</cp:lastModifiedBy>
  <dcterms:created xsi:type="dcterms:W3CDTF">2019-11-25T13:46:58Z</dcterms:created>
  <dcterms:modified xsi:type="dcterms:W3CDTF">2020-07-01T14:03:59Z</dcterms:modified>
</cp:coreProperties>
</file>