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90" windowWidth="25440" windowHeight="15135" tabRatio="884"/>
  </bookViews>
  <sheets>
    <sheet name="Payroll Summary 2013" sheetId="30" r:id="rId1"/>
    <sheet name="Formulas" sheetId="31" r:id="rId2"/>
    <sheet name="RAW_DATA" sheetId="12" r:id="rId3"/>
  </sheets>
  <calcPr calcId="145621" iterate="1" concurrentCalc="0"/>
</workbook>
</file>

<file path=xl/calcChain.xml><?xml version="1.0" encoding="utf-8"?>
<calcChain xmlns="http://schemas.openxmlformats.org/spreadsheetml/2006/main">
  <c r="A8" i="30" l="1"/>
  <c r="A15" i="30"/>
  <c r="A16" i="30"/>
  <c r="A17" i="30"/>
  <c r="A18" i="30"/>
  <c r="A19" i="30"/>
  <c r="A20" i="30"/>
  <c r="A21" i="30"/>
  <c r="A22" i="30"/>
  <c r="A23" i="30"/>
  <c r="A24" i="30"/>
  <c r="A25" i="30"/>
  <c r="A26" i="30"/>
  <c r="A27" i="30"/>
  <c r="A28" i="30"/>
  <c r="A29" i="30"/>
  <c r="A30" i="30"/>
  <c r="A31" i="30"/>
  <c r="A32" i="30"/>
  <c r="A33" i="30"/>
  <c r="A34" i="30"/>
  <c r="A35" i="30"/>
  <c r="A36" i="30"/>
  <c r="A37" i="30"/>
  <c r="A38" i="30"/>
  <c r="A39" i="30"/>
  <c r="A40" i="30"/>
  <c r="A41" i="30"/>
  <c r="A12" i="30"/>
  <c r="F8" i="30"/>
  <c r="I8" i="30"/>
  <c r="L8" i="30"/>
  <c r="O8" i="30"/>
  <c r="O12" i="30"/>
  <c r="S8" i="30"/>
  <c r="T8" i="30"/>
  <c r="U8" i="30"/>
  <c r="V8" i="30"/>
  <c r="W8" i="30"/>
  <c r="X8" i="30"/>
  <c r="Y8" i="30"/>
  <c r="Z8" i="30"/>
  <c r="AA8" i="30"/>
  <c r="AB8" i="30"/>
  <c r="AC8" i="30"/>
  <c r="AD8" i="30"/>
  <c r="AE8" i="30"/>
  <c r="AF8" i="30"/>
  <c r="AF41" i="30"/>
  <c r="AE41" i="30"/>
  <c r="AD41" i="30"/>
  <c r="AC41" i="30"/>
  <c r="AB41" i="30"/>
  <c r="FI25" i="12"/>
  <c r="AA41" i="30"/>
  <c r="Z41" i="30"/>
  <c r="Y41" i="30"/>
  <c r="X41" i="30"/>
  <c r="W41" i="30"/>
  <c r="V41" i="30"/>
  <c r="U41" i="30"/>
  <c r="T41" i="30"/>
  <c r="S41" i="30"/>
  <c r="R41" i="30"/>
  <c r="Q41" i="30"/>
  <c r="P8" i="30"/>
  <c r="P41" i="30"/>
  <c r="O41" i="30"/>
  <c r="N41" i="30"/>
  <c r="M41" i="30"/>
  <c r="L41" i="30"/>
  <c r="K41" i="30"/>
  <c r="J41" i="30"/>
  <c r="I41" i="30"/>
  <c r="H41" i="30"/>
  <c r="G41" i="30"/>
  <c r="F41" i="30"/>
  <c r="E41" i="30"/>
  <c r="D41" i="30"/>
  <c r="C41" i="30"/>
  <c r="I33" i="12"/>
  <c r="O33" i="12"/>
  <c r="U33" i="12"/>
  <c r="AA33" i="12"/>
  <c r="AG33" i="12"/>
  <c r="AM33" i="12"/>
  <c r="AS33" i="12"/>
  <c r="AY33" i="12"/>
  <c r="BE33" i="12"/>
  <c r="BK33" i="12"/>
  <c r="BQ33" i="12"/>
  <c r="BW33" i="12"/>
  <c r="CC33" i="12"/>
  <c r="CI33" i="12"/>
  <c r="CO33" i="12"/>
  <c r="CU33" i="12"/>
  <c r="DA33" i="12"/>
  <c r="DG33" i="12"/>
  <c r="DM33" i="12"/>
  <c r="DS33" i="12"/>
  <c r="DY33" i="12"/>
  <c r="EE33" i="12"/>
  <c r="EK33" i="12"/>
  <c r="EQ33" i="12"/>
  <c r="EW33" i="12"/>
  <c r="FC33" i="12"/>
  <c r="FI33" i="12"/>
  <c r="FO33" i="12"/>
  <c r="FO32" i="12"/>
  <c r="I30" i="12"/>
  <c r="O30" i="12"/>
  <c r="U30" i="12"/>
  <c r="AA30" i="12"/>
  <c r="AG30" i="12"/>
  <c r="AM30" i="12"/>
  <c r="AS30" i="12"/>
  <c r="AY30" i="12"/>
  <c r="BE30" i="12"/>
  <c r="BK30" i="12"/>
  <c r="BQ30" i="12"/>
  <c r="BW30" i="12"/>
  <c r="CC30" i="12"/>
  <c r="CI30" i="12"/>
  <c r="CO30" i="12"/>
  <c r="CU30" i="12"/>
  <c r="DA30" i="12"/>
  <c r="DG30" i="12"/>
  <c r="DM30" i="12"/>
  <c r="DS30" i="12"/>
  <c r="DY30" i="12"/>
  <c r="EE30" i="12"/>
  <c r="EK30" i="12"/>
  <c r="EQ30" i="12"/>
  <c r="EW30" i="12"/>
  <c r="FC30" i="12"/>
  <c r="FI30" i="12"/>
  <c r="FO30" i="12"/>
  <c r="FO29" i="12"/>
  <c r="FO28" i="12"/>
  <c r="FO27" i="12"/>
  <c r="I11" i="12"/>
  <c r="I14" i="12"/>
  <c r="I15" i="12"/>
  <c r="I20" i="12"/>
  <c r="I24" i="12"/>
  <c r="I25" i="12"/>
  <c r="O11" i="12"/>
  <c r="O14" i="12"/>
  <c r="O15" i="12"/>
  <c r="O20" i="12"/>
  <c r="O24" i="12"/>
  <c r="O25" i="12"/>
  <c r="U11" i="12"/>
  <c r="U14" i="12"/>
  <c r="U15" i="12"/>
  <c r="U20" i="12"/>
  <c r="U24" i="12"/>
  <c r="U25" i="12"/>
  <c r="AA11" i="12"/>
  <c r="AA14" i="12"/>
  <c r="AA15" i="12"/>
  <c r="AA20" i="12"/>
  <c r="AA24" i="12"/>
  <c r="AA25" i="12"/>
  <c r="AG11" i="12"/>
  <c r="AG14" i="12"/>
  <c r="AG15" i="12"/>
  <c r="AG20" i="12"/>
  <c r="AG24" i="12"/>
  <c r="AG25" i="12"/>
  <c r="AM11" i="12"/>
  <c r="AM14" i="12"/>
  <c r="AM15" i="12"/>
  <c r="AM20" i="12"/>
  <c r="AM24" i="12"/>
  <c r="AM25" i="12"/>
  <c r="AS11" i="12"/>
  <c r="AS14" i="12"/>
  <c r="AS15" i="12"/>
  <c r="AS20" i="12"/>
  <c r="AS24" i="12"/>
  <c r="AS25" i="12"/>
  <c r="AY11" i="12"/>
  <c r="AY14" i="12"/>
  <c r="AY15" i="12"/>
  <c r="AY20" i="12"/>
  <c r="AY24" i="12"/>
  <c r="AY25" i="12"/>
  <c r="BE11" i="12"/>
  <c r="BE14" i="12"/>
  <c r="BE15" i="12"/>
  <c r="BE20" i="12"/>
  <c r="BE24" i="12"/>
  <c r="BE25" i="12"/>
  <c r="BK11" i="12"/>
  <c r="BK14" i="12"/>
  <c r="BK15" i="12"/>
  <c r="BK20" i="12"/>
  <c r="BK24" i="12"/>
  <c r="BK25" i="12"/>
  <c r="BQ11" i="12"/>
  <c r="BQ14" i="12"/>
  <c r="BQ15" i="12"/>
  <c r="BQ20" i="12"/>
  <c r="BQ24" i="12"/>
  <c r="BQ25" i="12"/>
  <c r="BW11" i="12"/>
  <c r="BW14" i="12"/>
  <c r="BW15" i="12"/>
  <c r="BW20" i="12"/>
  <c r="BW24" i="12"/>
  <c r="BW25" i="12"/>
  <c r="CC11" i="12"/>
  <c r="CC14" i="12"/>
  <c r="CC15" i="12"/>
  <c r="CC20" i="12"/>
  <c r="CC24" i="12"/>
  <c r="CC25" i="12"/>
  <c r="CI11" i="12"/>
  <c r="CI14" i="12"/>
  <c r="CI15" i="12"/>
  <c r="CI20" i="12"/>
  <c r="CI24" i="12"/>
  <c r="CI25" i="12"/>
  <c r="CO11" i="12"/>
  <c r="CO14" i="12"/>
  <c r="CO15" i="12"/>
  <c r="CO20" i="12"/>
  <c r="CO24" i="12"/>
  <c r="CO25" i="12"/>
  <c r="CU11" i="12"/>
  <c r="CU14" i="12"/>
  <c r="CU15" i="12"/>
  <c r="CU20" i="12"/>
  <c r="CU24" i="12"/>
  <c r="CU25" i="12"/>
  <c r="DA11" i="12"/>
  <c r="DA14" i="12"/>
  <c r="DA15" i="12"/>
  <c r="DA20" i="12"/>
  <c r="DA24" i="12"/>
  <c r="DA25" i="12"/>
  <c r="DG11" i="12"/>
  <c r="DG14" i="12"/>
  <c r="DG15" i="12"/>
  <c r="DG20" i="12"/>
  <c r="DG24" i="12"/>
  <c r="DG25" i="12"/>
  <c r="DM11" i="12"/>
  <c r="DM14" i="12"/>
  <c r="DM15" i="12"/>
  <c r="DM20" i="12"/>
  <c r="DM24" i="12"/>
  <c r="DM25" i="12"/>
  <c r="DS11" i="12"/>
  <c r="DS14" i="12"/>
  <c r="DS15" i="12"/>
  <c r="DS20" i="12"/>
  <c r="DS24" i="12"/>
  <c r="DS25" i="12"/>
  <c r="DY11" i="12"/>
  <c r="DY14" i="12"/>
  <c r="DY15" i="12"/>
  <c r="DY20" i="12"/>
  <c r="DY24" i="12"/>
  <c r="DY25" i="12"/>
  <c r="EE11" i="12"/>
  <c r="EE14" i="12"/>
  <c r="EE15" i="12"/>
  <c r="EE20" i="12"/>
  <c r="EE24" i="12"/>
  <c r="EE25" i="12"/>
  <c r="EK11" i="12"/>
  <c r="EK14" i="12"/>
  <c r="EK15" i="12"/>
  <c r="EK20" i="12"/>
  <c r="EK24" i="12"/>
  <c r="EK25" i="12"/>
  <c r="EQ11" i="12"/>
  <c r="EQ14" i="12"/>
  <c r="EQ15" i="12"/>
  <c r="EQ20" i="12"/>
  <c r="EQ24" i="12"/>
  <c r="EQ25" i="12"/>
  <c r="EW11" i="12"/>
  <c r="EW14" i="12"/>
  <c r="EW15" i="12"/>
  <c r="EW20" i="12"/>
  <c r="EW24" i="12"/>
  <c r="EW25" i="12"/>
  <c r="FC11" i="12"/>
  <c r="FC14" i="12"/>
  <c r="FC15" i="12"/>
  <c r="FC20" i="12"/>
  <c r="FC24" i="12"/>
  <c r="FC25" i="12"/>
  <c r="FI11" i="12"/>
  <c r="FI14" i="12"/>
  <c r="FI15" i="12"/>
  <c r="FI20" i="12"/>
  <c r="FI24" i="12"/>
  <c r="FO25" i="12"/>
  <c r="FO24" i="12"/>
  <c r="FO23" i="12"/>
  <c r="FO22" i="12"/>
  <c r="FO20" i="12"/>
  <c r="FO19" i="12"/>
  <c r="FO18" i="12"/>
  <c r="FO17" i="12"/>
  <c r="FO15" i="12"/>
  <c r="FO14" i="12"/>
  <c r="FO13" i="12"/>
  <c r="FO11" i="12"/>
  <c r="FO10" i="12"/>
  <c r="FO9" i="12"/>
  <c r="FO8" i="12"/>
  <c r="FK8" i="12"/>
  <c r="FO7" i="12"/>
  <c r="FK7" i="12"/>
  <c r="FO6" i="12"/>
  <c r="FK6" i="12"/>
  <c r="FO5" i="12"/>
  <c r="FK5" i="12"/>
  <c r="Z7" i="30"/>
  <c r="AF40" i="30"/>
  <c r="AE40" i="30"/>
  <c r="AD40" i="30"/>
  <c r="AC40" i="30"/>
  <c r="AB40" i="30"/>
  <c r="AA40" i="30"/>
  <c r="Z40" i="30"/>
  <c r="Y40" i="30"/>
  <c r="X40" i="30"/>
  <c r="W40" i="30"/>
  <c r="V40" i="30"/>
  <c r="U40" i="30"/>
  <c r="T40" i="30"/>
  <c r="S40" i="30"/>
  <c r="R40" i="30"/>
  <c r="Q40" i="30"/>
  <c r="P40" i="30"/>
  <c r="O40" i="30"/>
  <c r="N40" i="30"/>
  <c r="M40" i="30"/>
  <c r="L40" i="30"/>
  <c r="K40" i="30"/>
  <c r="J40" i="30"/>
  <c r="I40" i="30"/>
  <c r="H40" i="30"/>
  <c r="G40" i="30"/>
  <c r="F40" i="30"/>
  <c r="E40" i="30"/>
  <c r="D40" i="30"/>
  <c r="C40" i="30"/>
  <c r="F12" i="30"/>
  <c r="I12" i="30"/>
  <c r="AE12" i="30"/>
  <c r="AF12" i="30"/>
  <c r="F4" i="30"/>
  <c r="E4" i="30"/>
  <c r="L12" i="30"/>
  <c r="D4" i="30"/>
  <c r="AF39" i="30"/>
  <c r="AE39" i="30"/>
  <c r="AD39" i="30"/>
  <c r="AC39" i="30"/>
  <c r="AB39" i="30"/>
  <c r="AA39" i="30"/>
  <c r="Z39" i="30"/>
  <c r="Y39" i="30"/>
  <c r="X39" i="30"/>
  <c r="W39" i="30"/>
  <c r="V39" i="30"/>
  <c r="U39" i="30"/>
  <c r="T39" i="30"/>
  <c r="S39" i="30"/>
  <c r="R39" i="30"/>
  <c r="Q39" i="30"/>
  <c r="P39" i="30"/>
  <c r="O39" i="30"/>
  <c r="N39" i="30"/>
  <c r="M39" i="30"/>
  <c r="L39" i="30"/>
  <c r="K39" i="30"/>
  <c r="J39" i="30"/>
  <c r="I39" i="30"/>
  <c r="H39" i="30"/>
  <c r="G39" i="30"/>
  <c r="F39" i="30"/>
  <c r="E39" i="30"/>
  <c r="D39" i="30"/>
  <c r="C39" i="30"/>
  <c r="AF38" i="30"/>
  <c r="AE38" i="30"/>
  <c r="AD38" i="30"/>
  <c r="AC38" i="30"/>
  <c r="AB38" i="30"/>
  <c r="AA38" i="30"/>
  <c r="Z38" i="30"/>
  <c r="Y38" i="30"/>
  <c r="X38" i="30"/>
  <c r="W38" i="30"/>
  <c r="V38" i="30"/>
  <c r="U38" i="30"/>
  <c r="T38" i="30"/>
  <c r="S38" i="30"/>
  <c r="R38" i="30"/>
  <c r="Q38" i="30"/>
  <c r="P38" i="30"/>
  <c r="O38" i="30"/>
  <c r="N38" i="30"/>
  <c r="M38" i="30"/>
  <c r="L38" i="30"/>
  <c r="K38" i="30"/>
  <c r="J38" i="30"/>
  <c r="I38" i="30"/>
  <c r="H38" i="30"/>
  <c r="G38" i="30"/>
  <c r="F38" i="30"/>
  <c r="E38" i="30"/>
  <c r="D38" i="30"/>
  <c r="C38" i="30"/>
  <c r="AF37" i="30"/>
  <c r="AE37" i="30"/>
  <c r="AD37" i="30"/>
  <c r="AC37" i="30"/>
  <c r="AB37" i="30"/>
  <c r="AA37" i="30"/>
  <c r="Z37" i="30"/>
  <c r="Y37" i="30"/>
  <c r="X37" i="30"/>
  <c r="W37" i="30"/>
  <c r="V37" i="30"/>
  <c r="U37" i="30"/>
  <c r="T37" i="30"/>
  <c r="S37" i="30"/>
  <c r="R37" i="30"/>
  <c r="Q37" i="30"/>
  <c r="P37" i="30"/>
  <c r="O37" i="30"/>
  <c r="N37" i="30"/>
  <c r="M37" i="30"/>
  <c r="L37" i="30"/>
  <c r="K37" i="30"/>
  <c r="J37" i="30"/>
  <c r="I37" i="30"/>
  <c r="H37" i="30"/>
  <c r="G37" i="30"/>
  <c r="F37" i="30"/>
  <c r="E37" i="30"/>
  <c r="D37" i="30"/>
  <c r="C37" i="30"/>
  <c r="AF36" i="30"/>
  <c r="AE36" i="30"/>
  <c r="AD36" i="30"/>
  <c r="AC36" i="30"/>
  <c r="AB36" i="30"/>
  <c r="AA36" i="30"/>
  <c r="Z36" i="30"/>
  <c r="Y36" i="30"/>
  <c r="X36" i="30"/>
  <c r="W36" i="30"/>
  <c r="V36" i="30"/>
  <c r="U36" i="30"/>
  <c r="T36" i="30"/>
  <c r="S36" i="30"/>
  <c r="R36" i="30"/>
  <c r="Q36" i="30"/>
  <c r="P36" i="30"/>
  <c r="O36" i="30"/>
  <c r="N36" i="30"/>
  <c r="M36" i="30"/>
  <c r="L36" i="30"/>
  <c r="K36" i="30"/>
  <c r="J36" i="30"/>
  <c r="I36" i="30"/>
  <c r="H36" i="30"/>
  <c r="G36" i="30"/>
  <c r="F36" i="30"/>
  <c r="E36" i="30"/>
  <c r="D36" i="30"/>
  <c r="C36" i="30"/>
  <c r="AF35" i="30"/>
  <c r="AE35" i="30"/>
  <c r="AD35" i="30"/>
  <c r="AC35" i="30"/>
  <c r="AB35" i="30"/>
  <c r="AA35" i="30"/>
  <c r="Z35" i="30"/>
  <c r="Y35" i="30"/>
  <c r="X35" i="30"/>
  <c r="W35" i="30"/>
  <c r="V35" i="30"/>
  <c r="U35" i="30"/>
  <c r="T35" i="30"/>
  <c r="S35" i="30"/>
  <c r="R35" i="30"/>
  <c r="Q35" i="30"/>
  <c r="P35" i="30"/>
  <c r="O35" i="30"/>
  <c r="N35" i="30"/>
  <c r="M35" i="30"/>
  <c r="L35" i="30"/>
  <c r="K35" i="30"/>
  <c r="J35" i="30"/>
  <c r="I35" i="30"/>
  <c r="H35" i="30"/>
  <c r="G35" i="30"/>
  <c r="F35" i="30"/>
  <c r="E35" i="30"/>
  <c r="D35" i="30"/>
  <c r="C35" i="30"/>
  <c r="AF34" i="30"/>
  <c r="AE34" i="30"/>
  <c r="AD34" i="30"/>
  <c r="AC34" i="30"/>
  <c r="AB34" i="30"/>
  <c r="AA34" i="30"/>
  <c r="Z34" i="30"/>
  <c r="Y34" i="30"/>
  <c r="X34" i="30"/>
  <c r="W34" i="30"/>
  <c r="V34" i="30"/>
  <c r="U34" i="30"/>
  <c r="T34" i="30"/>
  <c r="S34" i="30"/>
  <c r="R34" i="30"/>
  <c r="Q34" i="30"/>
  <c r="P34" i="30"/>
  <c r="O34" i="30"/>
  <c r="N34" i="30"/>
  <c r="M34" i="30"/>
  <c r="L34" i="30"/>
  <c r="K34" i="30"/>
  <c r="J34" i="30"/>
  <c r="I34" i="30"/>
  <c r="H34" i="30"/>
  <c r="G34" i="30"/>
  <c r="F34" i="30"/>
  <c r="E34" i="30"/>
  <c r="D34" i="30"/>
  <c r="C34" i="30"/>
  <c r="AF33" i="30"/>
  <c r="AE33" i="30"/>
  <c r="AD33" i="30"/>
  <c r="AC33" i="30"/>
  <c r="AB33" i="30"/>
  <c r="AA33" i="30"/>
  <c r="Z33" i="30"/>
  <c r="Y33" i="30"/>
  <c r="X33" i="30"/>
  <c r="W33" i="30"/>
  <c r="V33" i="30"/>
  <c r="U33" i="30"/>
  <c r="T33" i="30"/>
  <c r="S33" i="30"/>
  <c r="R33" i="30"/>
  <c r="Q33" i="30"/>
  <c r="P33" i="30"/>
  <c r="O33" i="30"/>
  <c r="N33" i="30"/>
  <c r="M33" i="30"/>
  <c r="L33" i="30"/>
  <c r="K33" i="30"/>
  <c r="J33" i="30"/>
  <c r="I33" i="30"/>
  <c r="H33" i="30"/>
  <c r="G33" i="30"/>
  <c r="F33" i="30"/>
  <c r="E33" i="30"/>
  <c r="D33" i="30"/>
  <c r="C33" i="30"/>
  <c r="AF32" i="30"/>
  <c r="AE32" i="30"/>
  <c r="AD32" i="30"/>
  <c r="AC32" i="30"/>
  <c r="AB32" i="30"/>
  <c r="AA32" i="30"/>
  <c r="Z32" i="30"/>
  <c r="Y32" i="30"/>
  <c r="X32" i="30"/>
  <c r="W32" i="30"/>
  <c r="V32" i="30"/>
  <c r="U32" i="30"/>
  <c r="T32" i="30"/>
  <c r="S32" i="30"/>
  <c r="R32" i="30"/>
  <c r="Q32" i="30"/>
  <c r="P32" i="30"/>
  <c r="O32" i="30"/>
  <c r="N32" i="30"/>
  <c r="M32" i="30"/>
  <c r="L32" i="30"/>
  <c r="K32" i="30"/>
  <c r="J32" i="30"/>
  <c r="I32" i="30"/>
  <c r="H32" i="30"/>
  <c r="G32" i="30"/>
  <c r="F32" i="30"/>
  <c r="E32" i="30"/>
  <c r="D32" i="30"/>
  <c r="C32" i="30"/>
  <c r="AF31" i="30"/>
  <c r="AE31" i="30"/>
  <c r="AD31" i="30"/>
  <c r="AC31" i="30"/>
  <c r="AB31" i="30"/>
  <c r="AA31" i="30"/>
  <c r="Z31" i="30"/>
  <c r="Y31" i="30"/>
  <c r="X31" i="30"/>
  <c r="W31" i="30"/>
  <c r="V31" i="30"/>
  <c r="U31" i="30"/>
  <c r="T31" i="30"/>
  <c r="S31" i="30"/>
  <c r="R31" i="30"/>
  <c r="Q31" i="30"/>
  <c r="P31" i="30"/>
  <c r="O31" i="30"/>
  <c r="N31" i="30"/>
  <c r="M31" i="30"/>
  <c r="L31" i="30"/>
  <c r="K31" i="30"/>
  <c r="J31" i="30"/>
  <c r="I31" i="30"/>
  <c r="H31" i="30"/>
  <c r="G31" i="30"/>
  <c r="F31" i="30"/>
  <c r="E31" i="30"/>
  <c r="D31" i="30"/>
  <c r="C31" i="30"/>
  <c r="AF30" i="30"/>
  <c r="AE30" i="30"/>
  <c r="AD30" i="30"/>
  <c r="AC30" i="30"/>
  <c r="AB30" i="30"/>
  <c r="AA30" i="30"/>
  <c r="Z30" i="30"/>
  <c r="Y30" i="30"/>
  <c r="X30" i="30"/>
  <c r="W30" i="30"/>
  <c r="V30" i="30"/>
  <c r="U30" i="30"/>
  <c r="T30" i="30"/>
  <c r="S30" i="30"/>
  <c r="R30" i="30"/>
  <c r="Q30" i="30"/>
  <c r="P30" i="30"/>
  <c r="O30" i="30"/>
  <c r="N30" i="30"/>
  <c r="M30" i="30"/>
  <c r="L30" i="30"/>
  <c r="K30" i="30"/>
  <c r="J30" i="30"/>
  <c r="I30" i="30"/>
  <c r="H30" i="30"/>
  <c r="G30" i="30"/>
  <c r="F30" i="30"/>
  <c r="E30" i="30"/>
  <c r="D30" i="30"/>
  <c r="C30" i="30"/>
  <c r="AF29" i="30"/>
  <c r="AE29" i="30"/>
  <c r="AD29" i="30"/>
  <c r="AC29" i="30"/>
  <c r="AB29" i="30"/>
  <c r="AA29" i="30"/>
  <c r="Z29" i="30"/>
  <c r="Y29" i="30"/>
  <c r="X29" i="30"/>
  <c r="W29" i="30"/>
  <c r="V29" i="30"/>
  <c r="U29" i="30"/>
  <c r="T29" i="30"/>
  <c r="S29" i="30"/>
  <c r="R29" i="30"/>
  <c r="Q29" i="30"/>
  <c r="P29" i="30"/>
  <c r="O29" i="30"/>
  <c r="N29" i="30"/>
  <c r="M29" i="30"/>
  <c r="L29" i="30"/>
  <c r="K29" i="30"/>
  <c r="J29" i="30"/>
  <c r="I29" i="30"/>
  <c r="H29" i="30"/>
  <c r="G29" i="30"/>
  <c r="F29" i="30"/>
  <c r="E29" i="30"/>
  <c r="D29" i="30"/>
  <c r="C29" i="30"/>
  <c r="AF28" i="30"/>
  <c r="AE28" i="30"/>
  <c r="AD28" i="30"/>
  <c r="AC28" i="30"/>
  <c r="AB28" i="30"/>
  <c r="AA28" i="30"/>
  <c r="Z28" i="30"/>
  <c r="Y28" i="30"/>
  <c r="X28" i="30"/>
  <c r="W28" i="30"/>
  <c r="V28" i="30"/>
  <c r="U28" i="30"/>
  <c r="T28" i="30"/>
  <c r="S28" i="30"/>
  <c r="R28" i="30"/>
  <c r="Q28" i="30"/>
  <c r="P28" i="30"/>
  <c r="O28" i="30"/>
  <c r="N28" i="30"/>
  <c r="M28" i="30"/>
  <c r="L28" i="30"/>
  <c r="K28" i="30"/>
  <c r="J28" i="30"/>
  <c r="I28" i="30"/>
  <c r="H28" i="30"/>
  <c r="G28" i="30"/>
  <c r="F28" i="30"/>
  <c r="E28" i="30"/>
  <c r="D28" i="30"/>
  <c r="C28" i="30"/>
  <c r="AF27" i="30"/>
  <c r="AE27" i="30"/>
  <c r="AD27" i="30"/>
  <c r="AC27" i="30"/>
  <c r="AB27" i="30"/>
  <c r="AA27" i="30"/>
  <c r="Z27" i="30"/>
  <c r="Y27" i="30"/>
  <c r="X27" i="30"/>
  <c r="W27" i="30"/>
  <c r="V27" i="30"/>
  <c r="U27" i="30"/>
  <c r="T27" i="30"/>
  <c r="S27" i="30"/>
  <c r="R27" i="30"/>
  <c r="Q27" i="30"/>
  <c r="P27" i="30"/>
  <c r="O27" i="30"/>
  <c r="N27" i="30"/>
  <c r="M27" i="30"/>
  <c r="L27" i="30"/>
  <c r="K27" i="30"/>
  <c r="J27" i="30"/>
  <c r="I27" i="30"/>
  <c r="H27" i="30"/>
  <c r="G27" i="30"/>
  <c r="F27" i="30"/>
  <c r="E27" i="30"/>
  <c r="D27" i="30"/>
  <c r="C27" i="30"/>
  <c r="AF26" i="30"/>
  <c r="AE26" i="30"/>
  <c r="AD26" i="30"/>
  <c r="AC26" i="30"/>
  <c r="AB26" i="30"/>
  <c r="AA26" i="30"/>
  <c r="Z26" i="30"/>
  <c r="Y26" i="30"/>
  <c r="X26" i="30"/>
  <c r="W26" i="30"/>
  <c r="V26" i="30"/>
  <c r="U26" i="30"/>
  <c r="T26" i="30"/>
  <c r="S26" i="30"/>
  <c r="R26" i="30"/>
  <c r="Q26" i="30"/>
  <c r="P26" i="30"/>
  <c r="O26" i="30"/>
  <c r="N26" i="30"/>
  <c r="M26" i="30"/>
  <c r="L26" i="30"/>
  <c r="K26" i="30"/>
  <c r="J26" i="30"/>
  <c r="I26" i="30"/>
  <c r="H26" i="30"/>
  <c r="G26" i="30"/>
  <c r="F26" i="30"/>
  <c r="E26" i="30"/>
  <c r="D26" i="30"/>
  <c r="C26" i="30"/>
  <c r="AF25" i="30"/>
  <c r="AE25" i="30"/>
  <c r="AD25" i="30"/>
  <c r="AC25" i="30"/>
  <c r="AB25" i="30"/>
  <c r="AA25" i="30"/>
  <c r="Z25" i="30"/>
  <c r="Y25" i="30"/>
  <c r="X25" i="30"/>
  <c r="W25" i="30"/>
  <c r="V25" i="30"/>
  <c r="U25" i="30"/>
  <c r="T25" i="30"/>
  <c r="S25" i="30"/>
  <c r="R25" i="30"/>
  <c r="Q25" i="30"/>
  <c r="P25" i="30"/>
  <c r="O25" i="30"/>
  <c r="N25" i="30"/>
  <c r="M25" i="30"/>
  <c r="L25" i="30"/>
  <c r="K25" i="30"/>
  <c r="J25" i="30"/>
  <c r="I25" i="30"/>
  <c r="H25" i="30"/>
  <c r="G25" i="30"/>
  <c r="F25" i="30"/>
  <c r="E25" i="30"/>
  <c r="D25" i="30"/>
  <c r="C25" i="30"/>
  <c r="AF24" i="30"/>
  <c r="AE24" i="30"/>
  <c r="AD24" i="30"/>
  <c r="AC24" i="30"/>
  <c r="AB24" i="30"/>
  <c r="AA24" i="30"/>
  <c r="Z24" i="30"/>
  <c r="Y24" i="30"/>
  <c r="X24" i="30"/>
  <c r="W24" i="30"/>
  <c r="V24" i="30"/>
  <c r="U24" i="30"/>
  <c r="T24" i="30"/>
  <c r="S24" i="30"/>
  <c r="R24" i="30"/>
  <c r="Q24" i="30"/>
  <c r="P24" i="30"/>
  <c r="O24" i="30"/>
  <c r="N24" i="30"/>
  <c r="M24" i="30"/>
  <c r="L24" i="30"/>
  <c r="K24" i="30"/>
  <c r="J24" i="30"/>
  <c r="I24" i="30"/>
  <c r="H24" i="30"/>
  <c r="G24" i="30"/>
  <c r="F24" i="30"/>
  <c r="E24" i="30"/>
  <c r="D24" i="30"/>
  <c r="C24" i="30"/>
  <c r="AF23" i="30"/>
  <c r="AE23" i="30"/>
  <c r="AD23" i="30"/>
  <c r="AC23" i="30"/>
  <c r="AB23" i="30"/>
  <c r="AA23" i="30"/>
  <c r="Z23" i="30"/>
  <c r="Y23" i="30"/>
  <c r="X23" i="30"/>
  <c r="W23" i="30"/>
  <c r="V23" i="30"/>
  <c r="U23" i="30"/>
  <c r="T23" i="30"/>
  <c r="S23" i="30"/>
  <c r="R23" i="30"/>
  <c r="Q23" i="30"/>
  <c r="P23" i="30"/>
  <c r="O23" i="30"/>
  <c r="N23" i="30"/>
  <c r="M23" i="30"/>
  <c r="L23" i="30"/>
  <c r="K23" i="30"/>
  <c r="J23" i="30"/>
  <c r="I23" i="30"/>
  <c r="H23" i="30"/>
  <c r="G23" i="30"/>
  <c r="F23" i="30"/>
  <c r="E23" i="30"/>
  <c r="D23" i="30"/>
  <c r="C23" i="30"/>
  <c r="AF22" i="30"/>
  <c r="AE22" i="30"/>
  <c r="AD22" i="30"/>
  <c r="AC22" i="30"/>
  <c r="AB22" i="30"/>
  <c r="AA22" i="30"/>
  <c r="Z22" i="30"/>
  <c r="Y22" i="30"/>
  <c r="X22" i="30"/>
  <c r="W22" i="30"/>
  <c r="V22" i="30"/>
  <c r="U22" i="30"/>
  <c r="T22" i="30"/>
  <c r="S22" i="30"/>
  <c r="R22" i="30"/>
  <c r="Q22" i="30"/>
  <c r="P22" i="30"/>
  <c r="O22" i="30"/>
  <c r="N22" i="30"/>
  <c r="M22" i="30"/>
  <c r="L22" i="30"/>
  <c r="K22" i="30"/>
  <c r="J22" i="30"/>
  <c r="I22" i="30"/>
  <c r="H22" i="30"/>
  <c r="G22" i="30"/>
  <c r="F22" i="30"/>
  <c r="E22" i="30"/>
  <c r="D22" i="30"/>
  <c r="C22" i="30"/>
  <c r="AF21" i="30"/>
  <c r="AE21" i="30"/>
  <c r="AD21" i="30"/>
  <c r="AC21" i="30"/>
  <c r="AB21" i="30"/>
  <c r="AA21" i="30"/>
  <c r="Z21" i="30"/>
  <c r="Y21" i="30"/>
  <c r="X21" i="30"/>
  <c r="W21" i="30"/>
  <c r="V21" i="30"/>
  <c r="U21" i="30"/>
  <c r="T21" i="30"/>
  <c r="S21" i="30"/>
  <c r="R21" i="30"/>
  <c r="Q21" i="30"/>
  <c r="P21" i="30"/>
  <c r="O21" i="30"/>
  <c r="N21" i="30"/>
  <c r="M21" i="30"/>
  <c r="L21" i="30"/>
  <c r="K21" i="30"/>
  <c r="J21" i="30"/>
  <c r="I21" i="30"/>
  <c r="H21" i="30"/>
  <c r="G21" i="30"/>
  <c r="F21" i="30"/>
  <c r="E21" i="30"/>
  <c r="D21" i="30"/>
  <c r="C21" i="30"/>
  <c r="AF20" i="30"/>
  <c r="AE20" i="30"/>
  <c r="AD20" i="30"/>
  <c r="AC20" i="30"/>
  <c r="AB20" i="30"/>
  <c r="AA20" i="30"/>
  <c r="Z20" i="30"/>
  <c r="Y20" i="30"/>
  <c r="X20" i="30"/>
  <c r="W20" i="30"/>
  <c r="V20" i="30"/>
  <c r="U20" i="30"/>
  <c r="T20" i="30"/>
  <c r="S20" i="30"/>
  <c r="R20" i="30"/>
  <c r="Q20" i="30"/>
  <c r="P20" i="30"/>
  <c r="O20" i="30"/>
  <c r="N20" i="30"/>
  <c r="M20" i="30"/>
  <c r="L20" i="30"/>
  <c r="K20" i="30"/>
  <c r="J20" i="30"/>
  <c r="I20" i="30"/>
  <c r="H20" i="30"/>
  <c r="G20" i="30"/>
  <c r="F20" i="30"/>
  <c r="E20" i="30"/>
  <c r="D20" i="30"/>
  <c r="C20" i="30"/>
  <c r="AF19" i="30"/>
  <c r="AE19" i="30"/>
  <c r="AD19" i="30"/>
  <c r="AC19" i="30"/>
  <c r="AB19" i="30"/>
  <c r="AA19" i="30"/>
  <c r="Z19" i="30"/>
  <c r="Y19" i="30"/>
  <c r="X19" i="30"/>
  <c r="W19" i="30"/>
  <c r="V19" i="30"/>
  <c r="U19" i="30"/>
  <c r="T19" i="30"/>
  <c r="S19" i="30"/>
  <c r="R19" i="30"/>
  <c r="Q19" i="30"/>
  <c r="P19" i="30"/>
  <c r="O19" i="30"/>
  <c r="N19" i="30"/>
  <c r="M19" i="30"/>
  <c r="L19" i="30"/>
  <c r="K19" i="30"/>
  <c r="J19" i="30"/>
  <c r="I19" i="30"/>
  <c r="H19" i="30"/>
  <c r="G19" i="30"/>
  <c r="F19" i="30"/>
  <c r="E19" i="30"/>
  <c r="D19" i="30"/>
  <c r="C19" i="30"/>
  <c r="AF18" i="30"/>
  <c r="AE18" i="30"/>
  <c r="AD18" i="30"/>
  <c r="AC18" i="30"/>
  <c r="AB18" i="30"/>
  <c r="AA18" i="30"/>
  <c r="Z18" i="30"/>
  <c r="Y18" i="30"/>
  <c r="X18" i="30"/>
  <c r="W18" i="30"/>
  <c r="V18" i="30"/>
  <c r="U18" i="30"/>
  <c r="T18" i="30"/>
  <c r="S18" i="30"/>
  <c r="R18" i="30"/>
  <c r="Q18" i="30"/>
  <c r="P18" i="30"/>
  <c r="O18" i="30"/>
  <c r="N18" i="30"/>
  <c r="M18" i="30"/>
  <c r="L18" i="30"/>
  <c r="K18" i="30"/>
  <c r="J18" i="30"/>
  <c r="I18" i="30"/>
  <c r="H18" i="30"/>
  <c r="G18" i="30"/>
  <c r="F18" i="30"/>
  <c r="E18" i="30"/>
  <c r="D18" i="30"/>
  <c r="C18" i="30"/>
  <c r="AF17" i="30"/>
  <c r="AE17" i="30"/>
  <c r="AD17" i="30"/>
  <c r="AC17" i="30"/>
  <c r="AB17" i="30"/>
  <c r="AA17" i="30"/>
  <c r="Z17" i="30"/>
  <c r="Y17" i="30"/>
  <c r="X17" i="30"/>
  <c r="W17" i="30"/>
  <c r="V17" i="30"/>
  <c r="U17" i="30"/>
  <c r="T17" i="30"/>
  <c r="S17" i="30"/>
  <c r="R17" i="30"/>
  <c r="Q17" i="30"/>
  <c r="P17" i="30"/>
  <c r="O17" i="30"/>
  <c r="N17" i="30"/>
  <c r="M17" i="30"/>
  <c r="L17" i="30"/>
  <c r="K17" i="30"/>
  <c r="J17" i="30"/>
  <c r="I17" i="30"/>
  <c r="H17" i="30"/>
  <c r="G17" i="30"/>
  <c r="F17" i="30"/>
  <c r="E17" i="30"/>
  <c r="D17" i="30"/>
  <c r="C17" i="30"/>
  <c r="AF16" i="30"/>
  <c r="AE16" i="30"/>
  <c r="AD16" i="30"/>
  <c r="AC16" i="30"/>
  <c r="AB16" i="30"/>
  <c r="AA16" i="30"/>
  <c r="Z16" i="30"/>
  <c r="Y16" i="30"/>
  <c r="X16" i="30"/>
  <c r="W16" i="30"/>
  <c r="V16" i="30"/>
  <c r="U16" i="30"/>
  <c r="T16" i="30"/>
  <c r="S16" i="30"/>
  <c r="R16" i="30"/>
  <c r="Q16" i="30"/>
  <c r="P16" i="30"/>
  <c r="O16" i="30"/>
  <c r="N16" i="30"/>
  <c r="M16" i="30"/>
  <c r="L16" i="30"/>
  <c r="K16" i="30"/>
  <c r="J16" i="30"/>
  <c r="I16" i="30"/>
  <c r="H16" i="30"/>
  <c r="G16" i="30"/>
  <c r="F16" i="30"/>
  <c r="E16" i="30"/>
  <c r="D16" i="30"/>
  <c r="C16" i="30"/>
  <c r="AF15" i="30"/>
  <c r="AE15" i="30"/>
  <c r="AD15" i="30"/>
  <c r="AC15" i="30"/>
  <c r="AB15" i="30"/>
  <c r="AA15" i="30"/>
  <c r="Z15" i="30"/>
  <c r="Y15" i="30"/>
  <c r="X15" i="30"/>
  <c r="W15" i="30"/>
  <c r="V15" i="30"/>
  <c r="U15" i="30"/>
  <c r="T15" i="30"/>
  <c r="S15" i="30"/>
  <c r="R15" i="30"/>
  <c r="Q15" i="30"/>
  <c r="P15" i="30"/>
  <c r="O15" i="30"/>
  <c r="N15" i="30"/>
  <c r="M15" i="30"/>
  <c r="L15" i="30"/>
  <c r="K15" i="30"/>
  <c r="J15" i="30"/>
  <c r="I15" i="30"/>
  <c r="H15" i="30"/>
  <c r="G15" i="30"/>
  <c r="F15" i="30"/>
  <c r="E15" i="30"/>
  <c r="D15" i="30"/>
  <c r="C15" i="30"/>
  <c r="AD12" i="30"/>
  <c r="AC12" i="30"/>
  <c r="AB12" i="30"/>
  <c r="AA12" i="30"/>
  <c r="Z12" i="30"/>
  <c r="Y12" i="30"/>
  <c r="X12" i="30"/>
  <c r="W12" i="30"/>
  <c r="V12" i="30"/>
  <c r="U12" i="30"/>
  <c r="T12" i="30"/>
  <c r="S12" i="30"/>
  <c r="R12" i="30"/>
  <c r="Q12" i="30"/>
  <c r="P12" i="30"/>
  <c r="M12" i="30"/>
  <c r="J12" i="30"/>
  <c r="G12" i="30"/>
  <c r="D12" i="30"/>
  <c r="C12" i="30"/>
  <c r="AF7" i="30"/>
  <c r="AF10" i="30"/>
  <c r="AE7" i="30"/>
  <c r="AE10" i="30"/>
  <c r="AD7" i="30"/>
  <c r="AD10" i="30"/>
  <c r="AC7" i="30"/>
  <c r="AC10" i="30"/>
  <c r="AB7" i="30"/>
  <c r="AB10" i="30"/>
  <c r="AA7" i="30"/>
  <c r="AA10" i="30"/>
  <c r="Z10" i="30"/>
  <c r="Y7" i="30"/>
  <c r="Y10" i="30"/>
  <c r="X7" i="30"/>
  <c r="X10" i="30"/>
  <c r="W7" i="30"/>
  <c r="W10" i="30"/>
  <c r="V7" i="30"/>
  <c r="V10" i="30"/>
  <c r="U7" i="30"/>
  <c r="U10" i="30"/>
  <c r="T7" i="30"/>
  <c r="T10" i="30"/>
  <c r="S7" i="30"/>
  <c r="S10" i="30"/>
  <c r="R7" i="30"/>
  <c r="R10" i="30"/>
  <c r="Q7" i="30"/>
  <c r="Q10" i="30"/>
  <c r="P7" i="30"/>
  <c r="P10" i="30"/>
  <c r="O7" i="30"/>
  <c r="O10" i="30"/>
  <c r="L7" i="30"/>
  <c r="L10" i="30"/>
  <c r="I7" i="30"/>
  <c r="I10" i="30"/>
  <c r="F7" i="30"/>
  <c r="F10" i="30"/>
  <c r="AF13" i="30"/>
  <c r="AE13" i="30"/>
  <c r="AD13" i="30"/>
  <c r="AC13" i="30"/>
  <c r="AB13" i="30"/>
  <c r="AA13" i="30"/>
  <c r="Z13" i="30"/>
  <c r="Y13" i="30"/>
  <c r="X13" i="30"/>
  <c r="W13" i="30"/>
  <c r="V13" i="30"/>
  <c r="U13" i="30"/>
  <c r="T13" i="30"/>
  <c r="S13" i="30"/>
  <c r="R13" i="30"/>
  <c r="Q13" i="30"/>
  <c r="P13" i="30"/>
  <c r="O13" i="30"/>
  <c r="M13" i="30"/>
  <c r="L13" i="30"/>
  <c r="J13" i="30"/>
  <c r="I13" i="30"/>
  <c r="G13" i="30"/>
  <c r="F13" i="30"/>
  <c r="D13" i="30"/>
  <c r="N12" i="30"/>
  <c r="K12" i="30"/>
  <c r="H12" i="30"/>
  <c r="E12" i="30"/>
  <c r="N10" i="30"/>
  <c r="M10" i="30"/>
  <c r="K10" i="30"/>
  <c r="J10" i="30"/>
  <c r="H10" i="30"/>
  <c r="G10" i="30"/>
  <c r="E10" i="30"/>
  <c r="D10" i="30"/>
</calcChain>
</file>

<file path=xl/comments1.xml><?xml version="1.0" encoding="utf-8"?>
<comments xmlns="http://schemas.openxmlformats.org/spreadsheetml/2006/main">
  <authors>
    <author>Windows User</author>
  </authors>
  <commentList>
    <comment ref="F6" authorId="0">
      <text>
        <r>
          <rPr>
            <sz val="9"/>
            <color indexed="81"/>
            <rFont val="Tahoma"/>
            <family val="2"/>
          </rPr>
          <t>Payroll Expenses</t>
        </r>
      </text>
    </comment>
    <comment ref="I6" authorId="0">
      <text>
        <r>
          <rPr>
            <sz val="9"/>
            <color indexed="81"/>
            <rFont val="Tahoma"/>
            <family val="2"/>
          </rPr>
          <t>Payroll Expenses</t>
        </r>
      </text>
    </comment>
    <comment ref="L6" authorId="0">
      <text>
        <r>
          <rPr>
            <sz val="9"/>
            <color indexed="81"/>
            <rFont val="Tahoma"/>
            <family val="2"/>
          </rPr>
          <t>Direct Wages</t>
        </r>
      </text>
    </comment>
    <comment ref="O6" authorId="0">
      <text>
        <r>
          <rPr>
            <sz val="9"/>
            <color indexed="81"/>
            <rFont val="Tahoma"/>
            <family val="2"/>
          </rPr>
          <t>Office Wages</t>
        </r>
      </text>
    </comment>
    <comment ref="AE6" authorId="0">
      <text>
        <r>
          <rPr>
            <sz val="9"/>
            <color indexed="81"/>
            <rFont val="Tahoma"/>
            <family val="2"/>
          </rPr>
          <t>Payroll Expenses</t>
        </r>
      </text>
    </comment>
    <comment ref="AF6" authorId="0">
      <text>
        <r>
          <rPr>
            <sz val="9"/>
            <color indexed="81"/>
            <rFont val="Tahoma"/>
            <family val="2"/>
          </rPr>
          <t>Payroll Expenses</t>
        </r>
      </text>
    </comment>
  </commentList>
</comments>
</file>

<file path=xl/sharedStrings.xml><?xml version="1.0" encoding="utf-8"?>
<sst xmlns="http://schemas.openxmlformats.org/spreadsheetml/2006/main" count="4106" uniqueCount="2950">
  <si>
    <t>Direct Wages</t>
  </si>
  <si>
    <t>Office Wages</t>
  </si>
  <si>
    <t>Payroll Expenses</t>
  </si>
  <si>
    <t>TOTAL</t>
  </si>
  <si>
    <t>Hours</t>
  </si>
  <si>
    <t>Rate</t>
  </si>
  <si>
    <t>Employee Wages, Taxes and Adjustments</t>
  </si>
  <si>
    <t>Gross Pay</t>
  </si>
  <si>
    <t>Salary</t>
  </si>
  <si>
    <t>Hourly Overtime</t>
  </si>
  <si>
    <t>Hourly Wages</t>
  </si>
  <si>
    <t>Benefit</t>
  </si>
  <si>
    <t>Receipts</t>
  </si>
  <si>
    <t>VacPay-Accrual Paid Out</t>
  </si>
  <si>
    <t>Total Gross Pay</t>
  </si>
  <si>
    <t>Deductions from Gross Pay</t>
  </si>
  <si>
    <t>Benefits</t>
  </si>
  <si>
    <t>Total Deductions from Gross Pay</t>
  </si>
  <si>
    <t>Adjusted Gross Pay</t>
  </si>
  <si>
    <t>Taxes Withheld</t>
  </si>
  <si>
    <t>Federal Income Tax</t>
  </si>
  <si>
    <t>CPP - Employee</t>
  </si>
  <si>
    <t>EI - Employee</t>
  </si>
  <si>
    <t>Total Taxes Withheld</t>
  </si>
  <si>
    <t>Deductions from Net Pay</t>
  </si>
  <si>
    <t>Due/From Frost</t>
  </si>
  <si>
    <t>Total Deductions from Net Pay</t>
  </si>
  <si>
    <t>Net Pay</t>
  </si>
  <si>
    <t>Employer Taxes and Contributions</t>
  </si>
  <si>
    <t>CPP - Company</t>
  </si>
  <si>
    <t>EI - Company</t>
  </si>
  <si>
    <t>RSP Office</t>
  </si>
  <si>
    <t>Total Employer Taxes and Contributions</t>
  </si>
  <si>
    <t>Vacation Pay Accrued</t>
  </si>
  <si>
    <t>VacPay-Accrued</t>
  </si>
  <si>
    <t>Total Vacation Pay Accrued</t>
  </si>
  <si>
    <t>c</t>
  </si>
  <si>
    <t>r</t>
  </si>
  <si>
    <t>Check:</t>
  </si>
  <si>
    <t>Payroll Summary Jan - Aug 13</t>
  </si>
  <si>
    <t>Support</t>
  </si>
  <si>
    <t>1 Jan - 4 Oct 13</t>
  </si>
  <si>
    <t>McCluskey, Will</t>
  </si>
  <si>
    <t>Fitzmaurice, Thomas</t>
  </si>
  <si>
    <t>Thanasse, Kate</t>
  </si>
  <si>
    <t>Todd, Amy</t>
  </si>
  <si>
    <t>Wang, Adam</t>
  </si>
  <si>
    <t>Romano, Stefan</t>
  </si>
  <si>
    <t>Hind, Julie</t>
  </si>
  <si>
    <t>Liao, Cynthia</t>
  </si>
  <si>
    <t>Saunders, Chris</t>
  </si>
  <si>
    <t>Faircloth, Juliana</t>
  </si>
  <si>
    <t>Zhang, Chendi</t>
  </si>
  <si>
    <t>Ng, Melissa</t>
  </si>
  <si>
    <t>Wong, Patricia</t>
  </si>
  <si>
    <t>Voorberg, Adam</t>
  </si>
  <si>
    <t>Lau, Freda</t>
  </si>
  <si>
    <t>Jiao, Lawrence</t>
  </si>
  <si>
    <t>Lin, Watson</t>
  </si>
  <si>
    <t>Deng, Roy</t>
  </si>
  <si>
    <t>Koh, Jonathan</t>
  </si>
  <si>
    <t>Yu, David</t>
  </si>
  <si>
    <t>Goel, Nick</t>
  </si>
  <si>
    <t>Hu, Tina</t>
  </si>
  <si>
    <t>Leung, Janice</t>
  </si>
  <si>
    <t>Obermayer, Corey</t>
  </si>
  <si>
    <t>Xia, Lilly</t>
  </si>
  <si>
    <t>Lat, Kat</t>
  </si>
  <si>
    <t>Chow, Ernie</t>
  </si>
  <si>
    <t>Payroll Summary 2013</t>
  </si>
  <si>
    <t>INDEX</t>
  </si>
  <si>
    <t>SHEET NAME</t>
  </si>
  <si>
    <t>ADDRESS1</t>
  </si>
  <si>
    <t>ADDRESS2</t>
  </si>
  <si>
    <t>VALUE</t>
  </si>
  <si>
    <t>FORMULA</t>
  </si>
  <si>
    <t>$D$4</t>
  </si>
  <si>
    <t>R4C4</t>
  </si>
  <si>
    <t>IF($C$4FALSE,"-",L12)</t>
  </si>
  <si>
    <t>$E$4</t>
  </si>
  <si>
    <t>R4C5</t>
  </si>
  <si>
    <t>IF($C$4FALSE,"-",O12)</t>
  </si>
  <si>
    <t>$F$4</t>
  </si>
  <si>
    <t>R4C6</t>
  </si>
  <si>
    <t>IF($C$4FALSE,"-",(F12+I12+AE12+AF12))</t>
  </si>
  <si>
    <t>$F$7</t>
  </si>
  <si>
    <t>R7C6</t>
  </si>
  <si>
    <t>IF($C$4FALSE,"-",$A$7)</t>
  </si>
  <si>
    <t>$I$7</t>
  </si>
  <si>
    <t>R7C9</t>
  </si>
  <si>
    <t>$L$7</t>
  </si>
  <si>
    <t>R7C12</t>
  </si>
  <si>
    <t>$O$7</t>
  </si>
  <si>
    <t>R7C15</t>
  </si>
  <si>
    <t>$P$7</t>
  </si>
  <si>
    <t>R7C16</t>
  </si>
  <si>
    <t>$Q$7</t>
  </si>
  <si>
    <t>R7C17</t>
  </si>
  <si>
    <t>$R$7</t>
  </si>
  <si>
    <t>R7C18</t>
  </si>
  <si>
    <t>$S$7</t>
  </si>
  <si>
    <t>R7C19</t>
  </si>
  <si>
    <t>IF($C$4FALSE,"-",$A$7-1)</t>
  </si>
  <si>
    <t>$T$7</t>
  </si>
  <si>
    <t>R7C20</t>
  </si>
  <si>
    <t>$U$7</t>
  </si>
  <si>
    <t>R7C21</t>
  </si>
  <si>
    <t>IF($C$4FALSE,"-",$A$7-2)</t>
  </si>
  <si>
    <t>$V$7</t>
  </si>
  <si>
    <t>R7C22</t>
  </si>
  <si>
    <t>$W$7</t>
  </si>
  <si>
    <t>R7C23</t>
  </si>
  <si>
    <t>$X$7</t>
  </si>
  <si>
    <t>R7C24</t>
  </si>
  <si>
    <t>$Y$7</t>
  </si>
  <si>
    <t>R7C25</t>
  </si>
  <si>
    <t>$Z$7</t>
  </si>
  <si>
    <t>R7C26</t>
  </si>
  <si>
    <t>$AA$7</t>
  </si>
  <si>
    <t>R7C27</t>
  </si>
  <si>
    <t>IF($C$4FALSE,"-",$A$7-3)</t>
  </si>
  <si>
    <t>$AB$7</t>
  </si>
  <si>
    <t>R7C28</t>
  </si>
  <si>
    <t>$AC$7</t>
  </si>
  <si>
    <t>R7C29</t>
  </si>
  <si>
    <t>$AD$7</t>
  </si>
  <si>
    <t>R7C30</t>
  </si>
  <si>
    <t>$AE$7</t>
  </si>
  <si>
    <t>R7C31</t>
  </si>
  <si>
    <t>$AF$7</t>
  </si>
  <si>
    <t>R7C32</t>
  </si>
  <si>
    <t>$A$8</t>
  </si>
  <si>
    <t>R8C1</t>
  </si>
  <si>
    <t>A7+2</t>
  </si>
  <si>
    <t>$F$8</t>
  </si>
  <si>
    <t>R8C6</t>
  </si>
  <si>
    <t>IF($C$4FALSE,"-",$A$6)</t>
  </si>
  <si>
    <t>$I$8</t>
  </si>
  <si>
    <t>R8C9</t>
  </si>
  <si>
    <t>IF($C$4FALSE,"-",F$8+1)</t>
  </si>
  <si>
    <t>$L$8</t>
  </si>
  <si>
    <t>R8C12</t>
  </si>
  <si>
    <t>IF($C$4FALSE,"-",I$8+1)</t>
  </si>
  <si>
    <t>$O$8</t>
  </si>
  <si>
    <t>R8C15</t>
  </si>
  <si>
    <t>IF($C$4FALSE,"-",L$8+1)</t>
  </si>
  <si>
    <t>$P$8</t>
  </si>
  <si>
    <t>R8C16</t>
  </si>
  <si>
    <t>IF($C$4FALSE,"-",O$8+1)</t>
  </si>
  <si>
    <t>$S$8</t>
  </si>
  <si>
    <t>R8C19</t>
  </si>
  <si>
    <t>IF($C$4FALSE,"-",R$8+1)</t>
  </si>
  <si>
    <t>$T$8</t>
  </si>
  <si>
    <t>R8C20</t>
  </si>
  <si>
    <t>IF($C$4FALSE,"-",S$8+3)</t>
  </si>
  <si>
    <t>$U$8</t>
  </si>
  <si>
    <t>R8C21</t>
  </si>
  <si>
    <t>IF($C$4FALSE,"-",T$8+1)</t>
  </si>
  <si>
    <t>$V$8</t>
  </si>
  <si>
    <t>R8C22</t>
  </si>
  <si>
    <t>IF($C$4FALSE,"-",U$8+2)</t>
  </si>
  <si>
    <t>$W$8</t>
  </si>
  <si>
    <t>R8C23</t>
  </si>
  <si>
    <t>IF($C$4FALSE,"-",V$8+1)</t>
  </si>
  <si>
    <t>$X$8</t>
  </si>
  <si>
    <t>R8C24</t>
  </si>
  <si>
    <t>IF($C$4FALSE,"-",W$8+1)</t>
  </si>
  <si>
    <t>$Y$8</t>
  </si>
  <si>
    <t>R8C25</t>
  </si>
  <si>
    <t>IF($C$4FALSE,"-",X$8+1)</t>
  </si>
  <si>
    <t>$Z$8</t>
  </si>
  <si>
    <t>R8C26</t>
  </si>
  <si>
    <t>IF($C$4FALSE,"-",Y$8+4)</t>
  </si>
  <si>
    <t>$AA$8</t>
  </si>
  <si>
    <t>R8C27</t>
  </si>
  <si>
    <t>IF($C$4FALSE,"-",Z$8+1)</t>
  </si>
  <si>
    <t>$AB$8</t>
  </si>
  <si>
    <t>R8C28</t>
  </si>
  <si>
    <t>IF($C$4FALSE,"-",AA$8+2)</t>
  </si>
  <si>
    <t>$AC$8</t>
  </si>
  <si>
    <t>R8C29</t>
  </si>
  <si>
    <t>IF($C$4FALSE,"-",AB$8+1)</t>
  </si>
  <si>
    <t>$AD$8</t>
  </si>
  <si>
    <t>R8C30</t>
  </si>
  <si>
    <t>IF($C$4FALSE,"-",AC$8+1)</t>
  </si>
  <si>
    <t>$AE$8</t>
  </si>
  <si>
    <t>R8C31</t>
  </si>
  <si>
    <t>IF($C$4FALSE,"-",AD$8+1)</t>
  </si>
  <si>
    <t>$AF$8</t>
  </si>
  <si>
    <t>R8C32</t>
  </si>
  <si>
    <t>IF($C$4FALSE,"-",AE$8+3)</t>
  </si>
  <si>
    <t>$D$10</t>
  </si>
  <si>
    <t>R10C4</t>
  </si>
  <si>
    <t>IF($C$4FALSE,"-","Hours")</t>
  </si>
  <si>
    <t>$E$10</t>
  </si>
  <si>
    <t>R10C5</t>
  </si>
  <si>
    <t>IF($C$4FALSE,"-","Rate")</t>
  </si>
  <si>
    <t>$F$10</t>
  </si>
  <si>
    <t>R10C6</t>
  </si>
  <si>
    <t>IF($C$4FALSE,"-",OFFSET(RAW_DATA!$A$1,F$8-1,F$7-1))</t>
  </si>
  <si>
    <t>$G$10</t>
  </si>
  <si>
    <t>R10C7</t>
  </si>
  <si>
    <t>$H$10</t>
  </si>
  <si>
    <t>R10C8</t>
  </si>
  <si>
    <t>$I$10</t>
  </si>
  <si>
    <t>R10C9</t>
  </si>
  <si>
    <t>IF($C$4FALSE,"-",OFFSET(RAW_DATA!$A$1,I$8-1,I$7-1))</t>
  </si>
  <si>
    <t>$J$10</t>
  </si>
  <si>
    <t>R10C10</t>
  </si>
  <si>
    <t>$K$10</t>
  </si>
  <si>
    <t>R10C11</t>
  </si>
  <si>
    <t>$L$10</t>
  </si>
  <si>
    <t>R10C12</t>
  </si>
  <si>
    <t>IF($C$4FALSE,"-",OFFSET(RAW_DATA!$A$1,L$8-1,L$7-1))</t>
  </si>
  <si>
    <t>$M$10</t>
  </si>
  <si>
    <t>R10C13</t>
  </si>
  <si>
    <t>$N$10</t>
  </si>
  <si>
    <t>R10C14</t>
  </si>
  <si>
    <t>$O$10</t>
  </si>
  <si>
    <t>R10C15</t>
  </si>
  <si>
    <t>IF($C$4FALSE,"-",OFFSET(RAW_DATA!$A$1,O$8-1,O$7-1))</t>
  </si>
  <si>
    <t>$P$10</t>
  </si>
  <si>
    <t>R10C16</t>
  </si>
  <si>
    <t>IF($C$4FALSE,"-",OFFSET(RAW_DATA!$A$1,P$8-1,P$7-1))</t>
  </si>
  <si>
    <t>$Q$10</t>
  </si>
  <si>
    <t>R10C17</t>
  </si>
  <si>
    <t>IF($C$4FALSE,"-",OFFSET(RAW_DATA!$A$1,Q$8-1,Q$7-1))</t>
  </si>
  <si>
    <t>$R$10</t>
  </si>
  <si>
    <t>R10C18</t>
  </si>
  <si>
    <t>IF($C$4FALSE,"-",OFFSET(RAW_DATA!$A$1,R$8-1,R$7-1))</t>
  </si>
  <si>
    <t>$S$10</t>
  </si>
  <si>
    <t>R10C19</t>
  </si>
  <si>
    <t>IF($C$4FALSE,"-",OFFSET(RAW_DATA!$A$1,S$8-1,S$7-1))</t>
  </si>
  <si>
    <t>$T$10</t>
  </si>
  <si>
    <t>R10C20</t>
  </si>
  <si>
    <t>IF($C$4FALSE,"-",OFFSET(RAW_DATA!$A$1,T$8-1,T$7-1))</t>
  </si>
  <si>
    <t>$U$10</t>
  </si>
  <si>
    <t>R10C21</t>
  </si>
  <si>
    <t>IF($C$4FALSE,"-",OFFSET(RAW_DATA!$A$1,U$8-1,U$7-1))</t>
  </si>
  <si>
    <t>$V$10</t>
  </si>
  <si>
    <t>R10C22</t>
  </si>
  <si>
    <t>IF($C$4FALSE,"-",OFFSET(RAW_DATA!$A$1,V$8-1,V$7-1))</t>
  </si>
  <si>
    <t>$W$10</t>
  </si>
  <si>
    <t>R10C23</t>
  </si>
  <si>
    <t>IF($C$4FALSE,"-",OFFSET(RAW_DATA!$A$1,W$8-1,W$7-1))</t>
  </si>
  <si>
    <t>$X$10</t>
  </si>
  <si>
    <t>R10C24</t>
  </si>
  <si>
    <t>IF($C$4FALSE,"-",OFFSET(RAW_DATA!$A$1,X$8-1,X$7-1))</t>
  </si>
  <si>
    <t>$Y$10</t>
  </si>
  <si>
    <t>R10C25</t>
  </si>
  <si>
    <t>IF($C$4FALSE,"-",OFFSET(RAW_DATA!$A$1,Y$8-1,Y$7-1))</t>
  </si>
  <si>
    <t>$Z$10</t>
  </si>
  <si>
    <t>R10C26</t>
  </si>
  <si>
    <t>IF($C$4FALSE,"-",OFFSET(RAW_DATA!$A$1,Z$8-1,Z$7-1))</t>
  </si>
  <si>
    <t>$AA$10</t>
  </si>
  <si>
    <t>R10C27</t>
  </si>
  <si>
    <t>IF($C$4FALSE,"-",OFFSET(RAW_DATA!$A$1,AA$8-1,AA$7-1))</t>
  </si>
  <si>
    <t>$AB$10</t>
  </si>
  <si>
    <t>R10C28</t>
  </si>
  <si>
    <t>IF($C$4FALSE,"-",OFFSET(RAW_DATA!$A$1,AB$8-1,AB$7-1))</t>
  </si>
  <si>
    <t>$AC$10</t>
  </si>
  <si>
    <t>R10C29</t>
  </si>
  <si>
    <t>IF($C$4FALSE,"-",OFFSET(RAW_DATA!$A$1,AC$8-1,AC$7-1))</t>
  </si>
  <si>
    <t>$AD$10</t>
  </si>
  <si>
    <t>R10C30</t>
  </si>
  <si>
    <t>IF($C$4FALSE,"-",OFFSET(RAW_DATA!$A$1,AD$8-1,AD$7-1))</t>
  </si>
  <si>
    <t>$AE$10</t>
  </si>
  <si>
    <t>R10C31</t>
  </si>
  <si>
    <t>IF($C$4FALSE,"-",OFFSET(RAW_DATA!$A$1,AE$8-1,AE$7-1))</t>
  </si>
  <si>
    <t>$AF$10</t>
  </si>
  <si>
    <t>R10C32</t>
  </si>
  <si>
    <t>IF($C$4FALSE,"-",OFFSET(RAW_DATA!$A$1,AF$8-1,AF$7-1))</t>
  </si>
  <si>
    <t>$A$12</t>
  </si>
  <si>
    <t>R12C1</t>
  </si>
  <si>
    <t>IF($C$4FALSE,"-",A$8+OFFSET($A$14,$A$13,0))</t>
  </si>
  <si>
    <t>$C$12</t>
  </si>
  <si>
    <t>R12C3</t>
  </si>
  <si>
    <t>IF($C$4FALSE,"-",OFFSET(RAW_DATA!$A$1,0,$A12))</t>
  </si>
  <si>
    <t>$D$12</t>
  </si>
  <si>
    <t>R12C4</t>
  </si>
  <si>
    <t>IF($C$4FALSE,"-",OFFSET(RAW_DATA!$A$1,F$8-1,$A12+$A$7-4))</t>
  </si>
  <si>
    <t>$E$12</t>
  </si>
  <si>
    <t>R12C5</t>
  </si>
  <si>
    <t>IF($C$4FALSE,"-",IF(D120,"",F12/D12))</t>
  </si>
  <si>
    <t>$F$12</t>
  </si>
  <si>
    <t>R12C6</t>
  </si>
  <si>
    <t>IF($C$4FALSE,"-",OFFSET(RAW_DATA!$A$1,F$8-1,$A12+$A$7))</t>
  </si>
  <si>
    <t>$G$12</t>
  </si>
  <si>
    <t>R12C7</t>
  </si>
  <si>
    <t>IF($C$4FALSE,"-",OFFSET(RAW_DATA!$A$1,I$8-1,$A12+$A$7-4))</t>
  </si>
  <si>
    <t>$H$12</t>
  </si>
  <si>
    <t>R12C8</t>
  </si>
  <si>
    <t>IF($C$4FALSE,"-",IF(G120,"",I12/G12))</t>
  </si>
  <si>
    <t>$I$12</t>
  </si>
  <si>
    <t>R12C9</t>
  </si>
  <si>
    <t>IF($C$4FALSE,"-",OFFSET(RAW_DATA!$A$1,I$8-1,$A12+$A$7))</t>
  </si>
  <si>
    <t>$J$12</t>
  </si>
  <si>
    <t>R12C10</t>
  </si>
  <si>
    <t>IF($C$4FALSE,"-",OFFSET(RAW_DATA!$A$1,L$8-1,$A12+$A$7-4))</t>
  </si>
  <si>
    <t>$K$12</t>
  </si>
  <si>
    <t>R12C11</t>
  </si>
  <si>
    <t>IF($C$4FALSE,"-",IF(J120,"",L12/J12))</t>
  </si>
  <si>
    <t>$L$12</t>
  </si>
  <si>
    <t>R12C12</t>
  </si>
  <si>
    <t>IF($C$4FALSE,"-",OFFSET(RAW_DATA!$A$1,L$8-1,$A12+$A$7))</t>
  </si>
  <si>
    <t>$M$12</t>
  </si>
  <si>
    <t>R12C13</t>
  </si>
  <si>
    <t>IF($C$4FALSE,"-",OFFSET(RAW_DATA!$A$1,O$8-1,$A12+$A$7-4))</t>
  </si>
  <si>
    <t>$N$12</t>
  </si>
  <si>
    <t>R12C14</t>
  </si>
  <si>
    <t>IF($C$4FALSE,"-",IF(M120,"",O12/M12))</t>
  </si>
  <si>
    <t>$O$12</t>
  </si>
  <si>
    <t>R12C15</t>
  </si>
  <si>
    <t>IF($C$4FALSE,"-",OFFSET(RAW_DATA!$A$1,O$8-1,$A12+$A$7))</t>
  </si>
  <si>
    <t>$P$12</t>
  </si>
  <si>
    <t>R12C16</t>
  </si>
  <si>
    <t>IF($C$4FALSE,"-",OFFSET(RAW_DATA!$A$1,P$8-1,$A12+$A$7))</t>
  </si>
  <si>
    <t>$Q$12</t>
  </si>
  <si>
    <t>R12C17</t>
  </si>
  <si>
    <t>IF($C$4FALSE,"-",OFFSET(RAW_DATA!$A$1,Q$8-1,$A12+$A$7))</t>
  </si>
  <si>
    <t>$R$12</t>
  </si>
  <si>
    <t>R12C18</t>
  </si>
  <si>
    <t>IF($C$4FALSE,"-",OFFSET(RAW_DATA!$A$1,R$8-1,$A12+$A$7))</t>
  </si>
  <si>
    <t>$S$12</t>
  </si>
  <si>
    <t>R12C19</t>
  </si>
  <si>
    <t>IF($C$4FALSE,"-",OFFSET(RAW_DATA!$A$1,S$8-1,$A12+$A$7))</t>
  </si>
  <si>
    <t>$T$12</t>
  </si>
  <si>
    <t>R12C20</t>
  </si>
  <si>
    <t>IF($C$4FALSE,"-",OFFSET(RAW_DATA!$A$1,T$8-1,$A12+$A$7))</t>
  </si>
  <si>
    <t>$U$12</t>
  </si>
  <si>
    <t>R12C21</t>
  </si>
  <si>
    <t>IF($C$4FALSE,"-",OFFSET(RAW_DATA!$A$1,U$8-1,$A12+$A$7))</t>
  </si>
  <si>
    <t>$V$12</t>
  </si>
  <si>
    <t>R12C22</t>
  </si>
  <si>
    <t>IF($C$4FALSE,"-",OFFSET(RAW_DATA!$A$1,V$8-1,$A12+$A$7))</t>
  </si>
  <si>
    <t>$W$12</t>
  </si>
  <si>
    <t>R12C23</t>
  </si>
  <si>
    <t>IF($C$4FALSE,"-",OFFSET(RAW_DATA!$A$1,W$8-1,$A12+$A$7))</t>
  </si>
  <si>
    <t>$X$12</t>
  </si>
  <si>
    <t>R12C24</t>
  </si>
  <si>
    <t>IF($C$4FALSE,"-",OFFSET(RAW_DATA!$A$1,X$8-1,$A12+$A$7))</t>
  </si>
  <si>
    <t>$Y$12</t>
  </si>
  <si>
    <t>R12C25</t>
  </si>
  <si>
    <t>IF($C$4FALSE,"-",OFFSET(RAW_DATA!$A$1,Y$8-1,$A12+$A$7))</t>
  </si>
  <si>
    <t>$Z$12</t>
  </si>
  <si>
    <t>R12C26</t>
  </si>
  <si>
    <t>IF($C$4FALSE,"-",OFFSET(RAW_DATA!$A$1,Z$8-1,$A12+$A$7))</t>
  </si>
  <si>
    <t>$AA$12</t>
  </si>
  <si>
    <t>R12C27</t>
  </si>
  <si>
    <t>IF($C$4FALSE,"-",OFFSET(RAW_DATA!$A$1,AA$8-1,$A12+$A$7))</t>
  </si>
  <si>
    <t>$AB$12</t>
  </si>
  <si>
    <t>R12C28</t>
  </si>
  <si>
    <t>IF($C$4FALSE,"-",OFFSET(RAW_DATA!$A$1,AB$8-1,$A12+$A$7))</t>
  </si>
  <si>
    <t>$AC$12</t>
  </si>
  <si>
    <t>R12C29</t>
  </si>
  <si>
    <t>IF($C$4FALSE,"-",OFFSET(RAW_DATA!$A$1,AC$8-1,$A12+$A$7))</t>
  </si>
  <si>
    <t>$AD$12</t>
  </si>
  <si>
    <t>R12C30</t>
  </si>
  <si>
    <t>IF($C$4FALSE,"-",OFFSET(RAW_DATA!$A$1,AD$8-1,$A12+$A$7))</t>
  </si>
  <si>
    <t>$AE$12</t>
  </si>
  <si>
    <t>R12C31</t>
  </si>
  <si>
    <t>IF($C$4FALSE,"-",OFFSET(RAW_DATA!$A$1,AE$8-1,$A12+$A$7))</t>
  </si>
  <si>
    <t>$AF$12</t>
  </si>
  <si>
    <t>R12C32</t>
  </si>
  <si>
    <t>IF($C$4FALSE,"-",OFFSET(RAW_DATA!$A$1,AF$8-1,$A12+$A$7))</t>
  </si>
  <si>
    <t>$D$13</t>
  </si>
  <si>
    <t>R13C4</t>
  </si>
  <si>
    <t>IF($C$4FALSE,"-",SUM(OFFSET(D$14,1,0,$A$13,1))-D$12)</t>
  </si>
  <si>
    <t>$F$13</t>
  </si>
  <si>
    <t>R13C6</t>
  </si>
  <si>
    <t>IF($C$4FALSE,"-",SUM(OFFSET(F$14,1,0,$A$13,1))-F$12)</t>
  </si>
  <si>
    <t>$G$13</t>
  </si>
  <si>
    <t>R13C7</t>
  </si>
  <si>
    <t>IF($C$4FALSE,"-",SUM(OFFSET(G$14,1,0,$A$13,1))-G$12)</t>
  </si>
  <si>
    <t>$I$13</t>
  </si>
  <si>
    <t>R13C9</t>
  </si>
  <si>
    <t>IF($C$4FALSE,"-",SUM(OFFSET(I$14,1,0,$A$13,1))-I$12)</t>
  </si>
  <si>
    <t>$J$13</t>
  </si>
  <si>
    <t>R13C10</t>
  </si>
  <si>
    <t>IF($C$4FALSE,"-",SUM(OFFSET(J$14,1,0,$A$13,1))-J$12)</t>
  </si>
  <si>
    <t>$L$13</t>
  </si>
  <si>
    <t>R13C12</t>
  </si>
  <si>
    <t>IF($C$4FALSE,"-",SUM(OFFSET(L$14,1,0,$A$13,1))-L$12)</t>
  </si>
  <si>
    <t>$M$13</t>
  </si>
  <si>
    <t>R13C13</t>
  </si>
  <si>
    <t>IF($C$4FALSE,"-",SUM(OFFSET(M$14,1,0,$A$13,1))-M$12)</t>
  </si>
  <si>
    <t>$O$13</t>
  </si>
  <si>
    <t>R13C15</t>
  </si>
  <si>
    <t>IF($C$4FALSE,"-",SUM(OFFSET(O$14,1,0,$A$13,1))-O$12)</t>
  </si>
  <si>
    <t>$P$13</t>
  </si>
  <si>
    <t>R13C16</t>
  </si>
  <si>
    <t>IF($C$4FALSE,"-",SUM(OFFSET(P$14,1,0,$A$13,1))-P$12)</t>
  </si>
  <si>
    <t>$Q$13</t>
  </si>
  <si>
    <t>R13C17</t>
  </si>
  <si>
    <t>IF($C$4FALSE,"-",SUM(OFFSET(Q$14,1,0,$A$13,1))-Q$12)</t>
  </si>
  <si>
    <t>$R$13</t>
  </si>
  <si>
    <t>R13C18</t>
  </si>
  <si>
    <t>IF($C$4FALSE,"-",SUM(OFFSET(R$14,1,0,$A$13,1))-R$12)</t>
  </si>
  <si>
    <t>$S$13</t>
  </si>
  <si>
    <t>R13C19</t>
  </si>
  <si>
    <t>IF($C$4FALSE,"-",SUM(OFFSET(S$14,1,0,$A$13,1))-S$12)</t>
  </si>
  <si>
    <t>$T$13</t>
  </si>
  <si>
    <t>R13C20</t>
  </si>
  <si>
    <t>IF($C$4FALSE,"-",SUM(OFFSET(T$14,1,0,$A$13,1))-T$12)</t>
  </si>
  <si>
    <t>$U$13</t>
  </si>
  <si>
    <t>R13C21</t>
  </si>
  <si>
    <t>IF($C$4FALSE,"-",SUM(OFFSET(U$14,1,0,$A$13,1))-U$12)</t>
  </si>
  <si>
    <t>$V$13</t>
  </si>
  <si>
    <t>R13C22</t>
  </si>
  <si>
    <t>IF($C$4FALSE,"-",SUM(OFFSET(V$14,1,0,$A$13,1))-V$12)</t>
  </si>
  <si>
    <t>$W$13</t>
  </si>
  <si>
    <t>R13C23</t>
  </si>
  <si>
    <t>IF($C$4FALSE,"-",SUM(OFFSET(W$14,1,0,$A$13,1))-W$12)</t>
  </si>
  <si>
    <t>$X$13</t>
  </si>
  <si>
    <t>R13C24</t>
  </si>
  <si>
    <t>IF($C$4FALSE,"-",SUM(OFFSET(X$14,1,0,$A$13,1))-X$12)</t>
  </si>
  <si>
    <t>$Y$13</t>
  </si>
  <si>
    <t>R13C25</t>
  </si>
  <si>
    <t>IF($C$4FALSE,"-",SUM(OFFSET(Y$14,1,0,$A$13,1))-Y$12)</t>
  </si>
  <si>
    <t>$Z$13</t>
  </si>
  <si>
    <t>R13C26</t>
  </si>
  <si>
    <t>IF($C$4FALSE,"-",SUM(OFFSET(Z$14,1,0,$A$13,1))-Z$12)</t>
  </si>
  <si>
    <t>$AA$13</t>
  </si>
  <si>
    <t>R13C27</t>
  </si>
  <si>
    <t>IF($C$4FALSE,"-",SUM(OFFSET(AA$14,1,0,$A$13,1))-AA$12)</t>
  </si>
  <si>
    <t>$AB$13</t>
  </si>
  <si>
    <t>R13C28</t>
  </si>
  <si>
    <t>IF($C$4FALSE,"-",SUM(OFFSET(AB$14,1,0,$A$13,1))-AB$12)</t>
  </si>
  <si>
    <t>$AC$13</t>
  </si>
  <si>
    <t>R13C29</t>
  </si>
  <si>
    <t>IF($C$4FALSE,"-",SUM(OFFSET(AC$14,1,0,$A$13,1))-AC$12)</t>
  </si>
  <si>
    <t>$AD$13</t>
  </si>
  <si>
    <t>R13C30</t>
  </si>
  <si>
    <t>IF($C$4FALSE,"-",SUM(OFFSET(AD$14,1,0,$A$13,1))-AD$12)</t>
  </si>
  <si>
    <t>$AE$13</t>
  </si>
  <si>
    <t>R13C31</t>
  </si>
  <si>
    <t>IF($C$4FALSE,"-",SUM(OFFSET(AE$14,1,0,$A$13,1))-AE$12)</t>
  </si>
  <si>
    <t>$AF$13</t>
  </si>
  <si>
    <t>R13C32</t>
  </si>
  <si>
    <t>IF($C$4FALSE,"-",SUM(OFFSET(AF$14,1,0,$A$13,1))-AF$12)</t>
  </si>
  <si>
    <t>$A$15</t>
  </si>
  <si>
    <t>R15C1</t>
  </si>
  <si>
    <t>$C$15</t>
  </si>
  <si>
    <t>R15C3</t>
  </si>
  <si>
    <t>IF($C$4FALSE,"-",OFFSET(RAW_DATA!$A$1,0,$A15))</t>
  </si>
  <si>
    <t>$D$15</t>
  </si>
  <si>
    <t>R15C4</t>
  </si>
  <si>
    <t>IF($C$4FALSE,"-",OFFSET(RAW_DATA!$A$1,F$8-1,$A15+$A$7-4))</t>
  </si>
  <si>
    <t>$E$15</t>
  </si>
  <si>
    <t>R15C5</t>
  </si>
  <si>
    <t>IF($C$4FALSE,"-",OFFSET(RAW_DATA!$A$1,F$8-1,$A15+$A$7-2))</t>
  </si>
  <si>
    <t>$F$15</t>
  </si>
  <si>
    <t>R15C6</t>
  </si>
  <si>
    <t>IF($C$4FALSE,"-",OFFSET(RAW_DATA!$A$1,F$8-1,$A15+$A$7))</t>
  </si>
  <si>
    <t>$G$15</t>
  </si>
  <si>
    <t>R15C7</t>
  </si>
  <si>
    <t>IF($C$4FALSE,"-",OFFSET(RAW_DATA!$A$1,I$8-1,$A15+$A$7-4))</t>
  </si>
  <si>
    <t>$H$15</t>
  </si>
  <si>
    <t>R15C8</t>
  </si>
  <si>
    <t>IF($C$4FALSE,"-",OFFSET(RAW_DATA!$A$1,I$8-1,$A15+$A$7-2))</t>
  </si>
  <si>
    <t>$I$15</t>
  </si>
  <si>
    <t>R15C9</t>
  </si>
  <si>
    <t>IF($C$4FALSE,"-",OFFSET(RAW_DATA!$A$1,I$8-1,$A15+$A$7))</t>
  </si>
  <si>
    <t>$J$15</t>
  </si>
  <si>
    <t>R15C10</t>
  </si>
  <si>
    <t>IF($C$4FALSE,"-",OFFSET(RAW_DATA!$A$1,L$8-1,$A15+$A$7-4))</t>
  </si>
  <si>
    <t>$K$15</t>
  </si>
  <si>
    <t>R15C11</t>
  </si>
  <si>
    <t>IF($C$4FALSE,"-",OFFSET(RAW_DATA!$A$1,L$8-1,$A15+$A$7-2))</t>
  </si>
  <si>
    <t>$L$15</t>
  </si>
  <si>
    <t>R15C12</t>
  </si>
  <si>
    <t>IF($C$4FALSE,"-",OFFSET(RAW_DATA!$A$1,L$8-1,$A15+$A$7))</t>
  </si>
  <si>
    <t>$M$15</t>
  </si>
  <si>
    <t>R15C13</t>
  </si>
  <si>
    <t>IF($C$4FALSE,"-",OFFSET(RAW_DATA!$A$1,O$8-1,$A15+$A$7-4))</t>
  </si>
  <si>
    <t>$N$15</t>
  </si>
  <si>
    <t>R15C14</t>
  </si>
  <si>
    <t>IF($C$4FALSE,"-",OFFSET(RAW_DATA!$A$1,O$8-1,$A15+$A$7-2))</t>
  </si>
  <si>
    <t>$O$15</t>
  </si>
  <si>
    <t>R15C15</t>
  </si>
  <si>
    <t>IF($C$4FALSE,"-",OFFSET(RAW_DATA!$A$1,O$8-1,$A15+$A$7))</t>
  </si>
  <si>
    <t>$P$15</t>
  </si>
  <si>
    <t>R15C16</t>
  </si>
  <si>
    <t>IF($C$4FALSE,"-",OFFSET(RAW_DATA!$A$1,P$8-1,$A15+$A$7))</t>
  </si>
  <si>
    <t>$Q$15</t>
  </si>
  <si>
    <t>R15C17</t>
  </si>
  <si>
    <t>IF($C$4FALSE,"-",OFFSET(RAW_DATA!$A$1,Q$8-1,$A15+$A$7))</t>
  </si>
  <si>
    <t>$R$15</t>
  </si>
  <si>
    <t>R15C18</t>
  </si>
  <si>
    <t>IF($C$4FALSE,"-",OFFSET(RAW_DATA!$A$1,R$8-1,$A15+$A$7))</t>
  </si>
  <si>
    <t>$S$15</t>
  </si>
  <si>
    <t>R15C19</t>
  </si>
  <si>
    <t>IF($C$4FALSE,"-",OFFSET(RAW_DATA!$A$1,S$8-1,$A15+$A$7))</t>
  </si>
  <si>
    <t>$T$15</t>
  </si>
  <si>
    <t>R15C20</t>
  </si>
  <si>
    <t>IF($C$4FALSE,"-",OFFSET(RAW_DATA!$A$1,T$8-1,$A15+$A$7))</t>
  </si>
  <si>
    <t>$U$15</t>
  </si>
  <si>
    <t>R15C21</t>
  </si>
  <si>
    <t>IF($C$4FALSE,"-",OFFSET(RAW_DATA!$A$1,U$8-1,$A15+$A$7))</t>
  </si>
  <si>
    <t>$V$15</t>
  </si>
  <si>
    <t>R15C22</t>
  </si>
  <si>
    <t>IF($C$4FALSE,"-",OFFSET(RAW_DATA!$A$1,V$8-1,$A15+$A$7))</t>
  </si>
  <si>
    <t>$W$15</t>
  </si>
  <si>
    <t>R15C23</t>
  </si>
  <si>
    <t>IF($C$4FALSE,"-",OFFSET(RAW_DATA!$A$1,W$8-1,$A15+$A$7))</t>
  </si>
  <si>
    <t>$X$15</t>
  </si>
  <si>
    <t>R15C24</t>
  </si>
  <si>
    <t>IF($C$4FALSE,"-",OFFSET(RAW_DATA!$A$1,X$8-1,$A15+$A$7))</t>
  </si>
  <si>
    <t>$Y$15</t>
  </si>
  <si>
    <t>R15C25</t>
  </si>
  <si>
    <t>IF($C$4FALSE,"-",OFFSET(RAW_DATA!$A$1,Y$8-1,$A15+$A$7))</t>
  </si>
  <si>
    <t>$Z$15</t>
  </si>
  <si>
    <t>R15C26</t>
  </si>
  <si>
    <t>IF($C$4FALSE,"-",OFFSET(RAW_DATA!$A$1,Z$8-1,$A15+$A$7))</t>
  </si>
  <si>
    <t>$AA$15</t>
  </si>
  <si>
    <t>R15C27</t>
  </si>
  <si>
    <t>IF($C$4FALSE,"-",OFFSET(RAW_DATA!$A$1,AA$8-1,$A15+$A$7))</t>
  </si>
  <si>
    <t>$AB$15</t>
  </si>
  <si>
    <t>R15C28</t>
  </si>
  <si>
    <t>IF($C$4FALSE,"-",OFFSET(RAW_DATA!$A$1,AB$8-1,$A15+$A$7))</t>
  </si>
  <si>
    <t>$AC$15</t>
  </si>
  <si>
    <t>R15C29</t>
  </si>
  <si>
    <t>IF($C$4FALSE,"-",OFFSET(RAW_DATA!$A$1,AC$8-1,$A15+$A$7))</t>
  </si>
  <si>
    <t>$AD$15</t>
  </si>
  <si>
    <t>R15C30</t>
  </si>
  <si>
    <t>IF($C$4FALSE,"-",OFFSET(RAW_DATA!$A$1,AD$8-1,$A15+$A$7))</t>
  </si>
  <si>
    <t>$AE$15</t>
  </si>
  <si>
    <t>R15C31</t>
  </si>
  <si>
    <t>IF($C$4FALSE,"-",OFFSET(RAW_DATA!$A$1,AE$8-1,$A15+$A$7))</t>
  </si>
  <si>
    <t>$AF$15</t>
  </si>
  <si>
    <t>R15C32</t>
  </si>
  <si>
    <t>IF($C$4FALSE,"-",OFFSET(RAW_DATA!$A$1,AF$8-1,$A15+$A$7))</t>
  </si>
  <si>
    <t>$A$16</t>
  </si>
  <si>
    <t>R16C1</t>
  </si>
  <si>
    <t>IF($C$4FALSE,"-",$A15+A$8)</t>
  </si>
  <si>
    <t>$C$16</t>
  </si>
  <si>
    <t>R16C3</t>
  </si>
  <si>
    <t>IF($C$4FALSE,"-",OFFSET(RAW_DATA!$A$1,0,$A16))</t>
  </si>
  <si>
    <t>$D$16</t>
  </si>
  <si>
    <t>R16C4</t>
  </si>
  <si>
    <t>IF($C$4FALSE,"-",OFFSET(RAW_DATA!$A$1,F$8-1,$A16+$A$7-4))</t>
  </si>
  <si>
    <t>$E$16</t>
  </si>
  <si>
    <t>R16C5</t>
  </si>
  <si>
    <t>IF($C$4FALSE,"-",OFFSET(RAW_DATA!$A$1,F$8-1,$A16+$A$7-2))</t>
  </si>
  <si>
    <t>$F$16</t>
  </si>
  <si>
    <t>R16C6</t>
  </si>
  <si>
    <t>IF($C$4FALSE,"-",OFFSET(RAW_DATA!$A$1,F$8-1,$A16+$A$7))</t>
  </si>
  <si>
    <t>$G$16</t>
  </si>
  <si>
    <t>R16C7</t>
  </si>
  <si>
    <t>IF($C$4FALSE,"-",OFFSET(RAW_DATA!$A$1,I$8-1,$A16+$A$7-4))</t>
  </si>
  <si>
    <t>$H$16</t>
  </si>
  <si>
    <t>R16C8</t>
  </si>
  <si>
    <t>IF($C$4FALSE,"-",OFFSET(RAW_DATA!$A$1,I$8-1,$A16+$A$7-2))</t>
  </si>
  <si>
    <t>$I$16</t>
  </si>
  <si>
    <t>R16C9</t>
  </si>
  <si>
    <t>IF($C$4FALSE,"-",OFFSET(RAW_DATA!$A$1,I$8-1,$A16+$A$7))</t>
  </si>
  <si>
    <t>$J$16</t>
  </si>
  <si>
    <t>R16C10</t>
  </si>
  <si>
    <t>IF($C$4FALSE,"-",OFFSET(RAW_DATA!$A$1,L$8-1,$A16+$A$7-4))</t>
  </si>
  <si>
    <t>$K$16</t>
  </si>
  <si>
    <t>R16C11</t>
  </si>
  <si>
    <t>IF($C$4FALSE,"-",OFFSET(RAW_DATA!$A$1,L$8-1,$A16+$A$7-2))</t>
  </si>
  <si>
    <t>$L$16</t>
  </si>
  <si>
    <t>R16C12</t>
  </si>
  <si>
    <t>IF($C$4FALSE,"-",OFFSET(RAW_DATA!$A$1,L$8-1,$A16+$A$7))</t>
  </si>
  <si>
    <t>$M$16</t>
  </si>
  <si>
    <t>R16C13</t>
  </si>
  <si>
    <t>IF($C$4FALSE,"-",OFFSET(RAW_DATA!$A$1,O$8-1,$A16+$A$7-4))</t>
  </si>
  <si>
    <t>$N$16</t>
  </si>
  <si>
    <t>R16C14</t>
  </si>
  <si>
    <t>IF($C$4FALSE,"-",OFFSET(RAW_DATA!$A$1,O$8-1,$A16+$A$7-2))</t>
  </si>
  <si>
    <t>$O$16</t>
  </si>
  <si>
    <t>R16C15</t>
  </si>
  <si>
    <t>IF($C$4FALSE,"-",OFFSET(RAW_DATA!$A$1,O$8-1,$A16+$A$7))</t>
  </si>
  <si>
    <t>$P$16</t>
  </si>
  <si>
    <t>R16C16</t>
  </si>
  <si>
    <t>IF($C$4FALSE,"-",OFFSET(RAW_DATA!$A$1,P$8-1,$A16+$A$7))</t>
  </si>
  <si>
    <t>$Q$16</t>
  </si>
  <si>
    <t>R16C17</t>
  </si>
  <si>
    <t>IF($C$4FALSE,"-",OFFSET(RAW_DATA!$A$1,Q$8-1,$A16+$A$7))</t>
  </si>
  <si>
    <t>$R$16</t>
  </si>
  <si>
    <t>R16C18</t>
  </si>
  <si>
    <t>IF($C$4FALSE,"-",OFFSET(RAW_DATA!$A$1,R$8-1,$A16+$A$7))</t>
  </si>
  <si>
    <t>$S$16</t>
  </si>
  <si>
    <t>R16C19</t>
  </si>
  <si>
    <t>IF($C$4FALSE,"-",OFFSET(RAW_DATA!$A$1,S$8-1,$A16+$A$7))</t>
  </si>
  <si>
    <t>$T$16</t>
  </si>
  <si>
    <t>R16C20</t>
  </si>
  <si>
    <t>IF($C$4FALSE,"-",OFFSET(RAW_DATA!$A$1,T$8-1,$A16+$A$7))</t>
  </si>
  <si>
    <t>$U$16</t>
  </si>
  <si>
    <t>R16C21</t>
  </si>
  <si>
    <t>IF($C$4FALSE,"-",OFFSET(RAW_DATA!$A$1,U$8-1,$A16+$A$7))</t>
  </si>
  <si>
    <t>$V$16</t>
  </si>
  <si>
    <t>R16C22</t>
  </si>
  <si>
    <t>IF($C$4FALSE,"-",OFFSET(RAW_DATA!$A$1,V$8-1,$A16+$A$7))</t>
  </si>
  <si>
    <t>$W$16</t>
  </si>
  <si>
    <t>R16C23</t>
  </si>
  <si>
    <t>IF($C$4FALSE,"-",OFFSET(RAW_DATA!$A$1,W$8-1,$A16+$A$7))</t>
  </si>
  <si>
    <t>$X$16</t>
  </si>
  <si>
    <t>R16C24</t>
  </si>
  <si>
    <t>IF($C$4FALSE,"-",OFFSET(RAW_DATA!$A$1,X$8-1,$A16+$A$7))</t>
  </si>
  <si>
    <t>$Y$16</t>
  </si>
  <si>
    <t>R16C25</t>
  </si>
  <si>
    <t>IF($C$4FALSE,"-",OFFSET(RAW_DATA!$A$1,Y$8-1,$A16+$A$7))</t>
  </si>
  <si>
    <t>$Z$16</t>
  </si>
  <si>
    <t>R16C26</t>
  </si>
  <si>
    <t>IF($C$4FALSE,"-",OFFSET(RAW_DATA!$A$1,Z$8-1,$A16+$A$7))</t>
  </si>
  <si>
    <t>$AA$16</t>
  </si>
  <si>
    <t>R16C27</t>
  </si>
  <si>
    <t>IF($C$4FALSE,"-",OFFSET(RAW_DATA!$A$1,AA$8-1,$A16+$A$7))</t>
  </si>
  <si>
    <t>$AB$16</t>
  </si>
  <si>
    <t>R16C28</t>
  </si>
  <si>
    <t>IF($C$4FALSE,"-",OFFSET(RAW_DATA!$A$1,AB$8-1,$A16+$A$7))</t>
  </si>
  <si>
    <t>$AC$16</t>
  </si>
  <si>
    <t>R16C29</t>
  </si>
  <si>
    <t>IF($C$4FALSE,"-",OFFSET(RAW_DATA!$A$1,AC$8-1,$A16+$A$7))</t>
  </si>
  <si>
    <t>$AD$16</t>
  </si>
  <si>
    <t>R16C30</t>
  </si>
  <si>
    <t>IF($C$4FALSE,"-",OFFSET(RAW_DATA!$A$1,AD$8-1,$A16+$A$7))</t>
  </si>
  <si>
    <t>$AE$16</t>
  </si>
  <si>
    <t>R16C31</t>
  </si>
  <si>
    <t>IF($C$4FALSE,"-",OFFSET(RAW_DATA!$A$1,AE$8-1,$A16+$A$7))</t>
  </si>
  <si>
    <t>$AF$16</t>
  </si>
  <si>
    <t>R16C32</t>
  </si>
  <si>
    <t>IF($C$4FALSE,"-",OFFSET(RAW_DATA!$A$1,AF$8-1,$A16+$A$7))</t>
  </si>
  <si>
    <t>$A$17</t>
  </si>
  <si>
    <t>R17C1</t>
  </si>
  <si>
    <t>IF($C$4FALSE,"-",$A16+A$8)</t>
  </si>
  <si>
    <t>$C$17</t>
  </si>
  <si>
    <t>R17C3</t>
  </si>
  <si>
    <t>IF($C$4FALSE,"-",OFFSET(RAW_DATA!$A$1,0,$A17))</t>
  </si>
  <si>
    <t>$D$17</t>
  </si>
  <si>
    <t>R17C4</t>
  </si>
  <si>
    <t>IF($C$4FALSE,"-",OFFSET(RAW_DATA!$A$1,F$8-1,$A17+$A$7-4))</t>
  </si>
  <si>
    <t>$E$17</t>
  </si>
  <si>
    <t>R17C5</t>
  </si>
  <si>
    <t>IF($C$4FALSE,"-",OFFSET(RAW_DATA!$A$1,F$8-1,$A17+$A$7-2))</t>
  </si>
  <si>
    <t>$F$17</t>
  </si>
  <si>
    <t>R17C6</t>
  </si>
  <si>
    <t>IF($C$4FALSE,"-",OFFSET(RAW_DATA!$A$1,F$8-1,$A17+$A$7))</t>
  </si>
  <si>
    <t>$G$17</t>
  </si>
  <si>
    <t>R17C7</t>
  </si>
  <si>
    <t>IF($C$4FALSE,"-",OFFSET(RAW_DATA!$A$1,I$8-1,$A17+$A$7-4))</t>
  </si>
  <si>
    <t>$H$17</t>
  </si>
  <si>
    <t>R17C8</t>
  </si>
  <si>
    <t>IF($C$4FALSE,"-",OFFSET(RAW_DATA!$A$1,I$8-1,$A17+$A$7-2))</t>
  </si>
  <si>
    <t>$I$17</t>
  </si>
  <si>
    <t>R17C9</t>
  </si>
  <si>
    <t>IF($C$4FALSE,"-",OFFSET(RAW_DATA!$A$1,I$8-1,$A17+$A$7))</t>
  </si>
  <si>
    <t>$J$17</t>
  </si>
  <si>
    <t>R17C10</t>
  </si>
  <si>
    <t>IF($C$4FALSE,"-",OFFSET(RAW_DATA!$A$1,L$8-1,$A17+$A$7-4))</t>
  </si>
  <si>
    <t>$K$17</t>
  </si>
  <si>
    <t>R17C11</t>
  </si>
  <si>
    <t>IF($C$4FALSE,"-",OFFSET(RAW_DATA!$A$1,L$8-1,$A17+$A$7-2))</t>
  </si>
  <si>
    <t>$L$17</t>
  </si>
  <si>
    <t>R17C12</t>
  </si>
  <si>
    <t>IF($C$4FALSE,"-",OFFSET(RAW_DATA!$A$1,L$8-1,$A17+$A$7))</t>
  </si>
  <si>
    <t>$M$17</t>
  </si>
  <si>
    <t>R17C13</t>
  </si>
  <si>
    <t>IF($C$4FALSE,"-",OFFSET(RAW_DATA!$A$1,O$8-1,$A17+$A$7-4))</t>
  </si>
  <si>
    <t>$N$17</t>
  </si>
  <si>
    <t>R17C14</t>
  </si>
  <si>
    <t>IF($C$4FALSE,"-",OFFSET(RAW_DATA!$A$1,O$8-1,$A17+$A$7-2))</t>
  </si>
  <si>
    <t>$O$17</t>
  </si>
  <si>
    <t>R17C15</t>
  </si>
  <si>
    <t>IF($C$4FALSE,"-",OFFSET(RAW_DATA!$A$1,O$8-1,$A17+$A$7))</t>
  </si>
  <si>
    <t>$P$17</t>
  </si>
  <si>
    <t>R17C16</t>
  </si>
  <si>
    <t>IF($C$4FALSE,"-",OFFSET(RAW_DATA!$A$1,P$8-1,$A17+$A$7))</t>
  </si>
  <si>
    <t>$Q$17</t>
  </si>
  <si>
    <t>R17C17</t>
  </si>
  <si>
    <t>IF($C$4FALSE,"-",OFFSET(RAW_DATA!$A$1,Q$8-1,$A17+$A$7))</t>
  </si>
  <si>
    <t>$R$17</t>
  </si>
  <si>
    <t>R17C18</t>
  </si>
  <si>
    <t>IF($C$4FALSE,"-",OFFSET(RAW_DATA!$A$1,R$8-1,$A17+$A$7))</t>
  </si>
  <si>
    <t>$S$17</t>
  </si>
  <si>
    <t>R17C19</t>
  </si>
  <si>
    <t>IF($C$4FALSE,"-",OFFSET(RAW_DATA!$A$1,S$8-1,$A17+$A$7))</t>
  </si>
  <si>
    <t>$T$17</t>
  </si>
  <si>
    <t>R17C20</t>
  </si>
  <si>
    <t>IF($C$4FALSE,"-",OFFSET(RAW_DATA!$A$1,T$8-1,$A17+$A$7))</t>
  </si>
  <si>
    <t>$U$17</t>
  </si>
  <si>
    <t>R17C21</t>
  </si>
  <si>
    <t>IF($C$4FALSE,"-",OFFSET(RAW_DATA!$A$1,U$8-1,$A17+$A$7))</t>
  </si>
  <si>
    <t>$V$17</t>
  </si>
  <si>
    <t>R17C22</t>
  </si>
  <si>
    <t>IF($C$4FALSE,"-",OFFSET(RAW_DATA!$A$1,V$8-1,$A17+$A$7))</t>
  </si>
  <si>
    <t>$W$17</t>
  </si>
  <si>
    <t>R17C23</t>
  </si>
  <si>
    <t>IF($C$4FALSE,"-",OFFSET(RAW_DATA!$A$1,W$8-1,$A17+$A$7))</t>
  </si>
  <si>
    <t>$X$17</t>
  </si>
  <si>
    <t>R17C24</t>
  </si>
  <si>
    <t>IF($C$4FALSE,"-",OFFSET(RAW_DATA!$A$1,X$8-1,$A17+$A$7))</t>
  </si>
  <si>
    <t>$Y$17</t>
  </si>
  <si>
    <t>R17C25</t>
  </si>
  <si>
    <t>IF($C$4FALSE,"-",OFFSET(RAW_DATA!$A$1,Y$8-1,$A17+$A$7))</t>
  </si>
  <si>
    <t>$Z$17</t>
  </si>
  <si>
    <t>R17C26</t>
  </si>
  <si>
    <t>IF($C$4FALSE,"-",OFFSET(RAW_DATA!$A$1,Z$8-1,$A17+$A$7))</t>
  </si>
  <si>
    <t>$AA$17</t>
  </si>
  <si>
    <t>R17C27</t>
  </si>
  <si>
    <t>IF($C$4FALSE,"-",OFFSET(RAW_DATA!$A$1,AA$8-1,$A17+$A$7))</t>
  </si>
  <si>
    <t>$AB$17</t>
  </si>
  <si>
    <t>R17C28</t>
  </si>
  <si>
    <t>IF($C$4FALSE,"-",OFFSET(RAW_DATA!$A$1,AB$8-1,$A17+$A$7))</t>
  </si>
  <si>
    <t>$AC$17</t>
  </si>
  <si>
    <t>R17C29</t>
  </si>
  <si>
    <t>IF($C$4FALSE,"-",OFFSET(RAW_DATA!$A$1,AC$8-1,$A17+$A$7))</t>
  </si>
  <si>
    <t>$AD$17</t>
  </si>
  <si>
    <t>R17C30</t>
  </si>
  <si>
    <t>IF($C$4FALSE,"-",OFFSET(RAW_DATA!$A$1,AD$8-1,$A17+$A$7))</t>
  </si>
  <si>
    <t>$AE$17</t>
  </si>
  <si>
    <t>R17C31</t>
  </si>
  <si>
    <t>IF($C$4FALSE,"-",OFFSET(RAW_DATA!$A$1,AE$8-1,$A17+$A$7))</t>
  </si>
  <si>
    <t>$AF$17</t>
  </si>
  <si>
    <t>R17C32</t>
  </si>
  <si>
    <t>IF($C$4FALSE,"-",OFFSET(RAW_DATA!$A$1,AF$8-1,$A17+$A$7))</t>
  </si>
  <si>
    <t>$A$18</t>
  </si>
  <si>
    <t>R18C1</t>
  </si>
  <si>
    <t>IF($C$4FALSE,"-",$A17+A$8)</t>
  </si>
  <si>
    <t>$C$18</t>
  </si>
  <si>
    <t>R18C3</t>
  </si>
  <si>
    <t>IF($C$4FALSE,"-",OFFSET(RAW_DATA!$A$1,0,$A18))</t>
  </si>
  <si>
    <t>$D$18</t>
  </si>
  <si>
    <t>R18C4</t>
  </si>
  <si>
    <t>IF($C$4FALSE,"-",OFFSET(RAW_DATA!$A$1,F$8-1,$A18+$A$7-4))</t>
  </si>
  <si>
    <t>$E$18</t>
  </si>
  <si>
    <t>R18C5</t>
  </si>
  <si>
    <t>IF($C$4FALSE,"-",OFFSET(RAW_DATA!$A$1,F$8-1,$A18+$A$7-2))</t>
  </si>
  <si>
    <t>$F$18</t>
  </si>
  <si>
    <t>R18C6</t>
  </si>
  <si>
    <t>IF($C$4FALSE,"-",OFFSET(RAW_DATA!$A$1,F$8-1,$A18+$A$7))</t>
  </si>
  <si>
    <t>$G$18</t>
  </si>
  <si>
    <t>R18C7</t>
  </si>
  <si>
    <t>IF($C$4FALSE,"-",OFFSET(RAW_DATA!$A$1,I$8-1,$A18+$A$7-4))</t>
  </si>
  <si>
    <t>$H$18</t>
  </si>
  <si>
    <t>R18C8</t>
  </si>
  <si>
    <t>IF($C$4FALSE,"-",OFFSET(RAW_DATA!$A$1,I$8-1,$A18+$A$7-2))</t>
  </si>
  <si>
    <t>$I$18</t>
  </si>
  <si>
    <t>R18C9</t>
  </si>
  <si>
    <t>IF($C$4FALSE,"-",OFFSET(RAW_DATA!$A$1,I$8-1,$A18+$A$7))</t>
  </si>
  <si>
    <t>$J$18</t>
  </si>
  <si>
    <t>R18C10</t>
  </si>
  <si>
    <t>IF($C$4FALSE,"-",OFFSET(RAW_DATA!$A$1,L$8-1,$A18+$A$7-4))</t>
  </si>
  <si>
    <t>$K$18</t>
  </si>
  <si>
    <t>R18C11</t>
  </si>
  <si>
    <t>IF($C$4FALSE,"-",OFFSET(RAW_DATA!$A$1,L$8-1,$A18+$A$7-2))</t>
  </si>
  <si>
    <t>$L$18</t>
  </si>
  <si>
    <t>R18C12</t>
  </si>
  <si>
    <t>IF($C$4FALSE,"-",OFFSET(RAW_DATA!$A$1,L$8-1,$A18+$A$7))</t>
  </si>
  <si>
    <t>$M$18</t>
  </si>
  <si>
    <t>R18C13</t>
  </si>
  <si>
    <t>IF($C$4FALSE,"-",OFFSET(RAW_DATA!$A$1,O$8-1,$A18+$A$7-4))</t>
  </si>
  <si>
    <t>$N$18</t>
  </si>
  <si>
    <t>R18C14</t>
  </si>
  <si>
    <t>IF($C$4FALSE,"-",OFFSET(RAW_DATA!$A$1,O$8-1,$A18+$A$7-2))</t>
  </si>
  <si>
    <t>$O$18</t>
  </si>
  <si>
    <t>R18C15</t>
  </si>
  <si>
    <t>IF($C$4FALSE,"-",OFFSET(RAW_DATA!$A$1,O$8-1,$A18+$A$7))</t>
  </si>
  <si>
    <t>$P$18</t>
  </si>
  <si>
    <t>R18C16</t>
  </si>
  <si>
    <t>IF($C$4FALSE,"-",OFFSET(RAW_DATA!$A$1,P$8-1,$A18+$A$7))</t>
  </si>
  <si>
    <t>$Q$18</t>
  </si>
  <si>
    <t>R18C17</t>
  </si>
  <si>
    <t>IF($C$4FALSE,"-",OFFSET(RAW_DATA!$A$1,Q$8-1,$A18+$A$7))</t>
  </si>
  <si>
    <t>$R$18</t>
  </si>
  <si>
    <t>R18C18</t>
  </si>
  <si>
    <t>IF($C$4FALSE,"-",OFFSET(RAW_DATA!$A$1,R$8-1,$A18+$A$7))</t>
  </si>
  <si>
    <t>$S$18</t>
  </si>
  <si>
    <t>R18C19</t>
  </si>
  <si>
    <t>IF($C$4FALSE,"-",OFFSET(RAW_DATA!$A$1,S$8-1,$A18+$A$7))</t>
  </si>
  <si>
    <t>$T$18</t>
  </si>
  <si>
    <t>R18C20</t>
  </si>
  <si>
    <t>IF($C$4FALSE,"-",OFFSET(RAW_DATA!$A$1,T$8-1,$A18+$A$7))</t>
  </si>
  <si>
    <t>$U$18</t>
  </si>
  <si>
    <t>R18C21</t>
  </si>
  <si>
    <t>IF($C$4FALSE,"-",OFFSET(RAW_DATA!$A$1,U$8-1,$A18+$A$7))</t>
  </si>
  <si>
    <t>$V$18</t>
  </si>
  <si>
    <t>R18C22</t>
  </si>
  <si>
    <t>IF($C$4FALSE,"-",OFFSET(RAW_DATA!$A$1,V$8-1,$A18+$A$7))</t>
  </si>
  <si>
    <t>$W$18</t>
  </si>
  <si>
    <t>R18C23</t>
  </si>
  <si>
    <t>IF($C$4FALSE,"-",OFFSET(RAW_DATA!$A$1,W$8-1,$A18+$A$7))</t>
  </si>
  <si>
    <t>$X$18</t>
  </si>
  <si>
    <t>R18C24</t>
  </si>
  <si>
    <t>IF($C$4FALSE,"-",OFFSET(RAW_DATA!$A$1,X$8-1,$A18+$A$7))</t>
  </si>
  <si>
    <t>$Y$18</t>
  </si>
  <si>
    <t>R18C25</t>
  </si>
  <si>
    <t>IF($C$4FALSE,"-",OFFSET(RAW_DATA!$A$1,Y$8-1,$A18+$A$7))</t>
  </si>
  <si>
    <t>$Z$18</t>
  </si>
  <si>
    <t>R18C26</t>
  </si>
  <si>
    <t>IF($C$4FALSE,"-",OFFSET(RAW_DATA!$A$1,Z$8-1,$A18+$A$7))</t>
  </si>
  <si>
    <t>$AA$18</t>
  </si>
  <si>
    <t>R18C27</t>
  </si>
  <si>
    <t>IF($C$4FALSE,"-",OFFSET(RAW_DATA!$A$1,AA$8-1,$A18+$A$7))</t>
  </si>
  <si>
    <t>$AB$18</t>
  </si>
  <si>
    <t>R18C28</t>
  </si>
  <si>
    <t>IF($C$4FALSE,"-",OFFSET(RAW_DATA!$A$1,AB$8-1,$A18+$A$7))</t>
  </si>
  <si>
    <t>$AC$18</t>
  </si>
  <si>
    <t>R18C29</t>
  </si>
  <si>
    <t>IF($C$4FALSE,"-",OFFSET(RAW_DATA!$A$1,AC$8-1,$A18+$A$7))</t>
  </si>
  <si>
    <t>$AD$18</t>
  </si>
  <si>
    <t>R18C30</t>
  </si>
  <si>
    <t>IF($C$4FALSE,"-",OFFSET(RAW_DATA!$A$1,AD$8-1,$A18+$A$7))</t>
  </si>
  <si>
    <t>$AE$18</t>
  </si>
  <si>
    <t>R18C31</t>
  </si>
  <si>
    <t>IF($C$4FALSE,"-",OFFSET(RAW_DATA!$A$1,AE$8-1,$A18+$A$7))</t>
  </si>
  <si>
    <t>$AF$18</t>
  </si>
  <si>
    <t>R18C32</t>
  </si>
  <si>
    <t>IF($C$4FALSE,"-",OFFSET(RAW_DATA!$A$1,AF$8-1,$A18+$A$7))</t>
  </si>
  <si>
    <t>$A$19</t>
  </si>
  <si>
    <t>R19C1</t>
  </si>
  <si>
    <t>IF($C$4FALSE,"-",$A18+A$8)</t>
  </si>
  <si>
    <t>$C$19</t>
  </si>
  <si>
    <t>R19C3</t>
  </si>
  <si>
    <t>IF($C$4FALSE,"-",OFFSET(RAW_DATA!$A$1,0,$A19))</t>
  </si>
  <si>
    <t>$D$19</t>
  </si>
  <si>
    <t>R19C4</t>
  </si>
  <si>
    <t>IF($C$4FALSE,"-",OFFSET(RAW_DATA!$A$1,F$8-1,$A19+$A$7-4))</t>
  </si>
  <si>
    <t>$E$19</t>
  </si>
  <si>
    <t>R19C5</t>
  </si>
  <si>
    <t>IF($C$4FALSE,"-",OFFSET(RAW_DATA!$A$1,F$8-1,$A19+$A$7-2))</t>
  </si>
  <si>
    <t>$F$19</t>
  </si>
  <si>
    <t>R19C6</t>
  </si>
  <si>
    <t>IF($C$4FALSE,"-",OFFSET(RAW_DATA!$A$1,F$8-1,$A19+$A$7))</t>
  </si>
  <si>
    <t>$G$19</t>
  </si>
  <si>
    <t>R19C7</t>
  </si>
  <si>
    <t>IF($C$4FALSE,"-",OFFSET(RAW_DATA!$A$1,I$8-1,$A19+$A$7-4))</t>
  </si>
  <si>
    <t>$H$19</t>
  </si>
  <si>
    <t>R19C8</t>
  </si>
  <si>
    <t>IF($C$4FALSE,"-",OFFSET(RAW_DATA!$A$1,I$8-1,$A19+$A$7-2))</t>
  </si>
  <si>
    <t>$I$19</t>
  </si>
  <si>
    <t>R19C9</t>
  </si>
  <si>
    <t>IF($C$4FALSE,"-",OFFSET(RAW_DATA!$A$1,I$8-1,$A19+$A$7))</t>
  </si>
  <si>
    <t>$J$19</t>
  </si>
  <si>
    <t>R19C10</t>
  </si>
  <si>
    <t>IF($C$4FALSE,"-",OFFSET(RAW_DATA!$A$1,L$8-1,$A19+$A$7-4))</t>
  </si>
  <si>
    <t>$K$19</t>
  </si>
  <si>
    <t>R19C11</t>
  </si>
  <si>
    <t>IF($C$4FALSE,"-",OFFSET(RAW_DATA!$A$1,L$8-1,$A19+$A$7-2))</t>
  </si>
  <si>
    <t>$L$19</t>
  </si>
  <si>
    <t>R19C12</t>
  </si>
  <si>
    <t>IF($C$4FALSE,"-",OFFSET(RAW_DATA!$A$1,L$8-1,$A19+$A$7))</t>
  </si>
  <si>
    <t>$M$19</t>
  </si>
  <si>
    <t>R19C13</t>
  </si>
  <si>
    <t>IF($C$4FALSE,"-",OFFSET(RAW_DATA!$A$1,O$8-1,$A19+$A$7-4))</t>
  </si>
  <si>
    <t>$N$19</t>
  </si>
  <si>
    <t>R19C14</t>
  </si>
  <si>
    <t>IF($C$4FALSE,"-",OFFSET(RAW_DATA!$A$1,O$8-1,$A19+$A$7-2))</t>
  </si>
  <si>
    <t>$O$19</t>
  </si>
  <si>
    <t>R19C15</t>
  </si>
  <si>
    <t>IF($C$4FALSE,"-",OFFSET(RAW_DATA!$A$1,O$8-1,$A19+$A$7))</t>
  </si>
  <si>
    <t>$P$19</t>
  </si>
  <si>
    <t>R19C16</t>
  </si>
  <si>
    <t>IF($C$4FALSE,"-",OFFSET(RAW_DATA!$A$1,P$8-1,$A19+$A$7))</t>
  </si>
  <si>
    <t>$Q$19</t>
  </si>
  <si>
    <t>R19C17</t>
  </si>
  <si>
    <t>IF($C$4FALSE,"-",OFFSET(RAW_DATA!$A$1,Q$8-1,$A19+$A$7))</t>
  </si>
  <si>
    <t>$R$19</t>
  </si>
  <si>
    <t>R19C18</t>
  </si>
  <si>
    <t>IF($C$4FALSE,"-",OFFSET(RAW_DATA!$A$1,R$8-1,$A19+$A$7))</t>
  </si>
  <si>
    <t>$S$19</t>
  </si>
  <si>
    <t>R19C19</t>
  </si>
  <si>
    <t>IF($C$4FALSE,"-",OFFSET(RAW_DATA!$A$1,S$8-1,$A19+$A$7))</t>
  </si>
  <si>
    <t>$T$19</t>
  </si>
  <si>
    <t>R19C20</t>
  </si>
  <si>
    <t>IF($C$4FALSE,"-",OFFSET(RAW_DATA!$A$1,T$8-1,$A19+$A$7))</t>
  </si>
  <si>
    <t>$U$19</t>
  </si>
  <si>
    <t>R19C21</t>
  </si>
  <si>
    <t>IF($C$4FALSE,"-",OFFSET(RAW_DATA!$A$1,U$8-1,$A19+$A$7))</t>
  </si>
  <si>
    <t>$V$19</t>
  </si>
  <si>
    <t>R19C22</t>
  </si>
  <si>
    <t>IF($C$4FALSE,"-",OFFSET(RAW_DATA!$A$1,V$8-1,$A19+$A$7))</t>
  </si>
  <si>
    <t>$W$19</t>
  </si>
  <si>
    <t>R19C23</t>
  </si>
  <si>
    <t>IF($C$4FALSE,"-",OFFSET(RAW_DATA!$A$1,W$8-1,$A19+$A$7))</t>
  </si>
  <si>
    <t>$X$19</t>
  </si>
  <si>
    <t>R19C24</t>
  </si>
  <si>
    <t>IF($C$4FALSE,"-",OFFSET(RAW_DATA!$A$1,X$8-1,$A19+$A$7))</t>
  </si>
  <si>
    <t>$Y$19</t>
  </si>
  <si>
    <t>R19C25</t>
  </si>
  <si>
    <t>IF($C$4FALSE,"-",OFFSET(RAW_DATA!$A$1,Y$8-1,$A19+$A$7))</t>
  </si>
  <si>
    <t>$Z$19</t>
  </si>
  <si>
    <t>R19C26</t>
  </si>
  <si>
    <t>IF($C$4FALSE,"-",OFFSET(RAW_DATA!$A$1,Z$8-1,$A19+$A$7))</t>
  </si>
  <si>
    <t>$AA$19</t>
  </si>
  <si>
    <t>R19C27</t>
  </si>
  <si>
    <t>IF($C$4FALSE,"-",OFFSET(RAW_DATA!$A$1,AA$8-1,$A19+$A$7))</t>
  </si>
  <si>
    <t>$AB$19</t>
  </si>
  <si>
    <t>R19C28</t>
  </si>
  <si>
    <t>IF($C$4FALSE,"-",OFFSET(RAW_DATA!$A$1,AB$8-1,$A19+$A$7))</t>
  </si>
  <si>
    <t>$AC$19</t>
  </si>
  <si>
    <t>R19C29</t>
  </si>
  <si>
    <t>IF($C$4FALSE,"-",OFFSET(RAW_DATA!$A$1,AC$8-1,$A19+$A$7))</t>
  </si>
  <si>
    <t>$AD$19</t>
  </si>
  <si>
    <t>R19C30</t>
  </si>
  <si>
    <t>IF($C$4FALSE,"-",OFFSET(RAW_DATA!$A$1,AD$8-1,$A19+$A$7))</t>
  </si>
  <si>
    <t>$AE$19</t>
  </si>
  <si>
    <t>R19C31</t>
  </si>
  <si>
    <t>IF($C$4FALSE,"-",OFFSET(RAW_DATA!$A$1,AE$8-1,$A19+$A$7))</t>
  </si>
  <si>
    <t>$AF$19</t>
  </si>
  <si>
    <t>R19C32</t>
  </si>
  <si>
    <t>IF($C$4FALSE,"-",OFFSET(RAW_DATA!$A$1,AF$8-1,$A19+$A$7))</t>
  </si>
  <si>
    <t>$A$20</t>
  </si>
  <si>
    <t>R20C1</t>
  </si>
  <si>
    <t>IF($C$4FALSE,"-",$A19+A$8)</t>
  </si>
  <si>
    <t>$C$20</t>
  </si>
  <si>
    <t>R20C3</t>
  </si>
  <si>
    <t>IF($C$4FALSE,"-",OFFSET(RAW_DATA!$A$1,0,$A20))</t>
  </si>
  <si>
    <t>$D$20</t>
  </si>
  <si>
    <t>R20C4</t>
  </si>
  <si>
    <t>IF($C$4FALSE,"-",OFFSET(RAW_DATA!$A$1,F$8-1,$A20+$A$7-4))</t>
  </si>
  <si>
    <t>$E$20</t>
  </si>
  <si>
    <t>R20C5</t>
  </si>
  <si>
    <t>IF($C$4FALSE,"-",OFFSET(RAW_DATA!$A$1,F$8-1,$A20+$A$7-2))</t>
  </si>
  <si>
    <t>$F$20</t>
  </si>
  <si>
    <t>R20C6</t>
  </si>
  <si>
    <t>IF($C$4FALSE,"-",OFFSET(RAW_DATA!$A$1,F$8-1,$A20+$A$7))</t>
  </si>
  <si>
    <t>$G$20</t>
  </si>
  <si>
    <t>R20C7</t>
  </si>
  <si>
    <t>IF($C$4FALSE,"-",OFFSET(RAW_DATA!$A$1,I$8-1,$A20+$A$7-4))</t>
  </si>
  <si>
    <t>$H$20</t>
  </si>
  <si>
    <t>R20C8</t>
  </si>
  <si>
    <t>IF($C$4FALSE,"-",OFFSET(RAW_DATA!$A$1,I$8-1,$A20+$A$7-2))</t>
  </si>
  <si>
    <t>$I$20</t>
  </si>
  <si>
    <t>R20C9</t>
  </si>
  <si>
    <t>IF($C$4FALSE,"-",OFFSET(RAW_DATA!$A$1,I$8-1,$A20+$A$7))</t>
  </si>
  <si>
    <t>$J$20</t>
  </si>
  <si>
    <t>R20C10</t>
  </si>
  <si>
    <t>IF($C$4FALSE,"-",OFFSET(RAW_DATA!$A$1,L$8-1,$A20+$A$7-4))</t>
  </si>
  <si>
    <t>$K$20</t>
  </si>
  <si>
    <t>R20C11</t>
  </si>
  <si>
    <t>IF($C$4FALSE,"-",OFFSET(RAW_DATA!$A$1,L$8-1,$A20+$A$7-2))</t>
  </si>
  <si>
    <t>$L$20</t>
  </si>
  <si>
    <t>R20C12</t>
  </si>
  <si>
    <t>IF($C$4FALSE,"-",OFFSET(RAW_DATA!$A$1,L$8-1,$A20+$A$7))</t>
  </si>
  <si>
    <t>$M$20</t>
  </si>
  <si>
    <t>R20C13</t>
  </si>
  <si>
    <t>IF($C$4FALSE,"-",OFFSET(RAW_DATA!$A$1,O$8-1,$A20+$A$7-4))</t>
  </si>
  <si>
    <t>$N$20</t>
  </si>
  <si>
    <t>R20C14</t>
  </si>
  <si>
    <t>IF($C$4FALSE,"-",OFFSET(RAW_DATA!$A$1,O$8-1,$A20+$A$7-2))</t>
  </si>
  <si>
    <t>$O$20</t>
  </si>
  <si>
    <t>R20C15</t>
  </si>
  <si>
    <t>IF($C$4FALSE,"-",OFFSET(RAW_DATA!$A$1,O$8-1,$A20+$A$7))</t>
  </si>
  <si>
    <t>$P$20</t>
  </si>
  <si>
    <t>R20C16</t>
  </si>
  <si>
    <t>IF($C$4FALSE,"-",OFFSET(RAW_DATA!$A$1,P$8-1,$A20+$A$7))</t>
  </si>
  <si>
    <t>$Q$20</t>
  </si>
  <si>
    <t>R20C17</t>
  </si>
  <si>
    <t>IF($C$4FALSE,"-",OFFSET(RAW_DATA!$A$1,Q$8-1,$A20+$A$7))</t>
  </si>
  <si>
    <t>$R$20</t>
  </si>
  <si>
    <t>R20C18</t>
  </si>
  <si>
    <t>IF($C$4FALSE,"-",OFFSET(RAW_DATA!$A$1,R$8-1,$A20+$A$7))</t>
  </si>
  <si>
    <t>$S$20</t>
  </si>
  <si>
    <t>R20C19</t>
  </si>
  <si>
    <t>IF($C$4FALSE,"-",OFFSET(RAW_DATA!$A$1,S$8-1,$A20+$A$7))</t>
  </si>
  <si>
    <t>$T$20</t>
  </si>
  <si>
    <t>R20C20</t>
  </si>
  <si>
    <t>IF($C$4FALSE,"-",OFFSET(RAW_DATA!$A$1,T$8-1,$A20+$A$7))</t>
  </si>
  <si>
    <t>$U$20</t>
  </si>
  <si>
    <t>R20C21</t>
  </si>
  <si>
    <t>IF($C$4FALSE,"-",OFFSET(RAW_DATA!$A$1,U$8-1,$A20+$A$7))</t>
  </si>
  <si>
    <t>$V$20</t>
  </si>
  <si>
    <t>R20C22</t>
  </si>
  <si>
    <t>IF($C$4FALSE,"-",OFFSET(RAW_DATA!$A$1,V$8-1,$A20+$A$7))</t>
  </si>
  <si>
    <t>$W$20</t>
  </si>
  <si>
    <t>R20C23</t>
  </si>
  <si>
    <t>IF($C$4FALSE,"-",OFFSET(RAW_DATA!$A$1,W$8-1,$A20+$A$7))</t>
  </si>
  <si>
    <t>$X$20</t>
  </si>
  <si>
    <t>R20C24</t>
  </si>
  <si>
    <t>IF($C$4FALSE,"-",OFFSET(RAW_DATA!$A$1,X$8-1,$A20+$A$7))</t>
  </si>
  <si>
    <t>$Y$20</t>
  </si>
  <si>
    <t>R20C25</t>
  </si>
  <si>
    <t>IF($C$4FALSE,"-",OFFSET(RAW_DATA!$A$1,Y$8-1,$A20+$A$7))</t>
  </si>
  <si>
    <t>$Z$20</t>
  </si>
  <si>
    <t>R20C26</t>
  </si>
  <si>
    <t>IF($C$4FALSE,"-",OFFSET(RAW_DATA!$A$1,Z$8-1,$A20+$A$7))</t>
  </si>
  <si>
    <t>$AA$20</t>
  </si>
  <si>
    <t>R20C27</t>
  </si>
  <si>
    <t>IF($C$4FALSE,"-",OFFSET(RAW_DATA!$A$1,AA$8-1,$A20+$A$7))</t>
  </si>
  <si>
    <t>$AB$20</t>
  </si>
  <si>
    <t>R20C28</t>
  </si>
  <si>
    <t>IF($C$4FALSE,"-",OFFSET(RAW_DATA!$A$1,AB$8-1,$A20+$A$7))</t>
  </si>
  <si>
    <t>$AC$20</t>
  </si>
  <si>
    <t>R20C29</t>
  </si>
  <si>
    <t>IF($C$4FALSE,"-",OFFSET(RAW_DATA!$A$1,AC$8-1,$A20+$A$7))</t>
  </si>
  <si>
    <t>$AD$20</t>
  </si>
  <si>
    <t>R20C30</t>
  </si>
  <si>
    <t>IF($C$4FALSE,"-",OFFSET(RAW_DATA!$A$1,AD$8-1,$A20+$A$7))</t>
  </si>
  <si>
    <t>$AE$20</t>
  </si>
  <si>
    <t>R20C31</t>
  </si>
  <si>
    <t>IF($C$4FALSE,"-",OFFSET(RAW_DATA!$A$1,AE$8-1,$A20+$A$7))</t>
  </si>
  <si>
    <t>$AF$20</t>
  </si>
  <si>
    <t>R20C32</t>
  </si>
  <si>
    <t>IF($C$4FALSE,"-",OFFSET(RAW_DATA!$A$1,AF$8-1,$A20+$A$7))</t>
  </si>
  <si>
    <t>$A$21</t>
  </si>
  <si>
    <t>R21C1</t>
  </si>
  <si>
    <t>IF($C$4FALSE,"-",$A20+A$8)</t>
  </si>
  <si>
    <t>$C$21</t>
  </si>
  <si>
    <t>R21C3</t>
  </si>
  <si>
    <t>IF($C$4FALSE,"-",OFFSET(RAW_DATA!$A$1,0,$A21))</t>
  </si>
  <si>
    <t>$D$21</t>
  </si>
  <si>
    <t>R21C4</t>
  </si>
  <si>
    <t>IF($C$4FALSE,"-",OFFSET(RAW_DATA!$A$1,F$8-1,$A21+$A$7-4))</t>
  </si>
  <si>
    <t>$E$21</t>
  </si>
  <si>
    <t>R21C5</t>
  </si>
  <si>
    <t>IF($C$4FALSE,"-",OFFSET(RAW_DATA!$A$1,F$8-1,$A21+$A$7-2))</t>
  </si>
  <si>
    <t>$F$21</t>
  </si>
  <si>
    <t>R21C6</t>
  </si>
  <si>
    <t>IF($C$4FALSE,"-",OFFSET(RAW_DATA!$A$1,F$8-1,$A21+$A$7))</t>
  </si>
  <si>
    <t>$G$21</t>
  </si>
  <si>
    <t>R21C7</t>
  </si>
  <si>
    <t>IF($C$4FALSE,"-",OFFSET(RAW_DATA!$A$1,I$8-1,$A21+$A$7-4))</t>
  </si>
  <si>
    <t>$H$21</t>
  </si>
  <si>
    <t>R21C8</t>
  </si>
  <si>
    <t>IF($C$4FALSE,"-",OFFSET(RAW_DATA!$A$1,I$8-1,$A21+$A$7-2))</t>
  </si>
  <si>
    <t>$I$21</t>
  </si>
  <si>
    <t>R21C9</t>
  </si>
  <si>
    <t>IF($C$4FALSE,"-",OFFSET(RAW_DATA!$A$1,I$8-1,$A21+$A$7))</t>
  </si>
  <si>
    <t>$J$21</t>
  </si>
  <si>
    <t>R21C10</t>
  </si>
  <si>
    <t>IF($C$4FALSE,"-",OFFSET(RAW_DATA!$A$1,L$8-1,$A21+$A$7-4))</t>
  </si>
  <si>
    <t>$K$21</t>
  </si>
  <si>
    <t>R21C11</t>
  </si>
  <si>
    <t>IF($C$4FALSE,"-",OFFSET(RAW_DATA!$A$1,L$8-1,$A21+$A$7-2))</t>
  </si>
  <si>
    <t>$L$21</t>
  </si>
  <si>
    <t>R21C12</t>
  </si>
  <si>
    <t>IF($C$4FALSE,"-",OFFSET(RAW_DATA!$A$1,L$8-1,$A21+$A$7))</t>
  </si>
  <si>
    <t>$M$21</t>
  </si>
  <si>
    <t>R21C13</t>
  </si>
  <si>
    <t>IF($C$4FALSE,"-",OFFSET(RAW_DATA!$A$1,O$8-1,$A21+$A$7-4))</t>
  </si>
  <si>
    <t>$N$21</t>
  </si>
  <si>
    <t>R21C14</t>
  </si>
  <si>
    <t>IF($C$4FALSE,"-",OFFSET(RAW_DATA!$A$1,O$8-1,$A21+$A$7-2))</t>
  </si>
  <si>
    <t>$O$21</t>
  </si>
  <si>
    <t>R21C15</t>
  </si>
  <si>
    <t>IF($C$4FALSE,"-",OFFSET(RAW_DATA!$A$1,O$8-1,$A21+$A$7))</t>
  </si>
  <si>
    <t>$P$21</t>
  </si>
  <si>
    <t>R21C16</t>
  </si>
  <si>
    <t>IF($C$4FALSE,"-",OFFSET(RAW_DATA!$A$1,P$8-1,$A21+$A$7))</t>
  </si>
  <si>
    <t>$Q$21</t>
  </si>
  <si>
    <t>R21C17</t>
  </si>
  <si>
    <t>IF($C$4FALSE,"-",OFFSET(RAW_DATA!$A$1,Q$8-1,$A21+$A$7))</t>
  </si>
  <si>
    <t>$R$21</t>
  </si>
  <si>
    <t>R21C18</t>
  </si>
  <si>
    <t>IF($C$4FALSE,"-",OFFSET(RAW_DATA!$A$1,R$8-1,$A21+$A$7))</t>
  </si>
  <si>
    <t>$S$21</t>
  </si>
  <si>
    <t>R21C19</t>
  </si>
  <si>
    <t>IF($C$4FALSE,"-",OFFSET(RAW_DATA!$A$1,S$8-1,$A21+$A$7))</t>
  </si>
  <si>
    <t>$T$21</t>
  </si>
  <si>
    <t>R21C20</t>
  </si>
  <si>
    <t>IF($C$4FALSE,"-",OFFSET(RAW_DATA!$A$1,T$8-1,$A21+$A$7))</t>
  </si>
  <si>
    <t>$U$21</t>
  </si>
  <si>
    <t>R21C21</t>
  </si>
  <si>
    <t>IF($C$4FALSE,"-",OFFSET(RAW_DATA!$A$1,U$8-1,$A21+$A$7))</t>
  </si>
  <si>
    <t>$V$21</t>
  </si>
  <si>
    <t>R21C22</t>
  </si>
  <si>
    <t>IF($C$4FALSE,"-",OFFSET(RAW_DATA!$A$1,V$8-1,$A21+$A$7))</t>
  </si>
  <si>
    <t>$W$21</t>
  </si>
  <si>
    <t>R21C23</t>
  </si>
  <si>
    <t>IF($C$4FALSE,"-",OFFSET(RAW_DATA!$A$1,W$8-1,$A21+$A$7))</t>
  </si>
  <si>
    <t>$X$21</t>
  </si>
  <si>
    <t>R21C24</t>
  </si>
  <si>
    <t>IF($C$4FALSE,"-",OFFSET(RAW_DATA!$A$1,X$8-1,$A21+$A$7))</t>
  </si>
  <si>
    <t>$Y$21</t>
  </si>
  <si>
    <t>R21C25</t>
  </si>
  <si>
    <t>IF($C$4FALSE,"-",OFFSET(RAW_DATA!$A$1,Y$8-1,$A21+$A$7))</t>
  </si>
  <si>
    <t>$Z$21</t>
  </si>
  <si>
    <t>R21C26</t>
  </si>
  <si>
    <t>IF($C$4FALSE,"-",OFFSET(RAW_DATA!$A$1,Z$8-1,$A21+$A$7))</t>
  </si>
  <si>
    <t>$AA$21</t>
  </si>
  <si>
    <t>R21C27</t>
  </si>
  <si>
    <t>IF($C$4FALSE,"-",OFFSET(RAW_DATA!$A$1,AA$8-1,$A21+$A$7))</t>
  </si>
  <si>
    <t>$AB$21</t>
  </si>
  <si>
    <t>R21C28</t>
  </si>
  <si>
    <t>IF($C$4FALSE,"-",OFFSET(RAW_DATA!$A$1,AB$8-1,$A21+$A$7))</t>
  </si>
  <si>
    <t>$AC$21</t>
  </si>
  <si>
    <t>R21C29</t>
  </si>
  <si>
    <t>IF($C$4FALSE,"-",OFFSET(RAW_DATA!$A$1,AC$8-1,$A21+$A$7))</t>
  </si>
  <si>
    <t>$AD$21</t>
  </si>
  <si>
    <t>R21C30</t>
  </si>
  <si>
    <t>IF($C$4FALSE,"-",OFFSET(RAW_DATA!$A$1,AD$8-1,$A21+$A$7))</t>
  </si>
  <si>
    <t>$AE$21</t>
  </si>
  <si>
    <t>R21C31</t>
  </si>
  <si>
    <t>IF($C$4FALSE,"-",OFFSET(RAW_DATA!$A$1,AE$8-1,$A21+$A$7))</t>
  </si>
  <si>
    <t>$AF$21</t>
  </si>
  <si>
    <t>R21C32</t>
  </si>
  <si>
    <t>IF($C$4FALSE,"-",OFFSET(RAW_DATA!$A$1,AF$8-1,$A21+$A$7))</t>
  </si>
  <si>
    <t>$A$22</t>
  </si>
  <si>
    <t>R22C1</t>
  </si>
  <si>
    <t>IF($C$4FALSE,"-",$A21+A$8)</t>
  </si>
  <si>
    <t>$C$22</t>
  </si>
  <si>
    <t>R22C3</t>
  </si>
  <si>
    <t>IF($C$4FALSE,"-",OFFSET(RAW_DATA!$A$1,0,$A22))</t>
  </si>
  <si>
    <t>$D$22</t>
  </si>
  <si>
    <t>R22C4</t>
  </si>
  <si>
    <t>IF($C$4FALSE,"-",OFFSET(RAW_DATA!$A$1,F$8-1,$A22+$A$7-4))</t>
  </si>
  <si>
    <t>$E$22</t>
  </si>
  <si>
    <t>R22C5</t>
  </si>
  <si>
    <t>IF($C$4FALSE,"-",OFFSET(RAW_DATA!$A$1,F$8-1,$A22+$A$7-2))</t>
  </si>
  <si>
    <t>$F$22</t>
  </si>
  <si>
    <t>R22C6</t>
  </si>
  <si>
    <t>IF($C$4FALSE,"-",OFFSET(RAW_DATA!$A$1,F$8-1,$A22+$A$7))</t>
  </si>
  <si>
    <t>$G$22</t>
  </si>
  <si>
    <t>R22C7</t>
  </si>
  <si>
    <t>IF($C$4FALSE,"-",OFFSET(RAW_DATA!$A$1,I$8-1,$A22+$A$7-4))</t>
  </si>
  <si>
    <t>$H$22</t>
  </si>
  <si>
    <t>R22C8</t>
  </si>
  <si>
    <t>IF($C$4FALSE,"-",OFFSET(RAW_DATA!$A$1,I$8-1,$A22+$A$7-2))</t>
  </si>
  <si>
    <t>$I$22</t>
  </si>
  <si>
    <t>R22C9</t>
  </si>
  <si>
    <t>IF($C$4FALSE,"-",OFFSET(RAW_DATA!$A$1,I$8-1,$A22+$A$7))</t>
  </si>
  <si>
    <t>$J$22</t>
  </si>
  <si>
    <t>R22C10</t>
  </si>
  <si>
    <t>IF($C$4FALSE,"-",OFFSET(RAW_DATA!$A$1,L$8-1,$A22+$A$7-4))</t>
  </si>
  <si>
    <t>$K$22</t>
  </si>
  <si>
    <t>R22C11</t>
  </si>
  <si>
    <t>IF($C$4FALSE,"-",OFFSET(RAW_DATA!$A$1,L$8-1,$A22+$A$7-2))</t>
  </si>
  <si>
    <t>$L$22</t>
  </si>
  <si>
    <t>R22C12</t>
  </si>
  <si>
    <t>IF($C$4FALSE,"-",OFFSET(RAW_DATA!$A$1,L$8-1,$A22+$A$7))</t>
  </si>
  <si>
    <t>$M$22</t>
  </si>
  <si>
    <t>R22C13</t>
  </si>
  <si>
    <t>IF($C$4FALSE,"-",OFFSET(RAW_DATA!$A$1,O$8-1,$A22+$A$7-4))</t>
  </si>
  <si>
    <t>$N$22</t>
  </si>
  <si>
    <t>R22C14</t>
  </si>
  <si>
    <t>IF($C$4FALSE,"-",OFFSET(RAW_DATA!$A$1,O$8-1,$A22+$A$7-2))</t>
  </si>
  <si>
    <t>$O$22</t>
  </si>
  <si>
    <t>R22C15</t>
  </si>
  <si>
    <t>IF($C$4FALSE,"-",OFFSET(RAW_DATA!$A$1,O$8-1,$A22+$A$7))</t>
  </si>
  <si>
    <t>$P$22</t>
  </si>
  <si>
    <t>R22C16</t>
  </si>
  <si>
    <t>IF($C$4FALSE,"-",OFFSET(RAW_DATA!$A$1,P$8-1,$A22+$A$7))</t>
  </si>
  <si>
    <t>$Q$22</t>
  </si>
  <si>
    <t>R22C17</t>
  </si>
  <si>
    <t>IF($C$4FALSE,"-",OFFSET(RAW_DATA!$A$1,Q$8-1,$A22+$A$7))</t>
  </si>
  <si>
    <t>$R$22</t>
  </si>
  <si>
    <t>R22C18</t>
  </si>
  <si>
    <t>IF($C$4FALSE,"-",OFFSET(RAW_DATA!$A$1,R$8-1,$A22+$A$7))</t>
  </si>
  <si>
    <t>$S$22</t>
  </si>
  <si>
    <t>R22C19</t>
  </si>
  <si>
    <t>IF($C$4FALSE,"-",OFFSET(RAW_DATA!$A$1,S$8-1,$A22+$A$7))</t>
  </si>
  <si>
    <t>$T$22</t>
  </si>
  <si>
    <t>R22C20</t>
  </si>
  <si>
    <t>IF($C$4FALSE,"-",OFFSET(RAW_DATA!$A$1,T$8-1,$A22+$A$7))</t>
  </si>
  <si>
    <t>$U$22</t>
  </si>
  <si>
    <t>R22C21</t>
  </si>
  <si>
    <t>IF($C$4FALSE,"-",OFFSET(RAW_DATA!$A$1,U$8-1,$A22+$A$7))</t>
  </si>
  <si>
    <t>$V$22</t>
  </si>
  <si>
    <t>R22C22</t>
  </si>
  <si>
    <t>IF($C$4FALSE,"-",OFFSET(RAW_DATA!$A$1,V$8-1,$A22+$A$7))</t>
  </si>
  <si>
    <t>$W$22</t>
  </si>
  <si>
    <t>R22C23</t>
  </si>
  <si>
    <t>IF($C$4FALSE,"-",OFFSET(RAW_DATA!$A$1,W$8-1,$A22+$A$7))</t>
  </si>
  <si>
    <t>$X$22</t>
  </si>
  <si>
    <t>R22C24</t>
  </si>
  <si>
    <t>IF($C$4FALSE,"-",OFFSET(RAW_DATA!$A$1,X$8-1,$A22+$A$7))</t>
  </si>
  <si>
    <t>$Y$22</t>
  </si>
  <si>
    <t>R22C25</t>
  </si>
  <si>
    <t>IF($C$4FALSE,"-",OFFSET(RAW_DATA!$A$1,Y$8-1,$A22+$A$7))</t>
  </si>
  <si>
    <t>$Z$22</t>
  </si>
  <si>
    <t>R22C26</t>
  </si>
  <si>
    <t>IF($C$4FALSE,"-",OFFSET(RAW_DATA!$A$1,Z$8-1,$A22+$A$7))</t>
  </si>
  <si>
    <t>$AA$22</t>
  </si>
  <si>
    <t>R22C27</t>
  </si>
  <si>
    <t>IF($C$4FALSE,"-",OFFSET(RAW_DATA!$A$1,AA$8-1,$A22+$A$7))</t>
  </si>
  <si>
    <t>$AB$22</t>
  </si>
  <si>
    <t>R22C28</t>
  </si>
  <si>
    <t>IF($C$4FALSE,"-",OFFSET(RAW_DATA!$A$1,AB$8-1,$A22+$A$7))</t>
  </si>
  <si>
    <t>$AC$22</t>
  </si>
  <si>
    <t>R22C29</t>
  </si>
  <si>
    <t>IF($C$4FALSE,"-",OFFSET(RAW_DATA!$A$1,AC$8-1,$A22+$A$7))</t>
  </si>
  <si>
    <t>$AD$22</t>
  </si>
  <si>
    <t>R22C30</t>
  </si>
  <si>
    <t>IF($C$4FALSE,"-",OFFSET(RAW_DATA!$A$1,AD$8-1,$A22+$A$7))</t>
  </si>
  <si>
    <t>$AE$22</t>
  </si>
  <si>
    <t>R22C31</t>
  </si>
  <si>
    <t>IF($C$4FALSE,"-",OFFSET(RAW_DATA!$A$1,AE$8-1,$A22+$A$7))</t>
  </si>
  <si>
    <t>$AF$22</t>
  </si>
  <si>
    <t>R22C32</t>
  </si>
  <si>
    <t>IF($C$4FALSE,"-",OFFSET(RAW_DATA!$A$1,AF$8-1,$A22+$A$7))</t>
  </si>
  <si>
    <t>$A$23</t>
  </si>
  <si>
    <t>R23C1</t>
  </si>
  <si>
    <t>IF($C$4FALSE,"-",$A22+A$8)</t>
  </si>
  <si>
    <t>$C$23</t>
  </si>
  <si>
    <t>R23C3</t>
  </si>
  <si>
    <t>IF($C$4FALSE,"-",OFFSET(RAW_DATA!$A$1,0,$A23))</t>
  </si>
  <si>
    <t>$D$23</t>
  </si>
  <si>
    <t>R23C4</t>
  </si>
  <si>
    <t>IF($C$4FALSE,"-",OFFSET(RAW_DATA!$A$1,F$8-1,$A23+$A$7-4))</t>
  </si>
  <si>
    <t>$E$23</t>
  </si>
  <si>
    <t>R23C5</t>
  </si>
  <si>
    <t>IF($C$4FALSE,"-",OFFSET(RAW_DATA!$A$1,F$8-1,$A23+$A$7-2))</t>
  </si>
  <si>
    <t>$F$23</t>
  </si>
  <si>
    <t>R23C6</t>
  </si>
  <si>
    <t>IF($C$4FALSE,"-",OFFSET(RAW_DATA!$A$1,F$8-1,$A23+$A$7))</t>
  </si>
  <si>
    <t>$G$23</t>
  </si>
  <si>
    <t>R23C7</t>
  </si>
  <si>
    <t>IF($C$4FALSE,"-",OFFSET(RAW_DATA!$A$1,I$8-1,$A23+$A$7-4))</t>
  </si>
  <si>
    <t>$H$23</t>
  </si>
  <si>
    <t>R23C8</t>
  </si>
  <si>
    <t>IF($C$4FALSE,"-",OFFSET(RAW_DATA!$A$1,I$8-1,$A23+$A$7-2))</t>
  </si>
  <si>
    <t>$I$23</t>
  </si>
  <si>
    <t>R23C9</t>
  </si>
  <si>
    <t>IF($C$4FALSE,"-",OFFSET(RAW_DATA!$A$1,I$8-1,$A23+$A$7))</t>
  </si>
  <si>
    <t>$J$23</t>
  </si>
  <si>
    <t>R23C10</t>
  </si>
  <si>
    <t>IF($C$4FALSE,"-",OFFSET(RAW_DATA!$A$1,L$8-1,$A23+$A$7-4))</t>
  </si>
  <si>
    <t>$K$23</t>
  </si>
  <si>
    <t>R23C11</t>
  </si>
  <si>
    <t>IF($C$4FALSE,"-",OFFSET(RAW_DATA!$A$1,L$8-1,$A23+$A$7-2))</t>
  </si>
  <si>
    <t>$L$23</t>
  </si>
  <si>
    <t>R23C12</t>
  </si>
  <si>
    <t>IF($C$4FALSE,"-",OFFSET(RAW_DATA!$A$1,L$8-1,$A23+$A$7))</t>
  </si>
  <si>
    <t>$M$23</t>
  </si>
  <si>
    <t>R23C13</t>
  </si>
  <si>
    <t>IF($C$4FALSE,"-",OFFSET(RAW_DATA!$A$1,O$8-1,$A23+$A$7-4))</t>
  </si>
  <si>
    <t>$N$23</t>
  </si>
  <si>
    <t>R23C14</t>
  </si>
  <si>
    <t>IF($C$4FALSE,"-",OFFSET(RAW_DATA!$A$1,O$8-1,$A23+$A$7-2))</t>
  </si>
  <si>
    <t>$O$23</t>
  </si>
  <si>
    <t>R23C15</t>
  </si>
  <si>
    <t>IF($C$4FALSE,"-",OFFSET(RAW_DATA!$A$1,O$8-1,$A23+$A$7))</t>
  </si>
  <si>
    <t>$P$23</t>
  </si>
  <si>
    <t>R23C16</t>
  </si>
  <si>
    <t>IF($C$4FALSE,"-",OFFSET(RAW_DATA!$A$1,P$8-1,$A23+$A$7))</t>
  </si>
  <si>
    <t>$Q$23</t>
  </si>
  <si>
    <t>R23C17</t>
  </si>
  <si>
    <t>IF($C$4FALSE,"-",OFFSET(RAW_DATA!$A$1,Q$8-1,$A23+$A$7))</t>
  </si>
  <si>
    <t>$R$23</t>
  </si>
  <si>
    <t>R23C18</t>
  </si>
  <si>
    <t>IF($C$4FALSE,"-",OFFSET(RAW_DATA!$A$1,R$8-1,$A23+$A$7))</t>
  </si>
  <si>
    <t>$S$23</t>
  </si>
  <si>
    <t>R23C19</t>
  </si>
  <si>
    <t>IF($C$4FALSE,"-",OFFSET(RAW_DATA!$A$1,S$8-1,$A23+$A$7))</t>
  </si>
  <si>
    <t>$T$23</t>
  </si>
  <si>
    <t>R23C20</t>
  </si>
  <si>
    <t>IF($C$4FALSE,"-",OFFSET(RAW_DATA!$A$1,T$8-1,$A23+$A$7))</t>
  </si>
  <si>
    <t>$U$23</t>
  </si>
  <si>
    <t>R23C21</t>
  </si>
  <si>
    <t>IF($C$4FALSE,"-",OFFSET(RAW_DATA!$A$1,U$8-1,$A23+$A$7))</t>
  </si>
  <si>
    <t>$V$23</t>
  </si>
  <si>
    <t>R23C22</t>
  </si>
  <si>
    <t>IF($C$4FALSE,"-",OFFSET(RAW_DATA!$A$1,V$8-1,$A23+$A$7))</t>
  </si>
  <si>
    <t>$W$23</t>
  </si>
  <si>
    <t>R23C23</t>
  </si>
  <si>
    <t>IF($C$4FALSE,"-",OFFSET(RAW_DATA!$A$1,W$8-1,$A23+$A$7))</t>
  </si>
  <si>
    <t>$X$23</t>
  </si>
  <si>
    <t>R23C24</t>
  </si>
  <si>
    <t>IF($C$4FALSE,"-",OFFSET(RAW_DATA!$A$1,X$8-1,$A23+$A$7))</t>
  </si>
  <si>
    <t>$Y$23</t>
  </si>
  <si>
    <t>R23C25</t>
  </si>
  <si>
    <t>IF($C$4FALSE,"-",OFFSET(RAW_DATA!$A$1,Y$8-1,$A23+$A$7))</t>
  </si>
  <si>
    <t>$Z$23</t>
  </si>
  <si>
    <t>R23C26</t>
  </si>
  <si>
    <t>IF($C$4FALSE,"-",OFFSET(RAW_DATA!$A$1,Z$8-1,$A23+$A$7))</t>
  </si>
  <si>
    <t>$AA$23</t>
  </si>
  <si>
    <t>R23C27</t>
  </si>
  <si>
    <t>IF($C$4FALSE,"-",OFFSET(RAW_DATA!$A$1,AA$8-1,$A23+$A$7))</t>
  </si>
  <si>
    <t>$AB$23</t>
  </si>
  <si>
    <t>R23C28</t>
  </si>
  <si>
    <t>IF($C$4FALSE,"-",OFFSET(RAW_DATA!$A$1,AB$8-1,$A23+$A$7))</t>
  </si>
  <si>
    <t>$AC$23</t>
  </si>
  <si>
    <t>R23C29</t>
  </si>
  <si>
    <t>IF($C$4FALSE,"-",OFFSET(RAW_DATA!$A$1,AC$8-1,$A23+$A$7))</t>
  </si>
  <si>
    <t>$AD$23</t>
  </si>
  <si>
    <t>R23C30</t>
  </si>
  <si>
    <t>IF($C$4FALSE,"-",OFFSET(RAW_DATA!$A$1,AD$8-1,$A23+$A$7))</t>
  </si>
  <si>
    <t>$AE$23</t>
  </si>
  <si>
    <t>R23C31</t>
  </si>
  <si>
    <t>IF($C$4FALSE,"-",OFFSET(RAW_DATA!$A$1,AE$8-1,$A23+$A$7))</t>
  </si>
  <si>
    <t>$AF$23</t>
  </si>
  <si>
    <t>R23C32</t>
  </si>
  <si>
    <t>IF($C$4FALSE,"-",OFFSET(RAW_DATA!$A$1,AF$8-1,$A23+$A$7))</t>
  </si>
  <si>
    <t>$A$24</t>
  </si>
  <si>
    <t>R24C1</t>
  </si>
  <si>
    <t>IF($C$4FALSE,"-",$A23+A$8)</t>
  </si>
  <si>
    <t>$C$24</t>
  </si>
  <si>
    <t>R24C3</t>
  </si>
  <si>
    <t>IF($C$4FALSE,"-",OFFSET(RAW_DATA!$A$1,0,$A24))</t>
  </si>
  <si>
    <t>$D$24</t>
  </si>
  <si>
    <t>R24C4</t>
  </si>
  <si>
    <t>IF($C$4FALSE,"-",OFFSET(RAW_DATA!$A$1,F$8-1,$A24+$A$7-4))</t>
  </si>
  <si>
    <t>$E$24</t>
  </si>
  <si>
    <t>R24C5</t>
  </si>
  <si>
    <t>IF($C$4FALSE,"-",OFFSET(RAW_DATA!$A$1,F$8-1,$A24+$A$7-2))</t>
  </si>
  <si>
    <t>$F$24</t>
  </si>
  <si>
    <t>R24C6</t>
  </si>
  <si>
    <t>IF($C$4FALSE,"-",OFFSET(RAW_DATA!$A$1,F$8-1,$A24+$A$7))</t>
  </si>
  <si>
    <t>$G$24</t>
  </si>
  <si>
    <t>R24C7</t>
  </si>
  <si>
    <t>IF($C$4FALSE,"-",OFFSET(RAW_DATA!$A$1,I$8-1,$A24+$A$7-4))</t>
  </si>
  <si>
    <t>$H$24</t>
  </si>
  <si>
    <t>R24C8</t>
  </si>
  <si>
    <t>IF($C$4FALSE,"-",OFFSET(RAW_DATA!$A$1,I$8-1,$A24+$A$7-2))</t>
  </si>
  <si>
    <t>$I$24</t>
  </si>
  <si>
    <t>R24C9</t>
  </si>
  <si>
    <t>IF($C$4FALSE,"-",OFFSET(RAW_DATA!$A$1,I$8-1,$A24+$A$7))</t>
  </si>
  <si>
    <t>$J$24</t>
  </si>
  <si>
    <t>R24C10</t>
  </si>
  <si>
    <t>IF($C$4FALSE,"-",OFFSET(RAW_DATA!$A$1,L$8-1,$A24+$A$7-4))</t>
  </si>
  <si>
    <t>$K$24</t>
  </si>
  <si>
    <t>R24C11</t>
  </si>
  <si>
    <t>IF($C$4FALSE,"-",OFFSET(RAW_DATA!$A$1,L$8-1,$A24+$A$7-2))</t>
  </si>
  <si>
    <t>$L$24</t>
  </si>
  <si>
    <t>R24C12</t>
  </si>
  <si>
    <t>IF($C$4FALSE,"-",OFFSET(RAW_DATA!$A$1,L$8-1,$A24+$A$7))</t>
  </si>
  <si>
    <t>$M$24</t>
  </si>
  <si>
    <t>R24C13</t>
  </si>
  <si>
    <t>IF($C$4FALSE,"-",OFFSET(RAW_DATA!$A$1,O$8-1,$A24+$A$7-4))</t>
  </si>
  <si>
    <t>$N$24</t>
  </si>
  <si>
    <t>R24C14</t>
  </si>
  <si>
    <t>IF($C$4FALSE,"-",OFFSET(RAW_DATA!$A$1,O$8-1,$A24+$A$7-2))</t>
  </si>
  <si>
    <t>$O$24</t>
  </si>
  <si>
    <t>R24C15</t>
  </si>
  <si>
    <t>IF($C$4FALSE,"-",OFFSET(RAW_DATA!$A$1,O$8-1,$A24+$A$7))</t>
  </si>
  <si>
    <t>$P$24</t>
  </si>
  <si>
    <t>R24C16</t>
  </si>
  <si>
    <t>IF($C$4FALSE,"-",OFFSET(RAW_DATA!$A$1,P$8-1,$A24+$A$7))</t>
  </si>
  <si>
    <t>$Q$24</t>
  </si>
  <si>
    <t>R24C17</t>
  </si>
  <si>
    <t>IF($C$4FALSE,"-",OFFSET(RAW_DATA!$A$1,Q$8-1,$A24+$A$7))</t>
  </si>
  <si>
    <t>$R$24</t>
  </si>
  <si>
    <t>R24C18</t>
  </si>
  <si>
    <t>IF($C$4FALSE,"-",OFFSET(RAW_DATA!$A$1,R$8-1,$A24+$A$7))</t>
  </si>
  <si>
    <t>$S$24</t>
  </si>
  <si>
    <t>R24C19</t>
  </si>
  <si>
    <t>IF($C$4FALSE,"-",OFFSET(RAW_DATA!$A$1,S$8-1,$A24+$A$7))</t>
  </si>
  <si>
    <t>$T$24</t>
  </si>
  <si>
    <t>R24C20</t>
  </si>
  <si>
    <t>IF($C$4FALSE,"-",OFFSET(RAW_DATA!$A$1,T$8-1,$A24+$A$7))</t>
  </si>
  <si>
    <t>$U$24</t>
  </si>
  <si>
    <t>R24C21</t>
  </si>
  <si>
    <t>IF($C$4FALSE,"-",OFFSET(RAW_DATA!$A$1,U$8-1,$A24+$A$7))</t>
  </si>
  <si>
    <t>$V$24</t>
  </si>
  <si>
    <t>R24C22</t>
  </si>
  <si>
    <t>IF($C$4FALSE,"-",OFFSET(RAW_DATA!$A$1,V$8-1,$A24+$A$7))</t>
  </si>
  <si>
    <t>$W$24</t>
  </si>
  <si>
    <t>R24C23</t>
  </si>
  <si>
    <t>IF($C$4FALSE,"-",OFFSET(RAW_DATA!$A$1,W$8-1,$A24+$A$7))</t>
  </si>
  <si>
    <t>$X$24</t>
  </si>
  <si>
    <t>R24C24</t>
  </si>
  <si>
    <t>IF($C$4FALSE,"-",OFFSET(RAW_DATA!$A$1,X$8-1,$A24+$A$7))</t>
  </si>
  <si>
    <t>$Y$24</t>
  </si>
  <si>
    <t>R24C25</t>
  </si>
  <si>
    <t>IF($C$4FALSE,"-",OFFSET(RAW_DATA!$A$1,Y$8-1,$A24+$A$7))</t>
  </si>
  <si>
    <t>$Z$24</t>
  </si>
  <si>
    <t>R24C26</t>
  </si>
  <si>
    <t>IF($C$4FALSE,"-",OFFSET(RAW_DATA!$A$1,Z$8-1,$A24+$A$7))</t>
  </si>
  <si>
    <t>$AA$24</t>
  </si>
  <si>
    <t>R24C27</t>
  </si>
  <si>
    <t>IF($C$4FALSE,"-",OFFSET(RAW_DATA!$A$1,AA$8-1,$A24+$A$7))</t>
  </si>
  <si>
    <t>$AB$24</t>
  </si>
  <si>
    <t>R24C28</t>
  </si>
  <si>
    <t>IF($C$4FALSE,"-",OFFSET(RAW_DATA!$A$1,AB$8-1,$A24+$A$7))</t>
  </si>
  <si>
    <t>$AC$24</t>
  </si>
  <si>
    <t>R24C29</t>
  </si>
  <si>
    <t>IF($C$4FALSE,"-",OFFSET(RAW_DATA!$A$1,AC$8-1,$A24+$A$7))</t>
  </si>
  <si>
    <t>$AD$24</t>
  </si>
  <si>
    <t>R24C30</t>
  </si>
  <si>
    <t>IF($C$4FALSE,"-",OFFSET(RAW_DATA!$A$1,AD$8-1,$A24+$A$7))</t>
  </si>
  <si>
    <t>$AE$24</t>
  </si>
  <si>
    <t>R24C31</t>
  </si>
  <si>
    <t>IF($C$4FALSE,"-",OFFSET(RAW_DATA!$A$1,AE$8-1,$A24+$A$7))</t>
  </si>
  <si>
    <t>$AF$24</t>
  </si>
  <si>
    <t>R24C32</t>
  </si>
  <si>
    <t>IF($C$4FALSE,"-",OFFSET(RAW_DATA!$A$1,AF$8-1,$A24+$A$7))</t>
  </si>
  <si>
    <t>$A$25</t>
  </si>
  <si>
    <t>R25C1</t>
  </si>
  <si>
    <t>IF($C$4FALSE,"-",$A24+A$8)</t>
  </si>
  <si>
    <t>$C$25</t>
  </si>
  <si>
    <t>R25C3</t>
  </si>
  <si>
    <t>IF($C$4FALSE,"-",OFFSET(RAW_DATA!$A$1,0,$A25))</t>
  </si>
  <si>
    <t>$D$25</t>
  </si>
  <si>
    <t>R25C4</t>
  </si>
  <si>
    <t>IF($C$4FALSE,"-",OFFSET(RAW_DATA!$A$1,F$8-1,$A25+$A$7-4))</t>
  </si>
  <si>
    <t>$E$25</t>
  </si>
  <si>
    <t>R25C5</t>
  </si>
  <si>
    <t>IF($C$4FALSE,"-",OFFSET(RAW_DATA!$A$1,F$8-1,$A25+$A$7-2))</t>
  </si>
  <si>
    <t>$F$25</t>
  </si>
  <si>
    <t>R25C6</t>
  </si>
  <si>
    <t>IF($C$4FALSE,"-",OFFSET(RAW_DATA!$A$1,F$8-1,$A25+$A$7))</t>
  </si>
  <si>
    <t>$G$25</t>
  </si>
  <si>
    <t>R25C7</t>
  </si>
  <si>
    <t>IF($C$4FALSE,"-",OFFSET(RAW_DATA!$A$1,I$8-1,$A25+$A$7-4))</t>
  </si>
  <si>
    <t>$H$25</t>
  </si>
  <si>
    <t>R25C8</t>
  </si>
  <si>
    <t>IF($C$4FALSE,"-",OFFSET(RAW_DATA!$A$1,I$8-1,$A25+$A$7-2))</t>
  </si>
  <si>
    <t>$I$25</t>
  </si>
  <si>
    <t>R25C9</t>
  </si>
  <si>
    <t>IF($C$4FALSE,"-",OFFSET(RAW_DATA!$A$1,I$8-1,$A25+$A$7))</t>
  </si>
  <si>
    <t>$J$25</t>
  </si>
  <si>
    <t>R25C10</t>
  </si>
  <si>
    <t>IF($C$4FALSE,"-",OFFSET(RAW_DATA!$A$1,L$8-1,$A25+$A$7-4))</t>
  </si>
  <si>
    <t>$K$25</t>
  </si>
  <si>
    <t>R25C11</t>
  </si>
  <si>
    <t>IF($C$4FALSE,"-",OFFSET(RAW_DATA!$A$1,L$8-1,$A25+$A$7-2))</t>
  </si>
  <si>
    <t>$L$25</t>
  </si>
  <si>
    <t>R25C12</t>
  </si>
  <si>
    <t>IF($C$4FALSE,"-",OFFSET(RAW_DATA!$A$1,L$8-1,$A25+$A$7))</t>
  </si>
  <si>
    <t>$M$25</t>
  </si>
  <si>
    <t>R25C13</t>
  </si>
  <si>
    <t>IF($C$4FALSE,"-",OFFSET(RAW_DATA!$A$1,O$8-1,$A25+$A$7-4))</t>
  </si>
  <si>
    <t>$N$25</t>
  </si>
  <si>
    <t>R25C14</t>
  </si>
  <si>
    <t>IF($C$4FALSE,"-",OFFSET(RAW_DATA!$A$1,O$8-1,$A25+$A$7-2))</t>
  </si>
  <si>
    <t>$O$25</t>
  </si>
  <si>
    <t>R25C15</t>
  </si>
  <si>
    <t>IF($C$4FALSE,"-",OFFSET(RAW_DATA!$A$1,O$8-1,$A25+$A$7))</t>
  </si>
  <si>
    <t>$P$25</t>
  </si>
  <si>
    <t>R25C16</t>
  </si>
  <si>
    <t>IF($C$4FALSE,"-",OFFSET(RAW_DATA!$A$1,P$8-1,$A25+$A$7))</t>
  </si>
  <si>
    <t>$Q$25</t>
  </si>
  <si>
    <t>R25C17</t>
  </si>
  <si>
    <t>IF($C$4FALSE,"-",OFFSET(RAW_DATA!$A$1,Q$8-1,$A25+$A$7))</t>
  </si>
  <si>
    <t>$R$25</t>
  </si>
  <si>
    <t>R25C18</t>
  </si>
  <si>
    <t>IF($C$4FALSE,"-",OFFSET(RAW_DATA!$A$1,R$8-1,$A25+$A$7))</t>
  </si>
  <si>
    <t>$S$25</t>
  </si>
  <si>
    <t>R25C19</t>
  </si>
  <si>
    <t>IF($C$4FALSE,"-",OFFSET(RAW_DATA!$A$1,S$8-1,$A25+$A$7))</t>
  </si>
  <si>
    <t>$T$25</t>
  </si>
  <si>
    <t>R25C20</t>
  </si>
  <si>
    <t>IF($C$4FALSE,"-",OFFSET(RAW_DATA!$A$1,T$8-1,$A25+$A$7))</t>
  </si>
  <si>
    <t>$U$25</t>
  </si>
  <si>
    <t>R25C21</t>
  </si>
  <si>
    <t>IF($C$4FALSE,"-",OFFSET(RAW_DATA!$A$1,U$8-1,$A25+$A$7))</t>
  </si>
  <si>
    <t>$V$25</t>
  </si>
  <si>
    <t>R25C22</t>
  </si>
  <si>
    <t>IF($C$4FALSE,"-",OFFSET(RAW_DATA!$A$1,V$8-1,$A25+$A$7))</t>
  </si>
  <si>
    <t>$W$25</t>
  </si>
  <si>
    <t>R25C23</t>
  </si>
  <si>
    <t>IF($C$4FALSE,"-",OFFSET(RAW_DATA!$A$1,W$8-1,$A25+$A$7))</t>
  </si>
  <si>
    <t>$X$25</t>
  </si>
  <si>
    <t>R25C24</t>
  </si>
  <si>
    <t>IF($C$4FALSE,"-",OFFSET(RAW_DATA!$A$1,X$8-1,$A25+$A$7))</t>
  </si>
  <si>
    <t>$Y$25</t>
  </si>
  <si>
    <t>R25C25</t>
  </si>
  <si>
    <t>IF($C$4FALSE,"-",OFFSET(RAW_DATA!$A$1,Y$8-1,$A25+$A$7))</t>
  </si>
  <si>
    <t>$Z$25</t>
  </si>
  <si>
    <t>R25C26</t>
  </si>
  <si>
    <t>IF($C$4FALSE,"-",OFFSET(RAW_DATA!$A$1,Z$8-1,$A25+$A$7))</t>
  </si>
  <si>
    <t>$AA$25</t>
  </si>
  <si>
    <t>R25C27</t>
  </si>
  <si>
    <t>IF($C$4FALSE,"-",OFFSET(RAW_DATA!$A$1,AA$8-1,$A25+$A$7))</t>
  </si>
  <si>
    <t>$AB$25</t>
  </si>
  <si>
    <t>R25C28</t>
  </si>
  <si>
    <t>IF($C$4FALSE,"-",OFFSET(RAW_DATA!$A$1,AB$8-1,$A25+$A$7))</t>
  </si>
  <si>
    <t>$AC$25</t>
  </si>
  <si>
    <t>R25C29</t>
  </si>
  <si>
    <t>IF($C$4FALSE,"-",OFFSET(RAW_DATA!$A$1,AC$8-1,$A25+$A$7))</t>
  </si>
  <si>
    <t>$AD$25</t>
  </si>
  <si>
    <t>R25C30</t>
  </si>
  <si>
    <t>IF($C$4FALSE,"-",OFFSET(RAW_DATA!$A$1,AD$8-1,$A25+$A$7))</t>
  </si>
  <si>
    <t>$AE$25</t>
  </si>
  <si>
    <t>R25C31</t>
  </si>
  <si>
    <t>IF($C$4FALSE,"-",OFFSET(RAW_DATA!$A$1,AE$8-1,$A25+$A$7))</t>
  </si>
  <si>
    <t>$AF$25</t>
  </si>
  <si>
    <t>R25C32</t>
  </si>
  <si>
    <t>IF($C$4FALSE,"-",OFFSET(RAW_DATA!$A$1,AF$8-1,$A25+$A$7))</t>
  </si>
  <si>
    <t>$A$26</t>
  </si>
  <si>
    <t>R26C1</t>
  </si>
  <si>
    <t>IF($C$4FALSE,"-",$A25+A$8)</t>
  </si>
  <si>
    <t>$C$26</t>
  </si>
  <si>
    <t>R26C3</t>
  </si>
  <si>
    <t>IF($C$4FALSE,"-",OFFSET(RAW_DATA!$A$1,0,$A26))</t>
  </si>
  <si>
    <t>$D$26</t>
  </si>
  <si>
    <t>R26C4</t>
  </si>
  <si>
    <t>IF($C$4FALSE,"-",OFFSET(RAW_DATA!$A$1,F$8-1,$A26+$A$7-4))</t>
  </si>
  <si>
    <t>$E$26</t>
  </si>
  <si>
    <t>R26C5</t>
  </si>
  <si>
    <t>IF($C$4FALSE,"-",OFFSET(RAW_DATA!$A$1,F$8-1,$A26+$A$7-2))</t>
  </si>
  <si>
    <t>$F$26</t>
  </si>
  <si>
    <t>R26C6</t>
  </si>
  <si>
    <t>IF($C$4FALSE,"-",OFFSET(RAW_DATA!$A$1,F$8-1,$A26+$A$7))</t>
  </si>
  <si>
    <t>$G$26</t>
  </si>
  <si>
    <t>R26C7</t>
  </si>
  <si>
    <t>IF($C$4FALSE,"-",OFFSET(RAW_DATA!$A$1,I$8-1,$A26+$A$7-4))</t>
  </si>
  <si>
    <t>$H$26</t>
  </si>
  <si>
    <t>R26C8</t>
  </si>
  <si>
    <t>IF($C$4FALSE,"-",OFFSET(RAW_DATA!$A$1,I$8-1,$A26+$A$7-2))</t>
  </si>
  <si>
    <t>$I$26</t>
  </si>
  <si>
    <t>R26C9</t>
  </si>
  <si>
    <t>IF($C$4FALSE,"-",OFFSET(RAW_DATA!$A$1,I$8-1,$A26+$A$7))</t>
  </si>
  <si>
    <t>$J$26</t>
  </si>
  <si>
    <t>R26C10</t>
  </si>
  <si>
    <t>IF($C$4FALSE,"-",OFFSET(RAW_DATA!$A$1,L$8-1,$A26+$A$7-4))</t>
  </si>
  <si>
    <t>$K$26</t>
  </si>
  <si>
    <t>R26C11</t>
  </si>
  <si>
    <t>IF($C$4FALSE,"-",OFFSET(RAW_DATA!$A$1,L$8-1,$A26+$A$7-2))</t>
  </si>
  <si>
    <t>$L$26</t>
  </si>
  <si>
    <t>R26C12</t>
  </si>
  <si>
    <t>IF($C$4FALSE,"-",OFFSET(RAW_DATA!$A$1,L$8-1,$A26+$A$7))</t>
  </si>
  <si>
    <t>$M$26</t>
  </si>
  <si>
    <t>R26C13</t>
  </si>
  <si>
    <t>IF($C$4FALSE,"-",OFFSET(RAW_DATA!$A$1,O$8-1,$A26+$A$7-4))</t>
  </si>
  <si>
    <t>$N$26</t>
  </si>
  <si>
    <t>R26C14</t>
  </si>
  <si>
    <t>IF($C$4FALSE,"-",OFFSET(RAW_DATA!$A$1,O$8-1,$A26+$A$7-2))</t>
  </si>
  <si>
    <t>$O$26</t>
  </si>
  <si>
    <t>R26C15</t>
  </si>
  <si>
    <t>IF($C$4FALSE,"-",OFFSET(RAW_DATA!$A$1,O$8-1,$A26+$A$7))</t>
  </si>
  <si>
    <t>$P$26</t>
  </si>
  <si>
    <t>R26C16</t>
  </si>
  <si>
    <t>IF($C$4FALSE,"-",OFFSET(RAW_DATA!$A$1,P$8-1,$A26+$A$7))</t>
  </si>
  <si>
    <t>$Q$26</t>
  </si>
  <si>
    <t>R26C17</t>
  </si>
  <si>
    <t>IF($C$4FALSE,"-",OFFSET(RAW_DATA!$A$1,Q$8-1,$A26+$A$7))</t>
  </si>
  <si>
    <t>$R$26</t>
  </si>
  <si>
    <t>R26C18</t>
  </si>
  <si>
    <t>IF($C$4FALSE,"-",OFFSET(RAW_DATA!$A$1,R$8-1,$A26+$A$7))</t>
  </si>
  <si>
    <t>$S$26</t>
  </si>
  <si>
    <t>R26C19</t>
  </si>
  <si>
    <t>IF($C$4FALSE,"-",OFFSET(RAW_DATA!$A$1,S$8-1,$A26+$A$7))</t>
  </si>
  <si>
    <t>$T$26</t>
  </si>
  <si>
    <t>R26C20</t>
  </si>
  <si>
    <t>IF($C$4FALSE,"-",OFFSET(RAW_DATA!$A$1,T$8-1,$A26+$A$7))</t>
  </si>
  <si>
    <t>$U$26</t>
  </si>
  <si>
    <t>R26C21</t>
  </si>
  <si>
    <t>IF($C$4FALSE,"-",OFFSET(RAW_DATA!$A$1,U$8-1,$A26+$A$7))</t>
  </si>
  <si>
    <t>$V$26</t>
  </si>
  <si>
    <t>R26C22</t>
  </si>
  <si>
    <t>IF($C$4FALSE,"-",OFFSET(RAW_DATA!$A$1,V$8-1,$A26+$A$7))</t>
  </si>
  <si>
    <t>$W$26</t>
  </si>
  <si>
    <t>R26C23</t>
  </si>
  <si>
    <t>IF($C$4FALSE,"-",OFFSET(RAW_DATA!$A$1,W$8-1,$A26+$A$7))</t>
  </si>
  <si>
    <t>$X$26</t>
  </si>
  <si>
    <t>R26C24</t>
  </si>
  <si>
    <t>IF($C$4FALSE,"-",OFFSET(RAW_DATA!$A$1,X$8-1,$A26+$A$7))</t>
  </si>
  <si>
    <t>$Y$26</t>
  </si>
  <si>
    <t>R26C25</t>
  </si>
  <si>
    <t>IF($C$4FALSE,"-",OFFSET(RAW_DATA!$A$1,Y$8-1,$A26+$A$7))</t>
  </si>
  <si>
    <t>$Z$26</t>
  </si>
  <si>
    <t>R26C26</t>
  </si>
  <si>
    <t>IF($C$4FALSE,"-",OFFSET(RAW_DATA!$A$1,Z$8-1,$A26+$A$7))</t>
  </si>
  <si>
    <t>$AA$26</t>
  </si>
  <si>
    <t>R26C27</t>
  </si>
  <si>
    <t>IF($C$4FALSE,"-",OFFSET(RAW_DATA!$A$1,AA$8-1,$A26+$A$7))</t>
  </si>
  <si>
    <t>$AB$26</t>
  </si>
  <si>
    <t>R26C28</t>
  </si>
  <si>
    <t>IF($C$4FALSE,"-",OFFSET(RAW_DATA!$A$1,AB$8-1,$A26+$A$7))</t>
  </si>
  <si>
    <t>$AC$26</t>
  </si>
  <si>
    <t>R26C29</t>
  </si>
  <si>
    <t>IF($C$4FALSE,"-",OFFSET(RAW_DATA!$A$1,AC$8-1,$A26+$A$7))</t>
  </si>
  <si>
    <t>$AD$26</t>
  </si>
  <si>
    <t>R26C30</t>
  </si>
  <si>
    <t>IF($C$4FALSE,"-",OFFSET(RAW_DATA!$A$1,AD$8-1,$A26+$A$7))</t>
  </si>
  <si>
    <t>$AE$26</t>
  </si>
  <si>
    <t>R26C31</t>
  </si>
  <si>
    <t>IF($C$4FALSE,"-",OFFSET(RAW_DATA!$A$1,AE$8-1,$A26+$A$7))</t>
  </si>
  <si>
    <t>$AF$26</t>
  </si>
  <si>
    <t>R26C32</t>
  </si>
  <si>
    <t>IF($C$4FALSE,"-",OFFSET(RAW_DATA!$A$1,AF$8-1,$A26+$A$7))</t>
  </si>
  <si>
    <t>$A$27</t>
  </si>
  <si>
    <t>R27C1</t>
  </si>
  <si>
    <t>IF($C$4FALSE,"-",$A26+A$8)</t>
  </si>
  <si>
    <t>$C$27</t>
  </si>
  <si>
    <t>R27C3</t>
  </si>
  <si>
    <t>IF($C$4FALSE,"-",OFFSET(RAW_DATA!$A$1,0,$A27))</t>
  </si>
  <si>
    <t>$D$27</t>
  </si>
  <si>
    <t>R27C4</t>
  </si>
  <si>
    <t>IF($C$4FALSE,"-",OFFSET(RAW_DATA!$A$1,F$8-1,$A27+$A$7-4))</t>
  </si>
  <si>
    <t>$E$27</t>
  </si>
  <si>
    <t>R27C5</t>
  </si>
  <si>
    <t>IF($C$4FALSE,"-",OFFSET(RAW_DATA!$A$1,F$8-1,$A27+$A$7-2))</t>
  </si>
  <si>
    <t>$F$27</t>
  </si>
  <si>
    <t>R27C6</t>
  </si>
  <si>
    <t>IF($C$4FALSE,"-",OFFSET(RAW_DATA!$A$1,F$8-1,$A27+$A$7))</t>
  </si>
  <si>
    <t>$G$27</t>
  </si>
  <si>
    <t>R27C7</t>
  </si>
  <si>
    <t>IF($C$4FALSE,"-",OFFSET(RAW_DATA!$A$1,I$8-1,$A27+$A$7-4))</t>
  </si>
  <si>
    <t>$H$27</t>
  </si>
  <si>
    <t>R27C8</t>
  </si>
  <si>
    <t>IF($C$4FALSE,"-",OFFSET(RAW_DATA!$A$1,I$8-1,$A27+$A$7-2))</t>
  </si>
  <si>
    <t>$I$27</t>
  </si>
  <si>
    <t>R27C9</t>
  </si>
  <si>
    <t>IF($C$4FALSE,"-",OFFSET(RAW_DATA!$A$1,I$8-1,$A27+$A$7))</t>
  </si>
  <si>
    <t>$J$27</t>
  </si>
  <si>
    <t>R27C10</t>
  </si>
  <si>
    <t>IF($C$4FALSE,"-",OFFSET(RAW_DATA!$A$1,L$8-1,$A27+$A$7-4))</t>
  </si>
  <si>
    <t>$K$27</t>
  </si>
  <si>
    <t>R27C11</t>
  </si>
  <si>
    <t>IF($C$4FALSE,"-",OFFSET(RAW_DATA!$A$1,L$8-1,$A27+$A$7-2))</t>
  </si>
  <si>
    <t>$L$27</t>
  </si>
  <si>
    <t>R27C12</t>
  </si>
  <si>
    <t>IF($C$4FALSE,"-",OFFSET(RAW_DATA!$A$1,L$8-1,$A27+$A$7))</t>
  </si>
  <si>
    <t>$M$27</t>
  </si>
  <si>
    <t>R27C13</t>
  </si>
  <si>
    <t>IF($C$4FALSE,"-",OFFSET(RAW_DATA!$A$1,O$8-1,$A27+$A$7-4))</t>
  </si>
  <si>
    <t>$N$27</t>
  </si>
  <si>
    <t>R27C14</t>
  </si>
  <si>
    <t>IF($C$4FALSE,"-",OFFSET(RAW_DATA!$A$1,O$8-1,$A27+$A$7-2))</t>
  </si>
  <si>
    <t>$O$27</t>
  </si>
  <si>
    <t>R27C15</t>
  </si>
  <si>
    <t>IF($C$4FALSE,"-",OFFSET(RAW_DATA!$A$1,O$8-1,$A27+$A$7))</t>
  </si>
  <si>
    <t>$P$27</t>
  </si>
  <si>
    <t>R27C16</t>
  </si>
  <si>
    <t>IF($C$4FALSE,"-",OFFSET(RAW_DATA!$A$1,P$8-1,$A27+$A$7))</t>
  </si>
  <si>
    <t>$Q$27</t>
  </si>
  <si>
    <t>R27C17</t>
  </si>
  <si>
    <t>IF($C$4FALSE,"-",OFFSET(RAW_DATA!$A$1,Q$8-1,$A27+$A$7))</t>
  </si>
  <si>
    <t>$R$27</t>
  </si>
  <si>
    <t>R27C18</t>
  </si>
  <si>
    <t>IF($C$4FALSE,"-",OFFSET(RAW_DATA!$A$1,R$8-1,$A27+$A$7))</t>
  </si>
  <si>
    <t>$S$27</t>
  </si>
  <si>
    <t>R27C19</t>
  </si>
  <si>
    <t>IF($C$4FALSE,"-",OFFSET(RAW_DATA!$A$1,S$8-1,$A27+$A$7))</t>
  </si>
  <si>
    <t>$T$27</t>
  </si>
  <si>
    <t>R27C20</t>
  </si>
  <si>
    <t>IF($C$4FALSE,"-",OFFSET(RAW_DATA!$A$1,T$8-1,$A27+$A$7))</t>
  </si>
  <si>
    <t>$U$27</t>
  </si>
  <si>
    <t>R27C21</t>
  </si>
  <si>
    <t>IF($C$4FALSE,"-",OFFSET(RAW_DATA!$A$1,U$8-1,$A27+$A$7))</t>
  </si>
  <si>
    <t>$V$27</t>
  </si>
  <si>
    <t>R27C22</t>
  </si>
  <si>
    <t>IF($C$4FALSE,"-",OFFSET(RAW_DATA!$A$1,V$8-1,$A27+$A$7))</t>
  </si>
  <si>
    <t>$W$27</t>
  </si>
  <si>
    <t>R27C23</t>
  </si>
  <si>
    <t>IF($C$4FALSE,"-",OFFSET(RAW_DATA!$A$1,W$8-1,$A27+$A$7))</t>
  </si>
  <si>
    <t>$X$27</t>
  </si>
  <si>
    <t>R27C24</t>
  </si>
  <si>
    <t>IF($C$4FALSE,"-",OFFSET(RAW_DATA!$A$1,X$8-1,$A27+$A$7))</t>
  </si>
  <si>
    <t>$Y$27</t>
  </si>
  <si>
    <t>R27C25</t>
  </si>
  <si>
    <t>IF($C$4FALSE,"-",OFFSET(RAW_DATA!$A$1,Y$8-1,$A27+$A$7))</t>
  </si>
  <si>
    <t>$Z$27</t>
  </si>
  <si>
    <t>R27C26</t>
  </si>
  <si>
    <t>IF($C$4FALSE,"-",OFFSET(RAW_DATA!$A$1,Z$8-1,$A27+$A$7))</t>
  </si>
  <si>
    <t>$AA$27</t>
  </si>
  <si>
    <t>R27C27</t>
  </si>
  <si>
    <t>IF($C$4FALSE,"-",OFFSET(RAW_DATA!$A$1,AA$8-1,$A27+$A$7))</t>
  </si>
  <si>
    <t>$AB$27</t>
  </si>
  <si>
    <t>R27C28</t>
  </si>
  <si>
    <t>IF($C$4FALSE,"-",OFFSET(RAW_DATA!$A$1,AB$8-1,$A27+$A$7))</t>
  </si>
  <si>
    <t>$AC$27</t>
  </si>
  <si>
    <t>R27C29</t>
  </si>
  <si>
    <t>IF($C$4FALSE,"-",OFFSET(RAW_DATA!$A$1,AC$8-1,$A27+$A$7))</t>
  </si>
  <si>
    <t>$AD$27</t>
  </si>
  <si>
    <t>R27C30</t>
  </si>
  <si>
    <t>IF($C$4FALSE,"-",OFFSET(RAW_DATA!$A$1,AD$8-1,$A27+$A$7))</t>
  </si>
  <si>
    <t>$AE$27</t>
  </si>
  <si>
    <t>R27C31</t>
  </si>
  <si>
    <t>IF($C$4FALSE,"-",OFFSET(RAW_DATA!$A$1,AE$8-1,$A27+$A$7))</t>
  </si>
  <si>
    <t>$AF$27</t>
  </si>
  <si>
    <t>R27C32</t>
  </si>
  <si>
    <t>IF($C$4FALSE,"-",OFFSET(RAW_DATA!$A$1,AF$8-1,$A27+$A$7))</t>
  </si>
  <si>
    <t>$A$28</t>
  </si>
  <si>
    <t>R28C1</t>
  </si>
  <si>
    <t>IF($C$4FALSE,"-",$A27+A$8)</t>
  </si>
  <si>
    <t>$C$28</t>
  </si>
  <si>
    <t>R28C3</t>
  </si>
  <si>
    <t>IF($C$4FALSE,"-",OFFSET(RAW_DATA!$A$1,0,$A28))</t>
  </si>
  <si>
    <t>$D$28</t>
  </si>
  <si>
    <t>R28C4</t>
  </si>
  <si>
    <t>IF($C$4FALSE,"-",OFFSET(RAW_DATA!$A$1,F$8-1,$A28+$A$7-4))</t>
  </si>
  <si>
    <t>$E$28</t>
  </si>
  <si>
    <t>R28C5</t>
  </si>
  <si>
    <t>IF($C$4FALSE,"-",OFFSET(RAW_DATA!$A$1,F$8-1,$A28+$A$7-2))</t>
  </si>
  <si>
    <t>$F$28</t>
  </si>
  <si>
    <t>R28C6</t>
  </si>
  <si>
    <t>IF($C$4FALSE,"-",OFFSET(RAW_DATA!$A$1,F$8-1,$A28+$A$7))</t>
  </si>
  <si>
    <t>$G$28</t>
  </si>
  <si>
    <t>R28C7</t>
  </si>
  <si>
    <t>IF($C$4FALSE,"-",OFFSET(RAW_DATA!$A$1,I$8-1,$A28+$A$7-4))</t>
  </si>
  <si>
    <t>$H$28</t>
  </si>
  <si>
    <t>R28C8</t>
  </si>
  <si>
    <t>IF($C$4FALSE,"-",OFFSET(RAW_DATA!$A$1,I$8-1,$A28+$A$7-2))</t>
  </si>
  <si>
    <t>$I$28</t>
  </si>
  <si>
    <t>R28C9</t>
  </si>
  <si>
    <t>IF($C$4FALSE,"-",OFFSET(RAW_DATA!$A$1,I$8-1,$A28+$A$7))</t>
  </si>
  <si>
    <t>$J$28</t>
  </si>
  <si>
    <t>R28C10</t>
  </si>
  <si>
    <t>IF($C$4FALSE,"-",OFFSET(RAW_DATA!$A$1,L$8-1,$A28+$A$7-4))</t>
  </si>
  <si>
    <t>$K$28</t>
  </si>
  <si>
    <t>R28C11</t>
  </si>
  <si>
    <t>IF($C$4FALSE,"-",OFFSET(RAW_DATA!$A$1,L$8-1,$A28+$A$7-2))</t>
  </si>
  <si>
    <t>$L$28</t>
  </si>
  <si>
    <t>R28C12</t>
  </si>
  <si>
    <t>IF($C$4FALSE,"-",OFFSET(RAW_DATA!$A$1,L$8-1,$A28+$A$7))</t>
  </si>
  <si>
    <t>$M$28</t>
  </si>
  <si>
    <t>R28C13</t>
  </si>
  <si>
    <t>IF($C$4FALSE,"-",OFFSET(RAW_DATA!$A$1,O$8-1,$A28+$A$7-4))</t>
  </si>
  <si>
    <t>$N$28</t>
  </si>
  <si>
    <t>R28C14</t>
  </si>
  <si>
    <t>IF($C$4FALSE,"-",OFFSET(RAW_DATA!$A$1,O$8-1,$A28+$A$7-2))</t>
  </si>
  <si>
    <t>$O$28</t>
  </si>
  <si>
    <t>R28C15</t>
  </si>
  <si>
    <t>IF($C$4FALSE,"-",OFFSET(RAW_DATA!$A$1,O$8-1,$A28+$A$7))</t>
  </si>
  <si>
    <t>$P$28</t>
  </si>
  <si>
    <t>R28C16</t>
  </si>
  <si>
    <t>IF($C$4FALSE,"-",OFFSET(RAW_DATA!$A$1,P$8-1,$A28+$A$7))</t>
  </si>
  <si>
    <t>$Q$28</t>
  </si>
  <si>
    <t>R28C17</t>
  </si>
  <si>
    <t>IF($C$4FALSE,"-",OFFSET(RAW_DATA!$A$1,Q$8-1,$A28+$A$7))</t>
  </si>
  <si>
    <t>$R$28</t>
  </si>
  <si>
    <t>R28C18</t>
  </si>
  <si>
    <t>IF($C$4FALSE,"-",OFFSET(RAW_DATA!$A$1,R$8-1,$A28+$A$7))</t>
  </si>
  <si>
    <t>$S$28</t>
  </si>
  <si>
    <t>R28C19</t>
  </si>
  <si>
    <t>IF($C$4FALSE,"-",OFFSET(RAW_DATA!$A$1,S$8-1,$A28+$A$7))</t>
  </si>
  <si>
    <t>$T$28</t>
  </si>
  <si>
    <t>R28C20</t>
  </si>
  <si>
    <t>IF($C$4FALSE,"-",OFFSET(RAW_DATA!$A$1,T$8-1,$A28+$A$7))</t>
  </si>
  <si>
    <t>$U$28</t>
  </si>
  <si>
    <t>R28C21</t>
  </si>
  <si>
    <t>IF($C$4FALSE,"-",OFFSET(RAW_DATA!$A$1,U$8-1,$A28+$A$7))</t>
  </si>
  <si>
    <t>$V$28</t>
  </si>
  <si>
    <t>R28C22</t>
  </si>
  <si>
    <t>IF($C$4FALSE,"-",OFFSET(RAW_DATA!$A$1,V$8-1,$A28+$A$7))</t>
  </si>
  <si>
    <t>$W$28</t>
  </si>
  <si>
    <t>R28C23</t>
  </si>
  <si>
    <t>IF($C$4FALSE,"-",OFFSET(RAW_DATA!$A$1,W$8-1,$A28+$A$7))</t>
  </si>
  <si>
    <t>$X$28</t>
  </si>
  <si>
    <t>R28C24</t>
  </si>
  <si>
    <t>IF($C$4FALSE,"-",OFFSET(RAW_DATA!$A$1,X$8-1,$A28+$A$7))</t>
  </si>
  <si>
    <t>$Y$28</t>
  </si>
  <si>
    <t>R28C25</t>
  </si>
  <si>
    <t>IF($C$4FALSE,"-",OFFSET(RAW_DATA!$A$1,Y$8-1,$A28+$A$7))</t>
  </si>
  <si>
    <t>$Z$28</t>
  </si>
  <si>
    <t>R28C26</t>
  </si>
  <si>
    <t>IF($C$4FALSE,"-",OFFSET(RAW_DATA!$A$1,Z$8-1,$A28+$A$7))</t>
  </si>
  <si>
    <t>$AA$28</t>
  </si>
  <si>
    <t>R28C27</t>
  </si>
  <si>
    <t>IF($C$4FALSE,"-",OFFSET(RAW_DATA!$A$1,AA$8-1,$A28+$A$7))</t>
  </si>
  <si>
    <t>$AB$28</t>
  </si>
  <si>
    <t>R28C28</t>
  </si>
  <si>
    <t>IF($C$4FALSE,"-",OFFSET(RAW_DATA!$A$1,AB$8-1,$A28+$A$7))</t>
  </si>
  <si>
    <t>$AC$28</t>
  </si>
  <si>
    <t>R28C29</t>
  </si>
  <si>
    <t>IF($C$4FALSE,"-",OFFSET(RAW_DATA!$A$1,AC$8-1,$A28+$A$7))</t>
  </si>
  <si>
    <t>$AD$28</t>
  </si>
  <si>
    <t>R28C30</t>
  </si>
  <si>
    <t>IF($C$4FALSE,"-",OFFSET(RAW_DATA!$A$1,AD$8-1,$A28+$A$7))</t>
  </si>
  <si>
    <t>$AE$28</t>
  </si>
  <si>
    <t>R28C31</t>
  </si>
  <si>
    <t>IF($C$4FALSE,"-",OFFSET(RAW_DATA!$A$1,AE$8-1,$A28+$A$7))</t>
  </si>
  <si>
    <t>$AF$28</t>
  </si>
  <si>
    <t>R28C32</t>
  </si>
  <si>
    <t>IF($C$4FALSE,"-",OFFSET(RAW_DATA!$A$1,AF$8-1,$A28+$A$7))</t>
  </si>
  <si>
    <t>$A$29</t>
  </si>
  <si>
    <t>R29C1</t>
  </si>
  <si>
    <t>IF($C$4FALSE,"-",$A28+A$8)</t>
  </si>
  <si>
    <t>$C$29</t>
  </si>
  <si>
    <t>R29C3</t>
  </si>
  <si>
    <t>IF($C$4FALSE,"-",OFFSET(RAW_DATA!$A$1,0,$A29))</t>
  </si>
  <si>
    <t>$D$29</t>
  </si>
  <si>
    <t>R29C4</t>
  </si>
  <si>
    <t>IF($C$4FALSE,"-",OFFSET(RAW_DATA!$A$1,F$8-1,$A29+$A$7-4))</t>
  </si>
  <si>
    <t>$E$29</t>
  </si>
  <si>
    <t>R29C5</t>
  </si>
  <si>
    <t>IF($C$4FALSE,"-",OFFSET(RAW_DATA!$A$1,F$8-1,$A29+$A$7-2))</t>
  </si>
  <si>
    <t>$F$29</t>
  </si>
  <si>
    <t>R29C6</t>
  </si>
  <si>
    <t>IF($C$4FALSE,"-",OFFSET(RAW_DATA!$A$1,F$8-1,$A29+$A$7))</t>
  </si>
  <si>
    <t>$G$29</t>
  </si>
  <si>
    <t>R29C7</t>
  </si>
  <si>
    <t>IF($C$4FALSE,"-",OFFSET(RAW_DATA!$A$1,I$8-1,$A29+$A$7-4))</t>
  </si>
  <si>
    <t>$H$29</t>
  </si>
  <si>
    <t>R29C8</t>
  </si>
  <si>
    <t>IF($C$4FALSE,"-",OFFSET(RAW_DATA!$A$1,I$8-1,$A29+$A$7-2))</t>
  </si>
  <si>
    <t>$I$29</t>
  </si>
  <si>
    <t>R29C9</t>
  </si>
  <si>
    <t>IF($C$4FALSE,"-",OFFSET(RAW_DATA!$A$1,I$8-1,$A29+$A$7))</t>
  </si>
  <si>
    <t>$J$29</t>
  </si>
  <si>
    <t>R29C10</t>
  </si>
  <si>
    <t>IF($C$4FALSE,"-",OFFSET(RAW_DATA!$A$1,L$8-1,$A29+$A$7-4))</t>
  </si>
  <si>
    <t>$K$29</t>
  </si>
  <si>
    <t>R29C11</t>
  </si>
  <si>
    <t>IF($C$4FALSE,"-",OFFSET(RAW_DATA!$A$1,L$8-1,$A29+$A$7-2))</t>
  </si>
  <si>
    <t>$L$29</t>
  </si>
  <si>
    <t>R29C12</t>
  </si>
  <si>
    <t>IF($C$4FALSE,"-",OFFSET(RAW_DATA!$A$1,L$8-1,$A29+$A$7))</t>
  </si>
  <si>
    <t>$M$29</t>
  </si>
  <si>
    <t>R29C13</t>
  </si>
  <si>
    <t>IF($C$4FALSE,"-",OFFSET(RAW_DATA!$A$1,O$8-1,$A29+$A$7-4))</t>
  </si>
  <si>
    <t>$N$29</t>
  </si>
  <si>
    <t>R29C14</t>
  </si>
  <si>
    <t>IF($C$4FALSE,"-",OFFSET(RAW_DATA!$A$1,O$8-1,$A29+$A$7-2))</t>
  </si>
  <si>
    <t>$O$29</t>
  </si>
  <si>
    <t>R29C15</t>
  </si>
  <si>
    <t>IF($C$4FALSE,"-",OFFSET(RAW_DATA!$A$1,O$8-1,$A29+$A$7))</t>
  </si>
  <si>
    <t>$P$29</t>
  </si>
  <si>
    <t>R29C16</t>
  </si>
  <si>
    <t>IF($C$4FALSE,"-",OFFSET(RAW_DATA!$A$1,P$8-1,$A29+$A$7))</t>
  </si>
  <si>
    <t>$Q$29</t>
  </si>
  <si>
    <t>R29C17</t>
  </si>
  <si>
    <t>IF($C$4FALSE,"-",OFFSET(RAW_DATA!$A$1,Q$8-1,$A29+$A$7))</t>
  </si>
  <si>
    <t>$R$29</t>
  </si>
  <si>
    <t>R29C18</t>
  </si>
  <si>
    <t>IF($C$4FALSE,"-",OFFSET(RAW_DATA!$A$1,R$8-1,$A29+$A$7))</t>
  </si>
  <si>
    <t>$S$29</t>
  </si>
  <si>
    <t>R29C19</t>
  </si>
  <si>
    <t>IF($C$4FALSE,"-",OFFSET(RAW_DATA!$A$1,S$8-1,$A29+$A$7))</t>
  </si>
  <si>
    <t>$T$29</t>
  </si>
  <si>
    <t>R29C20</t>
  </si>
  <si>
    <t>IF($C$4FALSE,"-",OFFSET(RAW_DATA!$A$1,T$8-1,$A29+$A$7))</t>
  </si>
  <si>
    <t>$U$29</t>
  </si>
  <si>
    <t>R29C21</t>
  </si>
  <si>
    <t>IF($C$4FALSE,"-",OFFSET(RAW_DATA!$A$1,U$8-1,$A29+$A$7))</t>
  </si>
  <si>
    <t>$V$29</t>
  </si>
  <si>
    <t>R29C22</t>
  </si>
  <si>
    <t>IF($C$4FALSE,"-",OFFSET(RAW_DATA!$A$1,V$8-1,$A29+$A$7))</t>
  </si>
  <si>
    <t>$W$29</t>
  </si>
  <si>
    <t>R29C23</t>
  </si>
  <si>
    <t>IF($C$4FALSE,"-",OFFSET(RAW_DATA!$A$1,W$8-1,$A29+$A$7))</t>
  </si>
  <si>
    <t>$X$29</t>
  </si>
  <si>
    <t>R29C24</t>
  </si>
  <si>
    <t>IF($C$4FALSE,"-",OFFSET(RAW_DATA!$A$1,X$8-1,$A29+$A$7))</t>
  </si>
  <si>
    <t>$Y$29</t>
  </si>
  <si>
    <t>R29C25</t>
  </si>
  <si>
    <t>IF($C$4FALSE,"-",OFFSET(RAW_DATA!$A$1,Y$8-1,$A29+$A$7))</t>
  </si>
  <si>
    <t>$Z$29</t>
  </si>
  <si>
    <t>R29C26</t>
  </si>
  <si>
    <t>IF($C$4FALSE,"-",OFFSET(RAW_DATA!$A$1,Z$8-1,$A29+$A$7))</t>
  </si>
  <si>
    <t>$AA$29</t>
  </si>
  <si>
    <t>R29C27</t>
  </si>
  <si>
    <t>IF($C$4FALSE,"-",OFFSET(RAW_DATA!$A$1,AA$8-1,$A29+$A$7))</t>
  </si>
  <si>
    <t>$AB$29</t>
  </si>
  <si>
    <t>R29C28</t>
  </si>
  <si>
    <t>IF($C$4FALSE,"-",OFFSET(RAW_DATA!$A$1,AB$8-1,$A29+$A$7))</t>
  </si>
  <si>
    <t>$AC$29</t>
  </si>
  <si>
    <t>R29C29</t>
  </si>
  <si>
    <t>IF($C$4FALSE,"-",OFFSET(RAW_DATA!$A$1,AC$8-1,$A29+$A$7))</t>
  </si>
  <si>
    <t>$AD$29</t>
  </si>
  <si>
    <t>R29C30</t>
  </si>
  <si>
    <t>IF($C$4FALSE,"-",OFFSET(RAW_DATA!$A$1,AD$8-1,$A29+$A$7))</t>
  </si>
  <si>
    <t>$AE$29</t>
  </si>
  <si>
    <t>R29C31</t>
  </si>
  <si>
    <t>IF($C$4FALSE,"-",OFFSET(RAW_DATA!$A$1,AE$8-1,$A29+$A$7))</t>
  </si>
  <si>
    <t>$AF$29</t>
  </si>
  <si>
    <t>R29C32</t>
  </si>
  <si>
    <t>IF($C$4FALSE,"-",OFFSET(RAW_DATA!$A$1,AF$8-1,$A29+$A$7))</t>
  </si>
  <si>
    <t>$A$30</t>
  </si>
  <si>
    <t>R30C1</t>
  </si>
  <si>
    <t>IF($C$4FALSE,"-",$A29+A$8)</t>
  </si>
  <si>
    <t>$C$30</t>
  </si>
  <si>
    <t>R30C3</t>
  </si>
  <si>
    <t>IF($C$4FALSE,"-",OFFSET(RAW_DATA!$A$1,0,$A30))</t>
  </si>
  <si>
    <t>$D$30</t>
  </si>
  <si>
    <t>R30C4</t>
  </si>
  <si>
    <t>IF($C$4FALSE,"-",OFFSET(RAW_DATA!$A$1,F$8-1,$A30+$A$7-4))</t>
  </si>
  <si>
    <t>$E$30</t>
  </si>
  <si>
    <t>R30C5</t>
  </si>
  <si>
    <t>IF($C$4FALSE,"-",OFFSET(RAW_DATA!$A$1,F$8-1,$A30+$A$7-2))</t>
  </si>
  <si>
    <t>$F$30</t>
  </si>
  <si>
    <t>R30C6</t>
  </si>
  <si>
    <t>IF($C$4FALSE,"-",OFFSET(RAW_DATA!$A$1,F$8-1,$A30+$A$7))</t>
  </si>
  <si>
    <t>$G$30</t>
  </si>
  <si>
    <t>R30C7</t>
  </si>
  <si>
    <t>IF($C$4FALSE,"-",OFFSET(RAW_DATA!$A$1,I$8-1,$A30+$A$7-4))</t>
  </si>
  <si>
    <t>$H$30</t>
  </si>
  <si>
    <t>R30C8</t>
  </si>
  <si>
    <t>IF($C$4FALSE,"-",OFFSET(RAW_DATA!$A$1,I$8-1,$A30+$A$7-2))</t>
  </si>
  <si>
    <t>$I$30</t>
  </si>
  <si>
    <t>R30C9</t>
  </si>
  <si>
    <t>IF($C$4FALSE,"-",OFFSET(RAW_DATA!$A$1,I$8-1,$A30+$A$7))</t>
  </si>
  <si>
    <t>$J$30</t>
  </si>
  <si>
    <t>R30C10</t>
  </si>
  <si>
    <t>IF($C$4FALSE,"-",OFFSET(RAW_DATA!$A$1,L$8-1,$A30+$A$7-4))</t>
  </si>
  <si>
    <t>$K$30</t>
  </si>
  <si>
    <t>R30C11</t>
  </si>
  <si>
    <t>IF($C$4FALSE,"-",OFFSET(RAW_DATA!$A$1,L$8-1,$A30+$A$7-2))</t>
  </si>
  <si>
    <t>$L$30</t>
  </si>
  <si>
    <t>R30C12</t>
  </si>
  <si>
    <t>IF($C$4FALSE,"-",OFFSET(RAW_DATA!$A$1,L$8-1,$A30+$A$7))</t>
  </si>
  <si>
    <t>$M$30</t>
  </si>
  <si>
    <t>R30C13</t>
  </si>
  <si>
    <t>IF($C$4FALSE,"-",OFFSET(RAW_DATA!$A$1,O$8-1,$A30+$A$7-4))</t>
  </si>
  <si>
    <t>$N$30</t>
  </si>
  <si>
    <t>R30C14</t>
  </si>
  <si>
    <t>IF($C$4FALSE,"-",OFFSET(RAW_DATA!$A$1,O$8-1,$A30+$A$7-2))</t>
  </si>
  <si>
    <t>$O$30</t>
  </si>
  <si>
    <t>R30C15</t>
  </si>
  <si>
    <t>IF($C$4FALSE,"-",OFFSET(RAW_DATA!$A$1,O$8-1,$A30+$A$7))</t>
  </si>
  <si>
    <t>$P$30</t>
  </si>
  <si>
    <t>R30C16</t>
  </si>
  <si>
    <t>IF($C$4FALSE,"-",OFFSET(RAW_DATA!$A$1,P$8-1,$A30+$A$7))</t>
  </si>
  <si>
    <t>$Q$30</t>
  </si>
  <si>
    <t>R30C17</t>
  </si>
  <si>
    <t>IF($C$4FALSE,"-",OFFSET(RAW_DATA!$A$1,Q$8-1,$A30+$A$7))</t>
  </si>
  <si>
    <t>$R$30</t>
  </si>
  <si>
    <t>R30C18</t>
  </si>
  <si>
    <t>IF($C$4FALSE,"-",OFFSET(RAW_DATA!$A$1,R$8-1,$A30+$A$7))</t>
  </si>
  <si>
    <t>$S$30</t>
  </si>
  <si>
    <t>R30C19</t>
  </si>
  <si>
    <t>IF($C$4FALSE,"-",OFFSET(RAW_DATA!$A$1,S$8-1,$A30+$A$7))</t>
  </si>
  <si>
    <t>$T$30</t>
  </si>
  <si>
    <t>R30C20</t>
  </si>
  <si>
    <t>IF($C$4FALSE,"-",OFFSET(RAW_DATA!$A$1,T$8-1,$A30+$A$7))</t>
  </si>
  <si>
    <t>$U$30</t>
  </si>
  <si>
    <t>R30C21</t>
  </si>
  <si>
    <t>IF($C$4FALSE,"-",OFFSET(RAW_DATA!$A$1,U$8-1,$A30+$A$7))</t>
  </si>
  <si>
    <t>$V$30</t>
  </si>
  <si>
    <t>R30C22</t>
  </si>
  <si>
    <t>IF($C$4FALSE,"-",OFFSET(RAW_DATA!$A$1,V$8-1,$A30+$A$7))</t>
  </si>
  <si>
    <t>$W$30</t>
  </si>
  <si>
    <t>R30C23</t>
  </si>
  <si>
    <t>IF($C$4FALSE,"-",OFFSET(RAW_DATA!$A$1,W$8-1,$A30+$A$7))</t>
  </si>
  <si>
    <t>$X$30</t>
  </si>
  <si>
    <t>R30C24</t>
  </si>
  <si>
    <t>IF($C$4FALSE,"-",OFFSET(RAW_DATA!$A$1,X$8-1,$A30+$A$7))</t>
  </si>
  <si>
    <t>$Y$30</t>
  </si>
  <si>
    <t>R30C25</t>
  </si>
  <si>
    <t>IF($C$4FALSE,"-",OFFSET(RAW_DATA!$A$1,Y$8-1,$A30+$A$7))</t>
  </si>
  <si>
    <t>$Z$30</t>
  </si>
  <si>
    <t>R30C26</t>
  </si>
  <si>
    <t>IF($C$4FALSE,"-",OFFSET(RAW_DATA!$A$1,Z$8-1,$A30+$A$7))</t>
  </si>
  <si>
    <t>$AA$30</t>
  </si>
  <si>
    <t>R30C27</t>
  </si>
  <si>
    <t>IF($C$4FALSE,"-",OFFSET(RAW_DATA!$A$1,AA$8-1,$A30+$A$7))</t>
  </si>
  <si>
    <t>$AB$30</t>
  </si>
  <si>
    <t>R30C28</t>
  </si>
  <si>
    <t>IF($C$4FALSE,"-",OFFSET(RAW_DATA!$A$1,AB$8-1,$A30+$A$7))</t>
  </si>
  <si>
    <t>$AC$30</t>
  </si>
  <si>
    <t>R30C29</t>
  </si>
  <si>
    <t>IF($C$4FALSE,"-",OFFSET(RAW_DATA!$A$1,AC$8-1,$A30+$A$7))</t>
  </si>
  <si>
    <t>$AD$30</t>
  </si>
  <si>
    <t>R30C30</t>
  </si>
  <si>
    <t>IF($C$4FALSE,"-",OFFSET(RAW_DATA!$A$1,AD$8-1,$A30+$A$7))</t>
  </si>
  <si>
    <t>$AE$30</t>
  </si>
  <si>
    <t>R30C31</t>
  </si>
  <si>
    <t>IF($C$4FALSE,"-",OFFSET(RAW_DATA!$A$1,AE$8-1,$A30+$A$7))</t>
  </si>
  <si>
    <t>$AF$30</t>
  </si>
  <si>
    <t>R30C32</t>
  </si>
  <si>
    <t>IF($C$4FALSE,"-",OFFSET(RAW_DATA!$A$1,AF$8-1,$A30+$A$7))</t>
  </si>
  <si>
    <t>$A$31</t>
  </si>
  <si>
    <t>R31C1</t>
  </si>
  <si>
    <t>IF($C$4FALSE,"-",$A30+A$8)</t>
  </si>
  <si>
    <t>$C$31</t>
  </si>
  <si>
    <t>R31C3</t>
  </si>
  <si>
    <t>IF($C$4FALSE,"-",OFFSET(RAW_DATA!$A$1,0,$A31))</t>
  </si>
  <si>
    <t>$D$31</t>
  </si>
  <si>
    <t>R31C4</t>
  </si>
  <si>
    <t>IF($C$4FALSE,"-",OFFSET(RAW_DATA!$A$1,F$8-1,$A31+$A$7-4))</t>
  </si>
  <si>
    <t>$E$31</t>
  </si>
  <si>
    <t>R31C5</t>
  </si>
  <si>
    <t>IF($C$4FALSE,"-",OFFSET(RAW_DATA!$A$1,F$8-1,$A31+$A$7-2))</t>
  </si>
  <si>
    <t>$F$31</t>
  </si>
  <si>
    <t>R31C6</t>
  </si>
  <si>
    <t>IF($C$4FALSE,"-",OFFSET(RAW_DATA!$A$1,F$8-1,$A31+$A$7))</t>
  </si>
  <si>
    <t>$G$31</t>
  </si>
  <si>
    <t>R31C7</t>
  </si>
  <si>
    <t>IF($C$4FALSE,"-",OFFSET(RAW_DATA!$A$1,I$8-1,$A31+$A$7-4))</t>
  </si>
  <si>
    <t>$H$31</t>
  </si>
  <si>
    <t>R31C8</t>
  </si>
  <si>
    <t>IF($C$4FALSE,"-",OFFSET(RAW_DATA!$A$1,I$8-1,$A31+$A$7-2))</t>
  </si>
  <si>
    <t>$I$31</t>
  </si>
  <si>
    <t>R31C9</t>
  </si>
  <si>
    <t>IF($C$4FALSE,"-",OFFSET(RAW_DATA!$A$1,I$8-1,$A31+$A$7))</t>
  </si>
  <si>
    <t>$J$31</t>
  </si>
  <si>
    <t>R31C10</t>
  </si>
  <si>
    <t>IF($C$4FALSE,"-",OFFSET(RAW_DATA!$A$1,L$8-1,$A31+$A$7-4))</t>
  </si>
  <si>
    <t>$K$31</t>
  </si>
  <si>
    <t>R31C11</t>
  </si>
  <si>
    <t>IF($C$4FALSE,"-",OFFSET(RAW_DATA!$A$1,L$8-1,$A31+$A$7-2))</t>
  </si>
  <si>
    <t>$L$31</t>
  </si>
  <si>
    <t>R31C12</t>
  </si>
  <si>
    <t>IF($C$4FALSE,"-",OFFSET(RAW_DATA!$A$1,L$8-1,$A31+$A$7))</t>
  </si>
  <si>
    <t>$M$31</t>
  </si>
  <si>
    <t>R31C13</t>
  </si>
  <si>
    <t>IF($C$4FALSE,"-",OFFSET(RAW_DATA!$A$1,O$8-1,$A31+$A$7-4))</t>
  </si>
  <si>
    <t>$N$31</t>
  </si>
  <si>
    <t>R31C14</t>
  </si>
  <si>
    <t>IF($C$4FALSE,"-",OFFSET(RAW_DATA!$A$1,O$8-1,$A31+$A$7-2))</t>
  </si>
  <si>
    <t>$O$31</t>
  </si>
  <si>
    <t>R31C15</t>
  </si>
  <si>
    <t>IF($C$4FALSE,"-",OFFSET(RAW_DATA!$A$1,O$8-1,$A31+$A$7))</t>
  </si>
  <si>
    <t>$P$31</t>
  </si>
  <si>
    <t>R31C16</t>
  </si>
  <si>
    <t>IF($C$4FALSE,"-",OFFSET(RAW_DATA!$A$1,P$8-1,$A31+$A$7))</t>
  </si>
  <si>
    <t>$Q$31</t>
  </si>
  <si>
    <t>R31C17</t>
  </si>
  <si>
    <t>IF($C$4FALSE,"-",OFFSET(RAW_DATA!$A$1,Q$8-1,$A31+$A$7))</t>
  </si>
  <si>
    <t>$R$31</t>
  </si>
  <si>
    <t>R31C18</t>
  </si>
  <si>
    <t>IF($C$4FALSE,"-",OFFSET(RAW_DATA!$A$1,R$8-1,$A31+$A$7))</t>
  </si>
  <si>
    <t>$S$31</t>
  </si>
  <si>
    <t>R31C19</t>
  </si>
  <si>
    <t>IF($C$4FALSE,"-",OFFSET(RAW_DATA!$A$1,S$8-1,$A31+$A$7))</t>
  </si>
  <si>
    <t>$T$31</t>
  </si>
  <si>
    <t>R31C20</t>
  </si>
  <si>
    <t>IF($C$4FALSE,"-",OFFSET(RAW_DATA!$A$1,T$8-1,$A31+$A$7))</t>
  </si>
  <si>
    <t>$U$31</t>
  </si>
  <si>
    <t>R31C21</t>
  </si>
  <si>
    <t>IF($C$4FALSE,"-",OFFSET(RAW_DATA!$A$1,U$8-1,$A31+$A$7))</t>
  </si>
  <si>
    <t>$V$31</t>
  </si>
  <si>
    <t>R31C22</t>
  </si>
  <si>
    <t>IF($C$4FALSE,"-",OFFSET(RAW_DATA!$A$1,V$8-1,$A31+$A$7))</t>
  </si>
  <si>
    <t>$W$31</t>
  </si>
  <si>
    <t>R31C23</t>
  </si>
  <si>
    <t>IF($C$4FALSE,"-",OFFSET(RAW_DATA!$A$1,W$8-1,$A31+$A$7))</t>
  </si>
  <si>
    <t>$X$31</t>
  </si>
  <si>
    <t>R31C24</t>
  </si>
  <si>
    <t>IF($C$4FALSE,"-",OFFSET(RAW_DATA!$A$1,X$8-1,$A31+$A$7))</t>
  </si>
  <si>
    <t>$Y$31</t>
  </si>
  <si>
    <t>R31C25</t>
  </si>
  <si>
    <t>IF($C$4FALSE,"-",OFFSET(RAW_DATA!$A$1,Y$8-1,$A31+$A$7))</t>
  </si>
  <si>
    <t>$Z$31</t>
  </si>
  <si>
    <t>R31C26</t>
  </si>
  <si>
    <t>IF($C$4FALSE,"-",OFFSET(RAW_DATA!$A$1,Z$8-1,$A31+$A$7))</t>
  </si>
  <si>
    <t>$AA$31</t>
  </si>
  <si>
    <t>R31C27</t>
  </si>
  <si>
    <t>IF($C$4FALSE,"-",OFFSET(RAW_DATA!$A$1,AA$8-1,$A31+$A$7))</t>
  </si>
  <si>
    <t>$AB$31</t>
  </si>
  <si>
    <t>R31C28</t>
  </si>
  <si>
    <t>IF($C$4FALSE,"-",OFFSET(RAW_DATA!$A$1,AB$8-1,$A31+$A$7))</t>
  </si>
  <si>
    <t>$AC$31</t>
  </si>
  <si>
    <t>R31C29</t>
  </si>
  <si>
    <t>IF($C$4FALSE,"-",OFFSET(RAW_DATA!$A$1,AC$8-1,$A31+$A$7))</t>
  </si>
  <si>
    <t>$AD$31</t>
  </si>
  <si>
    <t>R31C30</t>
  </si>
  <si>
    <t>IF($C$4FALSE,"-",OFFSET(RAW_DATA!$A$1,AD$8-1,$A31+$A$7))</t>
  </si>
  <si>
    <t>$AE$31</t>
  </si>
  <si>
    <t>R31C31</t>
  </si>
  <si>
    <t>IF($C$4FALSE,"-",OFFSET(RAW_DATA!$A$1,AE$8-1,$A31+$A$7))</t>
  </si>
  <si>
    <t>$AF$31</t>
  </si>
  <si>
    <t>R31C32</t>
  </si>
  <si>
    <t>IF($C$4FALSE,"-",OFFSET(RAW_DATA!$A$1,AF$8-1,$A31+$A$7))</t>
  </si>
  <si>
    <t>$A$32</t>
  </si>
  <si>
    <t>R32C1</t>
  </si>
  <si>
    <t>IF($C$4FALSE,"-",$A31+A$8)</t>
  </si>
  <si>
    <t>$C$32</t>
  </si>
  <si>
    <t>R32C3</t>
  </si>
  <si>
    <t>IF($C$4FALSE,"-",OFFSET(RAW_DATA!$A$1,0,$A32))</t>
  </si>
  <si>
    <t>$D$32</t>
  </si>
  <si>
    <t>R32C4</t>
  </si>
  <si>
    <t>IF($C$4FALSE,"-",OFFSET(RAW_DATA!$A$1,F$8-1,$A32+$A$7-4))</t>
  </si>
  <si>
    <t>$E$32</t>
  </si>
  <si>
    <t>R32C5</t>
  </si>
  <si>
    <t>IF($C$4FALSE,"-",OFFSET(RAW_DATA!$A$1,F$8-1,$A32+$A$7-2))</t>
  </si>
  <si>
    <t>$F$32</t>
  </si>
  <si>
    <t>R32C6</t>
  </si>
  <si>
    <t>IF($C$4FALSE,"-",OFFSET(RAW_DATA!$A$1,F$8-1,$A32+$A$7))</t>
  </si>
  <si>
    <t>$G$32</t>
  </si>
  <si>
    <t>R32C7</t>
  </si>
  <si>
    <t>IF($C$4FALSE,"-",OFFSET(RAW_DATA!$A$1,I$8-1,$A32+$A$7-4))</t>
  </si>
  <si>
    <t>$H$32</t>
  </si>
  <si>
    <t>R32C8</t>
  </si>
  <si>
    <t>IF($C$4FALSE,"-",OFFSET(RAW_DATA!$A$1,I$8-1,$A32+$A$7-2))</t>
  </si>
  <si>
    <t>$I$32</t>
  </si>
  <si>
    <t>R32C9</t>
  </si>
  <si>
    <t>IF($C$4FALSE,"-",OFFSET(RAW_DATA!$A$1,I$8-1,$A32+$A$7))</t>
  </si>
  <si>
    <t>$J$32</t>
  </si>
  <si>
    <t>R32C10</t>
  </si>
  <si>
    <t>IF($C$4FALSE,"-",OFFSET(RAW_DATA!$A$1,L$8-1,$A32+$A$7-4))</t>
  </si>
  <si>
    <t>$K$32</t>
  </si>
  <si>
    <t>R32C11</t>
  </si>
  <si>
    <t>IF($C$4FALSE,"-",OFFSET(RAW_DATA!$A$1,L$8-1,$A32+$A$7-2))</t>
  </si>
  <si>
    <t>$L$32</t>
  </si>
  <si>
    <t>R32C12</t>
  </si>
  <si>
    <t>IF($C$4FALSE,"-",OFFSET(RAW_DATA!$A$1,L$8-1,$A32+$A$7))</t>
  </si>
  <si>
    <t>$M$32</t>
  </si>
  <si>
    <t>R32C13</t>
  </si>
  <si>
    <t>IF($C$4FALSE,"-",OFFSET(RAW_DATA!$A$1,O$8-1,$A32+$A$7-4))</t>
  </si>
  <si>
    <t>$N$32</t>
  </si>
  <si>
    <t>R32C14</t>
  </si>
  <si>
    <t>IF($C$4FALSE,"-",OFFSET(RAW_DATA!$A$1,O$8-1,$A32+$A$7-2))</t>
  </si>
  <si>
    <t>$O$32</t>
  </si>
  <si>
    <t>R32C15</t>
  </si>
  <si>
    <t>IF($C$4FALSE,"-",OFFSET(RAW_DATA!$A$1,O$8-1,$A32+$A$7))</t>
  </si>
  <si>
    <t>$P$32</t>
  </si>
  <si>
    <t>R32C16</t>
  </si>
  <si>
    <t>IF($C$4FALSE,"-",OFFSET(RAW_DATA!$A$1,P$8-1,$A32+$A$7))</t>
  </si>
  <si>
    <t>$Q$32</t>
  </si>
  <si>
    <t>R32C17</t>
  </si>
  <si>
    <t>IF($C$4FALSE,"-",OFFSET(RAW_DATA!$A$1,Q$8-1,$A32+$A$7))</t>
  </si>
  <si>
    <t>$R$32</t>
  </si>
  <si>
    <t>R32C18</t>
  </si>
  <si>
    <t>IF($C$4FALSE,"-",OFFSET(RAW_DATA!$A$1,R$8-1,$A32+$A$7))</t>
  </si>
  <si>
    <t>$S$32</t>
  </si>
  <si>
    <t>R32C19</t>
  </si>
  <si>
    <t>IF($C$4FALSE,"-",OFFSET(RAW_DATA!$A$1,S$8-1,$A32+$A$7))</t>
  </si>
  <si>
    <t>$T$32</t>
  </si>
  <si>
    <t>R32C20</t>
  </si>
  <si>
    <t>IF($C$4FALSE,"-",OFFSET(RAW_DATA!$A$1,T$8-1,$A32+$A$7))</t>
  </si>
  <si>
    <t>$U$32</t>
  </si>
  <si>
    <t>R32C21</t>
  </si>
  <si>
    <t>IF($C$4FALSE,"-",OFFSET(RAW_DATA!$A$1,U$8-1,$A32+$A$7))</t>
  </si>
  <si>
    <t>$V$32</t>
  </si>
  <si>
    <t>R32C22</t>
  </si>
  <si>
    <t>IF($C$4FALSE,"-",OFFSET(RAW_DATA!$A$1,V$8-1,$A32+$A$7))</t>
  </si>
  <si>
    <t>$W$32</t>
  </si>
  <si>
    <t>R32C23</t>
  </si>
  <si>
    <t>IF($C$4FALSE,"-",OFFSET(RAW_DATA!$A$1,W$8-1,$A32+$A$7))</t>
  </si>
  <si>
    <t>$X$32</t>
  </si>
  <si>
    <t>R32C24</t>
  </si>
  <si>
    <t>IF($C$4FALSE,"-",OFFSET(RAW_DATA!$A$1,X$8-1,$A32+$A$7))</t>
  </si>
  <si>
    <t>$Y$32</t>
  </si>
  <si>
    <t>R32C25</t>
  </si>
  <si>
    <t>IF($C$4FALSE,"-",OFFSET(RAW_DATA!$A$1,Y$8-1,$A32+$A$7))</t>
  </si>
  <si>
    <t>$Z$32</t>
  </si>
  <si>
    <t>R32C26</t>
  </si>
  <si>
    <t>IF($C$4FALSE,"-",OFFSET(RAW_DATA!$A$1,Z$8-1,$A32+$A$7))</t>
  </si>
  <si>
    <t>$AA$32</t>
  </si>
  <si>
    <t>R32C27</t>
  </si>
  <si>
    <t>IF($C$4FALSE,"-",OFFSET(RAW_DATA!$A$1,AA$8-1,$A32+$A$7))</t>
  </si>
  <si>
    <t>$AB$32</t>
  </si>
  <si>
    <t>R32C28</t>
  </si>
  <si>
    <t>IF($C$4FALSE,"-",OFFSET(RAW_DATA!$A$1,AB$8-1,$A32+$A$7))</t>
  </si>
  <si>
    <t>$AC$32</t>
  </si>
  <si>
    <t>R32C29</t>
  </si>
  <si>
    <t>IF($C$4FALSE,"-",OFFSET(RAW_DATA!$A$1,AC$8-1,$A32+$A$7))</t>
  </si>
  <si>
    <t>$AD$32</t>
  </si>
  <si>
    <t>R32C30</t>
  </si>
  <si>
    <t>IF($C$4FALSE,"-",OFFSET(RAW_DATA!$A$1,AD$8-1,$A32+$A$7))</t>
  </si>
  <si>
    <t>$AE$32</t>
  </si>
  <si>
    <t>R32C31</t>
  </si>
  <si>
    <t>IF($C$4FALSE,"-",OFFSET(RAW_DATA!$A$1,AE$8-1,$A32+$A$7))</t>
  </si>
  <si>
    <t>$AF$32</t>
  </si>
  <si>
    <t>R32C32</t>
  </si>
  <si>
    <t>IF($C$4FALSE,"-",OFFSET(RAW_DATA!$A$1,AF$8-1,$A32+$A$7))</t>
  </si>
  <si>
    <t>$A$33</t>
  </si>
  <si>
    <t>R33C1</t>
  </si>
  <si>
    <t>IF($C$4FALSE,"-",$A32+A$8)</t>
  </si>
  <si>
    <t>$C$33</t>
  </si>
  <si>
    <t>R33C3</t>
  </si>
  <si>
    <t>IF($C$4FALSE,"-",OFFSET(RAW_DATA!$A$1,0,$A33))</t>
  </si>
  <si>
    <t>$D$33</t>
  </si>
  <si>
    <t>R33C4</t>
  </si>
  <si>
    <t>IF($C$4FALSE,"-",OFFSET(RAW_DATA!$A$1,F$8-1,$A33+$A$7-4))</t>
  </si>
  <si>
    <t>$E$33</t>
  </si>
  <si>
    <t>R33C5</t>
  </si>
  <si>
    <t>IF($C$4FALSE,"-",OFFSET(RAW_DATA!$A$1,F$8-1,$A33+$A$7-2))</t>
  </si>
  <si>
    <t>$F$33</t>
  </si>
  <si>
    <t>R33C6</t>
  </si>
  <si>
    <t>IF($C$4FALSE,"-",OFFSET(RAW_DATA!$A$1,F$8-1,$A33+$A$7))</t>
  </si>
  <si>
    <t>$G$33</t>
  </si>
  <si>
    <t>R33C7</t>
  </si>
  <si>
    <t>IF($C$4FALSE,"-",OFFSET(RAW_DATA!$A$1,I$8-1,$A33+$A$7-4))</t>
  </si>
  <si>
    <t>$H$33</t>
  </si>
  <si>
    <t>R33C8</t>
  </si>
  <si>
    <t>IF($C$4FALSE,"-",OFFSET(RAW_DATA!$A$1,I$8-1,$A33+$A$7-2))</t>
  </si>
  <si>
    <t>$I$33</t>
  </si>
  <si>
    <t>R33C9</t>
  </si>
  <si>
    <t>IF($C$4FALSE,"-",OFFSET(RAW_DATA!$A$1,I$8-1,$A33+$A$7))</t>
  </si>
  <si>
    <t>$J$33</t>
  </si>
  <si>
    <t>R33C10</t>
  </si>
  <si>
    <t>IF($C$4FALSE,"-",OFFSET(RAW_DATA!$A$1,L$8-1,$A33+$A$7-4))</t>
  </si>
  <si>
    <t>$K$33</t>
  </si>
  <si>
    <t>R33C11</t>
  </si>
  <si>
    <t>IF($C$4FALSE,"-",OFFSET(RAW_DATA!$A$1,L$8-1,$A33+$A$7-2))</t>
  </si>
  <si>
    <t>$L$33</t>
  </si>
  <si>
    <t>R33C12</t>
  </si>
  <si>
    <t>IF($C$4FALSE,"-",OFFSET(RAW_DATA!$A$1,L$8-1,$A33+$A$7))</t>
  </si>
  <si>
    <t>$M$33</t>
  </si>
  <si>
    <t>R33C13</t>
  </si>
  <si>
    <t>IF($C$4FALSE,"-",OFFSET(RAW_DATA!$A$1,O$8-1,$A33+$A$7-4))</t>
  </si>
  <si>
    <t>$N$33</t>
  </si>
  <si>
    <t>R33C14</t>
  </si>
  <si>
    <t>IF($C$4FALSE,"-",OFFSET(RAW_DATA!$A$1,O$8-1,$A33+$A$7-2))</t>
  </si>
  <si>
    <t>$O$33</t>
  </si>
  <si>
    <t>R33C15</t>
  </si>
  <si>
    <t>IF($C$4FALSE,"-",OFFSET(RAW_DATA!$A$1,O$8-1,$A33+$A$7))</t>
  </si>
  <si>
    <t>$P$33</t>
  </si>
  <si>
    <t>R33C16</t>
  </si>
  <si>
    <t>IF($C$4FALSE,"-",OFFSET(RAW_DATA!$A$1,P$8-1,$A33+$A$7))</t>
  </si>
  <si>
    <t>$Q$33</t>
  </si>
  <si>
    <t>R33C17</t>
  </si>
  <si>
    <t>IF($C$4FALSE,"-",OFFSET(RAW_DATA!$A$1,Q$8-1,$A33+$A$7))</t>
  </si>
  <si>
    <t>$R$33</t>
  </si>
  <si>
    <t>R33C18</t>
  </si>
  <si>
    <t>IF($C$4FALSE,"-",OFFSET(RAW_DATA!$A$1,R$8-1,$A33+$A$7))</t>
  </si>
  <si>
    <t>$S$33</t>
  </si>
  <si>
    <t>R33C19</t>
  </si>
  <si>
    <t>IF($C$4FALSE,"-",OFFSET(RAW_DATA!$A$1,S$8-1,$A33+$A$7))</t>
  </si>
  <si>
    <t>$T$33</t>
  </si>
  <si>
    <t>R33C20</t>
  </si>
  <si>
    <t>IF($C$4FALSE,"-",OFFSET(RAW_DATA!$A$1,T$8-1,$A33+$A$7))</t>
  </si>
  <si>
    <t>$U$33</t>
  </si>
  <si>
    <t>R33C21</t>
  </si>
  <si>
    <t>IF($C$4FALSE,"-",OFFSET(RAW_DATA!$A$1,U$8-1,$A33+$A$7))</t>
  </si>
  <si>
    <t>$V$33</t>
  </si>
  <si>
    <t>R33C22</t>
  </si>
  <si>
    <t>IF($C$4FALSE,"-",OFFSET(RAW_DATA!$A$1,V$8-1,$A33+$A$7))</t>
  </si>
  <si>
    <t>$W$33</t>
  </si>
  <si>
    <t>R33C23</t>
  </si>
  <si>
    <t>IF($C$4FALSE,"-",OFFSET(RAW_DATA!$A$1,W$8-1,$A33+$A$7))</t>
  </si>
  <si>
    <t>$X$33</t>
  </si>
  <si>
    <t>R33C24</t>
  </si>
  <si>
    <t>IF($C$4FALSE,"-",OFFSET(RAW_DATA!$A$1,X$8-1,$A33+$A$7))</t>
  </si>
  <si>
    <t>$Y$33</t>
  </si>
  <si>
    <t>R33C25</t>
  </si>
  <si>
    <t>IF($C$4FALSE,"-",OFFSET(RAW_DATA!$A$1,Y$8-1,$A33+$A$7))</t>
  </si>
  <si>
    <t>$Z$33</t>
  </si>
  <si>
    <t>R33C26</t>
  </si>
  <si>
    <t>IF($C$4FALSE,"-",OFFSET(RAW_DATA!$A$1,Z$8-1,$A33+$A$7))</t>
  </si>
  <si>
    <t>$AA$33</t>
  </si>
  <si>
    <t>R33C27</t>
  </si>
  <si>
    <t>IF($C$4FALSE,"-",OFFSET(RAW_DATA!$A$1,AA$8-1,$A33+$A$7))</t>
  </si>
  <si>
    <t>$AB$33</t>
  </si>
  <si>
    <t>R33C28</t>
  </si>
  <si>
    <t>IF($C$4FALSE,"-",OFFSET(RAW_DATA!$A$1,AB$8-1,$A33+$A$7))</t>
  </si>
  <si>
    <t>$AC$33</t>
  </si>
  <si>
    <t>R33C29</t>
  </si>
  <si>
    <t>IF($C$4FALSE,"-",OFFSET(RAW_DATA!$A$1,AC$8-1,$A33+$A$7))</t>
  </si>
  <si>
    <t>$AD$33</t>
  </si>
  <si>
    <t>R33C30</t>
  </si>
  <si>
    <t>IF($C$4FALSE,"-",OFFSET(RAW_DATA!$A$1,AD$8-1,$A33+$A$7))</t>
  </si>
  <si>
    <t>$AE$33</t>
  </si>
  <si>
    <t>R33C31</t>
  </si>
  <si>
    <t>IF($C$4FALSE,"-",OFFSET(RAW_DATA!$A$1,AE$8-1,$A33+$A$7))</t>
  </si>
  <si>
    <t>$AF$33</t>
  </si>
  <si>
    <t>R33C32</t>
  </si>
  <si>
    <t>IF($C$4FALSE,"-",OFFSET(RAW_DATA!$A$1,AF$8-1,$A33+$A$7))</t>
  </si>
  <si>
    <t>$A$34</t>
  </si>
  <si>
    <t>R34C1</t>
  </si>
  <si>
    <t>IF($C$4FALSE,"-",$A33+A$8)</t>
  </si>
  <si>
    <t>$C$34</t>
  </si>
  <si>
    <t>R34C3</t>
  </si>
  <si>
    <t>IF($C$4FALSE,"-",OFFSET(RAW_DATA!$A$1,0,$A34))</t>
  </si>
  <si>
    <t>$D$34</t>
  </si>
  <si>
    <t>R34C4</t>
  </si>
  <si>
    <t>IF($C$4FALSE,"-",OFFSET(RAW_DATA!$A$1,F$8-1,$A34+$A$7-4))</t>
  </si>
  <si>
    <t>$E$34</t>
  </si>
  <si>
    <t>R34C5</t>
  </si>
  <si>
    <t>IF($C$4FALSE,"-",OFFSET(RAW_DATA!$A$1,F$8-1,$A34+$A$7-2))</t>
  </si>
  <si>
    <t>$F$34</t>
  </si>
  <si>
    <t>R34C6</t>
  </si>
  <si>
    <t>IF($C$4FALSE,"-",OFFSET(RAW_DATA!$A$1,F$8-1,$A34+$A$7))</t>
  </si>
  <si>
    <t>$G$34</t>
  </si>
  <si>
    <t>R34C7</t>
  </si>
  <si>
    <t>IF($C$4FALSE,"-",OFFSET(RAW_DATA!$A$1,I$8-1,$A34+$A$7-4))</t>
  </si>
  <si>
    <t>$H$34</t>
  </si>
  <si>
    <t>R34C8</t>
  </si>
  <si>
    <t>IF($C$4FALSE,"-",OFFSET(RAW_DATA!$A$1,I$8-1,$A34+$A$7-2))</t>
  </si>
  <si>
    <t>$I$34</t>
  </si>
  <si>
    <t>R34C9</t>
  </si>
  <si>
    <t>IF($C$4FALSE,"-",OFFSET(RAW_DATA!$A$1,I$8-1,$A34+$A$7))</t>
  </si>
  <si>
    <t>$J$34</t>
  </si>
  <si>
    <t>R34C10</t>
  </si>
  <si>
    <t>IF($C$4FALSE,"-",OFFSET(RAW_DATA!$A$1,L$8-1,$A34+$A$7-4))</t>
  </si>
  <si>
    <t>$K$34</t>
  </si>
  <si>
    <t>R34C11</t>
  </si>
  <si>
    <t>IF($C$4FALSE,"-",OFFSET(RAW_DATA!$A$1,L$8-1,$A34+$A$7-2))</t>
  </si>
  <si>
    <t>$L$34</t>
  </si>
  <si>
    <t>R34C12</t>
  </si>
  <si>
    <t>IF($C$4FALSE,"-",OFFSET(RAW_DATA!$A$1,L$8-1,$A34+$A$7))</t>
  </si>
  <si>
    <t>$M$34</t>
  </si>
  <si>
    <t>R34C13</t>
  </si>
  <si>
    <t>IF($C$4FALSE,"-",OFFSET(RAW_DATA!$A$1,O$8-1,$A34+$A$7-4))</t>
  </si>
  <si>
    <t>$N$34</t>
  </si>
  <si>
    <t>R34C14</t>
  </si>
  <si>
    <t>IF($C$4FALSE,"-",OFFSET(RAW_DATA!$A$1,O$8-1,$A34+$A$7-2))</t>
  </si>
  <si>
    <t>$O$34</t>
  </si>
  <si>
    <t>R34C15</t>
  </si>
  <si>
    <t>IF($C$4FALSE,"-",OFFSET(RAW_DATA!$A$1,O$8-1,$A34+$A$7))</t>
  </si>
  <si>
    <t>$P$34</t>
  </si>
  <si>
    <t>R34C16</t>
  </si>
  <si>
    <t>IF($C$4FALSE,"-",OFFSET(RAW_DATA!$A$1,P$8-1,$A34+$A$7))</t>
  </si>
  <si>
    <t>$Q$34</t>
  </si>
  <si>
    <t>R34C17</t>
  </si>
  <si>
    <t>IF($C$4FALSE,"-",OFFSET(RAW_DATA!$A$1,Q$8-1,$A34+$A$7))</t>
  </si>
  <si>
    <t>$R$34</t>
  </si>
  <si>
    <t>R34C18</t>
  </si>
  <si>
    <t>IF($C$4FALSE,"-",OFFSET(RAW_DATA!$A$1,R$8-1,$A34+$A$7))</t>
  </si>
  <si>
    <t>$S$34</t>
  </si>
  <si>
    <t>R34C19</t>
  </si>
  <si>
    <t>IF($C$4FALSE,"-",OFFSET(RAW_DATA!$A$1,S$8-1,$A34+$A$7))</t>
  </si>
  <si>
    <t>$T$34</t>
  </si>
  <si>
    <t>R34C20</t>
  </si>
  <si>
    <t>IF($C$4FALSE,"-",OFFSET(RAW_DATA!$A$1,T$8-1,$A34+$A$7))</t>
  </si>
  <si>
    <t>$U$34</t>
  </si>
  <si>
    <t>R34C21</t>
  </si>
  <si>
    <t>IF($C$4FALSE,"-",OFFSET(RAW_DATA!$A$1,U$8-1,$A34+$A$7))</t>
  </si>
  <si>
    <t>$V$34</t>
  </si>
  <si>
    <t>R34C22</t>
  </si>
  <si>
    <t>IF($C$4FALSE,"-",OFFSET(RAW_DATA!$A$1,V$8-1,$A34+$A$7))</t>
  </si>
  <si>
    <t>$W$34</t>
  </si>
  <si>
    <t>R34C23</t>
  </si>
  <si>
    <t>IF($C$4FALSE,"-",OFFSET(RAW_DATA!$A$1,W$8-1,$A34+$A$7))</t>
  </si>
  <si>
    <t>$X$34</t>
  </si>
  <si>
    <t>R34C24</t>
  </si>
  <si>
    <t>IF($C$4FALSE,"-",OFFSET(RAW_DATA!$A$1,X$8-1,$A34+$A$7))</t>
  </si>
  <si>
    <t>$Y$34</t>
  </si>
  <si>
    <t>R34C25</t>
  </si>
  <si>
    <t>IF($C$4FALSE,"-",OFFSET(RAW_DATA!$A$1,Y$8-1,$A34+$A$7))</t>
  </si>
  <si>
    <t>$Z$34</t>
  </si>
  <si>
    <t>R34C26</t>
  </si>
  <si>
    <t>IF($C$4FALSE,"-",OFFSET(RAW_DATA!$A$1,Z$8-1,$A34+$A$7))</t>
  </si>
  <si>
    <t>$AA$34</t>
  </si>
  <si>
    <t>R34C27</t>
  </si>
  <si>
    <t>IF($C$4FALSE,"-",OFFSET(RAW_DATA!$A$1,AA$8-1,$A34+$A$7))</t>
  </si>
  <si>
    <t>$AB$34</t>
  </si>
  <si>
    <t>R34C28</t>
  </si>
  <si>
    <t>IF($C$4FALSE,"-",OFFSET(RAW_DATA!$A$1,AB$8-1,$A34+$A$7))</t>
  </si>
  <si>
    <t>$AC$34</t>
  </si>
  <si>
    <t>R34C29</t>
  </si>
  <si>
    <t>IF($C$4FALSE,"-",OFFSET(RAW_DATA!$A$1,AC$8-1,$A34+$A$7))</t>
  </si>
  <si>
    <t>$AD$34</t>
  </si>
  <si>
    <t>R34C30</t>
  </si>
  <si>
    <t>IF($C$4FALSE,"-",OFFSET(RAW_DATA!$A$1,AD$8-1,$A34+$A$7))</t>
  </si>
  <si>
    <t>$AE$34</t>
  </si>
  <si>
    <t>R34C31</t>
  </si>
  <si>
    <t>IF($C$4FALSE,"-",OFFSET(RAW_DATA!$A$1,AE$8-1,$A34+$A$7))</t>
  </si>
  <si>
    <t>$AF$34</t>
  </si>
  <si>
    <t>R34C32</t>
  </si>
  <si>
    <t>IF($C$4FALSE,"-",OFFSET(RAW_DATA!$A$1,AF$8-1,$A34+$A$7))</t>
  </si>
  <si>
    <t>$A$35</t>
  </si>
  <si>
    <t>R35C1</t>
  </si>
  <si>
    <t>IF($C$4FALSE,"-",$A34+A$8)</t>
  </si>
  <si>
    <t>$C$35</t>
  </si>
  <si>
    <t>R35C3</t>
  </si>
  <si>
    <t>IF($C$4FALSE,"-",OFFSET(RAW_DATA!$A$1,0,$A35))</t>
  </si>
  <si>
    <t>$D$35</t>
  </si>
  <si>
    <t>R35C4</t>
  </si>
  <si>
    <t>IF($C$4FALSE,"-",OFFSET(RAW_DATA!$A$1,F$8-1,$A35+$A$7-4))</t>
  </si>
  <si>
    <t>$E$35</t>
  </si>
  <si>
    <t>R35C5</t>
  </si>
  <si>
    <t>IF($C$4FALSE,"-",OFFSET(RAW_DATA!$A$1,F$8-1,$A35+$A$7-2))</t>
  </si>
  <si>
    <t>$F$35</t>
  </si>
  <si>
    <t>R35C6</t>
  </si>
  <si>
    <t>IF($C$4FALSE,"-",OFFSET(RAW_DATA!$A$1,F$8-1,$A35+$A$7))</t>
  </si>
  <si>
    <t>$G$35</t>
  </si>
  <si>
    <t>R35C7</t>
  </si>
  <si>
    <t>IF($C$4FALSE,"-",OFFSET(RAW_DATA!$A$1,I$8-1,$A35+$A$7-4))</t>
  </si>
  <si>
    <t>$H$35</t>
  </si>
  <si>
    <t>R35C8</t>
  </si>
  <si>
    <t>IF($C$4FALSE,"-",OFFSET(RAW_DATA!$A$1,I$8-1,$A35+$A$7-2))</t>
  </si>
  <si>
    <t>$I$35</t>
  </si>
  <si>
    <t>R35C9</t>
  </si>
  <si>
    <t>IF($C$4FALSE,"-",OFFSET(RAW_DATA!$A$1,I$8-1,$A35+$A$7))</t>
  </si>
  <si>
    <t>$J$35</t>
  </si>
  <si>
    <t>R35C10</t>
  </si>
  <si>
    <t>IF($C$4FALSE,"-",OFFSET(RAW_DATA!$A$1,L$8-1,$A35+$A$7-4))</t>
  </si>
  <si>
    <t>$K$35</t>
  </si>
  <si>
    <t>R35C11</t>
  </si>
  <si>
    <t>IF($C$4FALSE,"-",OFFSET(RAW_DATA!$A$1,L$8-1,$A35+$A$7-2))</t>
  </si>
  <si>
    <t>$L$35</t>
  </si>
  <si>
    <t>R35C12</t>
  </si>
  <si>
    <t>IF($C$4FALSE,"-",OFFSET(RAW_DATA!$A$1,L$8-1,$A35+$A$7))</t>
  </si>
  <si>
    <t>$M$35</t>
  </si>
  <si>
    <t>R35C13</t>
  </si>
  <si>
    <t>IF($C$4FALSE,"-",OFFSET(RAW_DATA!$A$1,O$8-1,$A35+$A$7-4))</t>
  </si>
  <si>
    <t>$N$35</t>
  </si>
  <si>
    <t>R35C14</t>
  </si>
  <si>
    <t>IF($C$4FALSE,"-",OFFSET(RAW_DATA!$A$1,O$8-1,$A35+$A$7-2))</t>
  </si>
  <si>
    <t>$O$35</t>
  </si>
  <si>
    <t>R35C15</t>
  </si>
  <si>
    <t>IF($C$4FALSE,"-",OFFSET(RAW_DATA!$A$1,O$8-1,$A35+$A$7))</t>
  </si>
  <si>
    <t>$P$35</t>
  </si>
  <si>
    <t>R35C16</t>
  </si>
  <si>
    <t>IF($C$4FALSE,"-",OFFSET(RAW_DATA!$A$1,P$8-1,$A35+$A$7))</t>
  </si>
  <si>
    <t>$Q$35</t>
  </si>
  <si>
    <t>R35C17</t>
  </si>
  <si>
    <t>IF($C$4FALSE,"-",OFFSET(RAW_DATA!$A$1,Q$8-1,$A35+$A$7))</t>
  </si>
  <si>
    <t>$R$35</t>
  </si>
  <si>
    <t>R35C18</t>
  </si>
  <si>
    <t>IF($C$4FALSE,"-",OFFSET(RAW_DATA!$A$1,R$8-1,$A35+$A$7))</t>
  </si>
  <si>
    <t>$S$35</t>
  </si>
  <si>
    <t>R35C19</t>
  </si>
  <si>
    <t>IF($C$4FALSE,"-",OFFSET(RAW_DATA!$A$1,S$8-1,$A35+$A$7))</t>
  </si>
  <si>
    <t>$T$35</t>
  </si>
  <si>
    <t>R35C20</t>
  </si>
  <si>
    <t>IF($C$4FALSE,"-",OFFSET(RAW_DATA!$A$1,T$8-1,$A35+$A$7))</t>
  </si>
  <si>
    <t>$U$35</t>
  </si>
  <si>
    <t>R35C21</t>
  </si>
  <si>
    <t>IF($C$4FALSE,"-",OFFSET(RAW_DATA!$A$1,U$8-1,$A35+$A$7))</t>
  </si>
  <si>
    <t>$V$35</t>
  </si>
  <si>
    <t>R35C22</t>
  </si>
  <si>
    <t>IF($C$4FALSE,"-",OFFSET(RAW_DATA!$A$1,V$8-1,$A35+$A$7))</t>
  </si>
  <si>
    <t>$W$35</t>
  </si>
  <si>
    <t>R35C23</t>
  </si>
  <si>
    <t>IF($C$4FALSE,"-",OFFSET(RAW_DATA!$A$1,W$8-1,$A35+$A$7))</t>
  </si>
  <si>
    <t>$X$35</t>
  </si>
  <si>
    <t>R35C24</t>
  </si>
  <si>
    <t>IF($C$4FALSE,"-",OFFSET(RAW_DATA!$A$1,X$8-1,$A35+$A$7))</t>
  </si>
  <si>
    <t>$Y$35</t>
  </si>
  <si>
    <t>R35C25</t>
  </si>
  <si>
    <t>IF($C$4FALSE,"-",OFFSET(RAW_DATA!$A$1,Y$8-1,$A35+$A$7))</t>
  </si>
  <si>
    <t>$Z$35</t>
  </si>
  <si>
    <t>R35C26</t>
  </si>
  <si>
    <t>IF($C$4FALSE,"-",OFFSET(RAW_DATA!$A$1,Z$8-1,$A35+$A$7))</t>
  </si>
  <si>
    <t>$AA$35</t>
  </si>
  <si>
    <t>R35C27</t>
  </si>
  <si>
    <t>IF($C$4FALSE,"-",OFFSET(RAW_DATA!$A$1,AA$8-1,$A35+$A$7))</t>
  </si>
  <si>
    <t>$AB$35</t>
  </si>
  <si>
    <t>R35C28</t>
  </si>
  <si>
    <t>IF($C$4FALSE,"-",OFFSET(RAW_DATA!$A$1,AB$8-1,$A35+$A$7))</t>
  </si>
  <si>
    <t>$AC$35</t>
  </si>
  <si>
    <t>R35C29</t>
  </si>
  <si>
    <t>IF($C$4FALSE,"-",OFFSET(RAW_DATA!$A$1,AC$8-1,$A35+$A$7))</t>
  </si>
  <si>
    <t>$AD$35</t>
  </si>
  <si>
    <t>R35C30</t>
  </si>
  <si>
    <t>IF($C$4FALSE,"-",OFFSET(RAW_DATA!$A$1,AD$8-1,$A35+$A$7))</t>
  </si>
  <si>
    <t>$AE$35</t>
  </si>
  <si>
    <t>R35C31</t>
  </si>
  <si>
    <t>IF($C$4FALSE,"-",OFFSET(RAW_DATA!$A$1,AE$8-1,$A35+$A$7))</t>
  </si>
  <si>
    <t>$AF$35</t>
  </si>
  <si>
    <t>R35C32</t>
  </si>
  <si>
    <t>IF($C$4FALSE,"-",OFFSET(RAW_DATA!$A$1,AF$8-1,$A35+$A$7))</t>
  </si>
  <si>
    <t>$A$36</t>
  </si>
  <si>
    <t>R36C1</t>
  </si>
  <si>
    <t>IF($C$4FALSE,"-",$A35+A$8)</t>
  </si>
  <si>
    <t>$C$36</t>
  </si>
  <si>
    <t>R36C3</t>
  </si>
  <si>
    <t>IF($C$4FALSE,"-",OFFSET(RAW_DATA!$A$1,0,$A36))</t>
  </si>
  <si>
    <t>$D$36</t>
  </si>
  <si>
    <t>R36C4</t>
  </si>
  <si>
    <t>IF($C$4FALSE,"-",OFFSET(RAW_DATA!$A$1,F$8-1,$A36+$A$7-4))</t>
  </si>
  <si>
    <t>$E$36</t>
  </si>
  <si>
    <t>R36C5</t>
  </si>
  <si>
    <t>IF($C$4FALSE,"-",OFFSET(RAW_DATA!$A$1,F$8-1,$A36+$A$7-2))</t>
  </si>
  <si>
    <t>$F$36</t>
  </si>
  <si>
    <t>R36C6</t>
  </si>
  <si>
    <t>IF($C$4FALSE,"-",OFFSET(RAW_DATA!$A$1,F$8-1,$A36+$A$7))</t>
  </si>
  <si>
    <t>$G$36</t>
  </si>
  <si>
    <t>R36C7</t>
  </si>
  <si>
    <t>IF($C$4FALSE,"-",OFFSET(RAW_DATA!$A$1,I$8-1,$A36+$A$7-4))</t>
  </si>
  <si>
    <t>$H$36</t>
  </si>
  <si>
    <t>R36C8</t>
  </si>
  <si>
    <t>IF($C$4FALSE,"-",OFFSET(RAW_DATA!$A$1,I$8-1,$A36+$A$7-2))</t>
  </si>
  <si>
    <t>$I$36</t>
  </si>
  <si>
    <t>R36C9</t>
  </si>
  <si>
    <t>IF($C$4FALSE,"-",OFFSET(RAW_DATA!$A$1,I$8-1,$A36+$A$7))</t>
  </si>
  <si>
    <t>$J$36</t>
  </si>
  <si>
    <t>R36C10</t>
  </si>
  <si>
    <t>IF($C$4FALSE,"-",OFFSET(RAW_DATA!$A$1,L$8-1,$A36+$A$7-4))</t>
  </si>
  <si>
    <t>$K$36</t>
  </si>
  <si>
    <t>R36C11</t>
  </si>
  <si>
    <t>IF($C$4FALSE,"-",OFFSET(RAW_DATA!$A$1,L$8-1,$A36+$A$7-2))</t>
  </si>
  <si>
    <t>$L$36</t>
  </si>
  <si>
    <t>R36C12</t>
  </si>
  <si>
    <t>IF($C$4FALSE,"-",OFFSET(RAW_DATA!$A$1,L$8-1,$A36+$A$7))</t>
  </si>
  <si>
    <t>$M$36</t>
  </si>
  <si>
    <t>R36C13</t>
  </si>
  <si>
    <t>IF($C$4FALSE,"-",OFFSET(RAW_DATA!$A$1,O$8-1,$A36+$A$7-4))</t>
  </si>
  <si>
    <t>$N$36</t>
  </si>
  <si>
    <t>R36C14</t>
  </si>
  <si>
    <t>IF($C$4FALSE,"-",OFFSET(RAW_DATA!$A$1,O$8-1,$A36+$A$7-2))</t>
  </si>
  <si>
    <t>$O$36</t>
  </si>
  <si>
    <t>R36C15</t>
  </si>
  <si>
    <t>IF($C$4FALSE,"-",OFFSET(RAW_DATA!$A$1,O$8-1,$A36+$A$7))</t>
  </si>
  <si>
    <t>$P$36</t>
  </si>
  <si>
    <t>R36C16</t>
  </si>
  <si>
    <t>IF($C$4FALSE,"-",OFFSET(RAW_DATA!$A$1,P$8-1,$A36+$A$7))</t>
  </si>
  <si>
    <t>$Q$36</t>
  </si>
  <si>
    <t>R36C17</t>
  </si>
  <si>
    <t>IF($C$4FALSE,"-",OFFSET(RAW_DATA!$A$1,Q$8-1,$A36+$A$7))</t>
  </si>
  <si>
    <t>$R$36</t>
  </si>
  <si>
    <t>R36C18</t>
  </si>
  <si>
    <t>IF($C$4FALSE,"-",OFFSET(RAW_DATA!$A$1,R$8-1,$A36+$A$7))</t>
  </si>
  <si>
    <t>$S$36</t>
  </si>
  <si>
    <t>R36C19</t>
  </si>
  <si>
    <t>IF($C$4FALSE,"-",OFFSET(RAW_DATA!$A$1,S$8-1,$A36+$A$7))</t>
  </si>
  <si>
    <t>$T$36</t>
  </si>
  <si>
    <t>R36C20</t>
  </si>
  <si>
    <t>IF($C$4FALSE,"-",OFFSET(RAW_DATA!$A$1,T$8-1,$A36+$A$7))</t>
  </si>
  <si>
    <t>$U$36</t>
  </si>
  <si>
    <t>R36C21</t>
  </si>
  <si>
    <t>IF($C$4FALSE,"-",OFFSET(RAW_DATA!$A$1,U$8-1,$A36+$A$7))</t>
  </si>
  <si>
    <t>$V$36</t>
  </si>
  <si>
    <t>R36C22</t>
  </si>
  <si>
    <t>IF($C$4FALSE,"-",OFFSET(RAW_DATA!$A$1,V$8-1,$A36+$A$7))</t>
  </si>
  <si>
    <t>$W$36</t>
  </si>
  <si>
    <t>R36C23</t>
  </si>
  <si>
    <t>IF($C$4FALSE,"-",OFFSET(RAW_DATA!$A$1,W$8-1,$A36+$A$7))</t>
  </si>
  <si>
    <t>$X$36</t>
  </si>
  <si>
    <t>R36C24</t>
  </si>
  <si>
    <t>IF($C$4FALSE,"-",OFFSET(RAW_DATA!$A$1,X$8-1,$A36+$A$7))</t>
  </si>
  <si>
    <t>$Y$36</t>
  </si>
  <si>
    <t>R36C25</t>
  </si>
  <si>
    <t>IF($C$4FALSE,"-",OFFSET(RAW_DATA!$A$1,Y$8-1,$A36+$A$7))</t>
  </si>
  <si>
    <t>$Z$36</t>
  </si>
  <si>
    <t>R36C26</t>
  </si>
  <si>
    <t>IF($C$4FALSE,"-",OFFSET(RAW_DATA!$A$1,Z$8-1,$A36+$A$7))</t>
  </si>
  <si>
    <t>$AA$36</t>
  </si>
  <si>
    <t>R36C27</t>
  </si>
  <si>
    <t>IF($C$4FALSE,"-",OFFSET(RAW_DATA!$A$1,AA$8-1,$A36+$A$7))</t>
  </si>
  <si>
    <t>$AB$36</t>
  </si>
  <si>
    <t>R36C28</t>
  </si>
  <si>
    <t>IF($C$4FALSE,"-",OFFSET(RAW_DATA!$A$1,AB$8-1,$A36+$A$7))</t>
  </si>
  <si>
    <t>$AC$36</t>
  </si>
  <si>
    <t>R36C29</t>
  </si>
  <si>
    <t>IF($C$4FALSE,"-",OFFSET(RAW_DATA!$A$1,AC$8-1,$A36+$A$7))</t>
  </si>
  <si>
    <t>$AD$36</t>
  </si>
  <si>
    <t>R36C30</t>
  </si>
  <si>
    <t>IF($C$4FALSE,"-",OFFSET(RAW_DATA!$A$1,AD$8-1,$A36+$A$7))</t>
  </si>
  <si>
    <t>$AE$36</t>
  </si>
  <si>
    <t>R36C31</t>
  </si>
  <si>
    <t>IF($C$4FALSE,"-",OFFSET(RAW_DATA!$A$1,AE$8-1,$A36+$A$7))</t>
  </si>
  <si>
    <t>$AF$36</t>
  </si>
  <si>
    <t>R36C32</t>
  </si>
  <si>
    <t>IF($C$4FALSE,"-",OFFSET(RAW_DATA!$A$1,AF$8-1,$A36+$A$7))</t>
  </si>
  <si>
    <t>$A$37</t>
  </si>
  <si>
    <t>R37C1</t>
  </si>
  <si>
    <t>IF($C$4FALSE,"-",$A36+A$8)</t>
  </si>
  <si>
    <t>$C$37</t>
  </si>
  <si>
    <t>R37C3</t>
  </si>
  <si>
    <t>IF($C$4FALSE,"-",OFFSET(RAW_DATA!$A$1,0,$A37))</t>
  </si>
  <si>
    <t>$D$37</t>
  </si>
  <si>
    <t>R37C4</t>
  </si>
  <si>
    <t>IF($C$4FALSE,"-",OFFSET(RAW_DATA!$A$1,F$8-1,$A37+$A$7-4))</t>
  </si>
  <si>
    <t>$E$37</t>
  </si>
  <si>
    <t>R37C5</t>
  </si>
  <si>
    <t>IF($C$4FALSE,"-",OFFSET(RAW_DATA!$A$1,F$8-1,$A37+$A$7-2))</t>
  </si>
  <si>
    <t>$F$37</t>
  </si>
  <si>
    <t>R37C6</t>
  </si>
  <si>
    <t>IF($C$4FALSE,"-",OFFSET(RAW_DATA!$A$1,F$8-1,$A37+$A$7))</t>
  </si>
  <si>
    <t>$G$37</t>
  </si>
  <si>
    <t>R37C7</t>
  </si>
  <si>
    <t>IF($C$4FALSE,"-",OFFSET(RAW_DATA!$A$1,I$8-1,$A37+$A$7-4))</t>
  </si>
  <si>
    <t>$H$37</t>
  </si>
  <si>
    <t>R37C8</t>
  </si>
  <si>
    <t>IF($C$4FALSE,"-",OFFSET(RAW_DATA!$A$1,I$8-1,$A37+$A$7-2))</t>
  </si>
  <si>
    <t>$I$37</t>
  </si>
  <si>
    <t>R37C9</t>
  </si>
  <si>
    <t>IF($C$4FALSE,"-",OFFSET(RAW_DATA!$A$1,I$8-1,$A37+$A$7))</t>
  </si>
  <si>
    <t>$J$37</t>
  </si>
  <si>
    <t>R37C10</t>
  </si>
  <si>
    <t>IF($C$4FALSE,"-",OFFSET(RAW_DATA!$A$1,L$8-1,$A37+$A$7-4))</t>
  </si>
  <si>
    <t>$K$37</t>
  </si>
  <si>
    <t>R37C11</t>
  </si>
  <si>
    <t>IF($C$4FALSE,"-",OFFSET(RAW_DATA!$A$1,L$8-1,$A37+$A$7-2))</t>
  </si>
  <si>
    <t>$L$37</t>
  </si>
  <si>
    <t>R37C12</t>
  </si>
  <si>
    <t>IF($C$4FALSE,"-",OFFSET(RAW_DATA!$A$1,L$8-1,$A37+$A$7))</t>
  </si>
  <si>
    <t>$M$37</t>
  </si>
  <si>
    <t>R37C13</t>
  </si>
  <si>
    <t>IF($C$4FALSE,"-",OFFSET(RAW_DATA!$A$1,O$8-1,$A37+$A$7-4))</t>
  </si>
  <si>
    <t>$N$37</t>
  </si>
  <si>
    <t>R37C14</t>
  </si>
  <si>
    <t>IF($C$4FALSE,"-",OFFSET(RAW_DATA!$A$1,O$8-1,$A37+$A$7-2))</t>
  </si>
  <si>
    <t>$O$37</t>
  </si>
  <si>
    <t>R37C15</t>
  </si>
  <si>
    <t>IF($C$4FALSE,"-",OFFSET(RAW_DATA!$A$1,O$8-1,$A37+$A$7))</t>
  </si>
  <si>
    <t>$P$37</t>
  </si>
  <si>
    <t>R37C16</t>
  </si>
  <si>
    <t>IF($C$4FALSE,"-",OFFSET(RAW_DATA!$A$1,P$8-1,$A37+$A$7))</t>
  </si>
  <si>
    <t>$Q$37</t>
  </si>
  <si>
    <t>R37C17</t>
  </si>
  <si>
    <t>IF($C$4FALSE,"-",OFFSET(RAW_DATA!$A$1,Q$8-1,$A37+$A$7))</t>
  </si>
  <si>
    <t>$R$37</t>
  </si>
  <si>
    <t>R37C18</t>
  </si>
  <si>
    <t>IF($C$4FALSE,"-",OFFSET(RAW_DATA!$A$1,R$8-1,$A37+$A$7))</t>
  </si>
  <si>
    <t>$S$37</t>
  </si>
  <si>
    <t>R37C19</t>
  </si>
  <si>
    <t>IF($C$4FALSE,"-",OFFSET(RAW_DATA!$A$1,S$8-1,$A37+$A$7))</t>
  </si>
  <si>
    <t>$T$37</t>
  </si>
  <si>
    <t>R37C20</t>
  </si>
  <si>
    <t>IF($C$4FALSE,"-",OFFSET(RAW_DATA!$A$1,T$8-1,$A37+$A$7))</t>
  </si>
  <si>
    <t>$U$37</t>
  </si>
  <si>
    <t>R37C21</t>
  </si>
  <si>
    <t>IF($C$4FALSE,"-",OFFSET(RAW_DATA!$A$1,U$8-1,$A37+$A$7))</t>
  </si>
  <si>
    <t>$V$37</t>
  </si>
  <si>
    <t>R37C22</t>
  </si>
  <si>
    <t>IF($C$4FALSE,"-",OFFSET(RAW_DATA!$A$1,V$8-1,$A37+$A$7))</t>
  </si>
  <si>
    <t>$W$37</t>
  </si>
  <si>
    <t>R37C23</t>
  </si>
  <si>
    <t>IF($C$4FALSE,"-",OFFSET(RAW_DATA!$A$1,W$8-1,$A37+$A$7))</t>
  </si>
  <si>
    <t>$X$37</t>
  </si>
  <si>
    <t>R37C24</t>
  </si>
  <si>
    <t>IF($C$4FALSE,"-",OFFSET(RAW_DATA!$A$1,X$8-1,$A37+$A$7))</t>
  </si>
  <si>
    <t>$Y$37</t>
  </si>
  <si>
    <t>R37C25</t>
  </si>
  <si>
    <t>IF($C$4FALSE,"-",OFFSET(RAW_DATA!$A$1,Y$8-1,$A37+$A$7))</t>
  </si>
  <si>
    <t>$Z$37</t>
  </si>
  <si>
    <t>R37C26</t>
  </si>
  <si>
    <t>IF($C$4FALSE,"-",OFFSET(RAW_DATA!$A$1,Z$8-1,$A37+$A$7))</t>
  </si>
  <si>
    <t>$AA$37</t>
  </si>
  <si>
    <t>R37C27</t>
  </si>
  <si>
    <t>IF($C$4FALSE,"-",OFFSET(RAW_DATA!$A$1,AA$8-1,$A37+$A$7))</t>
  </si>
  <si>
    <t>$AB$37</t>
  </si>
  <si>
    <t>R37C28</t>
  </si>
  <si>
    <t>IF($C$4FALSE,"-",OFFSET(RAW_DATA!$A$1,AB$8-1,$A37+$A$7))</t>
  </si>
  <si>
    <t>$AC$37</t>
  </si>
  <si>
    <t>R37C29</t>
  </si>
  <si>
    <t>IF($C$4FALSE,"-",OFFSET(RAW_DATA!$A$1,AC$8-1,$A37+$A$7))</t>
  </si>
  <si>
    <t>$AD$37</t>
  </si>
  <si>
    <t>R37C30</t>
  </si>
  <si>
    <t>IF($C$4FALSE,"-",OFFSET(RAW_DATA!$A$1,AD$8-1,$A37+$A$7))</t>
  </si>
  <si>
    <t>$AE$37</t>
  </si>
  <si>
    <t>R37C31</t>
  </si>
  <si>
    <t>IF($C$4FALSE,"-",OFFSET(RAW_DATA!$A$1,AE$8-1,$A37+$A$7))</t>
  </si>
  <si>
    <t>$AF$37</t>
  </si>
  <si>
    <t>R37C32</t>
  </si>
  <si>
    <t>IF($C$4FALSE,"-",OFFSET(RAW_DATA!$A$1,AF$8-1,$A37+$A$7))</t>
  </si>
  <si>
    <t>$A$38</t>
  </si>
  <si>
    <t>R38C1</t>
  </si>
  <si>
    <t>IF($C$4FALSE,"-",$A37+A$8)</t>
  </si>
  <si>
    <t>$C$38</t>
  </si>
  <si>
    <t>R38C3</t>
  </si>
  <si>
    <t>IF($C$4FALSE,"-",OFFSET(RAW_DATA!$A$1,0,$A38))</t>
  </si>
  <si>
    <t>$D$38</t>
  </si>
  <si>
    <t>R38C4</t>
  </si>
  <si>
    <t>IF($C$4FALSE,"-",OFFSET(RAW_DATA!$A$1,F$8-1,$A38+$A$7-4))</t>
  </si>
  <si>
    <t>$E$38</t>
  </si>
  <si>
    <t>R38C5</t>
  </si>
  <si>
    <t>IF($C$4FALSE,"-",OFFSET(RAW_DATA!$A$1,F$8-1,$A38+$A$7-2))</t>
  </si>
  <si>
    <t>$F$38</t>
  </si>
  <si>
    <t>R38C6</t>
  </si>
  <si>
    <t>IF($C$4FALSE,"-",OFFSET(RAW_DATA!$A$1,F$8-1,$A38+$A$7))</t>
  </si>
  <si>
    <t>$G$38</t>
  </si>
  <si>
    <t>R38C7</t>
  </si>
  <si>
    <t>IF($C$4FALSE,"-",OFFSET(RAW_DATA!$A$1,I$8-1,$A38+$A$7-4))</t>
  </si>
  <si>
    <t>$H$38</t>
  </si>
  <si>
    <t>R38C8</t>
  </si>
  <si>
    <t>IF($C$4FALSE,"-",OFFSET(RAW_DATA!$A$1,I$8-1,$A38+$A$7-2))</t>
  </si>
  <si>
    <t>$I$38</t>
  </si>
  <si>
    <t>R38C9</t>
  </si>
  <si>
    <t>IF($C$4FALSE,"-",OFFSET(RAW_DATA!$A$1,I$8-1,$A38+$A$7))</t>
  </si>
  <si>
    <t>$J$38</t>
  </si>
  <si>
    <t>R38C10</t>
  </si>
  <si>
    <t>IF($C$4FALSE,"-",OFFSET(RAW_DATA!$A$1,L$8-1,$A38+$A$7-4))</t>
  </si>
  <si>
    <t>$K$38</t>
  </si>
  <si>
    <t>R38C11</t>
  </si>
  <si>
    <t>IF($C$4FALSE,"-",OFFSET(RAW_DATA!$A$1,L$8-1,$A38+$A$7-2))</t>
  </si>
  <si>
    <t>$L$38</t>
  </si>
  <si>
    <t>R38C12</t>
  </si>
  <si>
    <t>IF($C$4FALSE,"-",OFFSET(RAW_DATA!$A$1,L$8-1,$A38+$A$7))</t>
  </si>
  <si>
    <t>$M$38</t>
  </si>
  <si>
    <t>R38C13</t>
  </si>
  <si>
    <t>IF($C$4FALSE,"-",OFFSET(RAW_DATA!$A$1,O$8-1,$A38+$A$7-4))</t>
  </si>
  <si>
    <t>$N$38</t>
  </si>
  <si>
    <t>R38C14</t>
  </si>
  <si>
    <t>IF($C$4FALSE,"-",OFFSET(RAW_DATA!$A$1,O$8-1,$A38+$A$7-2))</t>
  </si>
  <si>
    <t>$O$38</t>
  </si>
  <si>
    <t>R38C15</t>
  </si>
  <si>
    <t>IF($C$4FALSE,"-",OFFSET(RAW_DATA!$A$1,O$8-1,$A38+$A$7))</t>
  </si>
  <si>
    <t>$P$38</t>
  </si>
  <si>
    <t>R38C16</t>
  </si>
  <si>
    <t>IF($C$4FALSE,"-",OFFSET(RAW_DATA!$A$1,P$8-1,$A38+$A$7))</t>
  </si>
  <si>
    <t>$Q$38</t>
  </si>
  <si>
    <t>R38C17</t>
  </si>
  <si>
    <t>IF($C$4FALSE,"-",OFFSET(RAW_DATA!$A$1,Q$8-1,$A38+$A$7))</t>
  </si>
  <si>
    <t>$R$38</t>
  </si>
  <si>
    <t>R38C18</t>
  </si>
  <si>
    <t>IF($C$4FALSE,"-",OFFSET(RAW_DATA!$A$1,R$8-1,$A38+$A$7))</t>
  </si>
  <si>
    <t>$S$38</t>
  </si>
  <si>
    <t>R38C19</t>
  </si>
  <si>
    <t>IF($C$4FALSE,"-",OFFSET(RAW_DATA!$A$1,S$8-1,$A38+$A$7))</t>
  </si>
  <si>
    <t>$T$38</t>
  </si>
  <si>
    <t>R38C20</t>
  </si>
  <si>
    <t>IF($C$4FALSE,"-",OFFSET(RAW_DATA!$A$1,T$8-1,$A38+$A$7))</t>
  </si>
  <si>
    <t>$U$38</t>
  </si>
  <si>
    <t>R38C21</t>
  </si>
  <si>
    <t>IF($C$4FALSE,"-",OFFSET(RAW_DATA!$A$1,U$8-1,$A38+$A$7))</t>
  </si>
  <si>
    <t>$V$38</t>
  </si>
  <si>
    <t>R38C22</t>
  </si>
  <si>
    <t>IF($C$4FALSE,"-",OFFSET(RAW_DATA!$A$1,V$8-1,$A38+$A$7))</t>
  </si>
  <si>
    <t>$W$38</t>
  </si>
  <si>
    <t>R38C23</t>
  </si>
  <si>
    <t>IF($C$4FALSE,"-",OFFSET(RAW_DATA!$A$1,W$8-1,$A38+$A$7))</t>
  </si>
  <si>
    <t>$X$38</t>
  </si>
  <si>
    <t>R38C24</t>
  </si>
  <si>
    <t>IF($C$4FALSE,"-",OFFSET(RAW_DATA!$A$1,X$8-1,$A38+$A$7))</t>
  </si>
  <si>
    <t>$Y$38</t>
  </si>
  <si>
    <t>R38C25</t>
  </si>
  <si>
    <t>IF($C$4FALSE,"-",OFFSET(RAW_DATA!$A$1,Y$8-1,$A38+$A$7))</t>
  </si>
  <si>
    <t>$Z$38</t>
  </si>
  <si>
    <t>R38C26</t>
  </si>
  <si>
    <t>IF($C$4FALSE,"-",OFFSET(RAW_DATA!$A$1,Z$8-1,$A38+$A$7))</t>
  </si>
  <si>
    <t>$AA$38</t>
  </si>
  <si>
    <t>R38C27</t>
  </si>
  <si>
    <t>IF($C$4FALSE,"-",OFFSET(RAW_DATA!$A$1,AA$8-1,$A38+$A$7))</t>
  </si>
  <si>
    <t>$AB$38</t>
  </si>
  <si>
    <t>R38C28</t>
  </si>
  <si>
    <t>IF($C$4FALSE,"-",OFFSET(RAW_DATA!$A$1,AB$8-1,$A38+$A$7))</t>
  </si>
  <si>
    <t>$AC$38</t>
  </si>
  <si>
    <t>R38C29</t>
  </si>
  <si>
    <t>IF($C$4FALSE,"-",OFFSET(RAW_DATA!$A$1,AC$8-1,$A38+$A$7))</t>
  </si>
  <si>
    <t>$AD$38</t>
  </si>
  <si>
    <t>R38C30</t>
  </si>
  <si>
    <t>IF($C$4FALSE,"-",OFFSET(RAW_DATA!$A$1,AD$8-1,$A38+$A$7))</t>
  </si>
  <si>
    <t>$AE$38</t>
  </si>
  <si>
    <t>R38C31</t>
  </si>
  <si>
    <t>IF($C$4FALSE,"-",OFFSET(RAW_DATA!$A$1,AE$8-1,$A38+$A$7))</t>
  </si>
  <si>
    <t>$AF$38</t>
  </si>
  <si>
    <t>R38C32</t>
  </si>
  <si>
    <t>IF($C$4FALSE,"-",OFFSET(RAW_DATA!$A$1,AF$8-1,$A38+$A$7))</t>
  </si>
  <si>
    <t>$A$39</t>
  </si>
  <si>
    <t>R39C1</t>
  </si>
  <si>
    <t>IF($C$4FALSE,"-",$A38+A$8)</t>
  </si>
  <si>
    <t>$C$39</t>
  </si>
  <si>
    <t>R39C3</t>
  </si>
  <si>
    <t>IF($C$4FALSE,"-",OFFSET(RAW_DATA!$A$1,0,$A39))</t>
  </si>
  <si>
    <t>$D$39</t>
  </si>
  <si>
    <t>R39C4</t>
  </si>
  <si>
    <t>IF($C$4FALSE,"-",OFFSET(RAW_DATA!$A$1,F$8-1,$A39+$A$7-4))</t>
  </si>
  <si>
    <t>$E$39</t>
  </si>
  <si>
    <t>R39C5</t>
  </si>
  <si>
    <t>IF($C$4FALSE,"-",OFFSET(RAW_DATA!$A$1,F$8-1,$A39+$A$7-2))</t>
  </si>
  <si>
    <t>$F$39</t>
  </si>
  <si>
    <t>R39C6</t>
  </si>
  <si>
    <t>IF($C$4FALSE,"-",OFFSET(RAW_DATA!$A$1,F$8-1,$A39+$A$7))</t>
  </si>
  <si>
    <t>$G$39</t>
  </si>
  <si>
    <t>R39C7</t>
  </si>
  <si>
    <t>IF($C$4FALSE,"-",OFFSET(RAW_DATA!$A$1,I$8-1,$A39+$A$7-4))</t>
  </si>
  <si>
    <t>$H$39</t>
  </si>
  <si>
    <t>R39C8</t>
  </si>
  <si>
    <t>IF($C$4FALSE,"-",OFFSET(RAW_DATA!$A$1,I$8-1,$A39+$A$7-2))</t>
  </si>
  <si>
    <t>$I$39</t>
  </si>
  <si>
    <t>R39C9</t>
  </si>
  <si>
    <t>IF($C$4FALSE,"-",OFFSET(RAW_DATA!$A$1,I$8-1,$A39+$A$7))</t>
  </si>
  <si>
    <t>$J$39</t>
  </si>
  <si>
    <t>R39C10</t>
  </si>
  <si>
    <t>IF($C$4FALSE,"-",OFFSET(RAW_DATA!$A$1,L$8-1,$A39+$A$7-4))</t>
  </si>
  <si>
    <t>$K$39</t>
  </si>
  <si>
    <t>R39C11</t>
  </si>
  <si>
    <t>IF($C$4FALSE,"-",OFFSET(RAW_DATA!$A$1,L$8-1,$A39+$A$7-2))</t>
  </si>
  <si>
    <t>$L$39</t>
  </si>
  <si>
    <t>R39C12</t>
  </si>
  <si>
    <t>IF($C$4FALSE,"-",OFFSET(RAW_DATA!$A$1,L$8-1,$A39+$A$7))</t>
  </si>
  <si>
    <t>$M$39</t>
  </si>
  <si>
    <t>R39C13</t>
  </si>
  <si>
    <t>IF($C$4FALSE,"-",OFFSET(RAW_DATA!$A$1,O$8-1,$A39+$A$7-4))</t>
  </si>
  <si>
    <t>$N$39</t>
  </si>
  <si>
    <t>R39C14</t>
  </si>
  <si>
    <t>IF($C$4FALSE,"-",OFFSET(RAW_DATA!$A$1,O$8-1,$A39+$A$7-2))</t>
  </si>
  <si>
    <t>$O$39</t>
  </si>
  <si>
    <t>R39C15</t>
  </si>
  <si>
    <t>IF($C$4FALSE,"-",OFFSET(RAW_DATA!$A$1,O$8-1,$A39+$A$7))</t>
  </si>
  <si>
    <t>$P$39</t>
  </si>
  <si>
    <t>R39C16</t>
  </si>
  <si>
    <t>IF($C$4FALSE,"-",OFFSET(RAW_DATA!$A$1,P$8-1,$A39+$A$7))</t>
  </si>
  <si>
    <t>$Q$39</t>
  </si>
  <si>
    <t>R39C17</t>
  </si>
  <si>
    <t>IF($C$4FALSE,"-",OFFSET(RAW_DATA!$A$1,Q$8-1,$A39+$A$7))</t>
  </si>
  <si>
    <t>$R$39</t>
  </si>
  <si>
    <t>R39C18</t>
  </si>
  <si>
    <t>IF($C$4FALSE,"-",OFFSET(RAW_DATA!$A$1,R$8-1,$A39+$A$7))</t>
  </si>
  <si>
    <t>$S$39</t>
  </si>
  <si>
    <t>R39C19</t>
  </si>
  <si>
    <t>IF($C$4FALSE,"-",OFFSET(RAW_DATA!$A$1,S$8-1,$A39+$A$7))</t>
  </si>
  <si>
    <t>$T$39</t>
  </si>
  <si>
    <t>R39C20</t>
  </si>
  <si>
    <t>IF($C$4FALSE,"-",OFFSET(RAW_DATA!$A$1,T$8-1,$A39+$A$7))</t>
  </si>
  <si>
    <t>$U$39</t>
  </si>
  <si>
    <t>R39C21</t>
  </si>
  <si>
    <t>IF($C$4FALSE,"-",OFFSET(RAW_DATA!$A$1,U$8-1,$A39+$A$7))</t>
  </si>
  <si>
    <t>$V$39</t>
  </si>
  <si>
    <t>R39C22</t>
  </si>
  <si>
    <t>IF($C$4FALSE,"-",OFFSET(RAW_DATA!$A$1,V$8-1,$A39+$A$7))</t>
  </si>
  <si>
    <t>$W$39</t>
  </si>
  <si>
    <t>R39C23</t>
  </si>
  <si>
    <t>IF($C$4FALSE,"-",OFFSET(RAW_DATA!$A$1,W$8-1,$A39+$A$7))</t>
  </si>
  <si>
    <t>$X$39</t>
  </si>
  <si>
    <t>R39C24</t>
  </si>
  <si>
    <t>IF($C$4FALSE,"-",OFFSET(RAW_DATA!$A$1,X$8-1,$A39+$A$7))</t>
  </si>
  <si>
    <t>$Y$39</t>
  </si>
  <si>
    <t>R39C25</t>
  </si>
  <si>
    <t>IF($C$4FALSE,"-",OFFSET(RAW_DATA!$A$1,Y$8-1,$A39+$A$7))</t>
  </si>
  <si>
    <t>$Z$39</t>
  </si>
  <si>
    <t>R39C26</t>
  </si>
  <si>
    <t>IF($C$4FALSE,"-",OFFSET(RAW_DATA!$A$1,Z$8-1,$A39+$A$7))</t>
  </si>
  <si>
    <t>$AA$39</t>
  </si>
  <si>
    <t>R39C27</t>
  </si>
  <si>
    <t>IF($C$4FALSE,"-",OFFSET(RAW_DATA!$A$1,AA$8-1,$A39+$A$7))</t>
  </si>
  <si>
    <t>$AB$39</t>
  </si>
  <si>
    <t>R39C28</t>
  </si>
  <si>
    <t>IF($C$4FALSE,"-",OFFSET(RAW_DATA!$A$1,AB$8-1,$A39+$A$7))</t>
  </si>
  <si>
    <t>$AC$39</t>
  </si>
  <si>
    <t>R39C29</t>
  </si>
  <si>
    <t>IF($C$4FALSE,"-",OFFSET(RAW_DATA!$A$1,AC$8-1,$A39+$A$7))</t>
  </si>
  <si>
    <t>$AD$39</t>
  </si>
  <si>
    <t>R39C30</t>
  </si>
  <si>
    <t>IF($C$4FALSE,"-",OFFSET(RAW_DATA!$A$1,AD$8-1,$A39+$A$7))</t>
  </si>
  <si>
    <t>$AE$39</t>
  </si>
  <si>
    <t>R39C31</t>
  </si>
  <si>
    <t>IF($C$4FALSE,"-",OFFSET(RAW_DATA!$A$1,AE$8-1,$A39+$A$7))</t>
  </si>
  <si>
    <t>$AF$39</t>
  </si>
  <si>
    <t>R39C32</t>
  </si>
  <si>
    <t>IF($C$4FALSE,"-",OFFSET(RAW_DATA!$A$1,AF$8-1,$A39+$A$7))</t>
  </si>
  <si>
    <t>$A$40</t>
  </si>
  <si>
    <t>R40C1</t>
  </si>
  <si>
    <t>IF($C$4FALSE,"-",$A39+A$8)</t>
  </si>
  <si>
    <t>$C$40</t>
  </si>
  <si>
    <t>R40C3</t>
  </si>
  <si>
    <t>IF($C$4FALSE,"-",OFFSET(RAW_DATA!$A$1,0,$A40))</t>
  </si>
  <si>
    <t>$D$40</t>
  </si>
  <si>
    <t>R40C4</t>
  </si>
  <si>
    <t>IF($C$4FALSE,"-",OFFSET(RAW_DATA!$A$1,F$8-1,$A40+$A$7-4))</t>
  </si>
  <si>
    <t>$E$40</t>
  </si>
  <si>
    <t>R40C5</t>
  </si>
  <si>
    <t>IF($C$4FALSE,"-",OFFSET(RAW_DATA!$A$1,F$8-1,$A40+$A$7-2))</t>
  </si>
  <si>
    <t>$F$40</t>
  </si>
  <si>
    <t>R40C6</t>
  </si>
  <si>
    <t>IF($C$4FALSE,"-",OFFSET(RAW_DATA!$A$1,F$8-1,$A40+$A$7))</t>
  </si>
  <si>
    <t>$G$40</t>
  </si>
  <si>
    <t>R40C7</t>
  </si>
  <si>
    <t>IF($C$4FALSE,"-",OFFSET(RAW_DATA!$A$1,I$8-1,$A40+$A$7-4))</t>
  </si>
  <si>
    <t>$H$40</t>
  </si>
  <si>
    <t>R40C8</t>
  </si>
  <si>
    <t>IF($C$4FALSE,"-",OFFSET(RAW_DATA!$A$1,I$8-1,$A40+$A$7-2))</t>
  </si>
  <si>
    <t>$I$40</t>
  </si>
  <si>
    <t>R40C9</t>
  </si>
  <si>
    <t>IF($C$4FALSE,"-",OFFSET(RAW_DATA!$A$1,I$8-1,$A40+$A$7))</t>
  </si>
  <si>
    <t>$J$40</t>
  </si>
  <si>
    <t>R40C10</t>
  </si>
  <si>
    <t>IF($C$4FALSE,"-",OFFSET(RAW_DATA!$A$1,L$8-1,$A40+$A$7-4))</t>
  </si>
  <si>
    <t>$K$40</t>
  </si>
  <si>
    <t>R40C11</t>
  </si>
  <si>
    <t>IF($C$4FALSE,"-",OFFSET(RAW_DATA!$A$1,L$8-1,$A40+$A$7-2))</t>
  </si>
  <si>
    <t>$L$40</t>
  </si>
  <si>
    <t>R40C12</t>
  </si>
  <si>
    <t>IF($C$4FALSE,"-",OFFSET(RAW_DATA!$A$1,L$8-1,$A40+$A$7))</t>
  </si>
  <si>
    <t>$M$40</t>
  </si>
  <si>
    <t>R40C13</t>
  </si>
  <si>
    <t>IF($C$4FALSE,"-",OFFSET(RAW_DATA!$A$1,O$8-1,$A40+$A$7-4))</t>
  </si>
  <si>
    <t>$N$40</t>
  </si>
  <si>
    <t>R40C14</t>
  </si>
  <si>
    <t>IF($C$4FALSE,"-",OFFSET(RAW_DATA!$A$1,O$8-1,$A40+$A$7-2))</t>
  </si>
  <si>
    <t>$O$40</t>
  </si>
  <si>
    <t>R40C15</t>
  </si>
  <si>
    <t>IF($C$4FALSE,"-",OFFSET(RAW_DATA!$A$1,O$8-1,$A40+$A$7))</t>
  </si>
  <si>
    <t>$P$40</t>
  </si>
  <si>
    <t>R40C16</t>
  </si>
  <si>
    <t>IF($C$4FALSE,"-",OFFSET(RAW_DATA!$A$1,P$8-1,$A40+$A$7))</t>
  </si>
  <si>
    <t>$Q$40</t>
  </si>
  <si>
    <t>R40C17</t>
  </si>
  <si>
    <t>IF($C$4FALSE,"-",OFFSET(RAW_DATA!$A$1,Q$8-1,$A40+$A$7))</t>
  </si>
  <si>
    <t>$R$40</t>
  </si>
  <si>
    <t>R40C18</t>
  </si>
  <si>
    <t>IF($C$4FALSE,"-",OFFSET(RAW_DATA!$A$1,R$8-1,$A40+$A$7))</t>
  </si>
  <si>
    <t>$S$40</t>
  </si>
  <si>
    <t>R40C19</t>
  </si>
  <si>
    <t>IF($C$4FALSE,"-",OFFSET(RAW_DATA!$A$1,S$8-1,$A40+$A$7))</t>
  </si>
  <si>
    <t>$T$40</t>
  </si>
  <si>
    <t>R40C20</t>
  </si>
  <si>
    <t>IF($C$4FALSE,"-",OFFSET(RAW_DATA!$A$1,T$8-1,$A40+$A$7))</t>
  </si>
  <si>
    <t>$U$40</t>
  </si>
  <si>
    <t>R40C21</t>
  </si>
  <si>
    <t>IF($C$4FALSE,"-",OFFSET(RAW_DATA!$A$1,U$8-1,$A40+$A$7))</t>
  </si>
  <si>
    <t>$V$40</t>
  </si>
  <si>
    <t>R40C22</t>
  </si>
  <si>
    <t>IF($C$4FALSE,"-",OFFSET(RAW_DATA!$A$1,V$8-1,$A40+$A$7))</t>
  </si>
  <si>
    <t>$W$40</t>
  </si>
  <si>
    <t>R40C23</t>
  </si>
  <si>
    <t>IF($C$4FALSE,"-",OFFSET(RAW_DATA!$A$1,W$8-1,$A40+$A$7))</t>
  </si>
  <si>
    <t>$X$40</t>
  </si>
  <si>
    <t>R40C24</t>
  </si>
  <si>
    <t>IF($C$4FALSE,"-",OFFSET(RAW_DATA!$A$1,X$8-1,$A40+$A$7))</t>
  </si>
  <si>
    <t>$Y$40</t>
  </si>
  <si>
    <t>R40C25</t>
  </si>
  <si>
    <t>IF($C$4FALSE,"-",OFFSET(RAW_DATA!$A$1,Y$8-1,$A40+$A$7))</t>
  </si>
  <si>
    <t>$Z$40</t>
  </si>
  <si>
    <t>R40C26</t>
  </si>
  <si>
    <t>IF($C$4FALSE,"-",OFFSET(RAW_DATA!$A$1,Z$8-1,$A40+$A$7))</t>
  </si>
  <si>
    <t>$AA$40</t>
  </si>
  <si>
    <t>R40C27</t>
  </si>
  <si>
    <t>IF($C$4FALSE,"-",OFFSET(RAW_DATA!$A$1,AA$8-1,$A40+$A$7))</t>
  </si>
  <si>
    <t>$AB$40</t>
  </si>
  <si>
    <t>R40C28</t>
  </si>
  <si>
    <t>IF($C$4FALSE,"-",OFFSET(RAW_DATA!$A$1,AB$8-1,$A40+$A$7))</t>
  </si>
  <si>
    <t>$AC$40</t>
  </si>
  <si>
    <t>R40C29</t>
  </si>
  <si>
    <t>IF($C$4FALSE,"-",OFFSET(RAW_DATA!$A$1,AC$8-1,$A40+$A$7))</t>
  </si>
  <si>
    <t>$AD$40</t>
  </si>
  <si>
    <t>R40C30</t>
  </si>
  <si>
    <t>IF($C$4FALSE,"-",OFFSET(RAW_DATA!$A$1,AD$8-1,$A40+$A$7))</t>
  </si>
  <si>
    <t>$AE$40</t>
  </si>
  <si>
    <t>R40C31</t>
  </si>
  <si>
    <t>IF($C$4FALSE,"-",OFFSET(RAW_DATA!$A$1,AE$8-1,$A40+$A$7))</t>
  </si>
  <si>
    <t>$AF$40</t>
  </si>
  <si>
    <t>R40C32</t>
  </si>
  <si>
    <t>IF($C$4FALSE,"-",OFFSET(RAW_DATA!$A$1,AF$8-1,$A40+$A$7))</t>
  </si>
  <si>
    <t>$A$41</t>
  </si>
  <si>
    <t>R41C1</t>
  </si>
  <si>
    <t>IF($C$4FALSE,"-",$A40+A$8)</t>
  </si>
  <si>
    <t>$C$41</t>
  </si>
  <si>
    <t>R41C3</t>
  </si>
  <si>
    <t>IF($C$4FALSE,"-",OFFSET(RAW_DATA!$A$1,0,$A41))</t>
  </si>
  <si>
    <t>$D$41</t>
  </si>
  <si>
    <t>R41C4</t>
  </si>
  <si>
    <t>IF($C$4FALSE,"-",OFFSET(RAW_DATA!$A$1,F$8-1,$A41+$A$7-4))</t>
  </si>
  <si>
    <t>$E$41</t>
  </si>
  <si>
    <t>R41C5</t>
  </si>
  <si>
    <t>IF($C$4FALSE,"-",OFFSET(RAW_DATA!$A$1,F$8-1,$A41+$A$7-2))</t>
  </si>
  <si>
    <t>$F$41</t>
  </si>
  <si>
    <t>R41C6</t>
  </si>
  <si>
    <t>IF($C$4FALSE,"-",OFFSET(RAW_DATA!$A$1,F$8-1,$A41+$A$7))</t>
  </si>
  <si>
    <t>$G$41</t>
  </si>
  <si>
    <t>R41C7</t>
  </si>
  <si>
    <t>IF($C$4FALSE,"-",OFFSET(RAW_DATA!$A$1,I$8-1,$A41+$A$7-4))</t>
  </si>
  <si>
    <t>$H$41</t>
  </si>
  <si>
    <t>R41C8</t>
  </si>
  <si>
    <t>IF($C$4FALSE,"-",OFFSET(RAW_DATA!$A$1,I$8-1,$A41+$A$7-2))</t>
  </si>
  <si>
    <t>$I$41</t>
  </si>
  <si>
    <t>R41C9</t>
  </si>
  <si>
    <t>IF($C$4FALSE,"-",OFFSET(RAW_DATA!$A$1,I$8-1,$A41+$A$7))</t>
  </si>
  <si>
    <t>$J$41</t>
  </si>
  <si>
    <t>R41C10</t>
  </si>
  <si>
    <t>IF($C$4FALSE,"-",OFFSET(RAW_DATA!$A$1,L$8-1,$A41+$A$7-4))</t>
  </si>
  <si>
    <t>$K$41</t>
  </si>
  <si>
    <t>R41C11</t>
  </si>
  <si>
    <t>IF($C$4FALSE,"-",OFFSET(RAW_DATA!$A$1,L$8-1,$A41+$A$7-2))</t>
  </si>
  <si>
    <t>$L$41</t>
  </si>
  <si>
    <t>R41C12</t>
  </si>
  <si>
    <t>IF($C$4FALSE,"-",OFFSET(RAW_DATA!$A$1,L$8-1,$A41+$A$7))</t>
  </si>
  <si>
    <t>$M$41</t>
  </si>
  <si>
    <t>R41C13</t>
  </si>
  <si>
    <t>IF($C$4FALSE,"-",OFFSET(RAW_DATA!$A$1,O$8-1,$A41+$A$7-4))</t>
  </si>
  <si>
    <t>$N$41</t>
  </si>
  <si>
    <t>R41C14</t>
  </si>
  <si>
    <t>IF($C$4FALSE,"-",OFFSET(RAW_DATA!$A$1,O$8-1,$A41+$A$7-2))</t>
  </si>
  <si>
    <t>$O$41</t>
  </si>
  <si>
    <t>R41C15</t>
  </si>
  <si>
    <t>IF($C$4FALSE,"-",OFFSET(RAW_DATA!$A$1,O$8-1,$A41+$A$7))</t>
  </si>
  <si>
    <t>$P$41</t>
  </si>
  <si>
    <t>R41C16</t>
  </si>
  <si>
    <t>IF($C$4FALSE,"-",OFFSET(RAW_DATA!$A$1,P$8-1,$A41+$A$7))</t>
  </si>
  <si>
    <t>$Q$41</t>
  </si>
  <si>
    <t>R41C17</t>
  </si>
  <si>
    <t>IF($C$4FALSE,"-",OFFSET(RAW_DATA!$A$1,Q$8-1,$A41+$A$7))</t>
  </si>
  <si>
    <t>$R$41</t>
  </si>
  <si>
    <t>R41C18</t>
  </si>
  <si>
    <t>IF($C$4FALSE,"-",OFFSET(RAW_DATA!$A$1,R$8-1,$A41+$A$7))</t>
  </si>
  <si>
    <t>$S$41</t>
  </si>
  <si>
    <t>R41C19</t>
  </si>
  <si>
    <t>IF($C$4FALSE,"-",OFFSET(RAW_DATA!$A$1,S$8-1,$A41+$A$7))</t>
  </si>
  <si>
    <t>$T$41</t>
  </si>
  <si>
    <t>R41C20</t>
  </si>
  <si>
    <t>IF($C$4FALSE,"-",OFFSET(RAW_DATA!$A$1,T$8-1,$A41+$A$7))</t>
  </si>
  <si>
    <t>$U$41</t>
  </si>
  <si>
    <t>R41C21</t>
  </si>
  <si>
    <t>IF($C$4FALSE,"-",OFFSET(RAW_DATA!$A$1,U$8-1,$A41+$A$7))</t>
  </si>
  <si>
    <t>$V$41</t>
  </si>
  <si>
    <t>R41C22</t>
  </si>
  <si>
    <t>IF($C$4FALSE,"-",OFFSET(RAW_DATA!$A$1,V$8-1,$A41+$A$7))</t>
  </si>
  <si>
    <t>$W$41</t>
  </si>
  <si>
    <t>R41C23</t>
  </si>
  <si>
    <t>IF($C$4FALSE,"-",OFFSET(RAW_DATA!$A$1,W$8-1,$A41+$A$7))</t>
  </si>
  <si>
    <t>$X$41</t>
  </si>
  <si>
    <t>R41C24</t>
  </si>
  <si>
    <t>IF($C$4FALSE,"-",OFFSET(RAW_DATA!$A$1,X$8-1,$A41+$A$7))</t>
  </si>
  <si>
    <t>$Y$41</t>
  </si>
  <si>
    <t>R41C25</t>
  </si>
  <si>
    <t>IF($C$4FALSE,"-",OFFSET(RAW_DATA!$A$1,Y$8-1,$A41+$A$7))</t>
  </si>
  <si>
    <t>$Z$41</t>
  </si>
  <si>
    <t>R41C26</t>
  </si>
  <si>
    <t>IF($C$4FALSE,"-",OFFSET(RAW_DATA!$A$1,Z$8-1,$A41+$A$7))</t>
  </si>
  <si>
    <t>$AA$41</t>
  </si>
  <si>
    <t>R41C27</t>
  </si>
  <si>
    <t>IF($C$4FALSE,"-",OFFSET(RAW_DATA!$A$1,AA$8-1,$A41+$A$7))</t>
  </si>
  <si>
    <t>$AB$41</t>
  </si>
  <si>
    <t>R41C28</t>
  </si>
  <si>
    <t>IF($C$4FALSE,"-",OFFSET(RAW_DATA!$A$1,AB$8-1,$A41+$A$7))</t>
  </si>
  <si>
    <t>$AC$41</t>
  </si>
  <si>
    <t>R41C29</t>
  </si>
  <si>
    <t>IF($C$4FALSE,"-",OFFSET(RAW_DATA!$A$1,AC$8-1,$A41+$A$7))</t>
  </si>
  <si>
    <t>$AD$41</t>
  </si>
  <si>
    <t>R41C30</t>
  </si>
  <si>
    <t>IF($C$4FALSE,"-",OFFSET(RAW_DATA!$A$1,AD$8-1,$A41+$A$7))</t>
  </si>
  <si>
    <t>$AE$41</t>
  </si>
  <si>
    <t>R41C31</t>
  </si>
  <si>
    <t>IF($C$4FALSE,"-",OFFSET(RAW_DATA!$A$1,AE$8-1,$A41+$A$7))</t>
  </si>
  <si>
    <t>$AF$41</t>
  </si>
  <si>
    <t>R41C32</t>
  </si>
  <si>
    <t>IF($C$4FALSE,"-",OFFSET(RAW_DATA!$A$1,AF$8-1,$A41+$A$7))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</si>
</sst>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7" formatCode="&quot;$&quot;#,##0.00_);\(&quot;$&quot;#,##0.00\)"/>
    <numFmt numFmtId="43" formatCode="_(* #,##0.00_);_(* \(#,##0.00\);_(* &quot;-&quot;??_);_(@_)"/>
    <numFmt numFmtId="164" formatCode="#,##0.00###;\-#,##0.00###"/>
    <numFmt numFmtId="165" formatCode="_-&quot;$&quot;* #,##0.00_-;\-&quot;$&quot;* #,##0.00_-;_-&quot;$&quot;* &quot;-&quot;??_-;_-@_-"/>
    <numFmt numFmtId="166" formatCode="#,##0_)\x;\(#,##0\)\x;0_)\x;@_)_x"/>
    <numFmt numFmtId="167" formatCode="d\.m\.yy"/>
    <numFmt numFmtId="168" formatCode="_-* #,##0.00_-;\-* #,##0.00_-;_-* &quot;-&quot;??_-;_-@_-"/>
    <numFmt numFmtId="169" formatCode="_ * #,##0.00_ ;_ * \-#,##0.00_ ;_ * &quot;-&quot;??_ ;_ @_ "/>
    <numFmt numFmtId="170" formatCode="#,##0.0000"/>
  </numFmts>
  <fonts count="27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sz val="11"/>
      <color indexed="9"/>
      <name val="Helvetica Neue"/>
    </font>
    <font>
      <sz val="10"/>
      <name val="Verdana"/>
      <family val="2"/>
    </font>
    <font>
      <sz val="14"/>
      <name val="Helv"/>
    </font>
    <font>
      <u/>
      <sz val="12"/>
      <color theme="10"/>
      <name val="Calibri"/>
      <family val="2"/>
      <scheme val="minor"/>
    </font>
    <font>
      <sz val="11"/>
      <color indexed="8"/>
      <name val="Calibri"/>
      <family val="2"/>
    </font>
    <font>
      <sz val="10"/>
      <color indexed="64"/>
      <name val="Arial"/>
      <family val="2"/>
    </font>
    <font>
      <sz val="10"/>
      <color indexed="8"/>
      <name val="MS Sans Serif"/>
      <family val="2"/>
    </font>
    <font>
      <sz val="11"/>
      <color indexed="8"/>
      <name val="Helvetica Neue"/>
    </font>
    <font>
      <sz val="12"/>
      <color theme="1"/>
      <name val="Calibri"/>
      <family val="2"/>
      <scheme val="minor"/>
    </font>
    <font>
      <sz val="10"/>
      <name val="Century Gothic"/>
      <family val="2"/>
    </font>
    <font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indexed="64"/>
      </left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indexed="64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51">
    <xf numFmtId="0" fontId="0" fillId="0" borderId="0"/>
    <xf numFmtId="0" fontId="3" fillId="0" borderId="0"/>
    <xf numFmtId="0" fontId="4" fillId="0" borderId="0"/>
    <xf numFmtId="165" fontId="9" fillId="0" borderId="0" applyFont="0" applyFill="0" applyBorder="0" applyAlignment="0" applyProtection="0"/>
    <xf numFmtId="0" fontId="9" fillId="0" borderId="0"/>
    <xf numFmtId="166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13" fillId="0" borderId="0"/>
    <xf numFmtId="0" fontId="5" fillId="2" borderId="0" applyNumberFormat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8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5" fillId="0" borderId="0" applyFont="0" applyFill="0" applyBorder="0" applyAlignment="0" applyProtection="0"/>
    <xf numFmtId="0" fontId="16" fillId="0" borderId="0"/>
    <xf numFmtId="0" fontId="4" fillId="0" borderId="0"/>
    <xf numFmtId="0" fontId="17" fillId="0" borderId="0"/>
    <xf numFmtId="0" fontId="10" fillId="0" borderId="0"/>
    <xf numFmtId="0" fontId="10" fillId="0" borderId="0"/>
    <xf numFmtId="0" fontId="10" fillId="0" borderId="0"/>
    <xf numFmtId="0" fontId="18" fillId="0" borderId="0" applyNumberFormat="0" applyFill="0" applyBorder="0" applyProtection="0">
      <alignment vertical="top"/>
    </xf>
    <xf numFmtId="0" fontId="10" fillId="0" borderId="0"/>
    <xf numFmtId="0" fontId="19" fillId="0" borderId="0"/>
    <xf numFmtId="0" fontId="10" fillId="0" borderId="0"/>
    <xf numFmtId="0" fontId="12" fillId="0" borderId="0"/>
    <xf numFmtId="0" fontId="10" fillId="0" borderId="0"/>
    <xf numFmtId="0" fontId="20" fillId="0" borderId="0"/>
    <xf numFmtId="9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65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39" fontId="2" fillId="0" borderId="0" xfId="0" applyNumberFormat="1" applyFont="1"/>
    <xf numFmtId="39" fontId="2" fillId="0" borderId="2" xfId="0" applyNumberFormat="1" applyFont="1" applyBorder="1"/>
    <xf numFmtId="39" fontId="2" fillId="0" borderId="0" xfId="0" applyNumberFormat="1" applyFont="1" applyBorder="1"/>
    <xf numFmtId="39" fontId="2" fillId="0" borderId="4" xfId="0" applyNumberFormat="1" applyFont="1" applyBorder="1"/>
    <xf numFmtId="39" fontId="2" fillId="0" borderId="3" xfId="0" applyNumberFormat="1" applyFont="1" applyBorder="1"/>
    <xf numFmtId="39" fontId="1" fillId="0" borderId="5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  <xf numFmtId="49" fontId="0" fillId="0" borderId="0" xfId="0" applyNumberFormat="1" applyAlignment="1">
      <alignment horizontal="center"/>
    </xf>
    <xf numFmtId="39" fontId="1" fillId="0" borderId="0" xfId="0" applyNumberFormat="1" applyFont="1"/>
    <xf numFmtId="49" fontId="2" fillId="0" borderId="0" xfId="0" applyNumberFormat="1" applyFont="1"/>
    <xf numFmtId="49" fontId="1" fillId="0" borderId="6" xfId="0" applyNumberFormat="1" applyFont="1" applyBorder="1" applyAlignment="1">
      <alignment horizontal="center"/>
    </xf>
    <xf numFmtId="164" fontId="2" fillId="0" borderId="0" xfId="0" applyNumberFormat="1" applyFont="1"/>
    <xf numFmtId="164" fontId="1" fillId="0" borderId="0" xfId="0" applyNumberFormat="1" applyFont="1"/>
    <xf numFmtId="0" fontId="6" fillId="0" borderId="7" xfId="2" applyFont="1" applyBorder="1" applyAlignment="1">
      <alignment vertical="center"/>
    </xf>
    <xf numFmtId="0" fontId="8" fillId="3" borderId="7" xfId="2" applyFont="1" applyFill="1" applyBorder="1" applyAlignment="1">
      <alignment horizontal="center" vertical="center" wrapText="1"/>
    </xf>
    <xf numFmtId="0" fontId="6" fillId="0" borderId="0" xfId="2" applyFont="1" applyFill="1" applyBorder="1" applyAlignment="1">
      <alignment horizontal="center" vertical="center"/>
    </xf>
    <xf numFmtId="0" fontId="4" fillId="0" borderId="0" xfId="2" applyFont="1" applyFill="1" applyAlignment="1">
      <alignment vertical="center"/>
    </xf>
    <xf numFmtId="0" fontId="7" fillId="0" borderId="0" xfId="2" applyFont="1" applyFill="1" applyBorder="1" applyAlignment="1">
      <alignment horizontal="right" vertical="center"/>
    </xf>
    <xf numFmtId="3" fontId="4" fillId="0" borderId="11" xfId="3" applyNumberFormat="1" applyFont="1" applyFill="1" applyBorder="1" applyAlignment="1">
      <alignment vertical="center"/>
    </xf>
    <xf numFmtId="165" fontId="4" fillId="0" borderId="12" xfId="3" applyFont="1" applyFill="1" applyBorder="1" applyAlignment="1">
      <alignment vertical="center"/>
    </xf>
    <xf numFmtId="165" fontId="4" fillId="0" borderId="0" xfId="3" applyFont="1" applyFill="1" applyAlignment="1">
      <alignment vertical="center"/>
    </xf>
    <xf numFmtId="0" fontId="4" fillId="0" borderId="0" xfId="2" applyFont="1" applyFill="1" applyBorder="1" applyAlignment="1">
      <alignment horizontal="right" vertical="center"/>
    </xf>
    <xf numFmtId="0" fontId="4" fillId="0" borderId="7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4" fillId="0" borderId="0" xfId="2" applyFont="1" applyFill="1" applyAlignment="1">
      <alignment horizontal="center" vertical="center"/>
    </xf>
    <xf numFmtId="0" fontId="4" fillId="0" borderId="0" xfId="2" applyFont="1" applyFill="1" applyBorder="1" applyAlignment="1">
      <alignment vertical="center"/>
    </xf>
    <xf numFmtId="0" fontId="4" fillId="5" borderId="7" xfId="2" applyFont="1" applyFill="1" applyBorder="1" applyAlignment="1">
      <alignment horizontal="center" vertical="center"/>
    </xf>
    <xf numFmtId="0" fontId="6" fillId="0" borderId="7" xfId="2" applyFont="1" applyFill="1" applyBorder="1" applyAlignment="1">
      <alignment horizontal="center" vertical="center"/>
    </xf>
    <xf numFmtId="0" fontId="6" fillId="5" borderId="7" xfId="2" applyFont="1" applyFill="1" applyBorder="1" applyAlignment="1">
      <alignment horizontal="center" vertical="center"/>
    </xf>
    <xf numFmtId="0" fontId="4" fillId="4" borderId="7" xfId="2" applyFont="1" applyFill="1" applyBorder="1" applyAlignment="1">
      <alignment horizontal="center" vertical="center" wrapText="1"/>
    </xf>
    <xf numFmtId="165" fontId="4" fillId="4" borderId="7" xfId="2" applyNumberFormat="1" applyFont="1" applyFill="1" applyBorder="1" applyAlignment="1">
      <alignment horizontal="center" vertical="center" wrapText="1"/>
    </xf>
    <xf numFmtId="165" fontId="4" fillId="0" borderId="0" xfId="3" applyFont="1" applyFill="1" applyBorder="1" applyAlignment="1">
      <alignment vertical="center"/>
    </xf>
    <xf numFmtId="165" fontId="4" fillId="0" borderId="10" xfId="3" applyFont="1" applyFill="1" applyBorder="1" applyAlignment="1">
      <alignment vertical="center"/>
    </xf>
    <xf numFmtId="3" fontId="4" fillId="0" borderId="16" xfId="3" applyNumberFormat="1" applyFont="1" applyFill="1" applyBorder="1" applyAlignment="1">
      <alignment vertical="center"/>
    </xf>
    <xf numFmtId="165" fontId="4" fillId="0" borderId="15" xfId="3" applyFont="1" applyFill="1" applyBorder="1" applyAlignment="1">
      <alignment vertical="center"/>
    </xf>
    <xf numFmtId="165" fontId="4" fillId="0" borderId="13" xfId="3" applyFont="1" applyFill="1" applyBorder="1" applyAlignment="1">
      <alignment vertical="center"/>
    </xf>
    <xf numFmtId="0" fontId="22" fillId="0" borderId="17" xfId="2" applyFont="1" applyFill="1" applyBorder="1" applyAlignment="1">
      <alignment horizontal="right" vertical="center"/>
    </xf>
    <xf numFmtId="170" fontId="23" fillId="0" borderId="18" xfId="3" applyNumberFormat="1" applyFont="1" applyFill="1" applyBorder="1" applyAlignment="1">
      <alignment vertical="center"/>
    </xf>
    <xf numFmtId="170" fontId="23" fillId="0" borderId="17" xfId="3" applyNumberFormat="1" applyFont="1" applyFill="1" applyBorder="1" applyAlignment="1">
      <alignment vertical="center"/>
    </xf>
    <xf numFmtId="170" fontId="23" fillId="0" borderId="20" xfId="3" applyNumberFormat="1" applyFont="1" applyFill="1" applyBorder="1" applyAlignment="1">
      <alignment vertical="center"/>
    </xf>
    <xf numFmtId="0" fontId="7" fillId="3" borderId="8" xfId="2" applyFont="1" applyFill="1" applyBorder="1" applyAlignment="1">
      <alignment horizontal="center" vertical="center" wrapText="1"/>
    </xf>
    <xf numFmtId="0" fontId="7" fillId="3" borderId="14" xfId="2" applyFont="1" applyFill="1" applyBorder="1" applyAlignment="1">
      <alignment horizontal="center" vertical="center" wrapText="1"/>
    </xf>
    <xf numFmtId="0" fontId="7" fillId="3" borderId="9" xfId="2" applyFont="1" applyFill="1" applyBorder="1" applyAlignment="1">
      <alignment horizontal="center" vertical="center" wrapText="1"/>
    </xf>
    <xf numFmtId="0" fontId="7" fillId="3" borderId="7" xfId="2" applyFont="1" applyFill="1" applyBorder="1" applyAlignment="1">
      <alignment horizontal="center" vertical="center" wrapText="1"/>
    </xf>
    <xf numFmtId="0" fontId="7" fillId="3" borderId="7" xfId="2" applyFont="1" applyFill="1" applyBorder="1" applyAlignment="1">
      <alignment horizontal="center" vertical="center"/>
    </xf>
    <xf numFmtId="165" fontId="4" fillId="0" borderId="7" xfId="2" applyNumberFormat="1" applyFont="1" applyFill="1" applyBorder="1" applyAlignment="1">
      <alignment vertical="center"/>
    </xf>
    <xf numFmtId="49" fontId="24" fillId="3" borderId="8" xfId="2" applyNumberFormat="1" applyFont="1" applyFill="1" applyBorder="1" applyAlignment="1">
      <alignment horizontal="center" vertical="center" wrapText="1"/>
    </xf>
    <xf numFmtId="0" fontId="4" fillId="0" borderId="18" xfId="2" applyFont="1" applyFill="1" applyBorder="1" applyAlignment="1">
      <alignment vertical="center"/>
    </xf>
    <xf numFmtId="0" fontId="4" fillId="0" borderId="17" xfId="2" applyFont="1" applyFill="1" applyBorder="1" applyAlignment="1">
      <alignment vertical="center"/>
    </xf>
    <xf numFmtId="0" fontId="4" fillId="0" borderId="20" xfId="2" applyFont="1" applyFill="1" applyBorder="1" applyAlignment="1">
      <alignment vertical="center"/>
    </xf>
    <xf numFmtId="0" fontId="4" fillId="0" borderId="19" xfId="2" applyFont="1" applyFill="1" applyBorder="1" applyAlignment="1">
      <alignment vertical="center"/>
    </xf>
    <xf numFmtId="0" fontId="4" fillId="0" borderId="10" xfId="2" applyFont="1" applyFill="1" applyBorder="1" applyAlignment="1">
      <alignment vertical="center"/>
    </xf>
    <xf numFmtId="0" fontId="4" fillId="0" borderId="15" xfId="2" applyFont="1" applyFill="1" applyBorder="1" applyAlignment="1">
      <alignment horizontal="center" vertical="center"/>
    </xf>
    <xf numFmtId="0" fontId="25" fillId="0" borderId="0" xfId="2" applyFont="1" applyFill="1" applyAlignment="1">
      <alignment vertical="center"/>
    </xf>
    <xf numFmtId="0" fontId="26" fillId="0" borderId="0" xfId="0" applyFont="1" applyAlignment="1">
      <alignment horizontal="centerContinuous"/>
    </xf>
    <xf numFmtId="49" fontId="26" fillId="0" borderId="1" xfId="0" applyNumberFormat="1" applyFont="1" applyBorder="1" applyAlignment="1">
      <alignment horizontal="centerContinuous"/>
    </xf>
    <xf numFmtId="49" fontId="26" fillId="0" borderId="0" xfId="0" applyNumberFormat="1" applyFont="1" applyBorder="1" applyAlignment="1">
      <alignment horizontal="centerContinuous"/>
    </xf>
    <xf numFmtId="7" fontId="0" fillId="0" borderId="0" xfId="0" applyNumberFormat="1"/>
  </cellXfs>
  <cellStyles count="51">
    <cellStyle name="_Multiple" xfId="5"/>
    <cellStyle name="Comma 2" xfId="6"/>
    <cellStyle name="Comma 2 2" xfId="7"/>
    <cellStyle name="Comma 3" xfId="8"/>
    <cellStyle name="Comma 4" xfId="9"/>
    <cellStyle name="Currency 2" xfId="3"/>
    <cellStyle name="Date" xfId="10"/>
    <cellStyle name="Good 2" xfId="11"/>
    <cellStyle name="Hyperlink 2" xfId="12"/>
    <cellStyle name="Hyperlink 3" xfId="13"/>
    <cellStyle name="Hyperlink 4" xfId="14"/>
    <cellStyle name="Migliaia_Allegato 1 AD 2007" xfId="15"/>
    <cellStyle name="Millares 2" xfId="16"/>
    <cellStyle name="Millares 2 2" xfId="17"/>
    <cellStyle name="Millares 2 3" xfId="18"/>
    <cellStyle name="Millares 2 4" xfId="19"/>
    <cellStyle name="Millares 2 5" xfId="20"/>
    <cellStyle name="Millares 3" xfId="21"/>
    <cellStyle name="Millares 3 2" xfId="22"/>
    <cellStyle name="Millares 4" xfId="23"/>
    <cellStyle name="Millares 4 2" xfId="24"/>
    <cellStyle name="Millares 4 3" xfId="25"/>
    <cellStyle name="Millares 4 4" xfId="26"/>
    <cellStyle name="Millares 4 5" xfId="27"/>
    <cellStyle name="Millares 5" xfId="28"/>
    <cellStyle name="Normal" xfId="0" builtinId="0"/>
    <cellStyle name="Normal 15" xfId="29"/>
    <cellStyle name="Normal 2" xfId="1"/>
    <cellStyle name="Normal 2 2" xfId="30"/>
    <cellStyle name="Normal 2 2 2" xfId="31"/>
    <cellStyle name="Normal 2 2 3" xfId="32"/>
    <cellStyle name="Normal 2 3" xfId="33"/>
    <cellStyle name="Normal 2 3 2" xfId="34"/>
    <cellStyle name="Normal 2 4" xfId="35"/>
    <cellStyle name="Normal 2 5" xfId="36"/>
    <cellStyle name="Normal 3" xfId="4"/>
    <cellStyle name="Normal 3 2" xfId="37"/>
    <cellStyle name="Normal 3 3" xfId="38"/>
    <cellStyle name="Normal 4" xfId="39"/>
    <cellStyle name="Normal 5" xfId="40"/>
    <cellStyle name="Normal 6" xfId="2"/>
    <cellStyle name="Normale_Calendario scadenze" xfId="41"/>
    <cellStyle name="Percent 2" xfId="42"/>
    <cellStyle name="Percent 2 2" xfId="43"/>
    <cellStyle name="Percent 3" xfId="44"/>
    <cellStyle name="Percent 4" xfId="45"/>
    <cellStyle name="Porcentual 2" xfId="46"/>
    <cellStyle name="Porcentual 2 2" xfId="47"/>
    <cellStyle name="Porcentual 2 2 2" xfId="48"/>
    <cellStyle name="Porcentual 2 3" xfId="49"/>
    <cellStyle name="Porcentual 3" xfId="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2</xdr:col>
          <xdr:colOff>152400</xdr:colOff>
          <xdr:row>9</xdr:row>
          <xdr:rowOff>38100</xdr:rowOff>
        </xdr:to>
        <xdr:sp macro="" textlink="">
          <xdr:nvSpPr>
            <xdr:cNvPr id="30721" name="FILTER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2</xdr:col>
          <xdr:colOff>152400</xdr:colOff>
          <xdr:row>9</xdr:row>
          <xdr:rowOff>38100</xdr:rowOff>
        </xdr:to>
        <xdr:sp macro="" textlink="">
          <xdr:nvSpPr>
            <xdr:cNvPr id="30722" name="HEADER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3</xdr:col>
          <xdr:colOff>314325</xdr:colOff>
          <xdr:row>1</xdr:row>
          <xdr:rowOff>28575</xdr:rowOff>
        </xdr:to>
        <xdr:sp macro="" textlink="">
          <xdr:nvSpPr>
            <xdr:cNvPr id="12289" name="FILTER" hidden="1">
              <a:extLst>
                <a:ext uri="{63B3BB69-23CF-44E3-9099-C40C66FF867C}">
                  <a14:compatExt spid="_x0000_s12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3</xdr:col>
          <xdr:colOff>314325</xdr:colOff>
          <xdr:row>1</xdr:row>
          <xdr:rowOff>28575</xdr:rowOff>
        </xdr:to>
        <xdr:sp macro="" textlink="">
          <xdr:nvSpPr>
            <xdr:cNvPr id="12290" name="HEADER" hidden="1">
              <a:extLst>
                <a:ext uri="{63B3BB69-23CF-44E3-9099-C40C66FF867C}">
                  <a14:compatExt spid="_x0000_s12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3</xdr:col>
      <xdr:colOff>317500</xdr:colOff>
      <xdr:row>1</xdr:row>
      <xdr:rowOff>25400</xdr:rowOff>
    </xdr:to>
    <xdr:sp macro="" textlink="">
      <xdr:nvSpPr>
        <xdr:cNvPr id="20" name="FILTER" hidden="1">
          <a:extLst>
            <a:ext uri="{63B3BB69-23CF-44E3-9099-C40C66FF867C}">
              <a14:compatExt xmlns:a14="http://schemas.microsoft.com/office/drawing/2010/main" spid="_x0000_s9217"/>
            </a:ext>
          </a:extLst>
        </xdr:cNvPr>
        <xdr:cNvSpPr/>
      </xdr:nvSpPr>
      <xdr:spPr>
        <a:xfrm>
          <a:off x="0" y="0"/>
          <a:ext cx="917575" cy="22542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317500</xdr:colOff>
      <xdr:row>1</xdr:row>
      <xdr:rowOff>25400</xdr:rowOff>
    </xdr:to>
    <xdr:sp macro="" textlink="">
      <xdr:nvSpPr>
        <xdr:cNvPr id="21" name="HEADER" hidden="1">
          <a:extLst>
            <a:ext uri="{63B3BB69-23CF-44E3-9099-C40C66FF867C}">
              <a14:compatExt xmlns:a14="http://schemas.microsoft.com/office/drawing/2010/main" spid="_x0000_s9218"/>
            </a:ext>
          </a:extLst>
        </xdr:cNvPr>
        <xdr:cNvSpPr/>
      </xdr:nvSpPr>
      <xdr:spPr>
        <a:xfrm>
          <a:off x="0" y="0"/>
          <a:ext cx="917575" cy="22542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238125</xdr:colOff>
      <xdr:row>1</xdr:row>
      <xdr:rowOff>19050</xdr:rowOff>
    </xdr:to>
    <xdr:pic>
      <xdr:nvPicPr>
        <xdr:cNvPr id="2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38200" cy="2190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238125</xdr:colOff>
      <xdr:row>1</xdr:row>
      <xdr:rowOff>19050</xdr:rowOff>
    </xdr:to>
    <xdr:pic>
      <xdr:nvPicPr>
        <xdr:cNvPr id="2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38200" cy="2190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4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4.xml"/><Relationship Id="rId5" Type="http://schemas.openxmlformats.org/officeDocument/2006/relationships/image" Target="../media/image3.emf"/><Relationship Id="rId4" Type="http://schemas.openxmlformats.org/officeDocument/2006/relationships/control" Target="../activeX/activeX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rgb="FFFFFF00"/>
  </sheetPr>
  <dimension ref="A3:AG41"/>
  <sheetViews>
    <sheetView showGridLines="0" tabSelected="1" zoomScaleNormal="100" workbookViewId="0">
      <pane xSplit="3" ySplit="13" topLeftCell="D19" activePane="bottomRight" state="frozenSplit"/>
      <selection activeCell="B1" sqref="B1"/>
      <selection pane="topRight" activeCell="B1" sqref="B1"/>
      <selection pane="bottomLeft" activeCell="B1" sqref="B1"/>
      <selection pane="bottomRight" activeCell="E26" sqref="E26"/>
    </sheetView>
  </sheetViews>
  <sheetFormatPr defaultColWidth="17.85546875" defaultRowHeight="15" customHeight="1" outlineLevelRow="1" outlineLevelCol="1"/>
  <cols>
    <col min="1" max="1" width="5.7109375" style="23" customWidth="1" outlineLevel="1"/>
    <col min="2" max="2" width="5.7109375" style="23" customWidth="1"/>
    <col min="3" max="3" width="25.7109375" style="23" bestFit="1" customWidth="1"/>
    <col min="4" max="16384" width="17.85546875" style="23"/>
  </cols>
  <sheetData>
    <row r="3" spans="1:33" ht="15" customHeight="1">
      <c r="C3" s="21" t="s">
        <v>39</v>
      </c>
      <c r="D3" s="51" t="s">
        <v>0</v>
      </c>
      <c r="E3" s="51" t="s">
        <v>1</v>
      </c>
      <c r="F3" s="51" t="s">
        <v>2</v>
      </c>
    </row>
    <row r="4" spans="1:33" ht="15" customHeight="1">
      <c r="C4" s="20" t="b">
        <v>1</v>
      </c>
      <c r="D4" s="52">
        <f ca="1">IF($C$4=FALSE,"-",L12)</f>
        <v>346280.9</v>
      </c>
      <c r="E4" s="52">
        <f ca="1">IF($C$4=FALSE,"-",O12)</f>
        <v>349573.75</v>
      </c>
      <c r="F4" s="52">
        <f ca="1">IF($C$4=FALSE,"-",(F12+I12+AE12+AF12))</f>
        <v>197437.7</v>
      </c>
    </row>
    <row r="5" spans="1:33" ht="15" customHeight="1" outlineLevel="1"/>
    <row r="6" spans="1:33" s="31" customFormat="1" ht="15" customHeight="1" outlineLevel="1">
      <c r="A6" s="34">
        <v>5</v>
      </c>
      <c r="B6" s="23"/>
      <c r="C6" s="36" t="s">
        <v>7</v>
      </c>
      <c r="D6" s="36" t="s">
        <v>4</v>
      </c>
      <c r="E6" s="36" t="s">
        <v>5</v>
      </c>
      <c r="F6" s="36" t="s">
        <v>8</v>
      </c>
      <c r="G6" s="36" t="s">
        <v>4</v>
      </c>
      <c r="H6" s="36" t="s">
        <v>5</v>
      </c>
      <c r="I6" s="36" t="s">
        <v>9</v>
      </c>
      <c r="J6" s="36" t="s">
        <v>4</v>
      </c>
      <c r="K6" s="36" t="s">
        <v>5</v>
      </c>
      <c r="L6" s="36" t="s">
        <v>10</v>
      </c>
      <c r="M6" s="36" t="s">
        <v>4</v>
      </c>
      <c r="N6" s="36" t="s">
        <v>5</v>
      </c>
      <c r="O6" s="36" t="s">
        <v>1</v>
      </c>
      <c r="P6" s="37" t="s">
        <v>11</v>
      </c>
      <c r="Q6" s="37" t="s">
        <v>12</v>
      </c>
      <c r="R6" s="37" t="s">
        <v>13</v>
      </c>
      <c r="S6" s="36" t="s">
        <v>14</v>
      </c>
      <c r="T6" s="37" t="s">
        <v>17</v>
      </c>
      <c r="U6" s="36" t="s">
        <v>18</v>
      </c>
      <c r="V6" s="36" t="s">
        <v>20</v>
      </c>
      <c r="W6" s="37" t="s">
        <v>21</v>
      </c>
      <c r="X6" s="36" t="s">
        <v>22</v>
      </c>
      <c r="Y6" s="37" t="s">
        <v>23</v>
      </c>
      <c r="Z6" s="36" t="s">
        <v>26</v>
      </c>
      <c r="AA6" s="36" t="s">
        <v>27</v>
      </c>
      <c r="AB6" s="37" t="s">
        <v>29</v>
      </c>
      <c r="AC6" s="37" t="s">
        <v>30</v>
      </c>
      <c r="AD6" s="37" t="s">
        <v>31</v>
      </c>
      <c r="AE6" s="36" t="s">
        <v>32</v>
      </c>
      <c r="AF6" s="36" t="s">
        <v>35</v>
      </c>
      <c r="AG6" s="28"/>
    </row>
    <row r="7" spans="1:33" ht="15" customHeight="1" outlineLevel="1">
      <c r="A7" s="34">
        <v>4</v>
      </c>
      <c r="C7" s="33" t="s">
        <v>36</v>
      </c>
      <c r="D7" s="33"/>
      <c r="E7" s="33"/>
      <c r="F7" s="35">
        <f>IF($C$4=FALSE,"-",$A$7)</f>
        <v>4</v>
      </c>
      <c r="G7" s="33"/>
      <c r="H7" s="33"/>
      <c r="I7" s="33">
        <f>IF($C$4=FALSE,"-",$A$7)</f>
        <v>4</v>
      </c>
      <c r="J7" s="33"/>
      <c r="K7" s="33"/>
      <c r="L7" s="33">
        <f>IF($C$4=FALSE,"-",$A$7)</f>
        <v>4</v>
      </c>
      <c r="M7" s="33"/>
      <c r="N7" s="33"/>
      <c r="O7" s="33">
        <f>IF($C$4=FALSE,"-",$A$7)</f>
        <v>4</v>
      </c>
      <c r="P7" s="33">
        <f>IF($C$4=FALSE,"-",$A$7)</f>
        <v>4</v>
      </c>
      <c r="Q7" s="33">
        <f>IF($C$4=FALSE,"-",$A$7)</f>
        <v>4</v>
      </c>
      <c r="R7" s="33">
        <f>IF($C$4=FALSE,"-",$A$7)</f>
        <v>4</v>
      </c>
      <c r="S7" s="35">
        <f>IF($C$4=FALSE,"-",$A$7-1)</f>
        <v>3</v>
      </c>
      <c r="T7" s="35">
        <f>IF($C$4=FALSE,"-",$A$7-1)</f>
        <v>3</v>
      </c>
      <c r="U7" s="35">
        <f>IF($C$4=FALSE,"-",$A$7-2)</f>
        <v>2</v>
      </c>
      <c r="V7" s="35">
        <f>IF($C$4=FALSE,"-",$A$7-1)</f>
        <v>3</v>
      </c>
      <c r="W7" s="35">
        <f>IF($C$4=FALSE,"-",$A$7-1)</f>
        <v>3</v>
      </c>
      <c r="X7" s="35">
        <f>IF($C$4=FALSE,"-",$A$7-1)</f>
        <v>3</v>
      </c>
      <c r="Y7" s="35">
        <f>IF($C$4=FALSE,"-",$A$7-2)</f>
        <v>2</v>
      </c>
      <c r="Z7" s="35">
        <f>IF($C$4=FALSE,"-",$A$7-2)</f>
        <v>2</v>
      </c>
      <c r="AA7" s="35">
        <f>IF($C$4=FALSE,"-",$A$7-3)</f>
        <v>1</v>
      </c>
      <c r="AB7" s="35">
        <f>IF($C$4=FALSE,"-",$A$7-2)</f>
        <v>2</v>
      </c>
      <c r="AC7" s="35">
        <f>IF($C$4=FALSE,"-",$A$7-2)</f>
        <v>2</v>
      </c>
      <c r="AD7" s="35">
        <f>IF($C$4=FALSE,"-",$A$7-2)</f>
        <v>2</v>
      </c>
      <c r="AE7" s="35">
        <f>IF($C$4=FALSE,"-",$A$7-3)</f>
        <v>1</v>
      </c>
      <c r="AF7" s="35">
        <f>IF($C$4=FALSE,"-",$A$7-3)</f>
        <v>1</v>
      </c>
      <c r="AG7" s="28"/>
    </row>
    <row r="8" spans="1:33" ht="15" customHeight="1" outlineLevel="1">
      <c r="A8" s="34">
        <f>A7+2</f>
        <v>6</v>
      </c>
      <c r="C8" s="33" t="s">
        <v>37</v>
      </c>
      <c r="D8" s="33"/>
      <c r="E8" s="33"/>
      <c r="F8" s="35">
        <f>IF($C$4=FALSE,"-",$A$6)</f>
        <v>5</v>
      </c>
      <c r="G8" s="33"/>
      <c r="H8" s="33"/>
      <c r="I8" s="33">
        <f>IF($C$4=FALSE,"-",F$8+1)</f>
        <v>6</v>
      </c>
      <c r="J8" s="33"/>
      <c r="K8" s="33"/>
      <c r="L8" s="33">
        <f>IF($C$4=FALSE,"-",I$8+1)</f>
        <v>7</v>
      </c>
      <c r="M8" s="33"/>
      <c r="N8" s="33"/>
      <c r="O8" s="33">
        <f>IF($C$4=FALSE,"-",L$8+1)</f>
        <v>8</v>
      </c>
      <c r="P8" s="33">
        <f>IF($C$4=FALSE,"-",O$8+1)</f>
        <v>9</v>
      </c>
      <c r="Q8" s="33">
        <v>1</v>
      </c>
      <c r="R8" s="33">
        <v>10</v>
      </c>
      <c r="S8" s="33">
        <f>IF($C$4=FALSE,"-",R$8+1)</f>
        <v>11</v>
      </c>
      <c r="T8" s="35">
        <f>IF($C$4=FALSE,"-",S$8+3)</f>
        <v>14</v>
      </c>
      <c r="U8" s="33">
        <f>IF($C$4=FALSE,"-",T$8+1)</f>
        <v>15</v>
      </c>
      <c r="V8" s="35">
        <f>IF($C$4=FALSE,"-",U$8+2)</f>
        <v>17</v>
      </c>
      <c r="W8" s="33">
        <f>IF($C$4=FALSE,"-",V$8+1)</f>
        <v>18</v>
      </c>
      <c r="X8" s="33">
        <f>IF($C$4=FALSE,"-",W$8+1)</f>
        <v>19</v>
      </c>
      <c r="Y8" s="33">
        <f>IF($C$4=FALSE,"-",X$8+1)</f>
        <v>20</v>
      </c>
      <c r="Z8" s="35">
        <f>IF($C$4=FALSE,"-",Y$8+4)</f>
        <v>24</v>
      </c>
      <c r="AA8" s="33">
        <f>IF($C$4=FALSE,"-",Z$8+1)</f>
        <v>25</v>
      </c>
      <c r="AB8" s="35">
        <f>IF($C$4=FALSE,"-",AA$8+2)</f>
        <v>27</v>
      </c>
      <c r="AC8" s="33">
        <f>IF($C$4=FALSE,"-",AB$8+1)</f>
        <v>28</v>
      </c>
      <c r="AD8" s="33">
        <f>IF($C$4=FALSE,"-",AC$8+1)</f>
        <v>29</v>
      </c>
      <c r="AE8" s="33">
        <f>IF($C$4=FALSE,"-",AD$8+1)</f>
        <v>30</v>
      </c>
      <c r="AF8" s="35">
        <f>IF($C$4=FALSE,"-",AE$8+3)</f>
        <v>33</v>
      </c>
      <c r="AG8" s="28"/>
    </row>
    <row r="9" spans="1:33" ht="15" customHeight="1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</row>
    <row r="10" spans="1:33" ht="45">
      <c r="A10" s="24"/>
      <c r="B10" s="24"/>
      <c r="C10" s="53"/>
      <c r="D10" s="47" t="str">
        <f>IF($C$4=FALSE,"-","Hours")</f>
        <v>Hours</v>
      </c>
      <c r="E10" s="48" t="str">
        <f>IF($C$4=FALSE,"-","Rate")</f>
        <v>Rate</v>
      </c>
      <c r="F10" s="49" t="str">
        <f ca="1">IF($C$4=FALSE,"-",OFFSET(RAW_DATA!$A$1,F$8-1,F$7-1))</f>
        <v>Salary</v>
      </c>
      <c r="G10" s="47" t="str">
        <f>IF($C$4=FALSE,"-","Hours")</f>
        <v>Hours</v>
      </c>
      <c r="H10" s="48" t="str">
        <f>IF($C$4=FALSE,"-","Rate")</f>
        <v>Rate</v>
      </c>
      <c r="I10" s="49" t="str">
        <f ca="1">IF($C$4=FALSE,"-",OFFSET(RAW_DATA!$A$1,I$8-1,I$7-1))</f>
        <v>Hourly Overtime</v>
      </c>
      <c r="J10" s="47" t="str">
        <f>IF($C$4=FALSE,"-","Hours")</f>
        <v>Hours</v>
      </c>
      <c r="K10" s="48" t="str">
        <f>IF($C$4=FALSE,"-","Rate")</f>
        <v>Rate</v>
      </c>
      <c r="L10" s="49" t="str">
        <f ca="1">IF($C$4=FALSE,"-",OFFSET(RAW_DATA!$A$1,L$8-1,L$7-1))</f>
        <v>Hourly Wages</v>
      </c>
      <c r="M10" s="47" t="str">
        <f>IF($C$4=FALSE,"-","Hours")</f>
        <v>Hours</v>
      </c>
      <c r="N10" s="48" t="str">
        <f>IF($C$4=FALSE,"-","Rate")</f>
        <v>Rate</v>
      </c>
      <c r="O10" s="49" t="str">
        <f ca="1">IF($C$4=FALSE,"-",OFFSET(RAW_DATA!$A$1,O$8-1,O$7-1))</f>
        <v>Office Wages</v>
      </c>
      <c r="P10" s="47" t="str">
        <f ca="1">IF($C$4=FALSE,"-",OFFSET(RAW_DATA!$A$1,P$8-1,P$7-1))</f>
        <v>Benefit</v>
      </c>
      <c r="Q10" s="48">
        <f ca="1">IF($C$4=FALSE,"-",OFFSET(RAW_DATA!$A$1,Q$8-1,Q$7-1))</f>
        <v>0</v>
      </c>
      <c r="R10" s="49" t="str">
        <f ca="1">IF($C$4=FALSE,"-",OFFSET(RAW_DATA!$A$1,R$8-1,R$7-1))</f>
        <v>VacPay-Accrual Paid Out</v>
      </c>
      <c r="S10" s="48" t="str">
        <f ca="1">IF($C$4=FALSE,"-",OFFSET(RAW_DATA!$A$1,S$8-1,S$7-1))</f>
        <v>Total Gross Pay</v>
      </c>
      <c r="T10" s="50" t="str">
        <f ca="1">IF($C$4=FALSE,"-",OFFSET(RAW_DATA!$A$1,T$8-1,T$7-1))</f>
        <v>Total Deductions from Gross Pay</v>
      </c>
      <c r="U10" s="48" t="str">
        <f ca="1">IF($C$4=FALSE,"-",OFFSET(RAW_DATA!$A$1,U$8-1,U$7-1))</f>
        <v>Adjusted Gross Pay</v>
      </c>
      <c r="V10" s="48" t="str">
        <f ca="1">IF($C$4=FALSE,"-",OFFSET(RAW_DATA!$A$1,V$8-1,V$7-1))</f>
        <v>Federal Income Tax</v>
      </c>
      <c r="W10" s="48" t="str">
        <f ca="1">IF($C$4=FALSE,"-",OFFSET(RAW_DATA!$A$1,W$8-1,W$7-1))</f>
        <v>CPP - Employee</v>
      </c>
      <c r="X10" s="48" t="str">
        <f ca="1">IF($C$4=FALSE,"-",OFFSET(RAW_DATA!$A$1,X$8-1,X$7-1))</f>
        <v>EI - Employee</v>
      </c>
      <c r="Y10" s="50" t="str">
        <f ca="1">IF($C$4=FALSE,"-",OFFSET(RAW_DATA!$A$1,Y$8-1,Y$7-1))</f>
        <v>Total Taxes Withheld</v>
      </c>
      <c r="Z10" s="50" t="str">
        <f ca="1">IF($C$4=FALSE,"-",OFFSET(RAW_DATA!$A$1,Z$8-1,Z$7-1))</f>
        <v>Total Deductions from Net Pay</v>
      </c>
      <c r="AA10" s="50" t="str">
        <f ca="1">IF($C$4=FALSE,"-",OFFSET(RAW_DATA!$A$1,AA$8-1,AA$7-1))</f>
        <v>Net Pay</v>
      </c>
      <c r="AB10" s="48" t="str">
        <f ca="1">IF($C$4=FALSE,"-",OFFSET(RAW_DATA!$A$1,AB$8-1,AB$7-1))</f>
        <v>CPP - Company</v>
      </c>
      <c r="AC10" s="48" t="str">
        <f ca="1">IF($C$4=FALSE,"-",OFFSET(RAW_DATA!$A$1,AC$8-1,AC$7-1))</f>
        <v>EI - Company</v>
      </c>
      <c r="AD10" s="48" t="str">
        <f ca="1">IF($C$4=FALSE,"-",OFFSET(RAW_DATA!$A$1,AD$8-1,AD$7-1))</f>
        <v>RSP Office</v>
      </c>
      <c r="AE10" s="50" t="str">
        <f ca="1">IF($C$4=FALSE,"-",OFFSET(RAW_DATA!$A$1,AE$8-1,AE$7-1))</f>
        <v>Total Employer Taxes and Contributions</v>
      </c>
      <c r="AF10" s="49" t="str">
        <f ca="1">IF($C$4=FALSE,"-",OFFSET(RAW_DATA!$A$1,AF$8-1,AF$7-1))</f>
        <v>Total Vacation Pay Accrued</v>
      </c>
    </row>
    <row r="11" spans="1:33" ht="15" customHeight="1">
      <c r="A11" s="28"/>
      <c r="B11" s="28"/>
      <c r="D11" s="54"/>
      <c r="E11" s="55"/>
      <c r="F11" s="56"/>
      <c r="G11" s="54"/>
      <c r="H11" s="55"/>
      <c r="I11" s="56"/>
      <c r="J11" s="54"/>
      <c r="K11" s="55"/>
      <c r="L11" s="56"/>
      <c r="M11" s="54"/>
      <c r="N11" s="55"/>
      <c r="O11" s="56"/>
      <c r="P11" s="54"/>
      <c r="Q11" s="55"/>
      <c r="R11" s="57"/>
      <c r="S11" s="56"/>
      <c r="T11" s="56"/>
      <c r="Y11" s="56"/>
      <c r="Z11" s="56"/>
      <c r="AA11" s="56"/>
      <c r="AE11" s="58"/>
    </row>
    <row r="12" spans="1:33" ht="15" customHeight="1">
      <c r="A12" s="29">
        <f ca="1">IF($C$4=FALSE,"-",A$8+OFFSET($A$14,$A$13,0))</f>
        <v>166</v>
      </c>
      <c r="B12" s="30"/>
      <c r="C12" s="59" t="str">
        <f ca="1">IF($C$4=FALSE,"-",OFFSET(RAW_DATA!$A$1,0,$A12))</f>
        <v>TOTAL</v>
      </c>
      <c r="D12" s="40">
        <f ca="1">IF($C$4=FALSE,"-",OFFSET(RAW_DATA!$A$1,F$8-1,$A12+$A$7-4))</f>
        <v>2720</v>
      </c>
      <c r="E12" s="41">
        <f ca="1">IF($C$4=FALSE,"-",IF(D12=0,"",F12/D12))</f>
        <v>36.87073161764706</v>
      </c>
      <c r="F12" s="42">
        <f ca="1">IF($C$4=FALSE,"-",OFFSET(RAW_DATA!$A$1,F$8-1,$A12+$A$7))</f>
        <v>100288.39</v>
      </c>
      <c r="G12" s="40">
        <f ca="1">IF($C$4=FALSE,"-",OFFSET(RAW_DATA!$A$1,I$8-1,$A12+$A$7-4))</f>
        <v>424.5</v>
      </c>
      <c r="H12" s="41">
        <f ca="1">IF($C$4=FALSE,"-",IF(G12=0,"",I12/G12))</f>
        <v>29.433757361601884</v>
      </c>
      <c r="I12" s="42">
        <f ca="1">IF($C$4=FALSE,"-",OFFSET(RAW_DATA!$A$1,I$8-1,$A12+$A$7))</f>
        <v>12494.63</v>
      </c>
      <c r="J12" s="40">
        <f ca="1">IF($C$4=FALSE,"-",OFFSET(RAW_DATA!$A$1,L$8-1,$A12+$A$7-4))</f>
        <v>14272.26</v>
      </c>
      <c r="K12" s="41">
        <f ca="1">IF($C$4=FALSE,"-",IF(J12=0,"",L12/J12))</f>
        <v>24.262513435153227</v>
      </c>
      <c r="L12" s="42">
        <f ca="1">IF($C$4=FALSE,"-",OFFSET(RAW_DATA!$A$1,L$8-1,$A12+$A$7))</f>
        <v>346280.9</v>
      </c>
      <c r="M12" s="40">
        <f ca="1">IF($C$4=FALSE,"-",OFFSET(RAW_DATA!$A$1,O$8-1,$A12+$A$7-4))</f>
        <v>12779.75</v>
      </c>
      <c r="N12" s="41">
        <f ca="1">IF($C$4=FALSE,"-",IF(M12=0,"",O12/M12))</f>
        <v>27.35372366439093</v>
      </c>
      <c r="O12" s="42">
        <f ca="1">IF($C$4=FALSE,"-",OFFSET(RAW_DATA!$A$1,O$8-1,$A12+$A$7))</f>
        <v>349573.75</v>
      </c>
      <c r="P12" s="41">
        <f ca="1">IF($C$4=FALSE,"-",OFFSET(RAW_DATA!$A$1,P$8-1,$A12+$A$7))</f>
        <v>665.82</v>
      </c>
      <c r="Q12" s="41">
        <f ca="1">IF($C$4=FALSE,"-",OFFSET(RAW_DATA!$A$1,Q$8-1,$A12+$A$7))</f>
        <v>0</v>
      </c>
      <c r="R12" s="41">
        <f ca="1">IF($C$4=FALSE,"-",OFFSET(RAW_DATA!$A$1,R$8-1,$A12+$A$7))</f>
        <v>16431.310000000001</v>
      </c>
      <c r="S12" s="42">
        <f ca="1">IF($C$4=FALSE,"-",OFFSET(RAW_DATA!$A$1,S$8-1,$A12+$A$7))</f>
        <v>825734.8</v>
      </c>
      <c r="T12" s="42">
        <f ca="1">IF($C$4=FALSE,"-",OFFSET(RAW_DATA!$A$1,T$8-1,$A12+$A$7))</f>
        <v>-4600</v>
      </c>
      <c r="U12" s="41">
        <f ca="1">IF($C$4=FALSE,"-",OFFSET(RAW_DATA!$A$1,U$8-1,$A12+$A$7))</f>
        <v>821134.8</v>
      </c>
      <c r="V12" s="41">
        <f ca="1">IF($C$4=FALSE,"-",OFFSET(RAW_DATA!$A$1,V$8-1,$A12+$A$7))</f>
        <v>-177375.01</v>
      </c>
      <c r="W12" s="41">
        <f ca="1">IF($C$4=FALSE,"-",OFFSET(RAW_DATA!$A$1,W$8-1,$A12+$A$7))</f>
        <v>-33725.85</v>
      </c>
      <c r="X12" s="41">
        <f ca="1">IF($C$4=FALSE,"-",OFFSET(RAW_DATA!$A$1,X$8-1,$A12+$A$7))</f>
        <v>-13349.06</v>
      </c>
      <c r="Y12" s="42">
        <f ca="1">IF($C$4=FALSE,"-",OFFSET(RAW_DATA!$A$1,Y$8-1,$A12+$A$7))</f>
        <v>-224449.92000000001</v>
      </c>
      <c r="Z12" s="41">
        <f ca="1">IF($C$4=FALSE,"-",OFFSET(RAW_DATA!$A$1,Z$8-1,$A12+$A$7))</f>
        <v>-493.8</v>
      </c>
      <c r="AA12" s="42">
        <f ca="1">IF($C$4=FALSE,"-",OFFSET(RAW_DATA!$A$1,AA$8-1,$A12+$A$7))</f>
        <v>596191.07999999996</v>
      </c>
      <c r="AB12" s="41">
        <f ca="1">IF($C$4=FALSE,"-",OFFSET(RAW_DATA!$A$1,AB$8-1,$A12+$A$7))</f>
        <v>33725.85</v>
      </c>
      <c r="AC12" s="41">
        <f ca="1">IF($C$4=FALSE,"-",OFFSET(RAW_DATA!$A$1,AC$8-1,$A12+$A$7))</f>
        <v>18688.66</v>
      </c>
      <c r="AD12" s="41">
        <f ca="1">IF($C$4=FALSE,"-",OFFSET(RAW_DATA!$A$1,AD$8-1,$A12+$A$7))</f>
        <v>1600</v>
      </c>
      <c r="AE12" s="42">
        <f ca="1">IF($C$4=FALSE,"-",OFFSET(RAW_DATA!$A$1,AE$8-1,$A12+$A$7))</f>
        <v>54014.51</v>
      </c>
      <c r="AF12" s="41">
        <f ca="1">IF($C$4=FALSE,"-",OFFSET(RAW_DATA!$A$1,AF$8-1,$A12+$A$7))</f>
        <v>30640.17</v>
      </c>
    </row>
    <row r="13" spans="1:33" ht="15" customHeight="1">
      <c r="A13" s="34">
        <v>27</v>
      </c>
      <c r="B13" s="22"/>
      <c r="C13" s="43" t="s">
        <v>38</v>
      </c>
      <c r="D13" s="44">
        <f ca="1">IF($C$4=FALSE,"-",SUM(OFFSET(D$14,1,0,$A$13,1))-D$12)</f>
        <v>0</v>
      </c>
      <c r="E13" s="45"/>
      <c r="F13" s="46">
        <f ca="1">IF($C$4=FALSE,"-",SUM(OFFSET(F$14,1,0,$A$13,1))-F$12)</f>
        <v>0</v>
      </c>
      <c r="G13" s="44">
        <f ca="1">IF($C$4=FALSE,"-",SUM(OFFSET(G$14,1,0,$A$13,1))-G$12)</f>
        <v>0</v>
      </c>
      <c r="H13" s="45"/>
      <c r="I13" s="46">
        <f ca="1">IF($C$4=FALSE,"-",SUM(OFFSET(I$14,1,0,$A$13,1))-I$12)</f>
        <v>1.8189894035458565E-12</v>
      </c>
      <c r="J13" s="44">
        <f ca="1">IF($C$4=FALSE,"-",SUM(OFFSET(J$14,1,0,$A$13,1))-J$12)</f>
        <v>0</v>
      </c>
      <c r="K13" s="45"/>
      <c r="L13" s="46">
        <f ca="1">IF($C$4=FALSE,"-",SUM(OFFSET(L$14,1,0,$A$13,1))-L$12)</f>
        <v>0</v>
      </c>
      <c r="M13" s="44">
        <f ca="1">IF($C$4=FALSE,"-",SUM(OFFSET(M$14,1,0,$A$13,1))-M$12)</f>
        <v>0</v>
      </c>
      <c r="N13" s="45"/>
      <c r="O13" s="46">
        <f t="shared" ref="O13:AF13" ca="1" si="0">IF($C$4=FALSE,"-",SUM(OFFSET(O$14,1,0,$A$13,1))-O$12)</f>
        <v>0</v>
      </c>
      <c r="P13" s="45">
        <f t="shared" ca="1" si="0"/>
        <v>0</v>
      </c>
      <c r="Q13" s="45">
        <f t="shared" ca="1" si="0"/>
        <v>0</v>
      </c>
      <c r="R13" s="45">
        <f t="shared" ca="1" si="0"/>
        <v>0</v>
      </c>
      <c r="S13" s="46">
        <f t="shared" ca="1" si="0"/>
        <v>-1.1641532182693481E-10</v>
      </c>
      <c r="T13" s="46">
        <f t="shared" ca="1" si="0"/>
        <v>0</v>
      </c>
      <c r="U13" s="45">
        <f t="shared" ca="1" si="0"/>
        <v>-1.1641532182693481E-10</v>
      </c>
      <c r="V13" s="45">
        <f t="shared" ca="1" si="0"/>
        <v>2.9103830456733704E-11</v>
      </c>
      <c r="W13" s="45">
        <f t="shared" ca="1" si="0"/>
        <v>-7.2759576141834259E-12</v>
      </c>
      <c r="X13" s="45">
        <f t="shared" ca="1" si="0"/>
        <v>-3.637978807091713E-12</v>
      </c>
      <c r="Y13" s="46">
        <f t="shared" ca="1" si="0"/>
        <v>0</v>
      </c>
      <c r="Z13" s="45">
        <f t="shared" ca="1" si="0"/>
        <v>5.6843418860808015E-14</v>
      </c>
      <c r="AA13" s="46">
        <f t="shared" ca="1" si="0"/>
        <v>2.3283064365386963E-10</v>
      </c>
      <c r="AB13" s="45">
        <f t="shared" ca="1" si="0"/>
        <v>7.2759576141834259E-12</v>
      </c>
      <c r="AC13" s="45">
        <f t="shared" ca="1" si="0"/>
        <v>3.637978807091713E-12</v>
      </c>
      <c r="AD13" s="45">
        <f t="shared" ca="1" si="0"/>
        <v>0</v>
      </c>
      <c r="AE13" s="46">
        <f t="shared" ca="1" si="0"/>
        <v>-1.4551915228366852E-11</v>
      </c>
      <c r="AF13" s="45">
        <f t="shared" ca="1" si="0"/>
        <v>3.637978807091713E-12</v>
      </c>
    </row>
    <row r="14" spans="1:33" ht="15" customHeight="1">
      <c r="A14" s="28"/>
      <c r="B14" s="28"/>
      <c r="C14" s="32"/>
      <c r="D14" s="25"/>
      <c r="E14" s="26"/>
      <c r="F14" s="26"/>
      <c r="G14" s="25"/>
      <c r="H14" s="26"/>
      <c r="I14" s="26"/>
      <c r="J14" s="25"/>
      <c r="K14" s="26"/>
      <c r="L14" s="26"/>
      <c r="M14" s="25"/>
      <c r="N14" s="26"/>
      <c r="O14" s="26"/>
      <c r="P14" s="27"/>
      <c r="Q14" s="27"/>
      <c r="R14" s="27"/>
      <c r="S14" s="39"/>
      <c r="T14" s="39"/>
      <c r="U14" s="38"/>
      <c r="V14" s="27"/>
      <c r="W14" s="27"/>
      <c r="X14" s="27"/>
      <c r="Y14" s="39"/>
      <c r="Z14" s="38"/>
      <c r="AA14" s="39"/>
      <c r="AB14" s="27"/>
      <c r="AC14" s="27"/>
      <c r="AD14" s="27"/>
      <c r="AE14" s="39"/>
      <c r="AF14" s="38"/>
    </row>
    <row r="15" spans="1:33" ht="15" customHeight="1">
      <c r="A15" s="29">
        <f>IF($C$4=FALSE,"-",$A$7)</f>
        <v>4</v>
      </c>
      <c r="B15" s="30"/>
      <c r="C15" s="32" t="str">
        <f ca="1">IF($C$4=FALSE,"-",OFFSET(RAW_DATA!$A$1,0,$A15))</f>
        <v>McCluskey, Will</v>
      </c>
      <c r="D15" s="25">
        <f ca="1">IF($C$4=FALSE,"-",OFFSET(RAW_DATA!$A$1,F$8-1,$A15+$A$7-4))</f>
        <v>0</v>
      </c>
      <c r="E15" s="26">
        <f ca="1">IF($C$4=FALSE,"-",OFFSET(RAW_DATA!$A$1,F$8-1,$A15+$A$7-2))</f>
        <v>0</v>
      </c>
      <c r="F15" s="26">
        <f ca="1">IF($C$4=FALSE,"-",OFFSET(RAW_DATA!$A$1,F$8-1,$A15+$A$7))</f>
        <v>0</v>
      </c>
      <c r="G15" s="25">
        <f ca="1">IF($C$4=FALSE,"-",OFFSET(RAW_DATA!$A$1,I$8-1,$A15+$A$7-4))</f>
        <v>0</v>
      </c>
      <c r="H15" s="26">
        <f ca="1">IF($C$4=FALSE,"-",OFFSET(RAW_DATA!$A$1,I$8-1,$A15+$A$7-2))</f>
        <v>0</v>
      </c>
      <c r="I15" s="26">
        <f ca="1">IF($C$4=FALSE,"-",OFFSET(RAW_DATA!$A$1,I$8-1,$A15+$A$7))</f>
        <v>0</v>
      </c>
      <c r="J15" s="25">
        <f ca="1">IF($C$4=FALSE,"-",OFFSET(RAW_DATA!$A$1,L$8-1,$A15+$A$7-4))</f>
        <v>0</v>
      </c>
      <c r="K15" s="26">
        <f ca="1">IF($C$4=FALSE,"-",OFFSET(RAW_DATA!$A$1,L$8-1,$A15+$A$7-2))</f>
        <v>0</v>
      </c>
      <c r="L15" s="26">
        <f ca="1">IF($C$4=FALSE,"-",OFFSET(RAW_DATA!$A$1,L$8-1,$A15+$A$7))</f>
        <v>0</v>
      </c>
      <c r="M15" s="25">
        <f ca="1">IF($C$4=FALSE,"-",OFFSET(RAW_DATA!$A$1,O$8-1,$A15+$A$7-4))</f>
        <v>151</v>
      </c>
      <c r="N15" s="26">
        <f ca="1">IF($C$4=FALSE,"-",OFFSET(RAW_DATA!$A$1,O$8-1,$A15+$A$7-2))</f>
        <v>15</v>
      </c>
      <c r="O15" s="26">
        <f ca="1">IF($C$4=FALSE,"-",OFFSET(RAW_DATA!$A$1,O$8-1,$A15+$A$7))</f>
        <v>2265</v>
      </c>
      <c r="P15" s="27">
        <f ca="1">IF($C$4=FALSE,"-",OFFSET(RAW_DATA!$A$1,P$8-1,$A15+$A$7))</f>
        <v>0</v>
      </c>
      <c r="Q15" s="27">
        <f ca="1">IF($C$4=FALSE,"-",OFFSET(RAW_DATA!$A$1,Q$8-1,$A15+$A$7))</f>
        <v>0</v>
      </c>
      <c r="R15" s="27">
        <f ca="1">IF($C$4=FALSE,"-",OFFSET(RAW_DATA!$A$1,R$8-1,$A15+$A$7))</f>
        <v>0</v>
      </c>
      <c r="S15" s="39">
        <f ca="1">IF($C$4=FALSE,"-",OFFSET(RAW_DATA!$A$1,S$8-1,$A15+$A$7))</f>
        <v>2265</v>
      </c>
      <c r="T15" s="39">
        <f ca="1">IF($C$4=FALSE,"-",OFFSET(RAW_DATA!$A$1,T$8-1,$A15+$A$7))</f>
        <v>0</v>
      </c>
      <c r="U15" s="38">
        <f ca="1">IF($C$4=FALSE,"-",OFFSET(RAW_DATA!$A$1,U$8-1,$A15+$A$7))</f>
        <v>2265</v>
      </c>
      <c r="V15" s="27">
        <f ca="1">IF($C$4=FALSE,"-",OFFSET(RAW_DATA!$A$1,V$8-1,$A15+$A$7))</f>
        <v>0</v>
      </c>
      <c r="W15" s="27">
        <f ca="1">IF($C$4=FALSE,"-",OFFSET(RAW_DATA!$A$1,W$8-1,$A15+$A$7))</f>
        <v>0</v>
      </c>
      <c r="X15" s="27">
        <f ca="1">IF($C$4=FALSE,"-",OFFSET(RAW_DATA!$A$1,X$8-1,$A15+$A$7))</f>
        <v>-42.59</v>
      </c>
      <c r="Y15" s="39">
        <f ca="1">IF($C$4=FALSE,"-",OFFSET(RAW_DATA!$A$1,Y$8-1,$A15+$A$7))</f>
        <v>-42.59</v>
      </c>
      <c r="Z15" s="38">
        <f ca="1">IF($C$4=FALSE,"-",OFFSET(RAW_DATA!$A$1,Z$8-1,$A15+$A$7))</f>
        <v>0</v>
      </c>
      <c r="AA15" s="39">
        <f ca="1">IF($C$4=FALSE,"-",OFFSET(RAW_DATA!$A$1,AA$8-1,$A15+$A$7))</f>
        <v>2222.41</v>
      </c>
      <c r="AB15" s="27">
        <f ca="1">IF($C$4=FALSE,"-",OFFSET(RAW_DATA!$A$1,AB$8-1,$A15+$A$7))</f>
        <v>0</v>
      </c>
      <c r="AC15" s="27">
        <f ca="1">IF($C$4=FALSE,"-",OFFSET(RAW_DATA!$A$1,AC$8-1,$A15+$A$7))</f>
        <v>59.62</v>
      </c>
      <c r="AD15" s="27">
        <f ca="1">IF($C$4=FALSE,"-",OFFSET(RAW_DATA!$A$1,AD$8-1,$A15+$A$7))</f>
        <v>0</v>
      </c>
      <c r="AE15" s="39">
        <f ca="1">IF($C$4=FALSE,"-",OFFSET(RAW_DATA!$A$1,AE$8-1,$A15+$A$7))</f>
        <v>59.62</v>
      </c>
      <c r="AF15" s="38">
        <f ca="1">IF($C$4=FALSE,"-",OFFSET(RAW_DATA!$A$1,AF$8-1,$A15+$A$7))</f>
        <v>90.6</v>
      </c>
    </row>
    <row r="16" spans="1:33" ht="15" customHeight="1">
      <c r="A16" s="29">
        <f t="shared" ref="A16:A41" si="1">IF($C$4=FALSE,"-",$A15+A$8)</f>
        <v>10</v>
      </c>
      <c r="B16" s="30"/>
      <c r="C16" s="32" t="str">
        <f ca="1">IF($C$4=FALSE,"-",OFFSET(RAW_DATA!$A$1,0,$A16))</f>
        <v>Fitzmaurice, Thomas</v>
      </c>
      <c r="D16" s="25">
        <f ca="1">IF($C$4=FALSE,"-",OFFSET(RAW_DATA!$A$1,F$8-1,$A16+$A$7-4))</f>
        <v>0</v>
      </c>
      <c r="E16" s="26">
        <f ca="1">IF($C$4=FALSE,"-",OFFSET(RAW_DATA!$A$1,F$8-1,$A16+$A$7-2))</f>
        <v>0</v>
      </c>
      <c r="F16" s="26">
        <f ca="1">IF($C$4=FALSE,"-",OFFSET(RAW_DATA!$A$1,F$8-1,$A16+$A$7))</f>
        <v>0</v>
      </c>
      <c r="G16" s="25">
        <f ca="1">IF($C$4=FALSE,"-",OFFSET(RAW_DATA!$A$1,I$8-1,$A16+$A$7-4))</f>
        <v>79.5</v>
      </c>
      <c r="H16" s="26">
        <f ca="1">IF($C$4=FALSE,"-",OFFSET(RAW_DATA!$A$1,I$8-1,$A16+$A$7-2))</f>
        <v>27</v>
      </c>
      <c r="I16" s="26">
        <f ca="1">IF($C$4=FALSE,"-",OFFSET(RAW_DATA!$A$1,I$8-1,$A16+$A$7))</f>
        <v>2146.5</v>
      </c>
      <c r="J16" s="25">
        <f ca="1">IF($C$4=FALSE,"-",OFFSET(RAW_DATA!$A$1,L$8-1,$A16+$A$7-4))</f>
        <v>1646.5</v>
      </c>
      <c r="K16" s="26">
        <f ca="1">IF($C$4=FALSE,"-",OFFSET(RAW_DATA!$A$1,L$8-1,$A16+$A$7-2))</f>
        <v>18</v>
      </c>
      <c r="L16" s="26">
        <f ca="1">IF($C$4=FALSE,"-",OFFSET(RAW_DATA!$A$1,L$8-1,$A16+$A$7))</f>
        <v>29637</v>
      </c>
      <c r="M16" s="25">
        <f ca="1">IF($C$4=FALSE,"-",OFFSET(RAW_DATA!$A$1,O$8-1,$A16+$A$7-4))</f>
        <v>0</v>
      </c>
      <c r="N16" s="26">
        <f ca="1">IF($C$4=FALSE,"-",OFFSET(RAW_DATA!$A$1,O$8-1,$A16+$A$7-2))</f>
        <v>0</v>
      </c>
      <c r="O16" s="26">
        <f ca="1">IF($C$4=FALSE,"-",OFFSET(RAW_DATA!$A$1,O$8-1,$A16+$A$7))</f>
        <v>0</v>
      </c>
      <c r="P16" s="27">
        <f ca="1">IF($C$4=FALSE,"-",OFFSET(RAW_DATA!$A$1,P$8-1,$A16+$A$7))</f>
        <v>0</v>
      </c>
      <c r="Q16" s="27">
        <f ca="1">IF($C$4=FALSE,"-",OFFSET(RAW_DATA!$A$1,Q$8-1,$A16+$A$7))</f>
        <v>0</v>
      </c>
      <c r="R16" s="27">
        <f ca="1">IF($C$4=FALSE,"-",OFFSET(RAW_DATA!$A$1,R$8-1,$A16+$A$7))</f>
        <v>1128.69</v>
      </c>
      <c r="S16" s="39">
        <f ca="1">IF($C$4=FALSE,"-",OFFSET(RAW_DATA!$A$1,S$8-1,$A16+$A$7))</f>
        <v>32912.19</v>
      </c>
      <c r="T16" s="39">
        <f ca="1">IF($C$4=FALSE,"-",OFFSET(RAW_DATA!$A$1,T$8-1,$A16+$A$7))</f>
        <v>0</v>
      </c>
      <c r="U16" s="38">
        <f ca="1">IF($C$4=FALSE,"-",OFFSET(RAW_DATA!$A$1,U$8-1,$A16+$A$7))</f>
        <v>32912.19</v>
      </c>
      <c r="V16" s="27">
        <f ca="1">IF($C$4=FALSE,"-",OFFSET(RAW_DATA!$A$1,V$8-1,$A16+$A$7))</f>
        <v>-5427.46</v>
      </c>
      <c r="W16" s="27">
        <f ca="1">IF($C$4=FALSE,"-",OFFSET(RAW_DATA!$A$1,W$8-1,$A16+$A$7))</f>
        <v>-1489.21</v>
      </c>
      <c r="X16" s="27">
        <f ca="1">IF($C$4=FALSE,"-",OFFSET(RAW_DATA!$A$1,X$8-1,$A16+$A$7))</f>
        <v>-618.72</v>
      </c>
      <c r="Y16" s="39">
        <f ca="1">IF($C$4=FALSE,"-",OFFSET(RAW_DATA!$A$1,Y$8-1,$A16+$A$7))</f>
        <v>-7535.39</v>
      </c>
      <c r="Z16" s="38">
        <f ca="1">IF($C$4=FALSE,"-",OFFSET(RAW_DATA!$A$1,Z$8-1,$A16+$A$7))</f>
        <v>0</v>
      </c>
      <c r="AA16" s="39">
        <f ca="1">IF($C$4=FALSE,"-",OFFSET(RAW_DATA!$A$1,AA$8-1,$A16+$A$7))</f>
        <v>25376.799999999999</v>
      </c>
      <c r="AB16" s="27">
        <f ca="1">IF($C$4=FALSE,"-",OFFSET(RAW_DATA!$A$1,AB$8-1,$A16+$A$7))</f>
        <v>1489.21</v>
      </c>
      <c r="AC16" s="27">
        <f ca="1">IF($C$4=FALSE,"-",OFFSET(RAW_DATA!$A$1,AC$8-1,$A16+$A$7))</f>
        <v>866.19</v>
      </c>
      <c r="AD16" s="27">
        <f ca="1">IF($C$4=FALSE,"-",OFFSET(RAW_DATA!$A$1,AD$8-1,$A16+$A$7))</f>
        <v>0</v>
      </c>
      <c r="AE16" s="39">
        <f ca="1">IF($C$4=FALSE,"-",OFFSET(RAW_DATA!$A$1,AE$8-1,$A16+$A$7))</f>
        <v>2355.4</v>
      </c>
      <c r="AF16" s="38">
        <f ca="1">IF($C$4=FALSE,"-",OFFSET(RAW_DATA!$A$1,AF$8-1,$A16+$A$7))</f>
        <v>1271.3399999999999</v>
      </c>
    </row>
    <row r="17" spans="1:32" ht="15" customHeight="1">
      <c r="A17" s="29">
        <f t="shared" si="1"/>
        <v>16</v>
      </c>
      <c r="B17" s="30"/>
      <c r="C17" s="32" t="str">
        <f ca="1">IF($C$4=FALSE,"-",OFFSET(RAW_DATA!$A$1,0,$A17))</f>
        <v>Thanasse, Kate</v>
      </c>
      <c r="D17" s="25">
        <f ca="1">IF($C$4=FALSE,"-",OFFSET(RAW_DATA!$A$1,F$8-1,$A17+$A$7-4))</f>
        <v>0</v>
      </c>
      <c r="E17" s="26">
        <f ca="1">IF($C$4=FALSE,"-",OFFSET(RAW_DATA!$A$1,F$8-1,$A17+$A$7-2))</f>
        <v>0</v>
      </c>
      <c r="F17" s="26">
        <f ca="1">IF($C$4=FALSE,"-",OFFSET(RAW_DATA!$A$1,F$8-1,$A17+$A$7))</f>
        <v>0</v>
      </c>
      <c r="G17" s="25">
        <f ca="1">IF($C$4=FALSE,"-",OFFSET(RAW_DATA!$A$1,I$8-1,$A17+$A$7-4))</f>
        <v>0</v>
      </c>
      <c r="H17" s="26">
        <f ca="1">IF($C$4=FALSE,"-",OFFSET(RAW_DATA!$A$1,I$8-1,$A17+$A$7-2))</f>
        <v>0</v>
      </c>
      <c r="I17" s="26">
        <f ca="1">IF($C$4=FALSE,"-",OFFSET(RAW_DATA!$A$1,I$8-1,$A17+$A$7))</f>
        <v>0</v>
      </c>
      <c r="J17" s="25">
        <f ca="1">IF($C$4=FALSE,"-",OFFSET(RAW_DATA!$A$1,L$8-1,$A17+$A$7-4))</f>
        <v>1671.5</v>
      </c>
      <c r="K17" s="26">
        <f ca="1">IF($C$4=FALSE,"-",OFFSET(RAW_DATA!$A$1,L$8-1,$A17+$A$7-2))</f>
        <v>25</v>
      </c>
      <c r="L17" s="26">
        <f ca="1">IF($C$4=FALSE,"-",OFFSET(RAW_DATA!$A$1,L$8-1,$A17+$A$7))</f>
        <v>41787.5</v>
      </c>
      <c r="M17" s="25">
        <f ca="1">IF($C$4=FALSE,"-",OFFSET(RAW_DATA!$A$1,O$8-1,$A17+$A$7-4))</f>
        <v>0</v>
      </c>
      <c r="N17" s="26">
        <f ca="1">IF($C$4=FALSE,"-",OFFSET(RAW_DATA!$A$1,O$8-1,$A17+$A$7-2))</f>
        <v>0</v>
      </c>
      <c r="O17" s="26">
        <f ca="1">IF($C$4=FALSE,"-",OFFSET(RAW_DATA!$A$1,O$8-1,$A17+$A$7))</f>
        <v>0</v>
      </c>
      <c r="P17" s="27">
        <f ca="1">IF($C$4=FALSE,"-",OFFSET(RAW_DATA!$A$1,P$8-1,$A17+$A$7))</f>
        <v>0</v>
      </c>
      <c r="Q17" s="27">
        <f ca="1">IF($C$4=FALSE,"-",OFFSET(RAW_DATA!$A$1,Q$8-1,$A17+$A$7))</f>
        <v>0</v>
      </c>
      <c r="R17" s="27">
        <f ca="1">IF($C$4=FALSE,"-",OFFSET(RAW_DATA!$A$1,R$8-1,$A17+$A$7))</f>
        <v>0</v>
      </c>
      <c r="S17" s="39">
        <f ca="1">IF($C$4=FALSE,"-",OFFSET(RAW_DATA!$A$1,S$8-1,$A17+$A$7))</f>
        <v>41787.5</v>
      </c>
      <c r="T17" s="39">
        <f ca="1">IF($C$4=FALSE,"-",OFFSET(RAW_DATA!$A$1,T$8-1,$A17+$A$7))</f>
        <v>-500</v>
      </c>
      <c r="U17" s="38">
        <f ca="1">IF($C$4=FALSE,"-",OFFSET(RAW_DATA!$A$1,U$8-1,$A17+$A$7))</f>
        <v>41287.5</v>
      </c>
      <c r="V17" s="27">
        <f ca="1">IF($C$4=FALSE,"-",OFFSET(RAW_DATA!$A$1,V$8-1,$A17+$A$7))</f>
        <v>-8240.58</v>
      </c>
      <c r="W17" s="27">
        <f ca="1">IF($C$4=FALSE,"-",OFFSET(RAW_DATA!$A$1,W$8-1,$A17+$A$7))</f>
        <v>-1935.23</v>
      </c>
      <c r="X17" s="27">
        <f ca="1">IF($C$4=FALSE,"-",OFFSET(RAW_DATA!$A$1,X$8-1,$A17+$A$7))</f>
        <v>-785.64</v>
      </c>
      <c r="Y17" s="39">
        <f ca="1">IF($C$4=FALSE,"-",OFFSET(RAW_DATA!$A$1,Y$8-1,$A17+$A$7))</f>
        <v>-10961.45</v>
      </c>
      <c r="Z17" s="38">
        <f ca="1">IF($C$4=FALSE,"-",OFFSET(RAW_DATA!$A$1,Z$8-1,$A17+$A$7))</f>
        <v>0</v>
      </c>
      <c r="AA17" s="39">
        <f ca="1">IF($C$4=FALSE,"-",OFFSET(RAW_DATA!$A$1,AA$8-1,$A17+$A$7))</f>
        <v>30326.05</v>
      </c>
      <c r="AB17" s="27">
        <f ca="1">IF($C$4=FALSE,"-",OFFSET(RAW_DATA!$A$1,AB$8-1,$A17+$A$7))</f>
        <v>1935.23</v>
      </c>
      <c r="AC17" s="27">
        <f ca="1">IF($C$4=FALSE,"-",OFFSET(RAW_DATA!$A$1,AC$8-1,$A17+$A$7))</f>
        <v>1099.8800000000001</v>
      </c>
      <c r="AD17" s="27">
        <f ca="1">IF($C$4=FALSE,"-",OFFSET(RAW_DATA!$A$1,AD$8-1,$A17+$A$7))</f>
        <v>0</v>
      </c>
      <c r="AE17" s="39">
        <f ca="1">IF($C$4=FALSE,"-",OFFSET(RAW_DATA!$A$1,AE$8-1,$A17+$A$7))</f>
        <v>3035.11</v>
      </c>
      <c r="AF17" s="38">
        <f ca="1">IF($C$4=FALSE,"-",OFFSET(RAW_DATA!$A$1,AF$8-1,$A17+$A$7))</f>
        <v>2507.3000000000002</v>
      </c>
    </row>
    <row r="18" spans="1:32" ht="15" customHeight="1">
      <c r="A18" s="29">
        <f t="shared" si="1"/>
        <v>22</v>
      </c>
      <c r="B18" s="30"/>
      <c r="C18" s="32" t="str">
        <f ca="1">IF($C$4=FALSE,"-",OFFSET(RAW_DATA!$A$1,0,$A18))</f>
        <v>Todd, Amy</v>
      </c>
      <c r="D18" s="25">
        <f ca="1">IF($C$4=FALSE,"-",OFFSET(RAW_DATA!$A$1,F$8-1,$A18+$A$7-4))</f>
        <v>0</v>
      </c>
      <c r="E18" s="26">
        <f ca="1">IF($C$4=FALSE,"-",OFFSET(RAW_DATA!$A$1,F$8-1,$A18+$A$7-2))</f>
        <v>0</v>
      </c>
      <c r="F18" s="26">
        <f ca="1">IF($C$4=FALSE,"-",OFFSET(RAW_DATA!$A$1,F$8-1,$A18+$A$7))</f>
        <v>0</v>
      </c>
      <c r="G18" s="25">
        <f ca="1">IF($C$4=FALSE,"-",OFFSET(RAW_DATA!$A$1,I$8-1,$A18+$A$7-4))</f>
        <v>0</v>
      </c>
      <c r="H18" s="26">
        <f ca="1">IF($C$4=FALSE,"-",OFFSET(RAW_DATA!$A$1,I$8-1,$A18+$A$7-2))</f>
        <v>0</v>
      </c>
      <c r="I18" s="26">
        <f ca="1">IF($C$4=FALSE,"-",OFFSET(RAW_DATA!$A$1,I$8-1,$A18+$A$7))</f>
        <v>0</v>
      </c>
      <c r="J18" s="25">
        <f ca="1">IF($C$4=FALSE,"-",OFFSET(RAW_DATA!$A$1,L$8-1,$A18+$A$7-4))</f>
        <v>0</v>
      </c>
      <c r="K18" s="26">
        <f ca="1">IF($C$4=FALSE,"-",OFFSET(RAW_DATA!$A$1,L$8-1,$A18+$A$7-2))</f>
        <v>0</v>
      </c>
      <c r="L18" s="26">
        <f ca="1">IF($C$4=FALSE,"-",OFFSET(RAW_DATA!$A$1,L$8-1,$A18+$A$7))</f>
        <v>0</v>
      </c>
      <c r="M18" s="25">
        <f ca="1">IF($C$4=FALSE,"-",OFFSET(RAW_DATA!$A$1,O$8-1,$A18+$A$7-4))</f>
        <v>1481</v>
      </c>
      <c r="N18" s="26">
        <f ca="1">IF($C$4=FALSE,"-",OFFSET(RAW_DATA!$A$1,O$8-1,$A18+$A$7-2))</f>
        <v>35</v>
      </c>
      <c r="O18" s="26">
        <f ca="1">IF($C$4=FALSE,"-",OFFSET(RAW_DATA!$A$1,O$8-1,$A18+$A$7))</f>
        <v>51835</v>
      </c>
      <c r="P18" s="27">
        <f ca="1">IF($C$4=FALSE,"-",OFFSET(RAW_DATA!$A$1,P$8-1,$A18+$A$7))</f>
        <v>0</v>
      </c>
      <c r="Q18" s="27">
        <f ca="1">IF($C$4=FALSE,"-",OFFSET(RAW_DATA!$A$1,Q$8-1,$A18+$A$7))</f>
        <v>0</v>
      </c>
      <c r="R18" s="27">
        <f ca="1">IF($C$4=FALSE,"-",OFFSET(RAW_DATA!$A$1,R$8-1,$A18+$A$7))</f>
        <v>1411.9</v>
      </c>
      <c r="S18" s="39">
        <f ca="1">IF($C$4=FALSE,"-",OFFSET(RAW_DATA!$A$1,S$8-1,$A18+$A$7))</f>
        <v>53246.9</v>
      </c>
      <c r="T18" s="39">
        <f ca="1">IF($C$4=FALSE,"-",OFFSET(RAW_DATA!$A$1,T$8-1,$A18+$A$7))</f>
        <v>-400</v>
      </c>
      <c r="U18" s="38">
        <f ca="1">IF($C$4=FALSE,"-",OFFSET(RAW_DATA!$A$1,U$8-1,$A18+$A$7))</f>
        <v>52846.9</v>
      </c>
      <c r="V18" s="27">
        <f ca="1">IF($C$4=FALSE,"-",OFFSET(RAW_DATA!$A$1,V$8-1,$A18+$A$7))</f>
        <v>-13147.43</v>
      </c>
      <c r="W18" s="27">
        <f ca="1">IF($C$4=FALSE,"-",OFFSET(RAW_DATA!$A$1,W$8-1,$A18+$A$7))</f>
        <v>-2356.1999999999998</v>
      </c>
      <c r="X18" s="27">
        <f ca="1">IF($C$4=FALSE,"-",OFFSET(RAW_DATA!$A$1,X$8-1,$A18+$A$7))</f>
        <v>-891.12</v>
      </c>
      <c r="Y18" s="39">
        <f ca="1">IF($C$4=FALSE,"-",OFFSET(RAW_DATA!$A$1,Y$8-1,$A18+$A$7))</f>
        <v>-16394.75</v>
      </c>
      <c r="Z18" s="38">
        <f ca="1">IF($C$4=FALSE,"-",OFFSET(RAW_DATA!$A$1,Z$8-1,$A18+$A$7))</f>
        <v>0</v>
      </c>
      <c r="AA18" s="39">
        <f ca="1">IF($C$4=FALSE,"-",OFFSET(RAW_DATA!$A$1,AA$8-1,$A18+$A$7))</f>
        <v>36452.15</v>
      </c>
      <c r="AB18" s="27">
        <f ca="1">IF($C$4=FALSE,"-",OFFSET(RAW_DATA!$A$1,AB$8-1,$A18+$A$7))</f>
        <v>2356.1999999999998</v>
      </c>
      <c r="AC18" s="27">
        <f ca="1">IF($C$4=FALSE,"-",OFFSET(RAW_DATA!$A$1,AC$8-1,$A18+$A$7))</f>
        <v>1247.57</v>
      </c>
      <c r="AD18" s="27">
        <f ca="1">IF($C$4=FALSE,"-",OFFSET(RAW_DATA!$A$1,AD$8-1,$A18+$A$7))</f>
        <v>0</v>
      </c>
      <c r="AE18" s="39">
        <f ca="1">IF($C$4=FALSE,"-",OFFSET(RAW_DATA!$A$1,AE$8-1,$A18+$A$7))</f>
        <v>3603.77</v>
      </c>
      <c r="AF18" s="38">
        <f ca="1">IF($C$4=FALSE,"-",OFFSET(RAW_DATA!$A$1,AF$8-1,$A18+$A$7))</f>
        <v>2073.4</v>
      </c>
    </row>
    <row r="19" spans="1:32" ht="15" customHeight="1">
      <c r="A19" s="29">
        <f t="shared" si="1"/>
        <v>28</v>
      </c>
      <c r="B19" s="30"/>
      <c r="C19" s="32" t="str">
        <f ca="1">IF($C$4=FALSE,"-",OFFSET(RAW_DATA!$A$1,0,$A19))</f>
        <v>Wang, Adam</v>
      </c>
      <c r="D19" s="25">
        <f ca="1">IF($C$4=FALSE,"-",OFFSET(RAW_DATA!$A$1,F$8-1,$A19+$A$7-4))</f>
        <v>0</v>
      </c>
      <c r="E19" s="26">
        <f ca="1">IF($C$4=FALSE,"-",OFFSET(RAW_DATA!$A$1,F$8-1,$A19+$A$7-2))</f>
        <v>0</v>
      </c>
      <c r="F19" s="26">
        <f ca="1">IF($C$4=FALSE,"-",OFFSET(RAW_DATA!$A$1,F$8-1,$A19+$A$7))</f>
        <v>0</v>
      </c>
      <c r="G19" s="25">
        <f ca="1">IF($C$4=FALSE,"-",OFFSET(RAW_DATA!$A$1,I$8-1,$A19+$A$7-4))</f>
        <v>0</v>
      </c>
      <c r="H19" s="26">
        <f ca="1">IF($C$4=FALSE,"-",OFFSET(RAW_DATA!$A$1,I$8-1,$A19+$A$7-2))</f>
        <v>0</v>
      </c>
      <c r="I19" s="26">
        <f ca="1">IF($C$4=FALSE,"-",OFFSET(RAW_DATA!$A$1,I$8-1,$A19+$A$7))</f>
        <v>0</v>
      </c>
      <c r="J19" s="25">
        <f ca="1">IF($C$4=FALSE,"-",OFFSET(RAW_DATA!$A$1,L$8-1,$A19+$A$7-4))</f>
        <v>2109.5</v>
      </c>
      <c r="K19" s="26">
        <f ca="1">IF($C$4=FALSE,"-",OFFSET(RAW_DATA!$A$1,L$8-1,$A19+$A$7-2))</f>
        <v>28</v>
      </c>
      <c r="L19" s="26">
        <f ca="1">IF($C$4=FALSE,"-",OFFSET(RAW_DATA!$A$1,L$8-1,$A19+$A$7))</f>
        <v>59066</v>
      </c>
      <c r="M19" s="25">
        <f ca="1">IF($C$4=FALSE,"-",OFFSET(RAW_DATA!$A$1,O$8-1,$A19+$A$7-4))</f>
        <v>0</v>
      </c>
      <c r="N19" s="26">
        <f ca="1">IF($C$4=FALSE,"-",OFFSET(RAW_DATA!$A$1,O$8-1,$A19+$A$7-2))</f>
        <v>0</v>
      </c>
      <c r="O19" s="26">
        <f ca="1">IF($C$4=FALSE,"-",OFFSET(RAW_DATA!$A$1,O$8-1,$A19+$A$7))</f>
        <v>0</v>
      </c>
      <c r="P19" s="27">
        <f ca="1">IF($C$4=FALSE,"-",OFFSET(RAW_DATA!$A$1,P$8-1,$A19+$A$7))</f>
        <v>0</v>
      </c>
      <c r="Q19" s="27">
        <f ca="1">IF($C$4=FALSE,"-",OFFSET(RAW_DATA!$A$1,Q$8-1,$A19+$A$7))</f>
        <v>0</v>
      </c>
      <c r="R19" s="27">
        <f ca="1">IF($C$4=FALSE,"-",OFFSET(RAW_DATA!$A$1,R$8-1,$A19+$A$7))</f>
        <v>1849.68</v>
      </c>
      <c r="S19" s="39">
        <f ca="1">IF($C$4=FALSE,"-",OFFSET(RAW_DATA!$A$1,S$8-1,$A19+$A$7))</f>
        <v>60915.68</v>
      </c>
      <c r="T19" s="39">
        <f ca="1">IF($C$4=FALSE,"-",OFFSET(RAW_DATA!$A$1,T$8-1,$A19+$A$7))</f>
        <v>0</v>
      </c>
      <c r="U19" s="38">
        <f ca="1">IF($C$4=FALSE,"-",OFFSET(RAW_DATA!$A$1,U$8-1,$A19+$A$7))</f>
        <v>60915.68</v>
      </c>
      <c r="V19" s="27">
        <f ca="1">IF($C$4=FALSE,"-",OFFSET(RAW_DATA!$A$1,V$8-1,$A19+$A$7))</f>
        <v>-14612.63</v>
      </c>
      <c r="W19" s="27">
        <f ca="1">IF($C$4=FALSE,"-",OFFSET(RAW_DATA!$A$1,W$8-1,$A19+$A$7))</f>
        <v>-2356.1999999999998</v>
      </c>
      <c r="X19" s="27">
        <f ca="1">IF($C$4=FALSE,"-",OFFSET(RAW_DATA!$A$1,X$8-1,$A19+$A$7))</f>
        <v>-891.11</v>
      </c>
      <c r="Y19" s="39">
        <f ca="1">IF($C$4=FALSE,"-",OFFSET(RAW_DATA!$A$1,Y$8-1,$A19+$A$7))</f>
        <v>-17859.939999999999</v>
      </c>
      <c r="Z19" s="38">
        <f ca="1">IF($C$4=FALSE,"-",OFFSET(RAW_DATA!$A$1,Z$8-1,$A19+$A$7))</f>
        <v>34.44</v>
      </c>
      <c r="AA19" s="39">
        <f ca="1">IF($C$4=FALSE,"-",OFFSET(RAW_DATA!$A$1,AA$8-1,$A19+$A$7))</f>
        <v>43090.18</v>
      </c>
      <c r="AB19" s="27">
        <f ca="1">IF($C$4=FALSE,"-",OFFSET(RAW_DATA!$A$1,AB$8-1,$A19+$A$7))</f>
        <v>2356.1999999999998</v>
      </c>
      <c r="AC19" s="27">
        <f ca="1">IF($C$4=FALSE,"-",OFFSET(RAW_DATA!$A$1,AC$8-1,$A19+$A$7))</f>
        <v>1247.56</v>
      </c>
      <c r="AD19" s="27">
        <f ca="1">IF($C$4=FALSE,"-",OFFSET(RAW_DATA!$A$1,AD$8-1,$A19+$A$7))</f>
        <v>0</v>
      </c>
      <c r="AE19" s="39">
        <f ca="1">IF($C$4=FALSE,"-",OFFSET(RAW_DATA!$A$1,AE$8-1,$A19+$A$7))</f>
        <v>3603.76</v>
      </c>
      <c r="AF19" s="38">
        <f ca="1">IF($C$4=FALSE,"-",OFFSET(RAW_DATA!$A$1,AF$8-1,$A19+$A$7))</f>
        <v>2362.64</v>
      </c>
    </row>
    <row r="20" spans="1:32" ht="15" customHeight="1">
      <c r="A20" s="29">
        <f t="shared" si="1"/>
        <v>34</v>
      </c>
      <c r="B20" s="30"/>
      <c r="C20" s="32" t="str">
        <f ca="1">IF($C$4=FALSE,"-",OFFSET(RAW_DATA!$A$1,0,$A20))</f>
        <v>Romano, Stefan</v>
      </c>
      <c r="D20" s="25">
        <f ca="1">IF($C$4=FALSE,"-",OFFSET(RAW_DATA!$A$1,F$8-1,$A20+$A$7-4))</f>
        <v>0</v>
      </c>
      <c r="E20" s="26">
        <f ca="1">IF($C$4=FALSE,"-",OFFSET(RAW_DATA!$A$1,F$8-1,$A20+$A$7-2))</f>
        <v>0</v>
      </c>
      <c r="F20" s="26">
        <f ca="1">IF($C$4=FALSE,"-",OFFSET(RAW_DATA!$A$1,F$8-1,$A20+$A$7))</f>
        <v>0</v>
      </c>
      <c r="G20" s="25">
        <f ca="1">IF($C$4=FALSE,"-",OFFSET(RAW_DATA!$A$1,I$8-1,$A20+$A$7-4))</f>
        <v>0</v>
      </c>
      <c r="H20" s="26">
        <f ca="1">IF($C$4=FALSE,"-",OFFSET(RAW_DATA!$A$1,I$8-1,$A20+$A$7-2))</f>
        <v>0</v>
      </c>
      <c r="I20" s="26">
        <f ca="1">IF($C$4=FALSE,"-",OFFSET(RAW_DATA!$A$1,I$8-1,$A20+$A$7))</f>
        <v>0</v>
      </c>
      <c r="J20" s="25">
        <f ca="1">IF($C$4=FALSE,"-",OFFSET(RAW_DATA!$A$1,L$8-1,$A20+$A$7-4))</f>
        <v>0</v>
      </c>
      <c r="K20" s="26">
        <f ca="1">IF($C$4=FALSE,"-",OFFSET(RAW_DATA!$A$1,L$8-1,$A20+$A$7-2))</f>
        <v>0</v>
      </c>
      <c r="L20" s="26">
        <f ca="1">IF($C$4=FALSE,"-",OFFSET(RAW_DATA!$A$1,L$8-1,$A20+$A$7))</f>
        <v>0</v>
      </c>
      <c r="M20" s="25">
        <f ca="1">IF($C$4=FALSE,"-",OFFSET(RAW_DATA!$A$1,O$8-1,$A20+$A$7-4))</f>
        <v>1790.25</v>
      </c>
      <c r="N20" s="26">
        <f ca="1">IF($C$4=FALSE,"-",OFFSET(RAW_DATA!$A$1,O$8-1,$A20+$A$7-2))</f>
        <v>30</v>
      </c>
      <c r="O20" s="26">
        <f ca="1">IF($C$4=FALSE,"-",OFFSET(RAW_DATA!$A$1,O$8-1,$A20+$A$7))</f>
        <v>53707.5</v>
      </c>
      <c r="P20" s="27">
        <f ca="1">IF($C$4=FALSE,"-",OFFSET(RAW_DATA!$A$1,P$8-1,$A20+$A$7))</f>
        <v>665.82</v>
      </c>
      <c r="Q20" s="27">
        <f ca="1">IF($C$4=FALSE,"-",OFFSET(RAW_DATA!$A$1,Q$8-1,$A20+$A$7))</f>
        <v>0</v>
      </c>
      <c r="R20" s="27">
        <f ca="1">IF($C$4=FALSE,"-",OFFSET(RAW_DATA!$A$1,R$8-1,$A20+$A$7))</f>
        <v>2160</v>
      </c>
      <c r="S20" s="39">
        <f ca="1">IF($C$4=FALSE,"-",OFFSET(RAW_DATA!$A$1,S$8-1,$A20+$A$7))</f>
        <v>56533.32</v>
      </c>
      <c r="T20" s="39">
        <f ca="1">IF($C$4=FALSE,"-",OFFSET(RAW_DATA!$A$1,T$8-1,$A20+$A$7))</f>
        <v>-500</v>
      </c>
      <c r="U20" s="38">
        <f ca="1">IF($C$4=FALSE,"-",OFFSET(RAW_DATA!$A$1,U$8-1,$A20+$A$7))</f>
        <v>56033.32</v>
      </c>
      <c r="V20" s="27">
        <f ca="1">IF($C$4=FALSE,"-",OFFSET(RAW_DATA!$A$1,V$8-1,$A20+$A$7))</f>
        <v>-12201.47</v>
      </c>
      <c r="W20" s="27">
        <f ca="1">IF($C$4=FALSE,"-",OFFSET(RAW_DATA!$A$1,W$8-1,$A20+$A$7))</f>
        <v>-2356.1999999999998</v>
      </c>
      <c r="X20" s="27">
        <f ca="1">IF($C$4=FALSE,"-",OFFSET(RAW_DATA!$A$1,X$8-1,$A20+$A$7))</f>
        <v>-891.11</v>
      </c>
      <c r="Y20" s="39">
        <f ca="1">IF($C$4=FALSE,"-",OFFSET(RAW_DATA!$A$1,Y$8-1,$A20+$A$7))</f>
        <v>-15448.78</v>
      </c>
      <c r="Z20" s="38">
        <f ca="1">IF($C$4=FALSE,"-",OFFSET(RAW_DATA!$A$1,Z$8-1,$A20+$A$7))</f>
        <v>0</v>
      </c>
      <c r="AA20" s="39">
        <f ca="1">IF($C$4=FALSE,"-",OFFSET(RAW_DATA!$A$1,AA$8-1,$A20+$A$7))</f>
        <v>40584.54</v>
      </c>
      <c r="AB20" s="27">
        <f ca="1">IF($C$4=FALSE,"-",OFFSET(RAW_DATA!$A$1,AB$8-1,$A20+$A$7))</f>
        <v>2356.1999999999998</v>
      </c>
      <c r="AC20" s="27">
        <f ca="1">IF($C$4=FALSE,"-",OFFSET(RAW_DATA!$A$1,AC$8-1,$A20+$A$7))</f>
        <v>1247.55</v>
      </c>
      <c r="AD20" s="27">
        <f ca="1">IF($C$4=FALSE,"-",OFFSET(RAW_DATA!$A$1,AD$8-1,$A20+$A$7))</f>
        <v>1600</v>
      </c>
      <c r="AE20" s="39">
        <f ca="1">IF($C$4=FALSE,"-",OFFSET(RAW_DATA!$A$1,AE$8-1,$A20+$A$7))</f>
        <v>5203.75</v>
      </c>
      <c r="AF20" s="38">
        <f ca="1">IF($C$4=FALSE,"-",OFFSET(RAW_DATA!$A$1,AF$8-1,$A20+$A$7))</f>
        <v>4296.6000000000004</v>
      </c>
    </row>
    <row r="21" spans="1:32" ht="15" customHeight="1">
      <c r="A21" s="29">
        <f t="shared" si="1"/>
        <v>40</v>
      </c>
      <c r="B21" s="30"/>
      <c r="C21" s="32" t="str">
        <f ca="1">IF($C$4=FALSE,"-",OFFSET(RAW_DATA!$A$1,0,$A21))</f>
        <v>Hind, Julie</v>
      </c>
      <c r="D21" s="25">
        <f ca="1">IF($C$4=FALSE,"-",OFFSET(RAW_DATA!$A$1,F$8-1,$A21+$A$7-4))</f>
        <v>0</v>
      </c>
      <c r="E21" s="26">
        <f ca="1">IF($C$4=FALSE,"-",OFFSET(RAW_DATA!$A$1,F$8-1,$A21+$A$7-2))</f>
        <v>0</v>
      </c>
      <c r="F21" s="26">
        <f ca="1">IF($C$4=FALSE,"-",OFFSET(RAW_DATA!$A$1,F$8-1,$A21+$A$7))</f>
        <v>0</v>
      </c>
      <c r="G21" s="25">
        <f ca="1">IF($C$4=FALSE,"-",OFFSET(RAW_DATA!$A$1,I$8-1,$A21+$A$7-4))</f>
        <v>0</v>
      </c>
      <c r="H21" s="26">
        <f ca="1">IF($C$4=FALSE,"-",OFFSET(RAW_DATA!$A$1,I$8-1,$A21+$A$7-2))</f>
        <v>0</v>
      </c>
      <c r="I21" s="26">
        <f ca="1">IF($C$4=FALSE,"-",OFFSET(RAW_DATA!$A$1,I$8-1,$A21+$A$7))</f>
        <v>0</v>
      </c>
      <c r="J21" s="25">
        <f ca="1">IF($C$4=FALSE,"-",OFFSET(RAW_DATA!$A$1,L$8-1,$A21+$A$7-4))</f>
        <v>0</v>
      </c>
      <c r="K21" s="26">
        <f ca="1">IF($C$4=FALSE,"-",OFFSET(RAW_DATA!$A$1,L$8-1,$A21+$A$7-2))</f>
        <v>0</v>
      </c>
      <c r="L21" s="26">
        <f ca="1">IF($C$4=FALSE,"-",OFFSET(RAW_DATA!$A$1,L$8-1,$A21+$A$7))</f>
        <v>0</v>
      </c>
      <c r="M21" s="25">
        <f ca="1">IF($C$4=FALSE,"-",OFFSET(RAW_DATA!$A$1,O$8-1,$A21+$A$7-4))</f>
        <v>1746.25</v>
      </c>
      <c r="N21" s="26">
        <f ca="1">IF($C$4=FALSE,"-",OFFSET(RAW_DATA!$A$1,O$8-1,$A21+$A$7-2))</f>
        <v>25</v>
      </c>
      <c r="O21" s="26">
        <f ca="1">IF($C$4=FALSE,"-",OFFSET(RAW_DATA!$A$1,O$8-1,$A21+$A$7))</f>
        <v>43656.25</v>
      </c>
      <c r="P21" s="27">
        <f ca="1">IF($C$4=FALSE,"-",OFFSET(RAW_DATA!$A$1,P$8-1,$A21+$A$7))</f>
        <v>0</v>
      </c>
      <c r="Q21" s="27">
        <f ca="1">IF($C$4=FALSE,"-",OFFSET(RAW_DATA!$A$1,Q$8-1,$A21+$A$7))</f>
        <v>0</v>
      </c>
      <c r="R21" s="27">
        <f ca="1">IF($C$4=FALSE,"-",OFFSET(RAW_DATA!$A$1,R$8-1,$A21+$A$7))</f>
        <v>0</v>
      </c>
      <c r="S21" s="39">
        <f ca="1">IF($C$4=FALSE,"-",OFFSET(RAW_DATA!$A$1,S$8-1,$A21+$A$7))</f>
        <v>43656.25</v>
      </c>
      <c r="T21" s="39">
        <f ca="1">IF($C$4=FALSE,"-",OFFSET(RAW_DATA!$A$1,T$8-1,$A21+$A$7))</f>
        <v>-500</v>
      </c>
      <c r="U21" s="38">
        <f ca="1">IF($C$4=FALSE,"-",OFFSET(RAW_DATA!$A$1,U$8-1,$A21+$A$7))</f>
        <v>43156.25</v>
      </c>
      <c r="V21" s="27">
        <f ca="1">IF($C$4=FALSE,"-",OFFSET(RAW_DATA!$A$1,V$8-1,$A21+$A$7))</f>
        <v>-8682.3799999999992</v>
      </c>
      <c r="W21" s="27">
        <f ca="1">IF($C$4=FALSE,"-",OFFSET(RAW_DATA!$A$1,W$8-1,$A21+$A$7))</f>
        <v>-2027.73</v>
      </c>
      <c r="X21" s="27">
        <f ca="1">IF($C$4=FALSE,"-",OFFSET(RAW_DATA!$A$1,X$8-1,$A21+$A$7))</f>
        <v>-820.81</v>
      </c>
      <c r="Y21" s="39">
        <f ca="1">IF($C$4=FALSE,"-",OFFSET(RAW_DATA!$A$1,Y$8-1,$A21+$A$7))</f>
        <v>-11530.92</v>
      </c>
      <c r="Z21" s="38">
        <f ca="1">IF($C$4=FALSE,"-",OFFSET(RAW_DATA!$A$1,Z$8-1,$A21+$A$7))</f>
        <v>0</v>
      </c>
      <c r="AA21" s="39">
        <f ca="1">IF($C$4=FALSE,"-",OFFSET(RAW_DATA!$A$1,AA$8-1,$A21+$A$7))</f>
        <v>31625.33</v>
      </c>
      <c r="AB21" s="27">
        <f ca="1">IF($C$4=FALSE,"-",OFFSET(RAW_DATA!$A$1,AB$8-1,$A21+$A$7))</f>
        <v>2027.73</v>
      </c>
      <c r="AC21" s="27">
        <f ca="1">IF($C$4=FALSE,"-",OFFSET(RAW_DATA!$A$1,AC$8-1,$A21+$A$7))</f>
        <v>1149.1300000000001</v>
      </c>
      <c r="AD21" s="27">
        <f ca="1">IF($C$4=FALSE,"-",OFFSET(RAW_DATA!$A$1,AD$8-1,$A21+$A$7))</f>
        <v>0</v>
      </c>
      <c r="AE21" s="39">
        <f ca="1">IF($C$4=FALSE,"-",OFFSET(RAW_DATA!$A$1,AE$8-1,$A21+$A$7))</f>
        <v>3176.86</v>
      </c>
      <c r="AF21" s="38">
        <f ca="1">IF($C$4=FALSE,"-",OFFSET(RAW_DATA!$A$1,AF$8-1,$A21+$A$7))</f>
        <v>1746.25</v>
      </c>
    </row>
    <row r="22" spans="1:32" ht="15" customHeight="1">
      <c r="A22" s="29">
        <f t="shared" si="1"/>
        <v>46</v>
      </c>
      <c r="B22" s="30"/>
      <c r="C22" s="32" t="str">
        <f ca="1">IF($C$4=FALSE,"-",OFFSET(RAW_DATA!$A$1,0,$A22))</f>
        <v>Liao, Cynthia</v>
      </c>
      <c r="D22" s="25">
        <f ca="1">IF($C$4=FALSE,"-",OFFSET(RAW_DATA!$A$1,F$8-1,$A22+$A$7-4))</f>
        <v>0</v>
      </c>
      <c r="E22" s="26">
        <f ca="1">IF($C$4=FALSE,"-",OFFSET(RAW_DATA!$A$1,F$8-1,$A22+$A$7-2))</f>
        <v>0</v>
      </c>
      <c r="F22" s="26">
        <f ca="1">IF($C$4=FALSE,"-",OFFSET(RAW_DATA!$A$1,F$8-1,$A22+$A$7))</f>
        <v>0</v>
      </c>
      <c r="G22" s="25">
        <f ca="1">IF($C$4=FALSE,"-",OFFSET(RAW_DATA!$A$1,I$8-1,$A22+$A$7-4))</f>
        <v>0</v>
      </c>
      <c r="H22" s="26">
        <f ca="1">IF($C$4=FALSE,"-",OFFSET(RAW_DATA!$A$1,I$8-1,$A22+$A$7-2))</f>
        <v>0</v>
      </c>
      <c r="I22" s="26">
        <f ca="1">IF($C$4=FALSE,"-",OFFSET(RAW_DATA!$A$1,I$8-1,$A22+$A$7))</f>
        <v>0</v>
      </c>
      <c r="J22" s="25">
        <f ca="1">IF($C$4=FALSE,"-",OFFSET(RAW_DATA!$A$1,L$8-1,$A22+$A$7-4))</f>
        <v>0</v>
      </c>
      <c r="K22" s="26">
        <f ca="1">IF($C$4=FALSE,"-",OFFSET(RAW_DATA!$A$1,L$8-1,$A22+$A$7-2))</f>
        <v>0</v>
      </c>
      <c r="L22" s="26">
        <f ca="1">IF($C$4=FALSE,"-",OFFSET(RAW_DATA!$A$1,L$8-1,$A22+$A$7))</f>
        <v>0</v>
      </c>
      <c r="M22" s="25">
        <f ca="1">IF($C$4=FALSE,"-",OFFSET(RAW_DATA!$A$1,O$8-1,$A22+$A$7-4))</f>
        <v>1225.75</v>
      </c>
      <c r="N22" s="26">
        <f ca="1">IF($C$4=FALSE,"-",OFFSET(RAW_DATA!$A$1,O$8-1,$A22+$A$7-2))</f>
        <v>18</v>
      </c>
      <c r="O22" s="26">
        <f ca="1">IF($C$4=FALSE,"-",OFFSET(RAW_DATA!$A$1,O$8-1,$A22+$A$7))</f>
        <v>20344.5</v>
      </c>
      <c r="P22" s="27">
        <f ca="1">IF($C$4=FALSE,"-",OFFSET(RAW_DATA!$A$1,P$8-1,$A22+$A$7))</f>
        <v>0</v>
      </c>
      <c r="Q22" s="27">
        <f ca="1">IF($C$4=FALSE,"-",OFFSET(RAW_DATA!$A$1,Q$8-1,$A22+$A$7))</f>
        <v>0</v>
      </c>
      <c r="R22" s="27">
        <f ca="1">IF($C$4=FALSE,"-",OFFSET(RAW_DATA!$A$1,R$8-1,$A22+$A$7))</f>
        <v>0</v>
      </c>
      <c r="S22" s="39">
        <f ca="1">IF($C$4=FALSE,"-",OFFSET(RAW_DATA!$A$1,S$8-1,$A22+$A$7))</f>
        <v>20344.5</v>
      </c>
      <c r="T22" s="39">
        <f ca="1">IF($C$4=FALSE,"-",OFFSET(RAW_DATA!$A$1,T$8-1,$A22+$A$7))</f>
        <v>-325</v>
      </c>
      <c r="U22" s="38">
        <f ca="1">IF($C$4=FALSE,"-",OFFSET(RAW_DATA!$A$1,U$8-1,$A22+$A$7))</f>
        <v>20019.5</v>
      </c>
      <c r="V22" s="27">
        <f ca="1">IF($C$4=FALSE,"-",OFFSET(RAW_DATA!$A$1,V$8-1,$A22+$A$7))</f>
        <v>-2764.45</v>
      </c>
      <c r="W22" s="27">
        <f ca="1">IF($C$4=FALSE,"-",OFFSET(RAW_DATA!$A$1,W$8-1,$A22+$A$7))</f>
        <v>-880.44</v>
      </c>
      <c r="X22" s="27">
        <f ca="1">IF($C$4=FALSE,"-",OFFSET(RAW_DATA!$A$1,X$8-1,$A22+$A$7))</f>
        <v>-382.46</v>
      </c>
      <c r="Y22" s="39">
        <f ca="1">IF($C$4=FALSE,"-",OFFSET(RAW_DATA!$A$1,Y$8-1,$A22+$A$7))</f>
        <v>-4027.35</v>
      </c>
      <c r="Z22" s="38">
        <f ca="1">IF($C$4=FALSE,"-",OFFSET(RAW_DATA!$A$1,Z$8-1,$A22+$A$7))</f>
        <v>0</v>
      </c>
      <c r="AA22" s="39">
        <f ca="1">IF($C$4=FALSE,"-",OFFSET(RAW_DATA!$A$1,AA$8-1,$A22+$A$7))</f>
        <v>15992.15</v>
      </c>
      <c r="AB22" s="27">
        <f ca="1">IF($C$4=FALSE,"-",OFFSET(RAW_DATA!$A$1,AB$8-1,$A22+$A$7))</f>
        <v>880.44</v>
      </c>
      <c r="AC22" s="27">
        <f ca="1">IF($C$4=FALSE,"-",OFFSET(RAW_DATA!$A$1,AC$8-1,$A22+$A$7))</f>
        <v>535.44000000000005</v>
      </c>
      <c r="AD22" s="27">
        <f ca="1">IF($C$4=FALSE,"-",OFFSET(RAW_DATA!$A$1,AD$8-1,$A22+$A$7))</f>
        <v>0</v>
      </c>
      <c r="AE22" s="39">
        <f ca="1">IF($C$4=FALSE,"-",OFFSET(RAW_DATA!$A$1,AE$8-1,$A22+$A$7))</f>
        <v>1415.88</v>
      </c>
      <c r="AF22" s="38">
        <f ca="1">IF($C$4=FALSE,"-",OFFSET(RAW_DATA!$A$1,AF$8-1,$A22+$A$7))</f>
        <v>813.78</v>
      </c>
    </row>
    <row r="23" spans="1:32" ht="15" customHeight="1">
      <c r="A23" s="29">
        <f t="shared" si="1"/>
        <v>52</v>
      </c>
      <c r="B23" s="30"/>
      <c r="C23" s="32" t="str">
        <f ca="1">IF($C$4=FALSE,"-",OFFSET(RAW_DATA!$A$1,0,$A23))</f>
        <v>Saunders, Chris</v>
      </c>
      <c r="D23" s="25">
        <f ca="1">IF($C$4=FALSE,"-",OFFSET(RAW_DATA!$A$1,F$8-1,$A23+$A$7-4))</f>
        <v>0</v>
      </c>
      <c r="E23" s="26">
        <f ca="1">IF($C$4=FALSE,"-",OFFSET(RAW_DATA!$A$1,F$8-1,$A23+$A$7-2))</f>
        <v>0</v>
      </c>
      <c r="F23" s="26">
        <f ca="1">IF($C$4=FALSE,"-",OFFSET(RAW_DATA!$A$1,F$8-1,$A23+$A$7))</f>
        <v>0</v>
      </c>
      <c r="G23" s="25">
        <f ca="1">IF($C$4=FALSE,"-",OFFSET(RAW_DATA!$A$1,I$8-1,$A23+$A$7-4))</f>
        <v>24</v>
      </c>
      <c r="H23" s="26">
        <f ca="1">IF($C$4=FALSE,"-",OFFSET(RAW_DATA!$A$1,I$8-1,$A23+$A$7-2))</f>
        <v>22.5</v>
      </c>
      <c r="I23" s="26">
        <f ca="1">IF($C$4=FALSE,"-",OFFSET(RAW_DATA!$A$1,I$8-1,$A23+$A$7))</f>
        <v>540</v>
      </c>
      <c r="J23" s="25">
        <f ca="1">IF($C$4=FALSE,"-",OFFSET(RAW_DATA!$A$1,L$8-1,$A23+$A$7-4))</f>
        <v>426.25</v>
      </c>
      <c r="K23" s="26">
        <f ca="1">IF($C$4=FALSE,"-",OFFSET(RAW_DATA!$A$1,L$8-1,$A23+$A$7-2))</f>
        <v>15</v>
      </c>
      <c r="L23" s="26">
        <f ca="1">IF($C$4=FALSE,"-",OFFSET(RAW_DATA!$A$1,L$8-1,$A23+$A$7))</f>
        <v>6393.75</v>
      </c>
      <c r="M23" s="25">
        <f ca="1">IF($C$4=FALSE,"-",OFFSET(RAW_DATA!$A$1,O$8-1,$A23+$A$7-4))</f>
        <v>0</v>
      </c>
      <c r="N23" s="26">
        <f ca="1">IF($C$4=FALSE,"-",OFFSET(RAW_DATA!$A$1,O$8-1,$A23+$A$7-2))</f>
        <v>0</v>
      </c>
      <c r="O23" s="26">
        <f ca="1">IF($C$4=FALSE,"-",OFFSET(RAW_DATA!$A$1,O$8-1,$A23+$A$7))</f>
        <v>0</v>
      </c>
      <c r="P23" s="27">
        <f ca="1">IF($C$4=FALSE,"-",OFFSET(RAW_DATA!$A$1,P$8-1,$A23+$A$7))</f>
        <v>0</v>
      </c>
      <c r="Q23" s="27">
        <f ca="1">IF($C$4=FALSE,"-",OFFSET(RAW_DATA!$A$1,Q$8-1,$A23+$A$7))</f>
        <v>0</v>
      </c>
      <c r="R23" s="27">
        <f ca="1">IF($C$4=FALSE,"-",OFFSET(RAW_DATA!$A$1,R$8-1,$A23+$A$7))</f>
        <v>239.55</v>
      </c>
      <c r="S23" s="39">
        <f ca="1">IF($C$4=FALSE,"-",OFFSET(RAW_DATA!$A$1,S$8-1,$A23+$A$7))</f>
        <v>7173.3</v>
      </c>
      <c r="T23" s="39">
        <f ca="1">IF($C$4=FALSE,"-",OFFSET(RAW_DATA!$A$1,T$8-1,$A23+$A$7))</f>
        <v>0</v>
      </c>
      <c r="U23" s="38">
        <f ca="1">IF($C$4=FALSE,"-",OFFSET(RAW_DATA!$A$1,U$8-1,$A23+$A$7))</f>
        <v>7173.3</v>
      </c>
      <c r="V23" s="27">
        <f ca="1">IF($C$4=FALSE,"-",OFFSET(RAW_DATA!$A$1,V$8-1,$A23+$A$7))</f>
        <v>-936.83</v>
      </c>
      <c r="W23" s="27">
        <f ca="1">IF($C$4=FALSE,"-",OFFSET(RAW_DATA!$A$1,W$8-1,$A23+$A$7))</f>
        <v>-301.77</v>
      </c>
      <c r="X23" s="27">
        <f ca="1">IF($C$4=FALSE,"-",OFFSET(RAW_DATA!$A$1,X$8-1,$A23+$A$7))</f>
        <v>-134.85</v>
      </c>
      <c r="Y23" s="39">
        <f ca="1">IF($C$4=FALSE,"-",OFFSET(RAW_DATA!$A$1,Y$8-1,$A23+$A$7))</f>
        <v>-1373.45</v>
      </c>
      <c r="Z23" s="38">
        <f ca="1">IF($C$4=FALSE,"-",OFFSET(RAW_DATA!$A$1,Z$8-1,$A23+$A$7))</f>
        <v>0</v>
      </c>
      <c r="AA23" s="39">
        <f ca="1">IF($C$4=FALSE,"-",OFFSET(RAW_DATA!$A$1,AA$8-1,$A23+$A$7))</f>
        <v>5799.85</v>
      </c>
      <c r="AB23" s="27">
        <f ca="1">IF($C$4=FALSE,"-",OFFSET(RAW_DATA!$A$1,AB$8-1,$A23+$A$7))</f>
        <v>301.77</v>
      </c>
      <c r="AC23" s="27">
        <f ca="1">IF($C$4=FALSE,"-",OFFSET(RAW_DATA!$A$1,AC$8-1,$A23+$A$7))</f>
        <v>188.79</v>
      </c>
      <c r="AD23" s="27">
        <f ca="1">IF($C$4=FALSE,"-",OFFSET(RAW_DATA!$A$1,AD$8-1,$A23+$A$7))</f>
        <v>0</v>
      </c>
      <c r="AE23" s="39">
        <f ca="1">IF($C$4=FALSE,"-",OFFSET(RAW_DATA!$A$1,AE$8-1,$A23+$A$7))</f>
        <v>490.56</v>
      </c>
      <c r="AF23" s="38">
        <f ca="1">IF($C$4=FALSE,"-",OFFSET(RAW_DATA!$A$1,AF$8-1,$A23+$A$7))</f>
        <v>255.75</v>
      </c>
    </row>
    <row r="24" spans="1:32" ht="15" customHeight="1">
      <c r="A24" s="29">
        <f t="shared" si="1"/>
        <v>58</v>
      </c>
      <c r="B24" s="30"/>
      <c r="C24" s="32" t="str">
        <f ca="1">IF($C$4=FALSE,"-",OFFSET(RAW_DATA!$A$1,0,$A24))</f>
        <v>Faircloth, Juliana</v>
      </c>
      <c r="D24" s="25">
        <f ca="1">IF($C$4=FALSE,"-",OFFSET(RAW_DATA!$A$1,F$8-1,$A24+$A$7-4))</f>
        <v>0</v>
      </c>
      <c r="E24" s="26">
        <f ca="1">IF($C$4=FALSE,"-",OFFSET(RAW_DATA!$A$1,F$8-1,$A24+$A$7-2))</f>
        <v>0</v>
      </c>
      <c r="F24" s="26">
        <f ca="1">IF($C$4=FALSE,"-",OFFSET(RAW_DATA!$A$1,F$8-1,$A24+$A$7))</f>
        <v>0</v>
      </c>
      <c r="G24" s="25">
        <f ca="1">IF($C$4=FALSE,"-",OFFSET(RAW_DATA!$A$1,I$8-1,$A24+$A$7-4))</f>
        <v>0</v>
      </c>
      <c r="H24" s="26">
        <f ca="1">IF($C$4=FALSE,"-",OFFSET(RAW_DATA!$A$1,I$8-1,$A24+$A$7-2))</f>
        <v>0</v>
      </c>
      <c r="I24" s="26">
        <f ca="1">IF($C$4=FALSE,"-",OFFSET(RAW_DATA!$A$1,I$8-1,$A24+$A$7))</f>
        <v>0</v>
      </c>
      <c r="J24" s="25">
        <f ca="1">IF($C$4=FALSE,"-",OFFSET(RAW_DATA!$A$1,L$8-1,$A24+$A$7-4))</f>
        <v>0</v>
      </c>
      <c r="K24" s="26">
        <f ca="1">IF($C$4=FALSE,"-",OFFSET(RAW_DATA!$A$1,L$8-1,$A24+$A$7-2))</f>
        <v>0</v>
      </c>
      <c r="L24" s="26">
        <f ca="1">IF($C$4=FALSE,"-",OFFSET(RAW_DATA!$A$1,L$8-1,$A24+$A$7))</f>
        <v>0</v>
      </c>
      <c r="M24" s="25">
        <f ca="1">IF($C$4=FALSE,"-",OFFSET(RAW_DATA!$A$1,O$8-1,$A24+$A$7-4))</f>
        <v>810</v>
      </c>
      <c r="N24" s="26">
        <f ca="1">IF($C$4=FALSE,"-",OFFSET(RAW_DATA!$A$1,O$8-1,$A24+$A$7-2))</f>
        <v>32.049999999999997</v>
      </c>
      <c r="O24" s="26">
        <f ca="1">IF($C$4=FALSE,"-",OFFSET(RAW_DATA!$A$1,O$8-1,$A24+$A$7))</f>
        <v>23079.599999999999</v>
      </c>
      <c r="P24" s="27">
        <f ca="1">IF($C$4=FALSE,"-",OFFSET(RAW_DATA!$A$1,P$8-1,$A24+$A$7))</f>
        <v>0</v>
      </c>
      <c r="Q24" s="27">
        <f ca="1">IF($C$4=FALSE,"-",OFFSET(RAW_DATA!$A$1,Q$8-1,$A24+$A$7))</f>
        <v>0</v>
      </c>
      <c r="R24" s="27">
        <f ca="1">IF($C$4=FALSE,"-",OFFSET(RAW_DATA!$A$1,R$8-1,$A24+$A$7))</f>
        <v>0</v>
      </c>
      <c r="S24" s="39">
        <f ca="1">IF($C$4=FALSE,"-",OFFSET(RAW_DATA!$A$1,S$8-1,$A24+$A$7))</f>
        <v>23079.599999999999</v>
      </c>
      <c r="T24" s="39">
        <f ca="1">IF($C$4=FALSE,"-",OFFSET(RAW_DATA!$A$1,T$8-1,$A24+$A$7))</f>
        <v>0</v>
      </c>
      <c r="U24" s="38">
        <f ca="1">IF($C$4=FALSE,"-",OFFSET(RAW_DATA!$A$1,U$8-1,$A24+$A$7))</f>
        <v>23079.599999999999</v>
      </c>
      <c r="V24" s="27">
        <f ca="1">IF($C$4=FALSE,"-",OFFSET(RAW_DATA!$A$1,V$8-1,$A24+$A$7))</f>
        <v>-5776.34</v>
      </c>
      <c r="W24" s="27">
        <f ca="1">IF($C$4=FALSE,"-",OFFSET(RAW_DATA!$A$1,W$8-1,$A24+$A$7))</f>
        <v>-1095.79</v>
      </c>
      <c r="X24" s="27">
        <f ca="1">IF($C$4=FALSE,"-",OFFSET(RAW_DATA!$A$1,X$8-1,$A24+$A$7))</f>
        <v>-433.91</v>
      </c>
      <c r="Y24" s="39">
        <f ca="1">IF($C$4=FALSE,"-",OFFSET(RAW_DATA!$A$1,Y$8-1,$A24+$A$7))</f>
        <v>-7306.04</v>
      </c>
      <c r="Z24" s="38">
        <f ca="1">IF($C$4=FALSE,"-",OFFSET(RAW_DATA!$A$1,Z$8-1,$A24+$A$7))</f>
        <v>0</v>
      </c>
      <c r="AA24" s="39">
        <f ca="1">IF($C$4=FALSE,"-",OFFSET(RAW_DATA!$A$1,AA$8-1,$A24+$A$7))</f>
        <v>15773.56</v>
      </c>
      <c r="AB24" s="27">
        <f ca="1">IF($C$4=FALSE,"-",OFFSET(RAW_DATA!$A$1,AB$8-1,$A24+$A$7))</f>
        <v>1095.79</v>
      </c>
      <c r="AC24" s="27">
        <f ca="1">IF($C$4=FALSE,"-",OFFSET(RAW_DATA!$A$1,AC$8-1,$A24+$A$7))</f>
        <v>607.47</v>
      </c>
      <c r="AD24" s="27">
        <f ca="1">IF($C$4=FALSE,"-",OFFSET(RAW_DATA!$A$1,AD$8-1,$A24+$A$7))</f>
        <v>0</v>
      </c>
      <c r="AE24" s="39">
        <f ca="1">IF($C$4=FALSE,"-",OFFSET(RAW_DATA!$A$1,AE$8-1,$A24+$A$7))</f>
        <v>1703.26</v>
      </c>
      <c r="AF24" s="38">
        <f ca="1">IF($C$4=FALSE,"-",OFFSET(RAW_DATA!$A$1,AF$8-1,$A24+$A$7))</f>
        <v>923.17</v>
      </c>
    </row>
    <row r="25" spans="1:32" ht="15" customHeight="1">
      <c r="A25" s="29">
        <f t="shared" si="1"/>
        <v>64</v>
      </c>
      <c r="B25" s="30"/>
      <c r="C25" s="32" t="str">
        <f ca="1">IF($C$4=FALSE,"-",OFFSET(RAW_DATA!$A$1,0,$A25))</f>
        <v>Zhang, Chendi</v>
      </c>
      <c r="D25" s="25">
        <f ca="1">IF($C$4=FALSE,"-",OFFSET(RAW_DATA!$A$1,F$8-1,$A25+$A$7-4))</f>
        <v>520</v>
      </c>
      <c r="E25" s="26">
        <f ca="1">IF($C$4=FALSE,"-",OFFSET(RAW_DATA!$A$1,F$8-1,$A25+$A$7-2))</f>
        <v>0</v>
      </c>
      <c r="F25" s="26">
        <f ca="1">IF($C$4=FALSE,"-",OFFSET(RAW_DATA!$A$1,F$8-1,$A25+$A$7))</f>
        <v>31249.99</v>
      </c>
      <c r="G25" s="25">
        <f ca="1">IF($C$4=FALSE,"-",OFFSET(RAW_DATA!$A$1,I$8-1,$A25+$A$7-4))</f>
        <v>0</v>
      </c>
      <c r="H25" s="26">
        <f ca="1">IF($C$4=FALSE,"-",OFFSET(RAW_DATA!$A$1,I$8-1,$A25+$A$7-2))</f>
        <v>0</v>
      </c>
      <c r="I25" s="26">
        <f ca="1">IF($C$4=FALSE,"-",OFFSET(RAW_DATA!$A$1,I$8-1,$A25+$A$7))</f>
        <v>0</v>
      </c>
      <c r="J25" s="25">
        <f ca="1">IF($C$4=FALSE,"-",OFFSET(RAW_DATA!$A$1,L$8-1,$A25+$A$7-4))</f>
        <v>0</v>
      </c>
      <c r="K25" s="26">
        <f ca="1">IF($C$4=FALSE,"-",OFFSET(RAW_DATA!$A$1,L$8-1,$A25+$A$7-2))</f>
        <v>0</v>
      </c>
      <c r="L25" s="26">
        <f ca="1">IF($C$4=FALSE,"-",OFFSET(RAW_DATA!$A$1,L$8-1,$A25+$A$7))</f>
        <v>0</v>
      </c>
      <c r="M25" s="25">
        <f ca="1">IF($C$4=FALSE,"-",OFFSET(RAW_DATA!$A$1,O$8-1,$A25+$A$7-4))</f>
        <v>0</v>
      </c>
      <c r="N25" s="26">
        <f ca="1">IF($C$4=FALSE,"-",OFFSET(RAW_DATA!$A$1,O$8-1,$A25+$A$7-2))</f>
        <v>0</v>
      </c>
      <c r="O25" s="26">
        <f ca="1">IF($C$4=FALSE,"-",OFFSET(RAW_DATA!$A$1,O$8-1,$A25+$A$7))</f>
        <v>0</v>
      </c>
      <c r="P25" s="27">
        <f ca="1">IF($C$4=FALSE,"-",OFFSET(RAW_DATA!$A$1,P$8-1,$A25+$A$7))</f>
        <v>0</v>
      </c>
      <c r="Q25" s="27">
        <f ca="1">IF($C$4=FALSE,"-",OFFSET(RAW_DATA!$A$1,Q$8-1,$A25+$A$7))</f>
        <v>0</v>
      </c>
      <c r="R25" s="27">
        <f ca="1">IF($C$4=FALSE,"-",OFFSET(RAW_DATA!$A$1,R$8-1,$A25+$A$7))</f>
        <v>0</v>
      </c>
      <c r="S25" s="39">
        <f ca="1">IF($C$4=FALSE,"-",OFFSET(RAW_DATA!$A$1,S$8-1,$A25+$A$7))</f>
        <v>31249.99</v>
      </c>
      <c r="T25" s="39">
        <f ca="1">IF($C$4=FALSE,"-",OFFSET(RAW_DATA!$A$1,T$8-1,$A25+$A$7))</f>
        <v>0</v>
      </c>
      <c r="U25" s="38">
        <f ca="1">IF($C$4=FALSE,"-",OFFSET(RAW_DATA!$A$1,U$8-1,$A25+$A$7))</f>
        <v>31249.99</v>
      </c>
      <c r="V25" s="27">
        <f ca="1">IF($C$4=FALSE,"-",OFFSET(RAW_DATA!$A$1,V$8-1,$A25+$A$7))</f>
        <v>-9266.6299999999992</v>
      </c>
      <c r="W25" s="27">
        <f ca="1">IF($C$4=FALSE,"-",OFFSET(RAW_DATA!$A$1,W$8-1,$A25+$A$7))</f>
        <v>-1500.25</v>
      </c>
      <c r="X25" s="27">
        <f ca="1">IF($C$4=FALSE,"-",OFFSET(RAW_DATA!$A$1,X$8-1,$A25+$A$7))</f>
        <v>-587.47</v>
      </c>
      <c r="Y25" s="39">
        <f ca="1">IF($C$4=FALSE,"-",OFFSET(RAW_DATA!$A$1,Y$8-1,$A25+$A$7))</f>
        <v>-11354.35</v>
      </c>
      <c r="Z25" s="38">
        <f ca="1">IF($C$4=FALSE,"-",OFFSET(RAW_DATA!$A$1,Z$8-1,$A25+$A$7))</f>
        <v>0</v>
      </c>
      <c r="AA25" s="39">
        <f ca="1">IF($C$4=FALSE,"-",OFFSET(RAW_DATA!$A$1,AA$8-1,$A25+$A$7))</f>
        <v>19895.64</v>
      </c>
      <c r="AB25" s="27">
        <f ca="1">IF($C$4=FALSE,"-",OFFSET(RAW_DATA!$A$1,AB$8-1,$A25+$A$7))</f>
        <v>1500.25</v>
      </c>
      <c r="AC25" s="27">
        <f ca="1">IF($C$4=FALSE,"-",OFFSET(RAW_DATA!$A$1,AC$8-1,$A25+$A$7))</f>
        <v>822.45</v>
      </c>
      <c r="AD25" s="27">
        <f ca="1">IF($C$4=FALSE,"-",OFFSET(RAW_DATA!$A$1,AD$8-1,$A25+$A$7))</f>
        <v>0</v>
      </c>
      <c r="AE25" s="39">
        <f ca="1">IF($C$4=FALSE,"-",OFFSET(RAW_DATA!$A$1,AE$8-1,$A25+$A$7))</f>
        <v>2322.6999999999998</v>
      </c>
      <c r="AF25" s="38">
        <f ca="1">IF($C$4=FALSE,"-",OFFSET(RAW_DATA!$A$1,AF$8-1,$A25+$A$7))</f>
        <v>0</v>
      </c>
    </row>
    <row r="26" spans="1:32" ht="15" customHeight="1">
      <c r="A26" s="29">
        <f t="shared" si="1"/>
        <v>70</v>
      </c>
      <c r="B26" s="30"/>
      <c r="C26" s="32" t="str">
        <f ca="1">IF($C$4=FALSE,"-",OFFSET(RAW_DATA!$A$1,0,$A26))</f>
        <v>Ng, Melissa</v>
      </c>
      <c r="D26" s="25">
        <f ca="1">IF($C$4=FALSE,"-",OFFSET(RAW_DATA!$A$1,F$8-1,$A26+$A$7-4))</f>
        <v>0</v>
      </c>
      <c r="E26" s="26">
        <f ca="1">IF($C$4=FALSE,"-",OFFSET(RAW_DATA!$A$1,F$8-1,$A26+$A$7-2))</f>
        <v>0</v>
      </c>
      <c r="F26" s="26">
        <f ca="1">IF($C$4=FALSE,"-",OFFSET(RAW_DATA!$A$1,F$8-1,$A26+$A$7))</f>
        <v>0</v>
      </c>
      <c r="G26" s="25">
        <f ca="1">IF($C$4=FALSE,"-",OFFSET(RAW_DATA!$A$1,I$8-1,$A26+$A$7-4))</f>
        <v>0</v>
      </c>
      <c r="H26" s="26">
        <f ca="1">IF($C$4=FALSE,"-",OFFSET(RAW_DATA!$A$1,I$8-1,$A26+$A$7-2))</f>
        <v>0</v>
      </c>
      <c r="I26" s="26">
        <f ca="1">IF($C$4=FALSE,"-",OFFSET(RAW_DATA!$A$1,I$8-1,$A26+$A$7))</f>
        <v>0</v>
      </c>
      <c r="J26" s="25">
        <f ca="1">IF($C$4=FALSE,"-",OFFSET(RAW_DATA!$A$1,L$8-1,$A26+$A$7-4))</f>
        <v>0</v>
      </c>
      <c r="K26" s="26">
        <f ca="1">IF($C$4=FALSE,"-",OFFSET(RAW_DATA!$A$1,L$8-1,$A26+$A$7-2))</f>
        <v>0</v>
      </c>
      <c r="L26" s="26">
        <f ca="1">IF($C$4=FALSE,"-",OFFSET(RAW_DATA!$A$1,L$8-1,$A26+$A$7))</f>
        <v>0</v>
      </c>
      <c r="M26" s="25">
        <f ca="1">IF($C$4=FALSE,"-",OFFSET(RAW_DATA!$A$1,O$8-1,$A26+$A$7-4))</f>
        <v>440</v>
      </c>
      <c r="N26" s="26">
        <f ca="1">IF($C$4=FALSE,"-",OFFSET(RAW_DATA!$A$1,O$8-1,$A26+$A$7-2))</f>
        <v>11.36</v>
      </c>
      <c r="O26" s="26">
        <f ca="1">IF($C$4=FALSE,"-",OFFSET(RAW_DATA!$A$1,O$8-1,$A26+$A$7))</f>
        <v>4998.3999999999996</v>
      </c>
      <c r="P26" s="27">
        <f ca="1">IF($C$4=FALSE,"-",OFFSET(RAW_DATA!$A$1,P$8-1,$A26+$A$7))</f>
        <v>0</v>
      </c>
      <c r="Q26" s="27">
        <f ca="1">IF($C$4=FALSE,"-",OFFSET(RAW_DATA!$A$1,Q$8-1,$A26+$A$7))</f>
        <v>0</v>
      </c>
      <c r="R26" s="27">
        <f ca="1">IF($C$4=FALSE,"-",OFFSET(RAW_DATA!$A$1,R$8-1,$A26+$A$7))</f>
        <v>0</v>
      </c>
      <c r="S26" s="39">
        <f ca="1">IF($C$4=FALSE,"-",OFFSET(RAW_DATA!$A$1,S$8-1,$A26+$A$7))</f>
        <v>4998.3999999999996</v>
      </c>
      <c r="T26" s="39">
        <f ca="1">IF($C$4=FALSE,"-",OFFSET(RAW_DATA!$A$1,T$8-1,$A26+$A$7))</f>
        <v>0</v>
      </c>
      <c r="U26" s="38">
        <f ca="1">IF($C$4=FALSE,"-",OFFSET(RAW_DATA!$A$1,U$8-1,$A26+$A$7))</f>
        <v>4998.3999999999996</v>
      </c>
      <c r="V26" s="27">
        <f ca="1">IF($C$4=FALSE,"-",OFFSET(RAW_DATA!$A$1,V$8-1,$A26+$A$7))</f>
        <v>-751.43</v>
      </c>
      <c r="W26" s="27">
        <f ca="1">IF($C$4=FALSE,"-",OFFSET(RAW_DATA!$A$1,W$8-1,$A26+$A$7))</f>
        <v>-220.77</v>
      </c>
      <c r="X26" s="27">
        <f ca="1">IF($C$4=FALSE,"-",OFFSET(RAW_DATA!$A$1,X$8-1,$A26+$A$7))</f>
        <v>-93.98</v>
      </c>
      <c r="Y26" s="39">
        <f ca="1">IF($C$4=FALSE,"-",OFFSET(RAW_DATA!$A$1,Y$8-1,$A26+$A$7))</f>
        <v>-1066.18</v>
      </c>
      <c r="Z26" s="38">
        <f ca="1">IF($C$4=FALSE,"-",OFFSET(RAW_DATA!$A$1,Z$8-1,$A26+$A$7))</f>
        <v>0</v>
      </c>
      <c r="AA26" s="39">
        <f ca="1">IF($C$4=FALSE,"-",OFFSET(RAW_DATA!$A$1,AA$8-1,$A26+$A$7))</f>
        <v>3932.22</v>
      </c>
      <c r="AB26" s="27">
        <f ca="1">IF($C$4=FALSE,"-",OFFSET(RAW_DATA!$A$1,AB$8-1,$A26+$A$7))</f>
        <v>220.77</v>
      </c>
      <c r="AC26" s="27">
        <f ca="1">IF($C$4=FALSE,"-",OFFSET(RAW_DATA!$A$1,AC$8-1,$A26+$A$7))</f>
        <v>131.58000000000001</v>
      </c>
      <c r="AD26" s="27">
        <f ca="1">IF($C$4=FALSE,"-",OFFSET(RAW_DATA!$A$1,AD$8-1,$A26+$A$7))</f>
        <v>0</v>
      </c>
      <c r="AE26" s="39">
        <f ca="1">IF($C$4=FALSE,"-",OFFSET(RAW_DATA!$A$1,AE$8-1,$A26+$A$7))</f>
        <v>352.35</v>
      </c>
      <c r="AF26" s="38">
        <f ca="1">IF($C$4=FALSE,"-",OFFSET(RAW_DATA!$A$1,AF$8-1,$A26+$A$7))</f>
        <v>0</v>
      </c>
    </row>
    <row r="27" spans="1:32" ht="15" customHeight="1">
      <c r="A27" s="29">
        <f t="shared" si="1"/>
        <v>76</v>
      </c>
      <c r="B27" s="30"/>
      <c r="C27" s="32" t="str">
        <f ca="1">IF($C$4=FALSE,"-",OFFSET(RAW_DATA!$A$1,0,$A27))</f>
        <v>Wong, Patricia</v>
      </c>
      <c r="D27" s="25">
        <f ca="1">IF($C$4=FALSE,"-",OFFSET(RAW_DATA!$A$1,F$8-1,$A27+$A$7-4))</f>
        <v>0</v>
      </c>
      <c r="E27" s="26">
        <f ca="1">IF($C$4=FALSE,"-",OFFSET(RAW_DATA!$A$1,F$8-1,$A27+$A$7-2))</f>
        <v>0</v>
      </c>
      <c r="F27" s="26">
        <f ca="1">IF($C$4=FALSE,"-",OFFSET(RAW_DATA!$A$1,F$8-1,$A27+$A$7))</f>
        <v>0</v>
      </c>
      <c r="G27" s="25">
        <f ca="1">IF($C$4=FALSE,"-",OFFSET(RAW_DATA!$A$1,I$8-1,$A27+$A$7-4))</f>
        <v>0</v>
      </c>
      <c r="H27" s="26">
        <f ca="1">IF($C$4=FALSE,"-",OFFSET(RAW_DATA!$A$1,I$8-1,$A27+$A$7-2))</f>
        <v>0</v>
      </c>
      <c r="I27" s="26">
        <f ca="1">IF($C$4=FALSE,"-",OFFSET(RAW_DATA!$A$1,I$8-1,$A27+$A$7))</f>
        <v>0</v>
      </c>
      <c r="J27" s="25">
        <f ca="1">IF($C$4=FALSE,"-",OFFSET(RAW_DATA!$A$1,L$8-1,$A27+$A$7-4))</f>
        <v>1508</v>
      </c>
      <c r="K27" s="26">
        <f ca="1">IF($C$4=FALSE,"-",OFFSET(RAW_DATA!$A$1,L$8-1,$A27+$A$7-2))</f>
        <v>25</v>
      </c>
      <c r="L27" s="26">
        <f ca="1">IF($C$4=FALSE,"-",OFFSET(RAW_DATA!$A$1,L$8-1,$A27+$A$7))</f>
        <v>37700</v>
      </c>
      <c r="M27" s="25">
        <f ca="1">IF($C$4=FALSE,"-",OFFSET(RAW_DATA!$A$1,O$8-1,$A27+$A$7-4))</f>
        <v>0</v>
      </c>
      <c r="N27" s="26">
        <f ca="1">IF($C$4=FALSE,"-",OFFSET(RAW_DATA!$A$1,O$8-1,$A27+$A$7-2))</f>
        <v>0</v>
      </c>
      <c r="O27" s="26">
        <f ca="1">IF($C$4=FALSE,"-",OFFSET(RAW_DATA!$A$1,O$8-1,$A27+$A$7))</f>
        <v>0</v>
      </c>
      <c r="P27" s="27">
        <f ca="1">IF($C$4=FALSE,"-",OFFSET(RAW_DATA!$A$1,P$8-1,$A27+$A$7))</f>
        <v>0</v>
      </c>
      <c r="Q27" s="27">
        <f ca="1">IF($C$4=FALSE,"-",OFFSET(RAW_DATA!$A$1,Q$8-1,$A27+$A$7))</f>
        <v>0</v>
      </c>
      <c r="R27" s="27">
        <f ca="1">IF($C$4=FALSE,"-",OFFSET(RAW_DATA!$A$1,R$8-1,$A27+$A$7))</f>
        <v>902</v>
      </c>
      <c r="S27" s="39">
        <f ca="1">IF($C$4=FALSE,"-",OFFSET(RAW_DATA!$A$1,S$8-1,$A27+$A$7))</f>
        <v>38602</v>
      </c>
      <c r="T27" s="39">
        <f ca="1">IF($C$4=FALSE,"-",OFFSET(RAW_DATA!$A$1,T$8-1,$A27+$A$7))</f>
        <v>-475</v>
      </c>
      <c r="U27" s="38">
        <f ca="1">IF($C$4=FALSE,"-",OFFSET(RAW_DATA!$A$1,U$8-1,$A27+$A$7))</f>
        <v>38127</v>
      </c>
      <c r="V27" s="27">
        <f ca="1">IF($C$4=FALSE,"-",OFFSET(RAW_DATA!$A$1,V$8-1,$A27+$A$7))</f>
        <v>-7440.73</v>
      </c>
      <c r="W27" s="27">
        <f ca="1">IF($C$4=FALSE,"-",OFFSET(RAW_DATA!$A$1,W$8-1,$A27+$A$7))</f>
        <v>-1784.22</v>
      </c>
      <c r="X27" s="27">
        <f ca="1">IF($C$4=FALSE,"-",OFFSET(RAW_DATA!$A$1,X$8-1,$A27+$A$7))</f>
        <v>-725.77</v>
      </c>
      <c r="Y27" s="39">
        <f ca="1">IF($C$4=FALSE,"-",OFFSET(RAW_DATA!$A$1,Y$8-1,$A27+$A$7))</f>
        <v>-9950.7199999999993</v>
      </c>
      <c r="Z27" s="38">
        <f ca="1">IF($C$4=FALSE,"-",OFFSET(RAW_DATA!$A$1,Z$8-1,$A27+$A$7))</f>
        <v>64.25</v>
      </c>
      <c r="AA27" s="39">
        <f ca="1">IF($C$4=FALSE,"-",OFFSET(RAW_DATA!$A$1,AA$8-1,$A27+$A$7))</f>
        <v>28240.53</v>
      </c>
      <c r="AB27" s="27">
        <f ca="1">IF($C$4=FALSE,"-",OFFSET(RAW_DATA!$A$1,AB$8-1,$A27+$A$7))</f>
        <v>1784.22</v>
      </c>
      <c r="AC27" s="27">
        <f ca="1">IF($C$4=FALSE,"-",OFFSET(RAW_DATA!$A$1,AC$8-1,$A27+$A$7))</f>
        <v>1016.09</v>
      </c>
      <c r="AD27" s="27">
        <f ca="1">IF($C$4=FALSE,"-",OFFSET(RAW_DATA!$A$1,AD$8-1,$A27+$A$7))</f>
        <v>0</v>
      </c>
      <c r="AE27" s="39">
        <f ca="1">IF($C$4=FALSE,"-",OFFSET(RAW_DATA!$A$1,AE$8-1,$A27+$A$7))</f>
        <v>2800.31</v>
      </c>
      <c r="AF27" s="38">
        <f ca="1">IF($C$4=FALSE,"-",OFFSET(RAW_DATA!$A$1,AF$8-1,$A27+$A$7))</f>
        <v>1508</v>
      </c>
    </row>
    <row r="28" spans="1:32" ht="15" customHeight="1">
      <c r="A28" s="29">
        <f t="shared" si="1"/>
        <v>82</v>
      </c>
      <c r="B28" s="30"/>
      <c r="C28" s="32" t="str">
        <f ca="1">IF($C$4=FALSE,"-",OFFSET(RAW_DATA!$A$1,0,$A28))</f>
        <v>Voorberg, Adam</v>
      </c>
      <c r="D28" s="25">
        <f ca="1">IF($C$4=FALSE,"-",OFFSET(RAW_DATA!$A$1,F$8-1,$A28+$A$7-4))</f>
        <v>2000</v>
      </c>
      <c r="E28" s="26">
        <f ca="1">IF($C$4=FALSE,"-",OFFSET(RAW_DATA!$A$1,F$8-1,$A28+$A$7-2))</f>
        <v>0</v>
      </c>
      <c r="F28" s="26">
        <f ca="1">IF($C$4=FALSE,"-",OFFSET(RAW_DATA!$A$1,F$8-1,$A28+$A$7))</f>
        <v>61538.400000000001</v>
      </c>
      <c r="G28" s="25">
        <f ca="1">IF($C$4=FALSE,"-",OFFSET(RAW_DATA!$A$1,I$8-1,$A28+$A$7-4))</f>
        <v>0</v>
      </c>
      <c r="H28" s="26">
        <f ca="1">IF($C$4=FALSE,"-",OFFSET(RAW_DATA!$A$1,I$8-1,$A28+$A$7-2))</f>
        <v>0</v>
      </c>
      <c r="I28" s="26">
        <f ca="1">IF($C$4=FALSE,"-",OFFSET(RAW_DATA!$A$1,I$8-1,$A28+$A$7))</f>
        <v>0</v>
      </c>
      <c r="J28" s="25">
        <f ca="1">IF($C$4=FALSE,"-",OFFSET(RAW_DATA!$A$1,L$8-1,$A28+$A$7-4))</f>
        <v>320</v>
      </c>
      <c r="K28" s="26">
        <f ca="1">IF($C$4=FALSE,"-",OFFSET(RAW_DATA!$A$1,L$8-1,$A28+$A$7-2))</f>
        <v>35</v>
      </c>
      <c r="L28" s="26">
        <f ca="1">IF($C$4=FALSE,"-",OFFSET(RAW_DATA!$A$1,L$8-1,$A28+$A$7))</f>
        <v>11200</v>
      </c>
      <c r="M28" s="25">
        <f ca="1">IF($C$4=FALSE,"-",OFFSET(RAW_DATA!$A$1,O$8-1,$A28+$A$7-4))</f>
        <v>0</v>
      </c>
      <c r="N28" s="26">
        <f ca="1">IF($C$4=FALSE,"-",OFFSET(RAW_DATA!$A$1,O$8-1,$A28+$A$7-2))</f>
        <v>0</v>
      </c>
      <c r="O28" s="26">
        <f ca="1">IF($C$4=FALSE,"-",OFFSET(RAW_DATA!$A$1,O$8-1,$A28+$A$7))</f>
        <v>0</v>
      </c>
      <c r="P28" s="27">
        <f ca="1">IF($C$4=FALSE,"-",OFFSET(RAW_DATA!$A$1,P$8-1,$A28+$A$7))</f>
        <v>0</v>
      </c>
      <c r="Q28" s="27">
        <f ca="1">IF($C$4=FALSE,"-",OFFSET(RAW_DATA!$A$1,Q$8-1,$A28+$A$7))</f>
        <v>0</v>
      </c>
      <c r="R28" s="27">
        <f ca="1">IF($C$4=FALSE,"-",OFFSET(RAW_DATA!$A$1,R$8-1,$A28+$A$7))</f>
        <v>0</v>
      </c>
      <c r="S28" s="39">
        <f ca="1">IF($C$4=FALSE,"-",OFFSET(RAW_DATA!$A$1,S$8-1,$A28+$A$7))</f>
        <v>72738.399999999994</v>
      </c>
      <c r="T28" s="39">
        <f ca="1">IF($C$4=FALSE,"-",OFFSET(RAW_DATA!$A$1,T$8-1,$A28+$A$7))</f>
        <v>-575</v>
      </c>
      <c r="U28" s="38">
        <f ca="1">IF($C$4=FALSE,"-",OFFSET(RAW_DATA!$A$1,U$8-1,$A28+$A$7))</f>
        <v>72163.399999999994</v>
      </c>
      <c r="V28" s="27">
        <f ca="1">IF($C$4=FALSE,"-",OFFSET(RAW_DATA!$A$1,V$8-1,$A28+$A$7))</f>
        <v>-17755.259999999998</v>
      </c>
      <c r="W28" s="27">
        <f ca="1">IF($C$4=FALSE,"-",OFFSET(RAW_DATA!$A$1,W$8-1,$A28+$A$7))</f>
        <v>-2356.1999999999998</v>
      </c>
      <c r="X28" s="27">
        <f ca="1">IF($C$4=FALSE,"-",OFFSET(RAW_DATA!$A$1,X$8-1,$A28+$A$7))</f>
        <v>0</v>
      </c>
      <c r="Y28" s="39">
        <f ca="1">IF($C$4=FALSE,"-",OFFSET(RAW_DATA!$A$1,Y$8-1,$A28+$A$7))</f>
        <v>-20111.46</v>
      </c>
      <c r="Z28" s="38">
        <f ca="1">IF($C$4=FALSE,"-",OFFSET(RAW_DATA!$A$1,Z$8-1,$A28+$A$7))</f>
        <v>0</v>
      </c>
      <c r="AA28" s="39">
        <f ca="1">IF($C$4=FALSE,"-",OFFSET(RAW_DATA!$A$1,AA$8-1,$A28+$A$7))</f>
        <v>52051.94</v>
      </c>
      <c r="AB28" s="27">
        <f ca="1">IF($C$4=FALSE,"-",OFFSET(RAW_DATA!$A$1,AB$8-1,$A28+$A$7))</f>
        <v>2356.1999999999998</v>
      </c>
      <c r="AC28" s="27">
        <f ca="1">IF($C$4=FALSE,"-",OFFSET(RAW_DATA!$A$1,AC$8-1,$A28+$A$7))</f>
        <v>0</v>
      </c>
      <c r="AD28" s="27">
        <f ca="1">IF($C$4=FALSE,"-",OFFSET(RAW_DATA!$A$1,AD$8-1,$A28+$A$7))</f>
        <v>0</v>
      </c>
      <c r="AE28" s="39">
        <f ca="1">IF($C$4=FALSE,"-",OFFSET(RAW_DATA!$A$1,AE$8-1,$A28+$A$7))</f>
        <v>2356.1999999999998</v>
      </c>
      <c r="AF28" s="38">
        <f ca="1">IF($C$4=FALSE,"-",OFFSET(RAW_DATA!$A$1,AF$8-1,$A28+$A$7))</f>
        <v>0</v>
      </c>
    </row>
    <row r="29" spans="1:32" ht="15" customHeight="1">
      <c r="A29" s="29">
        <f t="shared" si="1"/>
        <v>88</v>
      </c>
      <c r="B29" s="30"/>
      <c r="C29" s="32" t="str">
        <f ca="1">IF($C$4=FALSE,"-",OFFSET(RAW_DATA!$A$1,0,$A29))</f>
        <v>Lau, Freda</v>
      </c>
      <c r="D29" s="25">
        <f ca="1">IF($C$4=FALSE,"-",OFFSET(RAW_DATA!$A$1,F$8-1,$A29+$A$7-4))</f>
        <v>0</v>
      </c>
      <c r="E29" s="26">
        <f ca="1">IF($C$4=FALSE,"-",OFFSET(RAW_DATA!$A$1,F$8-1,$A29+$A$7-2))</f>
        <v>0</v>
      </c>
      <c r="F29" s="26">
        <f ca="1">IF($C$4=FALSE,"-",OFFSET(RAW_DATA!$A$1,F$8-1,$A29+$A$7))</f>
        <v>0</v>
      </c>
      <c r="G29" s="25">
        <f ca="1">IF($C$4=FALSE,"-",OFFSET(RAW_DATA!$A$1,I$8-1,$A29+$A$7-4))</f>
        <v>91.75</v>
      </c>
      <c r="H29" s="26">
        <f ca="1">IF($C$4=FALSE,"-",OFFSET(RAW_DATA!$A$1,I$8-1,$A29+$A$7-2))</f>
        <v>22.5</v>
      </c>
      <c r="I29" s="26">
        <f ca="1">IF($C$4=FALSE,"-",OFFSET(RAW_DATA!$A$1,I$8-1,$A29+$A$7))</f>
        <v>2064.38</v>
      </c>
      <c r="J29" s="25">
        <f ca="1">IF($C$4=FALSE,"-",OFFSET(RAW_DATA!$A$1,L$8-1,$A29+$A$7-4))</f>
        <v>717</v>
      </c>
      <c r="K29" s="26">
        <f ca="1">IF($C$4=FALSE,"-",OFFSET(RAW_DATA!$A$1,L$8-1,$A29+$A$7-2))</f>
        <v>15</v>
      </c>
      <c r="L29" s="26">
        <f ca="1">IF($C$4=FALSE,"-",OFFSET(RAW_DATA!$A$1,L$8-1,$A29+$A$7))</f>
        <v>10755</v>
      </c>
      <c r="M29" s="25">
        <f ca="1">IF($C$4=FALSE,"-",OFFSET(RAW_DATA!$A$1,O$8-1,$A29+$A$7-4))</f>
        <v>0</v>
      </c>
      <c r="N29" s="26">
        <f ca="1">IF($C$4=FALSE,"-",OFFSET(RAW_DATA!$A$1,O$8-1,$A29+$A$7-2))</f>
        <v>0</v>
      </c>
      <c r="O29" s="26">
        <f ca="1">IF($C$4=FALSE,"-",OFFSET(RAW_DATA!$A$1,O$8-1,$A29+$A$7))</f>
        <v>0</v>
      </c>
      <c r="P29" s="27">
        <f ca="1">IF($C$4=FALSE,"-",OFFSET(RAW_DATA!$A$1,P$8-1,$A29+$A$7))</f>
        <v>0</v>
      </c>
      <c r="Q29" s="27">
        <f ca="1">IF($C$4=FALSE,"-",OFFSET(RAW_DATA!$A$1,Q$8-1,$A29+$A$7))</f>
        <v>0</v>
      </c>
      <c r="R29" s="27">
        <f ca="1">IF($C$4=FALSE,"-",OFFSET(RAW_DATA!$A$1,R$8-1,$A29+$A$7))</f>
        <v>512.78</v>
      </c>
      <c r="S29" s="39">
        <f ca="1">IF($C$4=FALSE,"-",OFFSET(RAW_DATA!$A$1,S$8-1,$A29+$A$7))</f>
        <v>13332.16</v>
      </c>
      <c r="T29" s="39">
        <f ca="1">IF($C$4=FALSE,"-",OFFSET(RAW_DATA!$A$1,T$8-1,$A29+$A$7))</f>
        <v>0</v>
      </c>
      <c r="U29" s="38">
        <f ca="1">IF($C$4=FALSE,"-",OFFSET(RAW_DATA!$A$1,U$8-1,$A29+$A$7))</f>
        <v>13332.16</v>
      </c>
      <c r="V29" s="27">
        <f ca="1">IF($C$4=FALSE,"-",OFFSET(RAW_DATA!$A$1,V$8-1,$A29+$A$7))</f>
        <v>-2179.3200000000002</v>
      </c>
      <c r="W29" s="27">
        <f ca="1">IF($C$4=FALSE,"-",OFFSET(RAW_DATA!$A$1,W$8-1,$A29+$A$7))</f>
        <v>-599.96</v>
      </c>
      <c r="X29" s="27">
        <f ca="1">IF($C$4=FALSE,"-",OFFSET(RAW_DATA!$A$1,X$8-1,$A29+$A$7))</f>
        <v>-250.65</v>
      </c>
      <c r="Y29" s="39">
        <f ca="1">IF($C$4=FALSE,"-",OFFSET(RAW_DATA!$A$1,Y$8-1,$A29+$A$7))</f>
        <v>-3029.93</v>
      </c>
      <c r="Z29" s="38">
        <f ca="1">IF($C$4=FALSE,"-",OFFSET(RAW_DATA!$A$1,Z$8-1,$A29+$A$7))</f>
        <v>0</v>
      </c>
      <c r="AA29" s="39">
        <f ca="1">IF($C$4=FALSE,"-",OFFSET(RAW_DATA!$A$1,AA$8-1,$A29+$A$7))</f>
        <v>10302.23</v>
      </c>
      <c r="AB29" s="27">
        <f ca="1">IF($C$4=FALSE,"-",OFFSET(RAW_DATA!$A$1,AB$8-1,$A29+$A$7))</f>
        <v>599.96</v>
      </c>
      <c r="AC29" s="27">
        <f ca="1">IF($C$4=FALSE,"-",OFFSET(RAW_DATA!$A$1,AC$8-1,$A29+$A$7))</f>
        <v>350.91</v>
      </c>
      <c r="AD29" s="27">
        <f ca="1">IF($C$4=FALSE,"-",OFFSET(RAW_DATA!$A$1,AD$8-1,$A29+$A$7))</f>
        <v>0</v>
      </c>
      <c r="AE29" s="39">
        <f ca="1">IF($C$4=FALSE,"-",OFFSET(RAW_DATA!$A$1,AE$8-1,$A29+$A$7))</f>
        <v>950.87</v>
      </c>
      <c r="AF29" s="38">
        <f ca="1">IF($C$4=FALSE,"-",OFFSET(RAW_DATA!$A$1,AF$8-1,$A29+$A$7))</f>
        <v>512.78</v>
      </c>
    </row>
    <row r="30" spans="1:32" ht="15" customHeight="1">
      <c r="A30" s="29">
        <f t="shared" si="1"/>
        <v>94</v>
      </c>
      <c r="B30" s="30"/>
      <c r="C30" s="32" t="str">
        <f ca="1">IF($C$4=FALSE,"-",OFFSET(RAW_DATA!$A$1,0,$A30))</f>
        <v>Jiao, Lawrence</v>
      </c>
      <c r="D30" s="25">
        <f ca="1">IF($C$4=FALSE,"-",OFFSET(RAW_DATA!$A$1,F$8-1,$A30+$A$7-4))</f>
        <v>0</v>
      </c>
      <c r="E30" s="26">
        <f ca="1">IF($C$4=FALSE,"-",OFFSET(RAW_DATA!$A$1,F$8-1,$A30+$A$7-2))</f>
        <v>0</v>
      </c>
      <c r="F30" s="26">
        <f ca="1">IF($C$4=FALSE,"-",OFFSET(RAW_DATA!$A$1,F$8-1,$A30+$A$7))</f>
        <v>0</v>
      </c>
      <c r="G30" s="25">
        <f ca="1">IF($C$4=FALSE,"-",OFFSET(RAW_DATA!$A$1,I$8-1,$A30+$A$7-4))</f>
        <v>0</v>
      </c>
      <c r="H30" s="26">
        <f ca="1">IF($C$4=FALSE,"-",OFFSET(RAW_DATA!$A$1,I$8-1,$A30+$A$7-2))</f>
        <v>0</v>
      </c>
      <c r="I30" s="26">
        <f ca="1">IF($C$4=FALSE,"-",OFFSET(RAW_DATA!$A$1,I$8-1,$A30+$A$7))</f>
        <v>0</v>
      </c>
      <c r="J30" s="25">
        <f ca="1">IF($C$4=FALSE,"-",OFFSET(RAW_DATA!$A$1,L$8-1,$A30+$A$7-4))</f>
        <v>0</v>
      </c>
      <c r="K30" s="26">
        <f ca="1">IF($C$4=FALSE,"-",OFFSET(RAW_DATA!$A$1,L$8-1,$A30+$A$7-2))</f>
        <v>0</v>
      </c>
      <c r="L30" s="26">
        <f ca="1">IF($C$4=FALSE,"-",OFFSET(RAW_DATA!$A$1,L$8-1,$A30+$A$7))</f>
        <v>0</v>
      </c>
      <c r="M30" s="25">
        <f ca="1">IF($C$4=FALSE,"-",OFFSET(RAW_DATA!$A$1,O$8-1,$A30+$A$7-4))</f>
        <v>1754.75</v>
      </c>
      <c r="N30" s="26">
        <f ca="1">IF($C$4=FALSE,"-",OFFSET(RAW_DATA!$A$1,O$8-1,$A30+$A$7-2))</f>
        <v>30</v>
      </c>
      <c r="O30" s="26">
        <f ca="1">IF($C$4=FALSE,"-",OFFSET(RAW_DATA!$A$1,O$8-1,$A30+$A$7))</f>
        <v>52642.5</v>
      </c>
      <c r="P30" s="27">
        <f ca="1">IF($C$4=FALSE,"-",OFFSET(RAW_DATA!$A$1,P$8-1,$A30+$A$7))</f>
        <v>0</v>
      </c>
      <c r="Q30" s="27">
        <f ca="1">IF($C$4=FALSE,"-",OFFSET(RAW_DATA!$A$1,Q$8-1,$A30+$A$7))</f>
        <v>0</v>
      </c>
      <c r="R30" s="27">
        <f ca="1">IF($C$4=FALSE,"-",OFFSET(RAW_DATA!$A$1,R$8-1,$A30+$A$7))</f>
        <v>1412.1</v>
      </c>
      <c r="S30" s="39">
        <f ca="1">IF($C$4=FALSE,"-",OFFSET(RAW_DATA!$A$1,S$8-1,$A30+$A$7))</f>
        <v>54054.6</v>
      </c>
      <c r="T30" s="39">
        <f ca="1">IF($C$4=FALSE,"-",OFFSET(RAW_DATA!$A$1,T$8-1,$A30+$A$7))</f>
        <v>-500</v>
      </c>
      <c r="U30" s="38">
        <f ca="1">IF($C$4=FALSE,"-",OFFSET(RAW_DATA!$A$1,U$8-1,$A30+$A$7))</f>
        <v>53554.6</v>
      </c>
      <c r="V30" s="27">
        <f ca="1">IF($C$4=FALSE,"-",OFFSET(RAW_DATA!$A$1,V$8-1,$A30+$A$7))</f>
        <v>-11815.08</v>
      </c>
      <c r="W30" s="27">
        <f ca="1">IF($C$4=FALSE,"-",OFFSET(RAW_DATA!$A$1,W$8-1,$A30+$A$7))</f>
        <v>-2356.1999999999998</v>
      </c>
      <c r="X30" s="27">
        <f ca="1">IF($C$4=FALSE,"-",OFFSET(RAW_DATA!$A$1,X$8-1,$A30+$A$7))</f>
        <v>-891.12</v>
      </c>
      <c r="Y30" s="39">
        <f ca="1">IF($C$4=FALSE,"-",OFFSET(RAW_DATA!$A$1,Y$8-1,$A30+$A$7))</f>
        <v>-15062.4</v>
      </c>
      <c r="Z30" s="38">
        <f ca="1">IF($C$4=FALSE,"-",OFFSET(RAW_DATA!$A$1,Z$8-1,$A30+$A$7))</f>
        <v>0</v>
      </c>
      <c r="AA30" s="39">
        <f ca="1">IF($C$4=FALSE,"-",OFFSET(RAW_DATA!$A$1,AA$8-1,$A30+$A$7))</f>
        <v>38492.199999999997</v>
      </c>
      <c r="AB30" s="27">
        <f ca="1">IF($C$4=FALSE,"-",OFFSET(RAW_DATA!$A$1,AB$8-1,$A30+$A$7))</f>
        <v>2356.1999999999998</v>
      </c>
      <c r="AC30" s="27">
        <f ca="1">IF($C$4=FALSE,"-",OFFSET(RAW_DATA!$A$1,AC$8-1,$A30+$A$7))</f>
        <v>1247.57</v>
      </c>
      <c r="AD30" s="27">
        <f ca="1">IF($C$4=FALSE,"-",OFFSET(RAW_DATA!$A$1,AD$8-1,$A30+$A$7))</f>
        <v>0</v>
      </c>
      <c r="AE30" s="39">
        <f ca="1">IF($C$4=FALSE,"-",OFFSET(RAW_DATA!$A$1,AE$8-1,$A30+$A$7))</f>
        <v>3603.77</v>
      </c>
      <c r="AF30" s="38">
        <f ca="1">IF($C$4=FALSE,"-",OFFSET(RAW_DATA!$A$1,AF$8-1,$A30+$A$7))</f>
        <v>2105.6999999999998</v>
      </c>
    </row>
    <row r="31" spans="1:32" s="60" customFormat="1" ht="15" customHeight="1">
      <c r="A31" s="29">
        <f t="shared" si="1"/>
        <v>100</v>
      </c>
      <c r="B31" s="30"/>
      <c r="C31" s="32" t="str">
        <f ca="1">IF($C$4=FALSE,"-",OFFSET(RAW_DATA!$A$1,0,$A31))</f>
        <v>Lin, Watson</v>
      </c>
      <c r="D31" s="25">
        <f ca="1">IF($C$4=FALSE,"-",OFFSET(RAW_DATA!$A$1,F$8-1,$A31+$A$7-4))</f>
        <v>0</v>
      </c>
      <c r="E31" s="26">
        <f ca="1">IF($C$4=FALSE,"-",OFFSET(RAW_DATA!$A$1,F$8-1,$A31+$A$7-2))</f>
        <v>0</v>
      </c>
      <c r="F31" s="26">
        <f ca="1">IF($C$4=FALSE,"-",OFFSET(RAW_DATA!$A$1,F$8-1,$A31+$A$7))</f>
        <v>0</v>
      </c>
      <c r="G31" s="25">
        <f ca="1">IF($C$4=FALSE,"-",OFFSET(RAW_DATA!$A$1,I$8-1,$A31+$A$7-4))</f>
        <v>0</v>
      </c>
      <c r="H31" s="26">
        <f ca="1">IF($C$4=FALSE,"-",OFFSET(RAW_DATA!$A$1,I$8-1,$A31+$A$7-2))</f>
        <v>0</v>
      </c>
      <c r="I31" s="26">
        <f ca="1">IF($C$4=FALSE,"-",OFFSET(RAW_DATA!$A$1,I$8-1,$A31+$A$7))</f>
        <v>0</v>
      </c>
      <c r="J31" s="25">
        <f ca="1">IF($C$4=FALSE,"-",OFFSET(RAW_DATA!$A$1,L$8-1,$A31+$A$7-4))</f>
        <v>1141.75</v>
      </c>
      <c r="K31" s="26">
        <f ca="1">IF($C$4=FALSE,"-",OFFSET(RAW_DATA!$A$1,L$8-1,$A31+$A$7-2))</f>
        <v>42</v>
      </c>
      <c r="L31" s="26">
        <f ca="1">IF($C$4=FALSE,"-",OFFSET(RAW_DATA!$A$1,L$8-1,$A31+$A$7))</f>
        <v>47983.95</v>
      </c>
      <c r="M31" s="25">
        <f ca="1">IF($C$4=FALSE,"-",OFFSET(RAW_DATA!$A$1,O$8-1,$A31+$A$7-4))</f>
        <v>0</v>
      </c>
      <c r="N31" s="26">
        <f ca="1">IF($C$4=FALSE,"-",OFFSET(RAW_DATA!$A$1,O$8-1,$A31+$A$7-2))</f>
        <v>0</v>
      </c>
      <c r="O31" s="26">
        <f ca="1">IF($C$4=FALSE,"-",OFFSET(RAW_DATA!$A$1,O$8-1,$A31+$A$7))</f>
        <v>0</v>
      </c>
      <c r="P31" s="27">
        <f ca="1">IF($C$4=FALSE,"-",OFFSET(RAW_DATA!$A$1,P$8-1,$A31+$A$7))</f>
        <v>0</v>
      </c>
      <c r="Q31" s="27">
        <f ca="1">IF($C$4=FALSE,"-",OFFSET(RAW_DATA!$A$1,Q$8-1,$A31+$A$7))</f>
        <v>0</v>
      </c>
      <c r="R31" s="27">
        <f ca="1">IF($C$4=FALSE,"-",OFFSET(RAW_DATA!$A$1,R$8-1,$A31+$A$7))</f>
        <v>1753.46</v>
      </c>
      <c r="S31" s="39">
        <f ca="1">IF($C$4=FALSE,"-",OFFSET(RAW_DATA!$A$1,S$8-1,$A31+$A$7))</f>
        <v>49737.41</v>
      </c>
      <c r="T31" s="39">
        <f ca="1">IF($C$4=FALSE,"-",OFFSET(RAW_DATA!$A$1,T$8-1,$A31+$A$7))</f>
        <v>-150</v>
      </c>
      <c r="U31" s="38">
        <f ca="1">IF($C$4=FALSE,"-",OFFSET(RAW_DATA!$A$1,U$8-1,$A31+$A$7))</f>
        <v>49587.41</v>
      </c>
      <c r="V31" s="27">
        <f ca="1">IF($C$4=FALSE,"-",OFFSET(RAW_DATA!$A$1,V$8-1,$A31+$A$7))</f>
        <v>-12554.36</v>
      </c>
      <c r="W31" s="27">
        <f ca="1">IF($C$4=FALSE,"-",OFFSET(RAW_DATA!$A$1,W$8-1,$A31+$A$7))</f>
        <v>-2355.4</v>
      </c>
      <c r="X31" s="27">
        <f ca="1">IF($C$4=FALSE,"-",OFFSET(RAW_DATA!$A$1,X$8-1,$A31+$A$7))</f>
        <v>-891.12</v>
      </c>
      <c r="Y31" s="39">
        <f ca="1">IF($C$4=FALSE,"-",OFFSET(RAW_DATA!$A$1,Y$8-1,$A31+$A$7))</f>
        <v>-15800.88</v>
      </c>
      <c r="Z31" s="38">
        <f ca="1">IF($C$4=FALSE,"-",OFFSET(RAW_DATA!$A$1,Z$8-1,$A31+$A$7))</f>
        <v>0</v>
      </c>
      <c r="AA31" s="39">
        <f ca="1">IF($C$4=FALSE,"-",OFFSET(RAW_DATA!$A$1,AA$8-1,$A31+$A$7))</f>
        <v>33786.53</v>
      </c>
      <c r="AB31" s="27">
        <f ca="1">IF($C$4=FALSE,"-",OFFSET(RAW_DATA!$A$1,AB$8-1,$A31+$A$7))</f>
        <v>2355.4</v>
      </c>
      <c r="AC31" s="27">
        <f ca="1">IF($C$4=FALSE,"-",OFFSET(RAW_DATA!$A$1,AC$8-1,$A31+$A$7))</f>
        <v>1247.56</v>
      </c>
      <c r="AD31" s="27">
        <f ca="1">IF($C$4=FALSE,"-",OFFSET(RAW_DATA!$A$1,AD$8-1,$A31+$A$7))</f>
        <v>0</v>
      </c>
      <c r="AE31" s="39">
        <f ca="1">IF($C$4=FALSE,"-",OFFSET(RAW_DATA!$A$1,AE$8-1,$A31+$A$7))</f>
        <v>3602.96</v>
      </c>
      <c r="AF31" s="38">
        <f ca="1">IF($C$4=FALSE,"-",OFFSET(RAW_DATA!$A$1,AF$8-1,$A31+$A$7))</f>
        <v>1919.36</v>
      </c>
    </row>
    <row r="32" spans="1:32" ht="15" customHeight="1">
      <c r="A32" s="29">
        <f t="shared" si="1"/>
        <v>106</v>
      </c>
      <c r="B32" s="30"/>
      <c r="C32" s="32" t="str">
        <f ca="1">IF($C$4=FALSE,"-",OFFSET(RAW_DATA!$A$1,0,$A32))</f>
        <v>Deng, Roy</v>
      </c>
      <c r="D32" s="25">
        <f ca="1">IF($C$4=FALSE,"-",OFFSET(RAW_DATA!$A$1,F$8-1,$A32+$A$7-4))</f>
        <v>0</v>
      </c>
      <c r="E32" s="26">
        <f ca="1">IF($C$4=FALSE,"-",OFFSET(RAW_DATA!$A$1,F$8-1,$A32+$A$7-2))</f>
        <v>0</v>
      </c>
      <c r="F32" s="26">
        <f ca="1">IF($C$4=FALSE,"-",OFFSET(RAW_DATA!$A$1,F$8-1,$A32+$A$7))</f>
        <v>0</v>
      </c>
      <c r="G32" s="25">
        <f ca="1">IF($C$4=FALSE,"-",OFFSET(RAW_DATA!$A$1,I$8-1,$A32+$A$7-4))</f>
        <v>0</v>
      </c>
      <c r="H32" s="26">
        <f ca="1">IF($C$4=FALSE,"-",OFFSET(RAW_DATA!$A$1,I$8-1,$A32+$A$7-2))</f>
        <v>0</v>
      </c>
      <c r="I32" s="26">
        <f ca="1">IF($C$4=FALSE,"-",OFFSET(RAW_DATA!$A$1,I$8-1,$A32+$A$7))</f>
        <v>0</v>
      </c>
      <c r="J32" s="25">
        <f ca="1">IF($C$4=FALSE,"-",OFFSET(RAW_DATA!$A$1,L$8-1,$A32+$A$7-4))</f>
        <v>4</v>
      </c>
      <c r="K32" s="26">
        <f ca="1">IF($C$4=FALSE,"-",OFFSET(RAW_DATA!$A$1,L$8-1,$A32+$A$7-2))</f>
        <v>25</v>
      </c>
      <c r="L32" s="26">
        <f ca="1">IF($C$4=FALSE,"-",OFFSET(RAW_DATA!$A$1,L$8-1,$A32+$A$7))</f>
        <v>100</v>
      </c>
      <c r="M32" s="25">
        <f ca="1">IF($C$4=FALSE,"-",OFFSET(RAW_DATA!$A$1,O$8-1,$A32+$A$7-4))</f>
        <v>0</v>
      </c>
      <c r="N32" s="26">
        <f ca="1">IF($C$4=FALSE,"-",OFFSET(RAW_DATA!$A$1,O$8-1,$A32+$A$7-2))</f>
        <v>0</v>
      </c>
      <c r="O32" s="26">
        <f ca="1">IF($C$4=FALSE,"-",OFFSET(RAW_DATA!$A$1,O$8-1,$A32+$A$7))</f>
        <v>0</v>
      </c>
      <c r="P32" s="27">
        <f ca="1">IF($C$4=FALSE,"-",OFFSET(RAW_DATA!$A$1,P$8-1,$A32+$A$7))</f>
        <v>0</v>
      </c>
      <c r="Q32" s="27">
        <f ca="1">IF($C$4=FALSE,"-",OFFSET(RAW_DATA!$A$1,Q$8-1,$A32+$A$7))</f>
        <v>0</v>
      </c>
      <c r="R32" s="27">
        <f ca="1">IF($C$4=FALSE,"-",OFFSET(RAW_DATA!$A$1,R$8-1,$A32+$A$7))</f>
        <v>0</v>
      </c>
      <c r="S32" s="39">
        <f ca="1">IF($C$4=FALSE,"-",OFFSET(RAW_DATA!$A$1,S$8-1,$A32+$A$7))</f>
        <v>100</v>
      </c>
      <c r="T32" s="39">
        <f ca="1">IF($C$4=FALSE,"-",OFFSET(RAW_DATA!$A$1,T$8-1,$A32+$A$7))</f>
        <v>0</v>
      </c>
      <c r="U32" s="38">
        <f ca="1">IF($C$4=FALSE,"-",OFFSET(RAW_DATA!$A$1,U$8-1,$A32+$A$7))</f>
        <v>100</v>
      </c>
      <c r="V32" s="27">
        <f ca="1">IF($C$4=FALSE,"-",OFFSET(RAW_DATA!$A$1,V$8-1,$A32+$A$7))</f>
        <v>0</v>
      </c>
      <c r="W32" s="27">
        <f ca="1">IF($C$4=FALSE,"-",OFFSET(RAW_DATA!$A$1,W$8-1,$A32+$A$7))</f>
        <v>0</v>
      </c>
      <c r="X32" s="27">
        <f ca="1">IF($C$4=FALSE,"-",OFFSET(RAW_DATA!$A$1,X$8-1,$A32+$A$7))</f>
        <v>-1.88</v>
      </c>
      <c r="Y32" s="39">
        <f ca="1">IF($C$4=FALSE,"-",OFFSET(RAW_DATA!$A$1,Y$8-1,$A32+$A$7))</f>
        <v>-1.88</v>
      </c>
      <c r="Z32" s="38">
        <f ca="1">IF($C$4=FALSE,"-",OFFSET(RAW_DATA!$A$1,Z$8-1,$A32+$A$7))</f>
        <v>0</v>
      </c>
      <c r="AA32" s="39">
        <f ca="1">IF($C$4=FALSE,"-",OFFSET(RAW_DATA!$A$1,AA$8-1,$A32+$A$7))</f>
        <v>98.12</v>
      </c>
      <c r="AB32" s="27">
        <f ca="1">IF($C$4=FALSE,"-",OFFSET(RAW_DATA!$A$1,AB$8-1,$A32+$A$7))</f>
        <v>0</v>
      </c>
      <c r="AC32" s="27">
        <f ca="1">IF($C$4=FALSE,"-",OFFSET(RAW_DATA!$A$1,AC$8-1,$A32+$A$7))</f>
        <v>2.63</v>
      </c>
      <c r="AD32" s="27">
        <f ca="1">IF($C$4=FALSE,"-",OFFSET(RAW_DATA!$A$1,AD$8-1,$A32+$A$7))</f>
        <v>0</v>
      </c>
      <c r="AE32" s="39">
        <f ca="1">IF($C$4=FALSE,"-",OFFSET(RAW_DATA!$A$1,AE$8-1,$A32+$A$7))</f>
        <v>2.63</v>
      </c>
      <c r="AF32" s="38">
        <f ca="1">IF($C$4=FALSE,"-",OFFSET(RAW_DATA!$A$1,AF$8-1,$A32+$A$7))</f>
        <v>4</v>
      </c>
    </row>
    <row r="33" spans="1:32" ht="15" customHeight="1">
      <c r="A33" s="29">
        <f t="shared" si="1"/>
        <v>112</v>
      </c>
      <c r="B33" s="30"/>
      <c r="C33" s="32" t="str">
        <f ca="1">IF($C$4=FALSE,"-",OFFSET(RAW_DATA!$A$1,0,$A33))</f>
        <v>Koh, Jonathan</v>
      </c>
      <c r="D33" s="25">
        <f ca="1">IF($C$4=FALSE,"-",OFFSET(RAW_DATA!$A$1,F$8-1,$A33+$A$7-4))</f>
        <v>160</v>
      </c>
      <c r="E33" s="26">
        <f ca="1">IF($C$4=FALSE,"-",OFFSET(RAW_DATA!$A$1,F$8-1,$A33+$A$7-2))</f>
        <v>0</v>
      </c>
      <c r="F33" s="26">
        <f ca="1">IF($C$4=FALSE,"-",OFFSET(RAW_DATA!$A$1,F$8-1,$A33+$A$7))</f>
        <v>6538.46</v>
      </c>
      <c r="G33" s="25">
        <f ca="1">IF($C$4=FALSE,"-",OFFSET(RAW_DATA!$A$1,I$8-1,$A33+$A$7-4))</f>
        <v>0</v>
      </c>
      <c r="H33" s="26">
        <f ca="1">IF($C$4=FALSE,"-",OFFSET(RAW_DATA!$A$1,I$8-1,$A33+$A$7-2))</f>
        <v>0</v>
      </c>
      <c r="I33" s="26">
        <f ca="1">IF($C$4=FALSE,"-",OFFSET(RAW_DATA!$A$1,I$8-1,$A33+$A$7))</f>
        <v>0</v>
      </c>
      <c r="J33" s="25">
        <f ca="1">IF($C$4=FALSE,"-",OFFSET(RAW_DATA!$A$1,L$8-1,$A33+$A$7-4))</f>
        <v>86.76</v>
      </c>
      <c r="K33" s="26">
        <f ca="1">IF($C$4=FALSE,"-",OFFSET(RAW_DATA!$A$1,L$8-1,$A33+$A$7-2))</f>
        <v>36.32</v>
      </c>
      <c r="L33" s="26">
        <f ca="1">IF($C$4=FALSE,"-",OFFSET(RAW_DATA!$A$1,L$8-1,$A33+$A$7))</f>
        <v>3151.12</v>
      </c>
      <c r="M33" s="25">
        <f ca="1">IF($C$4=FALSE,"-",OFFSET(RAW_DATA!$A$1,O$8-1,$A33+$A$7-4))</f>
        <v>0</v>
      </c>
      <c r="N33" s="26">
        <f ca="1">IF($C$4=FALSE,"-",OFFSET(RAW_DATA!$A$1,O$8-1,$A33+$A$7-2))</f>
        <v>0</v>
      </c>
      <c r="O33" s="26">
        <f ca="1">IF($C$4=FALSE,"-",OFFSET(RAW_DATA!$A$1,O$8-1,$A33+$A$7))</f>
        <v>0</v>
      </c>
      <c r="P33" s="27">
        <f ca="1">IF($C$4=FALSE,"-",OFFSET(RAW_DATA!$A$1,P$8-1,$A33+$A$7))</f>
        <v>0</v>
      </c>
      <c r="Q33" s="27">
        <f ca="1">IF($C$4=FALSE,"-",OFFSET(RAW_DATA!$A$1,Q$8-1,$A33+$A$7))</f>
        <v>0</v>
      </c>
      <c r="R33" s="27">
        <f ca="1">IF($C$4=FALSE,"-",OFFSET(RAW_DATA!$A$1,R$8-1,$A33+$A$7))</f>
        <v>117.68</v>
      </c>
      <c r="S33" s="39">
        <f ca="1">IF($C$4=FALSE,"-",OFFSET(RAW_DATA!$A$1,S$8-1,$A33+$A$7))</f>
        <v>9807.26</v>
      </c>
      <c r="T33" s="39">
        <f ca="1">IF($C$4=FALSE,"-",OFFSET(RAW_DATA!$A$1,T$8-1,$A33+$A$7))</f>
        <v>0</v>
      </c>
      <c r="U33" s="38">
        <f ca="1">IF($C$4=FALSE,"-",OFFSET(RAW_DATA!$A$1,U$8-1,$A33+$A$7))</f>
        <v>9807.26</v>
      </c>
      <c r="V33" s="27">
        <f ca="1">IF($C$4=FALSE,"-",OFFSET(RAW_DATA!$A$1,V$8-1,$A33+$A$7))</f>
        <v>-2272.36</v>
      </c>
      <c r="W33" s="27">
        <f ca="1">IF($C$4=FALSE,"-",OFFSET(RAW_DATA!$A$1,W$8-1,$A33+$A$7))</f>
        <v>-458.8</v>
      </c>
      <c r="X33" s="27">
        <f ca="1">IF($C$4=FALSE,"-",OFFSET(RAW_DATA!$A$1,X$8-1,$A33+$A$7))</f>
        <v>-184.38</v>
      </c>
      <c r="Y33" s="39">
        <f ca="1">IF($C$4=FALSE,"-",OFFSET(RAW_DATA!$A$1,Y$8-1,$A33+$A$7))</f>
        <v>-2915.54</v>
      </c>
      <c r="Z33" s="38">
        <f ca="1">IF($C$4=FALSE,"-",OFFSET(RAW_DATA!$A$1,Z$8-1,$A33+$A$7))</f>
        <v>-555</v>
      </c>
      <c r="AA33" s="39">
        <f ca="1">IF($C$4=FALSE,"-",OFFSET(RAW_DATA!$A$1,AA$8-1,$A33+$A$7))</f>
        <v>6336.72</v>
      </c>
      <c r="AB33" s="27">
        <f ca="1">IF($C$4=FALSE,"-",OFFSET(RAW_DATA!$A$1,AB$8-1,$A33+$A$7))</f>
        <v>458.8</v>
      </c>
      <c r="AC33" s="27">
        <f ca="1">IF($C$4=FALSE,"-",OFFSET(RAW_DATA!$A$1,AC$8-1,$A33+$A$7))</f>
        <v>258.12</v>
      </c>
      <c r="AD33" s="27">
        <f ca="1">IF($C$4=FALSE,"-",OFFSET(RAW_DATA!$A$1,AD$8-1,$A33+$A$7))</f>
        <v>0</v>
      </c>
      <c r="AE33" s="39">
        <f ca="1">IF($C$4=FALSE,"-",OFFSET(RAW_DATA!$A$1,AE$8-1,$A33+$A$7))</f>
        <v>716.92</v>
      </c>
      <c r="AF33" s="38">
        <f ca="1">IF($C$4=FALSE,"-",OFFSET(RAW_DATA!$A$1,AF$8-1,$A33+$A$7))</f>
        <v>117.68</v>
      </c>
    </row>
    <row r="34" spans="1:32" ht="15" customHeight="1">
      <c r="A34" s="29">
        <f t="shared" si="1"/>
        <v>118</v>
      </c>
      <c r="B34" s="30"/>
      <c r="C34" s="32" t="str">
        <f ca="1">IF($C$4=FALSE,"-",OFFSET(RAW_DATA!$A$1,0,$A34))</f>
        <v>Yu, David</v>
      </c>
      <c r="D34" s="25">
        <f ca="1">IF($C$4=FALSE,"-",OFFSET(RAW_DATA!$A$1,F$8-1,$A34+$A$7-4))</f>
        <v>0</v>
      </c>
      <c r="E34" s="26">
        <f ca="1">IF($C$4=FALSE,"-",OFFSET(RAW_DATA!$A$1,F$8-1,$A34+$A$7-2))</f>
        <v>0</v>
      </c>
      <c r="F34" s="26">
        <f ca="1">IF($C$4=FALSE,"-",OFFSET(RAW_DATA!$A$1,F$8-1,$A34+$A$7))</f>
        <v>0</v>
      </c>
      <c r="G34" s="25">
        <f ca="1">IF($C$4=FALSE,"-",OFFSET(RAW_DATA!$A$1,I$8-1,$A34+$A$7-4))</f>
        <v>0</v>
      </c>
      <c r="H34" s="26">
        <f ca="1">IF($C$4=FALSE,"-",OFFSET(RAW_DATA!$A$1,I$8-1,$A34+$A$7-2))</f>
        <v>30</v>
      </c>
      <c r="I34" s="26">
        <f ca="1">IF($C$4=FALSE,"-",OFFSET(RAW_DATA!$A$1,I$8-1,$A34+$A$7))</f>
        <v>0</v>
      </c>
      <c r="J34" s="25">
        <f ca="1">IF($C$4=FALSE,"-",OFFSET(RAW_DATA!$A$1,L$8-1,$A34+$A$7-4))</f>
        <v>1817.5</v>
      </c>
      <c r="K34" s="26">
        <f ca="1">IF($C$4=FALSE,"-",OFFSET(RAW_DATA!$A$1,L$8-1,$A34+$A$7-2))</f>
        <v>20</v>
      </c>
      <c r="L34" s="26">
        <f ca="1">IF($C$4=FALSE,"-",OFFSET(RAW_DATA!$A$1,L$8-1,$A34+$A$7))</f>
        <v>36350</v>
      </c>
      <c r="M34" s="25">
        <f ca="1">IF($C$4=FALSE,"-",OFFSET(RAW_DATA!$A$1,O$8-1,$A34+$A$7-4))</f>
        <v>0</v>
      </c>
      <c r="N34" s="26">
        <f ca="1">IF($C$4=FALSE,"-",OFFSET(RAW_DATA!$A$1,O$8-1,$A34+$A$7-2))</f>
        <v>0</v>
      </c>
      <c r="O34" s="26">
        <f ca="1">IF($C$4=FALSE,"-",OFFSET(RAW_DATA!$A$1,O$8-1,$A34+$A$7))</f>
        <v>0</v>
      </c>
      <c r="P34" s="27">
        <f ca="1">IF($C$4=FALSE,"-",OFFSET(RAW_DATA!$A$1,P$8-1,$A34+$A$7))</f>
        <v>0</v>
      </c>
      <c r="Q34" s="27">
        <f ca="1">IF($C$4=FALSE,"-",OFFSET(RAW_DATA!$A$1,Q$8-1,$A34+$A$7))</f>
        <v>0</v>
      </c>
      <c r="R34" s="27">
        <f ca="1">IF($C$4=FALSE,"-",OFFSET(RAW_DATA!$A$1,R$8-1,$A34+$A$7))</f>
        <v>1289.5999999999999</v>
      </c>
      <c r="S34" s="39">
        <f ca="1">IF($C$4=FALSE,"-",OFFSET(RAW_DATA!$A$1,S$8-1,$A34+$A$7))</f>
        <v>37639.599999999999</v>
      </c>
      <c r="T34" s="39">
        <f ca="1">IF($C$4=FALSE,"-",OFFSET(RAW_DATA!$A$1,T$8-1,$A34+$A$7))</f>
        <v>0</v>
      </c>
      <c r="U34" s="38">
        <f ca="1">IF($C$4=FALSE,"-",OFFSET(RAW_DATA!$A$1,U$8-1,$A34+$A$7))</f>
        <v>37639.599999999999</v>
      </c>
      <c r="V34" s="27">
        <f ca="1">IF($C$4=FALSE,"-",OFFSET(RAW_DATA!$A$1,V$8-1,$A34+$A$7))</f>
        <v>-6801.69</v>
      </c>
      <c r="W34" s="27">
        <f ca="1">IF($C$4=FALSE,"-",OFFSET(RAW_DATA!$A$1,W$8-1,$A34+$A$7))</f>
        <v>-1716.59</v>
      </c>
      <c r="X34" s="27">
        <f ca="1">IF($C$4=FALSE,"-",OFFSET(RAW_DATA!$A$1,X$8-1,$A34+$A$7))</f>
        <v>-707.62</v>
      </c>
      <c r="Y34" s="39">
        <f ca="1">IF($C$4=FALSE,"-",OFFSET(RAW_DATA!$A$1,Y$8-1,$A34+$A$7))</f>
        <v>-9225.9</v>
      </c>
      <c r="Z34" s="38">
        <f ca="1">IF($C$4=FALSE,"-",OFFSET(RAW_DATA!$A$1,Z$8-1,$A34+$A$7))</f>
        <v>2.5</v>
      </c>
      <c r="AA34" s="39">
        <f ca="1">IF($C$4=FALSE,"-",OFFSET(RAW_DATA!$A$1,AA$8-1,$A34+$A$7))</f>
        <v>28416.2</v>
      </c>
      <c r="AB34" s="27">
        <f ca="1">IF($C$4=FALSE,"-",OFFSET(RAW_DATA!$A$1,AB$8-1,$A34+$A$7))</f>
        <v>1716.59</v>
      </c>
      <c r="AC34" s="27">
        <f ca="1">IF($C$4=FALSE,"-",OFFSET(RAW_DATA!$A$1,AC$8-1,$A34+$A$7))</f>
        <v>990.67</v>
      </c>
      <c r="AD34" s="27">
        <f ca="1">IF($C$4=FALSE,"-",OFFSET(RAW_DATA!$A$1,AD$8-1,$A34+$A$7))</f>
        <v>0</v>
      </c>
      <c r="AE34" s="39">
        <f ca="1">IF($C$4=FALSE,"-",OFFSET(RAW_DATA!$A$1,AE$8-1,$A34+$A$7))</f>
        <v>2707.26</v>
      </c>
      <c r="AF34" s="38">
        <f ca="1">IF($C$4=FALSE,"-",OFFSET(RAW_DATA!$A$1,AF$8-1,$A34+$A$7))</f>
        <v>1454</v>
      </c>
    </row>
    <row r="35" spans="1:32" ht="15" customHeight="1">
      <c r="A35" s="29">
        <f t="shared" si="1"/>
        <v>124</v>
      </c>
      <c r="B35" s="30"/>
      <c r="C35" s="32" t="str">
        <f ca="1">IF($C$4=FALSE,"-",OFFSET(RAW_DATA!$A$1,0,$A35))</f>
        <v>Goel, Nick</v>
      </c>
      <c r="D35" s="25">
        <f ca="1">IF($C$4=FALSE,"-",OFFSET(RAW_DATA!$A$1,F$8-1,$A35+$A$7-4))</f>
        <v>0</v>
      </c>
      <c r="E35" s="26">
        <f ca="1">IF($C$4=FALSE,"-",OFFSET(RAW_DATA!$A$1,F$8-1,$A35+$A$7-2))</f>
        <v>0</v>
      </c>
      <c r="F35" s="26">
        <f ca="1">IF($C$4=FALSE,"-",OFFSET(RAW_DATA!$A$1,F$8-1,$A35+$A$7))</f>
        <v>0</v>
      </c>
      <c r="G35" s="25">
        <f ca="1">IF($C$4=FALSE,"-",OFFSET(RAW_DATA!$A$1,I$8-1,$A35+$A$7-4))</f>
        <v>101.25</v>
      </c>
      <c r="H35" s="26">
        <f ca="1">IF($C$4=FALSE,"-",OFFSET(RAW_DATA!$A$1,I$8-1,$A35+$A$7-2))</f>
        <v>33</v>
      </c>
      <c r="I35" s="26">
        <f ca="1">IF($C$4=FALSE,"-",OFFSET(RAW_DATA!$A$1,I$8-1,$A35+$A$7))</f>
        <v>3341.25</v>
      </c>
      <c r="J35" s="25">
        <f ca="1">IF($C$4=FALSE,"-",OFFSET(RAW_DATA!$A$1,L$8-1,$A35+$A$7-4))</f>
        <v>1291.5</v>
      </c>
      <c r="K35" s="26">
        <f ca="1">IF($C$4=FALSE,"-",OFFSET(RAW_DATA!$A$1,L$8-1,$A35+$A$7-2))</f>
        <v>22</v>
      </c>
      <c r="L35" s="26">
        <f ca="1">IF($C$4=FALSE,"-",OFFSET(RAW_DATA!$A$1,L$8-1,$A35+$A$7))</f>
        <v>28413</v>
      </c>
      <c r="M35" s="25">
        <f ca="1">IF($C$4=FALSE,"-",OFFSET(RAW_DATA!$A$1,O$8-1,$A35+$A$7-4))</f>
        <v>0</v>
      </c>
      <c r="N35" s="26">
        <f ca="1">IF($C$4=FALSE,"-",OFFSET(RAW_DATA!$A$1,O$8-1,$A35+$A$7-2))</f>
        <v>0</v>
      </c>
      <c r="O35" s="26">
        <f ca="1">IF($C$4=FALSE,"-",OFFSET(RAW_DATA!$A$1,O$8-1,$A35+$A$7))</f>
        <v>0</v>
      </c>
      <c r="P35" s="27">
        <f ca="1">IF($C$4=FALSE,"-",OFFSET(RAW_DATA!$A$1,P$8-1,$A35+$A$7))</f>
        <v>0</v>
      </c>
      <c r="Q35" s="27">
        <f ca="1">IF($C$4=FALSE,"-",OFFSET(RAW_DATA!$A$1,Q$8-1,$A35+$A$7))</f>
        <v>0</v>
      </c>
      <c r="R35" s="27">
        <f ca="1">IF($C$4=FALSE,"-",OFFSET(RAW_DATA!$A$1,R$8-1,$A35+$A$7))</f>
        <v>250</v>
      </c>
      <c r="S35" s="39">
        <f ca="1">IF($C$4=FALSE,"-",OFFSET(RAW_DATA!$A$1,S$8-1,$A35+$A$7))</f>
        <v>32004.25</v>
      </c>
      <c r="T35" s="39">
        <f ca="1">IF($C$4=FALSE,"-",OFFSET(RAW_DATA!$A$1,T$8-1,$A35+$A$7))</f>
        <v>-150</v>
      </c>
      <c r="U35" s="38">
        <f ca="1">IF($C$4=FALSE,"-",OFFSET(RAW_DATA!$A$1,U$8-1,$A35+$A$7))</f>
        <v>31854.25</v>
      </c>
      <c r="V35" s="27">
        <f ca="1">IF($C$4=FALSE,"-",OFFSET(RAW_DATA!$A$1,V$8-1,$A35+$A$7))</f>
        <v>-6008.18</v>
      </c>
      <c r="W35" s="27">
        <f ca="1">IF($C$4=FALSE,"-",OFFSET(RAW_DATA!$A$1,W$8-1,$A35+$A$7))</f>
        <v>-1464.29</v>
      </c>
      <c r="X35" s="27">
        <f ca="1">IF($C$4=FALSE,"-",OFFSET(RAW_DATA!$A$1,X$8-1,$A35+$A$7))</f>
        <v>-601.69000000000005</v>
      </c>
      <c r="Y35" s="39">
        <f ca="1">IF($C$4=FALSE,"-",OFFSET(RAW_DATA!$A$1,Y$8-1,$A35+$A$7))</f>
        <v>-8074.16</v>
      </c>
      <c r="Z35" s="38">
        <f ca="1">IF($C$4=FALSE,"-",OFFSET(RAW_DATA!$A$1,Z$8-1,$A35+$A$7))</f>
        <v>-100</v>
      </c>
      <c r="AA35" s="39">
        <f ca="1">IF($C$4=FALSE,"-",OFFSET(RAW_DATA!$A$1,AA$8-1,$A35+$A$7))</f>
        <v>23680.09</v>
      </c>
      <c r="AB35" s="27">
        <f ca="1">IF($C$4=FALSE,"-",OFFSET(RAW_DATA!$A$1,AB$8-1,$A35+$A$7))</f>
        <v>1464.29</v>
      </c>
      <c r="AC35" s="27">
        <f ca="1">IF($C$4=FALSE,"-",OFFSET(RAW_DATA!$A$1,AC$8-1,$A35+$A$7))</f>
        <v>842.38</v>
      </c>
      <c r="AD35" s="27">
        <f ca="1">IF($C$4=FALSE,"-",OFFSET(RAW_DATA!$A$1,AD$8-1,$A35+$A$7))</f>
        <v>0</v>
      </c>
      <c r="AE35" s="39">
        <f ca="1">IF($C$4=FALSE,"-",OFFSET(RAW_DATA!$A$1,AE$8-1,$A35+$A$7))</f>
        <v>2306.67</v>
      </c>
      <c r="AF35" s="38">
        <f ca="1">IF($C$4=FALSE,"-",OFFSET(RAW_DATA!$A$1,AF$8-1,$A35+$A$7))</f>
        <v>1270.17</v>
      </c>
    </row>
    <row r="36" spans="1:32" ht="15" customHeight="1">
      <c r="A36" s="29">
        <f t="shared" si="1"/>
        <v>130</v>
      </c>
      <c r="B36" s="30"/>
      <c r="C36" s="32" t="str">
        <f ca="1">IF($C$4=FALSE,"-",OFFSET(RAW_DATA!$A$1,0,$A36))</f>
        <v>Hu, Tina</v>
      </c>
      <c r="D36" s="25">
        <f ca="1">IF($C$4=FALSE,"-",OFFSET(RAW_DATA!$A$1,F$8-1,$A36+$A$7-4))</f>
        <v>0</v>
      </c>
      <c r="E36" s="26">
        <f ca="1">IF($C$4=FALSE,"-",OFFSET(RAW_DATA!$A$1,F$8-1,$A36+$A$7-2))</f>
        <v>0</v>
      </c>
      <c r="F36" s="26">
        <f ca="1">IF($C$4=FALSE,"-",OFFSET(RAW_DATA!$A$1,F$8-1,$A36+$A$7))</f>
        <v>0</v>
      </c>
      <c r="G36" s="25">
        <f ca="1">IF($C$4=FALSE,"-",OFFSET(RAW_DATA!$A$1,I$8-1,$A36+$A$7-4))</f>
        <v>0</v>
      </c>
      <c r="H36" s="26">
        <f ca="1">IF($C$4=FALSE,"-",OFFSET(RAW_DATA!$A$1,I$8-1,$A36+$A$7-2))</f>
        <v>0</v>
      </c>
      <c r="I36" s="26">
        <f ca="1">IF($C$4=FALSE,"-",OFFSET(RAW_DATA!$A$1,I$8-1,$A36+$A$7))</f>
        <v>0</v>
      </c>
      <c r="J36" s="25">
        <f ca="1">IF($C$4=FALSE,"-",OFFSET(RAW_DATA!$A$1,L$8-1,$A36+$A$7-4))</f>
        <v>164.25</v>
      </c>
      <c r="K36" s="26">
        <f ca="1">IF($C$4=FALSE,"-",OFFSET(RAW_DATA!$A$1,L$8-1,$A36+$A$7-2))</f>
        <v>15</v>
      </c>
      <c r="L36" s="26">
        <f ca="1">IF($C$4=FALSE,"-",OFFSET(RAW_DATA!$A$1,L$8-1,$A36+$A$7))</f>
        <v>2514.19</v>
      </c>
      <c r="M36" s="25">
        <f ca="1">IF($C$4=FALSE,"-",OFFSET(RAW_DATA!$A$1,O$8-1,$A36+$A$7-4))</f>
        <v>0</v>
      </c>
      <c r="N36" s="26">
        <f ca="1">IF($C$4=FALSE,"-",OFFSET(RAW_DATA!$A$1,O$8-1,$A36+$A$7-2))</f>
        <v>0</v>
      </c>
      <c r="O36" s="26">
        <f ca="1">IF($C$4=FALSE,"-",OFFSET(RAW_DATA!$A$1,O$8-1,$A36+$A$7))</f>
        <v>0</v>
      </c>
      <c r="P36" s="27">
        <f ca="1">IF($C$4=FALSE,"-",OFFSET(RAW_DATA!$A$1,P$8-1,$A36+$A$7))</f>
        <v>0</v>
      </c>
      <c r="Q36" s="27">
        <f ca="1">IF($C$4=FALSE,"-",OFFSET(RAW_DATA!$A$1,Q$8-1,$A36+$A$7))</f>
        <v>0</v>
      </c>
      <c r="R36" s="27">
        <f ca="1">IF($C$4=FALSE,"-",OFFSET(RAW_DATA!$A$1,R$8-1,$A36+$A$7))</f>
        <v>100.57</v>
      </c>
      <c r="S36" s="39">
        <f ca="1">IF($C$4=FALSE,"-",OFFSET(RAW_DATA!$A$1,S$8-1,$A36+$A$7))</f>
        <v>2614.7600000000002</v>
      </c>
      <c r="T36" s="39">
        <f ca="1">IF($C$4=FALSE,"-",OFFSET(RAW_DATA!$A$1,T$8-1,$A36+$A$7))</f>
        <v>0</v>
      </c>
      <c r="U36" s="38">
        <f ca="1">IF($C$4=FALSE,"-",OFFSET(RAW_DATA!$A$1,U$8-1,$A36+$A$7))</f>
        <v>2614.7600000000002</v>
      </c>
      <c r="V36" s="27">
        <f ca="1">IF($C$4=FALSE,"-",OFFSET(RAW_DATA!$A$1,V$8-1,$A36+$A$7))</f>
        <v>-223.98</v>
      </c>
      <c r="W36" s="27">
        <f ca="1">IF($C$4=FALSE,"-",OFFSET(RAW_DATA!$A$1,W$8-1,$A36+$A$7))</f>
        <v>-97.79</v>
      </c>
      <c r="X36" s="27">
        <f ca="1">IF($C$4=FALSE,"-",OFFSET(RAW_DATA!$A$1,X$8-1,$A36+$A$7))</f>
        <v>-49.17</v>
      </c>
      <c r="Y36" s="39">
        <f ca="1">IF($C$4=FALSE,"-",OFFSET(RAW_DATA!$A$1,Y$8-1,$A36+$A$7))</f>
        <v>-370.94</v>
      </c>
      <c r="Z36" s="38">
        <f ca="1">IF($C$4=FALSE,"-",OFFSET(RAW_DATA!$A$1,Z$8-1,$A36+$A$7))</f>
        <v>60.01</v>
      </c>
      <c r="AA36" s="39">
        <f ca="1">IF($C$4=FALSE,"-",OFFSET(RAW_DATA!$A$1,AA$8-1,$A36+$A$7))</f>
        <v>2303.83</v>
      </c>
      <c r="AB36" s="27">
        <f ca="1">IF($C$4=FALSE,"-",OFFSET(RAW_DATA!$A$1,AB$8-1,$A36+$A$7))</f>
        <v>97.79</v>
      </c>
      <c r="AC36" s="27">
        <f ca="1">IF($C$4=FALSE,"-",OFFSET(RAW_DATA!$A$1,AC$8-1,$A36+$A$7))</f>
        <v>68.84</v>
      </c>
      <c r="AD36" s="27">
        <f ca="1">IF($C$4=FALSE,"-",OFFSET(RAW_DATA!$A$1,AD$8-1,$A36+$A$7))</f>
        <v>0</v>
      </c>
      <c r="AE36" s="39">
        <f ca="1">IF($C$4=FALSE,"-",OFFSET(RAW_DATA!$A$1,AE$8-1,$A36+$A$7))</f>
        <v>166.63</v>
      </c>
      <c r="AF36" s="38">
        <f ca="1">IF($C$4=FALSE,"-",OFFSET(RAW_DATA!$A$1,AF$8-1,$A36+$A$7))</f>
        <v>100.57</v>
      </c>
    </row>
    <row r="37" spans="1:32" ht="15" customHeight="1">
      <c r="A37" s="29">
        <f t="shared" si="1"/>
        <v>136</v>
      </c>
      <c r="B37" s="30"/>
      <c r="C37" s="32" t="str">
        <f ca="1">IF($C$4=FALSE,"-",OFFSET(RAW_DATA!$A$1,0,$A37))</f>
        <v>Leung, Janice</v>
      </c>
      <c r="D37" s="25">
        <f ca="1">IF($C$4=FALSE,"-",OFFSET(RAW_DATA!$A$1,F$8-1,$A37+$A$7-4))</f>
        <v>0</v>
      </c>
      <c r="E37" s="26">
        <f ca="1">IF($C$4=FALSE,"-",OFFSET(RAW_DATA!$A$1,F$8-1,$A37+$A$7-2))</f>
        <v>0</v>
      </c>
      <c r="F37" s="26">
        <f ca="1">IF($C$4=FALSE,"-",OFFSET(RAW_DATA!$A$1,F$8-1,$A37+$A$7))</f>
        <v>0</v>
      </c>
      <c r="G37" s="25">
        <f ca="1">IF($C$4=FALSE,"-",OFFSET(RAW_DATA!$A$1,I$8-1,$A37+$A$7-4))</f>
        <v>0</v>
      </c>
      <c r="H37" s="26">
        <f ca="1">IF($C$4=FALSE,"-",OFFSET(RAW_DATA!$A$1,I$8-1,$A37+$A$7-2))</f>
        <v>0</v>
      </c>
      <c r="I37" s="26">
        <f ca="1">IF($C$4=FALSE,"-",OFFSET(RAW_DATA!$A$1,I$8-1,$A37+$A$7))</f>
        <v>0</v>
      </c>
      <c r="J37" s="25">
        <f ca="1">IF($C$4=FALSE,"-",OFFSET(RAW_DATA!$A$1,L$8-1,$A37+$A$7-4))</f>
        <v>0</v>
      </c>
      <c r="K37" s="26">
        <f ca="1">IF($C$4=FALSE,"-",OFFSET(RAW_DATA!$A$1,L$8-1,$A37+$A$7-2))</f>
        <v>0</v>
      </c>
      <c r="L37" s="26">
        <f ca="1">IF($C$4=FALSE,"-",OFFSET(RAW_DATA!$A$1,L$8-1,$A37+$A$7))</f>
        <v>0</v>
      </c>
      <c r="M37" s="25">
        <f ca="1">IF($C$4=FALSE,"-",OFFSET(RAW_DATA!$A$1,O$8-1,$A37+$A$7-4))</f>
        <v>1629.75</v>
      </c>
      <c r="N37" s="26">
        <f ca="1">IF($C$4=FALSE,"-",OFFSET(RAW_DATA!$A$1,O$8-1,$A37+$A$7-2))</f>
        <v>30</v>
      </c>
      <c r="O37" s="26">
        <f ca="1">IF($C$4=FALSE,"-",OFFSET(RAW_DATA!$A$1,O$8-1,$A37+$A$7))</f>
        <v>48892.5</v>
      </c>
      <c r="P37" s="27">
        <f ca="1">IF($C$4=FALSE,"-",OFFSET(RAW_DATA!$A$1,P$8-1,$A37+$A$7))</f>
        <v>0</v>
      </c>
      <c r="Q37" s="27">
        <f ca="1">IF($C$4=FALSE,"-",OFFSET(RAW_DATA!$A$1,Q$8-1,$A37+$A$7))</f>
        <v>0</v>
      </c>
      <c r="R37" s="27">
        <f ca="1">IF($C$4=FALSE,"-",OFFSET(RAW_DATA!$A$1,R$8-1,$A37+$A$7))</f>
        <v>1655.7</v>
      </c>
      <c r="S37" s="39">
        <f ca="1">IF($C$4=FALSE,"-",OFFSET(RAW_DATA!$A$1,S$8-1,$A37+$A$7))</f>
        <v>50548.2</v>
      </c>
      <c r="T37" s="39">
        <f ca="1">IF($C$4=FALSE,"-",OFFSET(RAW_DATA!$A$1,T$8-1,$A37+$A$7))</f>
        <v>-525</v>
      </c>
      <c r="U37" s="38">
        <f ca="1">IF($C$4=FALSE,"-",OFFSET(RAW_DATA!$A$1,U$8-1,$A37+$A$7))</f>
        <v>50023.199999999997</v>
      </c>
      <c r="V37" s="27">
        <f ca="1">IF($C$4=FALSE,"-",OFFSET(RAW_DATA!$A$1,V$8-1,$A37+$A$7))</f>
        <v>-10766.15</v>
      </c>
      <c r="W37" s="27">
        <f ca="1">IF($C$4=FALSE,"-",OFFSET(RAW_DATA!$A$1,W$8-1,$A37+$A$7))</f>
        <v>0</v>
      </c>
      <c r="X37" s="27">
        <f ca="1">IF($C$4=FALSE,"-",OFFSET(RAW_DATA!$A$1,X$8-1,$A37+$A$7))</f>
        <v>-891.11</v>
      </c>
      <c r="Y37" s="39">
        <f ca="1">IF($C$4=FALSE,"-",OFFSET(RAW_DATA!$A$1,Y$8-1,$A37+$A$7))</f>
        <v>-11657.26</v>
      </c>
      <c r="Z37" s="38">
        <f ca="1">IF($C$4=FALSE,"-",OFFSET(RAW_DATA!$A$1,Z$8-1,$A37+$A$7))</f>
        <v>0</v>
      </c>
      <c r="AA37" s="39">
        <f ca="1">IF($C$4=FALSE,"-",OFFSET(RAW_DATA!$A$1,AA$8-1,$A37+$A$7))</f>
        <v>38365.94</v>
      </c>
      <c r="AB37" s="27">
        <f ca="1">IF($C$4=FALSE,"-",OFFSET(RAW_DATA!$A$1,AB$8-1,$A37+$A$7))</f>
        <v>0</v>
      </c>
      <c r="AC37" s="27">
        <f ca="1">IF($C$4=FALSE,"-",OFFSET(RAW_DATA!$A$1,AC$8-1,$A37+$A$7))</f>
        <v>1247.57</v>
      </c>
      <c r="AD37" s="27">
        <f ca="1">IF($C$4=FALSE,"-",OFFSET(RAW_DATA!$A$1,AD$8-1,$A37+$A$7))</f>
        <v>0</v>
      </c>
      <c r="AE37" s="39">
        <f ca="1">IF($C$4=FALSE,"-",OFFSET(RAW_DATA!$A$1,AE$8-1,$A37+$A$7))</f>
        <v>1247.57</v>
      </c>
      <c r="AF37" s="38">
        <f ca="1">IF($C$4=FALSE,"-",OFFSET(RAW_DATA!$A$1,AF$8-1,$A37+$A$7))</f>
        <v>1955.7</v>
      </c>
    </row>
    <row r="38" spans="1:32" ht="15" customHeight="1">
      <c r="A38" s="29">
        <f t="shared" si="1"/>
        <v>142</v>
      </c>
      <c r="B38" s="30"/>
      <c r="C38" s="32" t="str">
        <f ca="1">IF($C$4=FALSE,"-",OFFSET(RAW_DATA!$A$1,0,$A38))</f>
        <v>Obermayer, Corey</v>
      </c>
      <c r="D38" s="25">
        <f ca="1">IF($C$4=FALSE,"-",OFFSET(RAW_DATA!$A$1,F$8-1,$A38+$A$7-4))</f>
        <v>0</v>
      </c>
      <c r="E38" s="26">
        <f ca="1">IF($C$4=FALSE,"-",OFFSET(RAW_DATA!$A$1,F$8-1,$A38+$A$7-2))</f>
        <v>0</v>
      </c>
      <c r="F38" s="26">
        <f ca="1">IF($C$4=FALSE,"-",OFFSET(RAW_DATA!$A$1,F$8-1,$A38+$A$7))</f>
        <v>0</v>
      </c>
      <c r="G38" s="25">
        <f ca="1">IF($C$4=FALSE,"-",OFFSET(RAW_DATA!$A$1,I$8-1,$A38+$A$7-4))</f>
        <v>125</v>
      </c>
      <c r="H38" s="26">
        <f ca="1">IF($C$4=FALSE,"-",OFFSET(RAW_DATA!$A$1,I$8-1,$A38+$A$7-2))</f>
        <v>34.5</v>
      </c>
      <c r="I38" s="26">
        <f ca="1">IF($C$4=FALSE,"-",OFFSET(RAW_DATA!$A$1,I$8-1,$A38+$A$7))</f>
        <v>4312.5</v>
      </c>
      <c r="J38" s="25">
        <f ca="1">IF($C$4=FALSE,"-",OFFSET(RAW_DATA!$A$1,L$8-1,$A38+$A$7-4))</f>
        <v>1259.75</v>
      </c>
      <c r="K38" s="26">
        <f ca="1">IF($C$4=FALSE,"-",OFFSET(RAW_DATA!$A$1,L$8-1,$A38+$A$7-2))</f>
        <v>23</v>
      </c>
      <c r="L38" s="26">
        <f ca="1">IF($C$4=FALSE,"-",OFFSET(RAW_DATA!$A$1,L$8-1,$A38+$A$7))</f>
        <v>29069.39</v>
      </c>
      <c r="M38" s="25">
        <f ca="1">IF($C$4=FALSE,"-",OFFSET(RAW_DATA!$A$1,O$8-1,$A38+$A$7-4))</f>
        <v>0</v>
      </c>
      <c r="N38" s="26">
        <f ca="1">IF($C$4=FALSE,"-",OFFSET(RAW_DATA!$A$1,O$8-1,$A38+$A$7-2))</f>
        <v>0</v>
      </c>
      <c r="O38" s="26">
        <f ca="1">IF($C$4=FALSE,"-",OFFSET(RAW_DATA!$A$1,O$8-1,$A38+$A$7))</f>
        <v>0</v>
      </c>
      <c r="P38" s="27">
        <f ca="1">IF($C$4=FALSE,"-",OFFSET(RAW_DATA!$A$1,P$8-1,$A38+$A$7))</f>
        <v>0</v>
      </c>
      <c r="Q38" s="27">
        <f ca="1">IF($C$4=FALSE,"-",OFFSET(RAW_DATA!$A$1,Q$8-1,$A38+$A$7))</f>
        <v>0</v>
      </c>
      <c r="R38" s="27">
        <f ca="1">IF($C$4=FALSE,"-",OFFSET(RAW_DATA!$A$1,R$8-1,$A38+$A$7))</f>
        <v>0</v>
      </c>
      <c r="S38" s="39">
        <f ca="1">IF($C$4=FALSE,"-",OFFSET(RAW_DATA!$A$1,S$8-1,$A38+$A$7))</f>
        <v>33381.89</v>
      </c>
      <c r="T38" s="39">
        <f ca="1">IF($C$4=FALSE,"-",OFFSET(RAW_DATA!$A$1,T$8-1,$A38+$A$7))</f>
        <v>0</v>
      </c>
      <c r="U38" s="38">
        <f ca="1">IF($C$4=FALSE,"-",OFFSET(RAW_DATA!$A$1,U$8-1,$A38+$A$7))</f>
        <v>33381.89</v>
      </c>
      <c r="V38" s="27">
        <f ca="1">IF($C$4=FALSE,"-",OFFSET(RAW_DATA!$A$1,V$8-1,$A38+$A$7))</f>
        <v>-6810.94</v>
      </c>
      <c r="W38" s="27">
        <f ca="1">IF($C$4=FALSE,"-",OFFSET(RAW_DATA!$A$1,W$8-1,$A38+$A$7))</f>
        <v>-1552.44</v>
      </c>
      <c r="X38" s="27">
        <f ca="1">IF($C$4=FALSE,"-",OFFSET(RAW_DATA!$A$1,X$8-1,$A38+$A$7))</f>
        <v>-627.59</v>
      </c>
      <c r="Y38" s="39">
        <f ca="1">IF($C$4=FALSE,"-",OFFSET(RAW_DATA!$A$1,Y$8-1,$A38+$A$7))</f>
        <v>-8990.9699999999993</v>
      </c>
      <c r="Z38" s="38">
        <f ca="1">IF($C$4=FALSE,"-",OFFSET(RAW_DATA!$A$1,Z$8-1,$A38+$A$7))</f>
        <v>0</v>
      </c>
      <c r="AA38" s="39">
        <f ca="1">IF($C$4=FALSE,"-",OFFSET(RAW_DATA!$A$1,AA$8-1,$A38+$A$7))</f>
        <v>24390.92</v>
      </c>
      <c r="AB38" s="27">
        <f ca="1">IF($C$4=FALSE,"-",OFFSET(RAW_DATA!$A$1,AB$8-1,$A38+$A$7))</f>
        <v>1552.44</v>
      </c>
      <c r="AC38" s="27">
        <f ca="1">IF($C$4=FALSE,"-",OFFSET(RAW_DATA!$A$1,AC$8-1,$A38+$A$7))</f>
        <v>878.63</v>
      </c>
      <c r="AD38" s="27">
        <f ca="1">IF($C$4=FALSE,"-",OFFSET(RAW_DATA!$A$1,AD$8-1,$A38+$A$7))</f>
        <v>0</v>
      </c>
      <c r="AE38" s="39">
        <f ca="1">IF($C$4=FALSE,"-",OFFSET(RAW_DATA!$A$1,AE$8-1,$A38+$A$7))</f>
        <v>2431.0700000000002</v>
      </c>
      <c r="AF38" s="38">
        <f ca="1">IF($C$4=FALSE,"-",OFFSET(RAW_DATA!$A$1,AF$8-1,$A38+$A$7))</f>
        <v>1335.28</v>
      </c>
    </row>
    <row r="39" spans="1:32" ht="15" customHeight="1">
      <c r="A39" s="29">
        <f t="shared" si="1"/>
        <v>148</v>
      </c>
      <c r="B39" s="30"/>
      <c r="C39" s="32" t="str">
        <f ca="1">IF($C$4=FALSE,"-",OFFSET(RAW_DATA!$A$1,0,$A39))</f>
        <v>Xia, Lilly</v>
      </c>
      <c r="D39" s="25">
        <f ca="1">IF($C$4=FALSE,"-",OFFSET(RAW_DATA!$A$1,F$8-1,$A39+$A$7-4))</f>
        <v>40</v>
      </c>
      <c r="E39" s="26">
        <f ca="1">IF($C$4=FALSE,"-",OFFSET(RAW_DATA!$A$1,F$8-1,$A39+$A$7-2))</f>
        <v>0</v>
      </c>
      <c r="F39" s="26">
        <f ca="1">IF($C$4=FALSE,"-",OFFSET(RAW_DATA!$A$1,F$8-1,$A39+$A$7))</f>
        <v>961.54</v>
      </c>
      <c r="G39" s="25">
        <f ca="1">IF($C$4=FALSE,"-",OFFSET(RAW_DATA!$A$1,I$8-1,$A39+$A$7-4))</f>
        <v>0</v>
      </c>
      <c r="H39" s="26">
        <f ca="1">IF($C$4=FALSE,"-",OFFSET(RAW_DATA!$A$1,I$8-1,$A39+$A$7-2))</f>
        <v>0</v>
      </c>
      <c r="I39" s="26">
        <f ca="1">IF($C$4=FALSE,"-",OFFSET(RAW_DATA!$A$1,I$8-1,$A39+$A$7))</f>
        <v>0</v>
      </c>
      <c r="J39" s="25">
        <f ca="1">IF($C$4=FALSE,"-",OFFSET(RAW_DATA!$A$1,L$8-1,$A39+$A$7-4))</f>
        <v>0</v>
      </c>
      <c r="K39" s="26">
        <f ca="1">IF($C$4=FALSE,"-",OFFSET(RAW_DATA!$A$1,L$8-1,$A39+$A$7-2))</f>
        <v>0</v>
      </c>
      <c r="L39" s="26">
        <f ca="1">IF($C$4=FALSE,"-",OFFSET(RAW_DATA!$A$1,L$8-1,$A39+$A$7))</f>
        <v>0</v>
      </c>
      <c r="M39" s="25">
        <f ca="1">IF($C$4=FALSE,"-",OFFSET(RAW_DATA!$A$1,O$8-1,$A39+$A$7-4))</f>
        <v>0</v>
      </c>
      <c r="N39" s="26">
        <f ca="1">IF($C$4=FALSE,"-",OFFSET(RAW_DATA!$A$1,O$8-1,$A39+$A$7-2))</f>
        <v>0</v>
      </c>
      <c r="O39" s="26">
        <f ca="1">IF($C$4=FALSE,"-",OFFSET(RAW_DATA!$A$1,O$8-1,$A39+$A$7))</f>
        <v>0</v>
      </c>
      <c r="P39" s="27">
        <f ca="1">IF($C$4=FALSE,"-",OFFSET(RAW_DATA!$A$1,P$8-1,$A39+$A$7))</f>
        <v>0</v>
      </c>
      <c r="Q39" s="27">
        <f ca="1">IF($C$4=FALSE,"-",OFFSET(RAW_DATA!$A$1,Q$8-1,$A39+$A$7))</f>
        <v>0</v>
      </c>
      <c r="R39" s="27">
        <f ca="1">IF($C$4=FALSE,"-",OFFSET(RAW_DATA!$A$1,R$8-1,$A39+$A$7))</f>
        <v>0</v>
      </c>
      <c r="S39" s="39">
        <f ca="1">IF($C$4=FALSE,"-",OFFSET(RAW_DATA!$A$1,S$8-1,$A39+$A$7))</f>
        <v>961.54</v>
      </c>
      <c r="T39" s="39">
        <f ca="1">IF($C$4=FALSE,"-",OFFSET(RAW_DATA!$A$1,T$8-1,$A39+$A$7))</f>
        <v>0</v>
      </c>
      <c r="U39" s="38">
        <f ca="1">IF($C$4=FALSE,"-",OFFSET(RAW_DATA!$A$1,U$8-1,$A39+$A$7))</f>
        <v>961.54</v>
      </c>
      <c r="V39" s="27">
        <f ca="1">IF($C$4=FALSE,"-",OFFSET(RAW_DATA!$A$1,V$8-1,$A39+$A$7))</f>
        <v>-128.74</v>
      </c>
      <c r="W39" s="27">
        <f ca="1">IF($C$4=FALSE,"-",OFFSET(RAW_DATA!$A$1,W$8-1,$A39+$A$7))</f>
        <v>-40.93</v>
      </c>
      <c r="X39" s="27">
        <f ca="1">IF($C$4=FALSE,"-",OFFSET(RAW_DATA!$A$1,X$8-1,$A39+$A$7))</f>
        <v>-18.079999999999998</v>
      </c>
      <c r="Y39" s="39">
        <f ca="1">IF($C$4=FALSE,"-",OFFSET(RAW_DATA!$A$1,Y$8-1,$A39+$A$7))</f>
        <v>-187.75</v>
      </c>
      <c r="Z39" s="38">
        <f ca="1">IF($C$4=FALSE,"-",OFFSET(RAW_DATA!$A$1,Z$8-1,$A39+$A$7))</f>
        <v>0</v>
      </c>
      <c r="AA39" s="39">
        <f ca="1">IF($C$4=FALSE,"-",OFFSET(RAW_DATA!$A$1,AA$8-1,$A39+$A$7))</f>
        <v>773.79</v>
      </c>
      <c r="AB39" s="27">
        <f ca="1">IF($C$4=FALSE,"-",OFFSET(RAW_DATA!$A$1,AB$8-1,$A39+$A$7))</f>
        <v>40.93</v>
      </c>
      <c r="AC39" s="27">
        <f ca="1">IF($C$4=FALSE,"-",OFFSET(RAW_DATA!$A$1,AC$8-1,$A39+$A$7))</f>
        <v>25.31</v>
      </c>
      <c r="AD39" s="27">
        <f ca="1">IF($C$4=FALSE,"-",OFFSET(RAW_DATA!$A$1,AD$8-1,$A39+$A$7))</f>
        <v>0</v>
      </c>
      <c r="AE39" s="39">
        <f ca="1">IF($C$4=FALSE,"-",OFFSET(RAW_DATA!$A$1,AE$8-1,$A39+$A$7))</f>
        <v>66.239999999999995</v>
      </c>
      <c r="AF39" s="38">
        <f ca="1">IF($C$4=FALSE,"-",OFFSET(RAW_DATA!$A$1,AF$8-1,$A39+$A$7))</f>
        <v>0</v>
      </c>
    </row>
    <row r="40" spans="1:32" ht="15" customHeight="1">
      <c r="A40" s="29">
        <f t="shared" si="1"/>
        <v>154</v>
      </c>
      <c r="B40" s="30"/>
      <c r="C40" s="32" t="str">
        <f ca="1">IF($C$4=FALSE,"-",OFFSET(RAW_DATA!$A$1,0,$A40))</f>
        <v>Lat, Kat</v>
      </c>
      <c r="D40" s="25">
        <f ca="1">IF($C$4=FALSE,"-",OFFSET(RAW_DATA!$A$1,F$8-1,$A40+$A$7-4))</f>
        <v>0</v>
      </c>
      <c r="E40" s="26">
        <f ca="1">IF($C$4=FALSE,"-",OFFSET(RAW_DATA!$A$1,F$8-1,$A40+$A$7-2))</f>
        <v>0</v>
      </c>
      <c r="F40" s="26">
        <f ca="1">IF($C$4=FALSE,"-",OFFSET(RAW_DATA!$A$1,F$8-1,$A40+$A$7))</f>
        <v>0</v>
      </c>
      <c r="G40" s="25">
        <f ca="1">IF($C$4=FALSE,"-",OFFSET(RAW_DATA!$A$1,I$8-1,$A40+$A$7-4))</f>
        <v>3</v>
      </c>
      <c r="H40" s="26">
        <f ca="1">IF($C$4=FALSE,"-",OFFSET(RAW_DATA!$A$1,I$8-1,$A40+$A$7-2))</f>
        <v>30</v>
      </c>
      <c r="I40" s="26">
        <f ca="1">IF($C$4=FALSE,"-",OFFSET(RAW_DATA!$A$1,I$8-1,$A40+$A$7))</f>
        <v>90</v>
      </c>
      <c r="J40" s="25">
        <f ca="1">IF($C$4=FALSE,"-",OFFSET(RAW_DATA!$A$1,L$8-1,$A40+$A$7-4))</f>
        <v>108</v>
      </c>
      <c r="K40" s="26">
        <f ca="1">IF($C$4=FALSE,"-",OFFSET(RAW_DATA!$A$1,L$8-1,$A40+$A$7-2))</f>
        <v>20</v>
      </c>
      <c r="L40" s="26">
        <f ca="1">IF($C$4=FALSE,"-",OFFSET(RAW_DATA!$A$1,L$8-1,$A40+$A$7))</f>
        <v>2160</v>
      </c>
      <c r="M40" s="25">
        <f ca="1">IF($C$4=FALSE,"-",OFFSET(RAW_DATA!$A$1,O$8-1,$A40+$A$7-4))</f>
        <v>0</v>
      </c>
      <c r="N40" s="26">
        <f ca="1">IF($C$4=FALSE,"-",OFFSET(RAW_DATA!$A$1,O$8-1,$A40+$A$7-2))</f>
        <v>0</v>
      </c>
      <c r="O40" s="26">
        <f ca="1">IF($C$4=FALSE,"-",OFFSET(RAW_DATA!$A$1,O$8-1,$A40+$A$7))</f>
        <v>0</v>
      </c>
      <c r="P40" s="27">
        <f ca="1">IF($C$4=FALSE,"-",OFFSET(RAW_DATA!$A$1,P$8-1,$A40+$A$7))</f>
        <v>0</v>
      </c>
      <c r="Q40" s="27">
        <f ca="1">IF($C$4=FALSE,"-",OFFSET(RAW_DATA!$A$1,Q$8-1,$A40+$A$7))</f>
        <v>0</v>
      </c>
      <c r="R40" s="27">
        <f ca="1">IF($C$4=FALSE,"-",OFFSET(RAW_DATA!$A$1,R$8-1,$A40+$A$7))</f>
        <v>90</v>
      </c>
      <c r="S40" s="39">
        <f ca="1">IF($C$4=FALSE,"-",OFFSET(RAW_DATA!$A$1,S$8-1,$A40+$A$7))</f>
        <v>2340</v>
      </c>
      <c r="T40" s="39">
        <f ca="1">IF($C$4=FALSE,"-",OFFSET(RAW_DATA!$A$1,T$8-1,$A40+$A$7))</f>
        <v>0</v>
      </c>
      <c r="U40" s="38">
        <f ca="1">IF($C$4=FALSE,"-",OFFSET(RAW_DATA!$A$1,U$8-1,$A40+$A$7))</f>
        <v>2340</v>
      </c>
      <c r="V40" s="27">
        <f ca="1">IF($C$4=FALSE,"-",OFFSET(RAW_DATA!$A$1,V$8-1,$A40+$A$7))</f>
        <v>-348.86</v>
      </c>
      <c r="W40" s="27">
        <f ca="1">IF($C$4=FALSE,"-",OFFSET(RAW_DATA!$A$1,W$8-1,$A40+$A$7))</f>
        <v>-102.5</v>
      </c>
      <c r="X40" s="27">
        <f ca="1">IF($C$4=FALSE,"-",OFFSET(RAW_DATA!$A$1,X$8-1,$A40+$A$7))</f>
        <v>-43.99</v>
      </c>
      <c r="Y40" s="39">
        <f ca="1">IF($C$4=FALSE,"-",OFFSET(RAW_DATA!$A$1,Y$8-1,$A40+$A$7))</f>
        <v>-495.35</v>
      </c>
      <c r="Z40" s="38">
        <f ca="1">IF($C$4=FALSE,"-",OFFSET(RAW_DATA!$A$1,Z$8-1,$A40+$A$7))</f>
        <v>0</v>
      </c>
      <c r="AA40" s="39">
        <f ca="1">IF($C$4=FALSE,"-",OFFSET(RAW_DATA!$A$1,AA$8-1,$A40+$A$7))</f>
        <v>1844.65</v>
      </c>
      <c r="AB40" s="27">
        <f ca="1">IF($C$4=FALSE,"-",OFFSET(RAW_DATA!$A$1,AB$8-1,$A40+$A$7))</f>
        <v>102.5</v>
      </c>
      <c r="AC40" s="27">
        <f ca="1">IF($C$4=FALSE,"-",OFFSET(RAW_DATA!$A$1,AC$8-1,$A40+$A$7))</f>
        <v>61.58</v>
      </c>
      <c r="AD40" s="27">
        <f ca="1">IF($C$4=FALSE,"-",OFFSET(RAW_DATA!$A$1,AD$8-1,$A40+$A$7))</f>
        <v>0</v>
      </c>
      <c r="AE40" s="39">
        <f ca="1">IF($C$4=FALSE,"-",OFFSET(RAW_DATA!$A$1,AE$8-1,$A40+$A$7))</f>
        <v>164.08</v>
      </c>
      <c r="AF40" s="38">
        <f ca="1">IF($C$4=FALSE,"-",OFFSET(RAW_DATA!$A$1,AF$8-1,$A40+$A$7))</f>
        <v>90</v>
      </c>
    </row>
    <row r="41" spans="1:32" ht="15" customHeight="1">
      <c r="A41" s="29">
        <f t="shared" si="1"/>
        <v>160</v>
      </c>
      <c r="B41" s="30"/>
      <c r="C41" s="32" t="str">
        <f ca="1">IF($C$4=FALSE,"-",OFFSET(RAW_DATA!$A$1,0,$A41))</f>
        <v>Chow, Ernie</v>
      </c>
      <c r="D41" s="25">
        <f ca="1">IF($C$4=FALSE,"-",OFFSET(RAW_DATA!$A$1,F$8-1,$A41+$A$7-4))</f>
        <v>0</v>
      </c>
      <c r="E41" s="26">
        <f ca="1">IF($C$4=FALSE,"-",OFFSET(RAW_DATA!$A$1,F$8-1,$A41+$A$7-2))</f>
        <v>0</v>
      </c>
      <c r="F41" s="26">
        <f ca="1">IF($C$4=FALSE,"-",OFFSET(RAW_DATA!$A$1,F$8-1,$A41+$A$7))</f>
        <v>0</v>
      </c>
      <c r="G41" s="25">
        <f ca="1">IF($C$4=FALSE,"-",OFFSET(RAW_DATA!$A$1,I$8-1,$A41+$A$7-4))</f>
        <v>0</v>
      </c>
      <c r="H41" s="26">
        <f ca="1">IF($C$4=FALSE,"-",OFFSET(RAW_DATA!$A$1,I$8-1,$A41+$A$7-2))</f>
        <v>0</v>
      </c>
      <c r="I41" s="26">
        <f ca="1">IF($C$4=FALSE,"-",OFFSET(RAW_DATA!$A$1,I$8-1,$A41+$A$7))</f>
        <v>0</v>
      </c>
      <c r="J41" s="25">
        <f ca="1">IF($C$4=FALSE,"-",OFFSET(RAW_DATA!$A$1,L$8-1,$A41+$A$7-4))</f>
        <v>0</v>
      </c>
      <c r="K41" s="26">
        <f ca="1">IF($C$4=FALSE,"-",OFFSET(RAW_DATA!$A$1,L$8-1,$A41+$A$7-2))</f>
        <v>0</v>
      </c>
      <c r="L41" s="26">
        <f ca="1">IF($C$4=FALSE,"-",OFFSET(RAW_DATA!$A$1,L$8-1,$A41+$A$7))</f>
        <v>0</v>
      </c>
      <c r="M41" s="25">
        <f ca="1">IF($C$4=FALSE,"-",OFFSET(RAW_DATA!$A$1,O$8-1,$A41+$A$7-4))</f>
        <v>1751</v>
      </c>
      <c r="N41" s="26">
        <f ca="1">IF($C$4=FALSE,"-",OFFSET(RAW_DATA!$A$1,O$8-1,$A41+$A$7-2))</f>
        <v>27.5</v>
      </c>
      <c r="O41" s="26">
        <f ca="1">IF($C$4=FALSE,"-",OFFSET(RAW_DATA!$A$1,O$8-1,$A41+$A$7))</f>
        <v>48152.5</v>
      </c>
      <c r="P41" s="27">
        <f ca="1">IF($C$4=FALSE,"-",OFFSET(RAW_DATA!$A$1,P$8-1,$A41+$A$7))</f>
        <v>0</v>
      </c>
      <c r="Q41" s="27">
        <f ca="1">IF($C$4=FALSE,"-",OFFSET(RAW_DATA!$A$1,Q$8-1,$A41+$A$7))</f>
        <v>0</v>
      </c>
      <c r="R41" s="27">
        <f ca="1">IF($C$4=FALSE,"-",OFFSET(RAW_DATA!$A$1,R$8-1,$A41+$A$7))</f>
        <v>1557.6</v>
      </c>
      <c r="S41" s="39">
        <f ca="1">IF($C$4=FALSE,"-",OFFSET(RAW_DATA!$A$1,S$8-1,$A41+$A$7))</f>
        <v>49710.1</v>
      </c>
      <c r="T41" s="39">
        <f ca="1">IF($C$4=FALSE,"-",OFFSET(RAW_DATA!$A$1,T$8-1,$A41+$A$7))</f>
        <v>0</v>
      </c>
      <c r="U41" s="38">
        <f ca="1">IF($C$4=FALSE,"-",OFFSET(RAW_DATA!$A$1,U$8-1,$A41+$A$7))</f>
        <v>49710.1</v>
      </c>
      <c r="V41" s="27">
        <f ca="1">IF($C$4=FALSE,"-",OFFSET(RAW_DATA!$A$1,V$8-1,$A41+$A$7))</f>
        <v>-10461.73</v>
      </c>
      <c r="W41" s="27">
        <f ca="1">IF($C$4=FALSE,"-",OFFSET(RAW_DATA!$A$1,W$8-1,$A41+$A$7))</f>
        <v>-2320.7399999999998</v>
      </c>
      <c r="X41" s="27">
        <f ca="1">IF($C$4=FALSE,"-",OFFSET(RAW_DATA!$A$1,X$8-1,$A41+$A$7))</f>
        <v>-891.12</v>
      </c>
      <c r="Y41" s="39">
        <f ca="1">IF($C$4=FALSE,"-",OFFSET(RAW_DATA!$A$1,Y$8-1,$A41+$A$7))</f>
        <v>-13673.59</v>
      </c>
      <c r="Z41" s="38">
        <f ca="1">IF($C$4=FALSE,"-",OFFSET(RAW_DATA!$A$1,Z$8-1,$A41+$A$7))</f>
        <v>0</v>
      </c>
      <c r="AA41" s="39">
        <f ca="1">IF($C$4=FALSE,"-",OFFSET(RAW_DATA!$A$1,AA$8-1,$A41+$A$7))</f>
        <v>36036.51</v>
      </c>
      <c r="AB41" s="27">
        <f ca="1">IF($C$4=FALSE,"-",OFFSET(RAW_DATA!$A$1,AB$8-1,$A41+$A$7))</f>
        <v>2320.7399999999998</v>
      </c>
      <c r="AC41" s="27">
        <f ca="1">IF($C$4=FALSE,"-",OFFSET(RAW_DATA!$A$1,AC$8-1,$A41+$A$7))</f>
        <v>1247.57</v>
      </c>
      <c r="AD41" s="27">
        <f ca="1">IF($C$4=FALSE,"-",OFFSET(RAW_DATA!$A$1,AD$8-1,$A41+$A$7))</f>
        <v>0</v>
      </c>
      <c r="AE41" s="39">
        <f ca="1">IF($C$4=FALSE,"-",OFFSET(RAW_DATA!$A$1,AE$8-1,$A41+$A$7))</f>
        <v>3568.31</v>
      </c>
      <c r="AF41" s="38">
        <f ca="1">IF($C$4=FALSE,"-",OFFSET(RAW_DATA!$A$1,AF$8-1,$A41+$A$7))</f>
        <v>1926.1</v>
      </c>
    </row>
  </sheetData>
  <dataValidations count="1">
    <dataValidation type="list" allowBlank="1" showInputMessage="1" showErrorMessage="1" sqref="C4">
      <formula1>"TRUE, FALSE"</formula1>
    </dataValidation>
  </dataValidations>
  <pageMargins left="0.7" right="0.7" top="0.75" bottom="0.75" header="0.1" footer="0.3"/>
  <pageSetup orientation="portrait" r:id="rId1"/>
  <headerFooter>
    <oddHeader>&amp;L&amp;"Arial,Bold"&amp;8 8:48 PM
&amp;"Arial,Bold"&amp;8 20/08/13&amp;C&amp;"Arial,Bold"&amp;12 Frost Refrigeration Inc.
&amp;"Arial,Bold"&amp;14 Payroll Summary
&amp;"Arial,Bold"&amp;10 January through December 2012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30721" r:id="rId4" name="FILTER">
          <controlPr defaultSize="0" autoLine="0" r:id="rId5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2</xdr:col>
                <xdr:colOff>152400</xdr:colOff>
                <xdr:row>9</xdr:row>
                <xdr:rowOff>38100</xdr:rowOff>
              </to>
            </anchor>
          </controlPr>
        </control>
      </mc:Choice>
      <mc:Fallback>
        <control shapeId="30721" r:id="rId4" name="FILTER"/>
      </mc:Fallback>
    </mc:AlternateContent>
    <mc:AlternateContent xmlns:mc="http://schemas.openxmlformats.org/markup-compatibility/2006">
      <mc:Choice Requires="x14">
        <control shapeId="30722" r:id="rId6" name="HEADER">
          <controlPr defaultSize="0" autoLine="0" r:id="rId7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2</xdr:col>
                <xdr:colOff>152400</xdr:colOff>
                <xdr:row>9</xdr:row>
                <xdr:rowOff>38100</xdr:rowOff>
              </to>
            </anchor>
          </controlPr>
        </control>
      </mc:Choice>
      <mc:Fallback>
        <control shapeId="30722" r:id="rId6" name="HEADER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967"/>
  <sheetViews>
    <sheetView workbookViewId="0">
      <selection activeCell="E12" sqref="E12"/>
    </sheetView>
  </sheetViews>
  <sheetFormatPr defaultRowHeight="15"/>
  <sheetData>
    <row r="1" spans="1:6">
      <c r="A1" t="s">
        <v>70</v>
      </c>
      <c r="B1" t="s">
        <v>71</v>
      </c>
      <c r="C1" t="s">
        <v>72</v>
      </c>
      <c r="D1" t="s">
        <v>73</v>
      </c>
      <c r="E1" t="s">
        <v>74</v>
      </c>
      <c r="F1" t="s">
        <v>75</v>
      </c>
    </row>
    <row r="2" spans="1:6">
      <c r="A2">
        <v>26</v>
      </c>
      <c r="B2" t="s">
        <v>69</v>
      </c>
      <c r="C2" t="s">
        <v>131</v>
      </c>
      <c r="D2" t="s">
        <v>132</v>
      </c>
      <c r="E2">
        <v>6</v>
      </c>
      <c r="F2" t="s">
        <v>133</v>
      </c>
    </row>
    <row r="3" spans="1:6">
      <c r="A3">
        <v>46</v>
      </c>
      <c r="B3" t="s">
        <v>69</v>
      </c>
      <c r="C3" t="s">
        <v>191</v>
      </c>
      <c r="D3" t="s">
        <v>192</v>
      </c>
      <c r="E3" t="s">
        <v>4</v>
      </c>
      <c r="F3" t="s">
        <v>193</v>
      </c>
    </row>
    <row r="4" spans="1:6">
      <c r="A4">
        <v>49</v>
      </c>
      <c r="B4" t="s">
        <v>69</v>
      </c>
      <c r="C4" t="s">
        <v>200</v>
      </c>
      <c r="D4" t="s">
        <v>201</v>
      </c>
      <c r="E4" t="s">
        <v>4</v>
      </c>
      <c r="F4" t="s">
        <v>193</v>
      </c>
    </row>
    <row r="5" spans="1:6">
      <c r="A5">
        <v>52</v>
      </c>
      <c r="B5" t="s">
        <v>69</v>
      </c>
      <c r="C5" t="s">
        <v>207</v>
      </c>
      <c r="D5" t="s">
        <v>208</v>
      </c>
      <c r="E5" t="s">
        <v>4</v>
      </c>
      <c r="F5" t="s">
        <v>193</v>
      </c>
    </row>
    <row r="6" spans="1:6">
      <c r="A6">
        <v>55</v>
      </c>
      <c r="B6" t="s">
        <v>69</v>
      </c>
      <c r="C6" t="s">
        <v>214</v>
      </c>
      <c r="D6" t="s">
        <v>215</v>
      </c>
      <c r="E6" t="s">
        <v>4</v>
      </c>
      <c r="F6" t="s">
        <v>193</v>
      </c>
    </row>
    <row r="7" spans="1:6">
      <c r="A7">
        <v>47</v>
      </c>
      <c r="B7" t="s">
        <v>69</v>
      </c>
      <c r="C7" t="s">
        <v>194</v>
      </c>
      <c r="D7" t="s">
        <v>195</v>
      </c>
      <c r="E7" t="s">
        <v>5</v>
      </c>
      <c r="F7" t="s">
        <v>196</v>
      </c>
    </row>
    <row r="8" spans="1:6">
      <c r="A8">
        <v>50</v>
      </c>
      <c r="B8" t="s">
        <v>69</v>
      </c>
      <c r="C8" t="s">
        <v>202</v>
      </c>
      <c r="D8" t="s">
        <v>203</v>
      </c>
      <c r="E8" t="s">
        <v>5</v>
      </c>
      <c r="F8" t="s">
        <v>196</v>
      </c>
    </row>
    <row r="9" spans="1:6">
      <c r="A9">
        <v>53</v>
      </c>
      <c r="B9" t="s">
        <v>69</v>
      </c>
      <c r="C9" t="s">
        <v>209</v>
      </c>
      <c r="D9" t="s">
        <v>210</v>
      </c>
      <c r="E9" t="s">
        <v>5</v>
      </c>
      <c r="F9" t="s">
        <v>196</v>
      </c>
    </row>
    <row r="10" spans="1:6">
      <c r="A10">
        <v>56</v>
      </c>
      <c r="B10" t="s">
        <v>69</v>
      </c>
      <c r="C10" t="s">
        <v>216</v>
      </c>
      <c r="D10" t="s">
        <v>217</v>
      </c>
      <c r="E10" t="s">
        <v>5</v>
      </c>
      <c r="F10" t="s">
        <v>196</v>
      </c>
    </row>
    <row r="11" spans="1:6">
      <c r="A11">
        <v>27</v>
      </c>
      <c r="B11" t="s">
        <v>69</v>
      </c>
      <c r="C11" t="s">
        <v>134</v>
      </c>
      <c r="D11" t="s">
        <v>135</v>
      </c>
      <c r="E11">
        <v>5</v>
      </c>
      <c r="F11" t="s">
        <v>136</v>
      </c>
    </row>
    <row r="12" spans="1:6">
      <c r="A12">
        <v>5</v>
      </c>
      <c r="B12" t="s">
        <v>69</v>
      </c>
      <c r="C12" t="s">
        <v>85</v>
      </c>
      <c r="D12" t="s">
        <v>86</v>
      </c>
      <c r="E12">
        <v>4</v>
      </c>
      <c r="F12" t="s">
        <v>87</v>
      </c>
    </row>
    <row r="13" spans="1:6">
      <c r="A13">
        <v>6</v>
      </c>
      <c r="B13" t="s">
        <v>69</v>
      </c>
      <c r="C13" t="s">
        <v>88</v>
      </c>
      <c r="D13" t="s">
        <v>89</v>
      </c>
      <c r="E13">
        <v>4</v>
      </c>
      <c r="F13" t="s">
        <v>87</v>
      </c>
    </row>
    <row r="14" spans="1:6">
      <c r="A14">
        <v>7</v>
      </c>
      <c r="B14" t="s">
        <v>69</v>
      </c>
      <c r="C14" t="s">
        <v>90</v>
      </c>
      <c r="D14" t="s">
        <v>91</v>
      </c>
      <c r="E14">
        <v>4</v>
      </c>
      <c r="F14" t="s">
        <v>87</v>
      </c>
    </row>
    <row r="15" spans="1:6">
      <c r="A15">
        <v>8</v>
      </c>
      <c r="B15" t="s">
        <v>69</v>
      </c>
      <c r="C15" t="s">
        <v>92</v>
      </c>
      <c r="D15" t="s">
        <v>93</v>
      </c>
      <c r="E15">
        <v>4</v>
      </c>
      <c r="F15" t="s">
        <v>87</v>
      </c>
    </row>
    <row r="16" spans="1:6">
      <c r="A16">
        <v>9</v>
      </c>
      <c r="B16" t="s">
        <v>69</v>
      </c>
      <c r="C16" t="s">
        <v>94</v>
      </c>
      <c r="D16" t="s">
        <v>95</v>
      </c>
      <c r="E16">
        <v>4</v>
      </c>
      <c r="F16" t="s">
        <v>87</v>
      </c>
    </row>
    <row r="17" spans="1:6">
      <c r="A17">
        <v>10</v>
      </c>
      <c r="B17" t="s">
        <v>69</v>
      </c>
      <c r="C17" t="s">
        <v>96</v>
      </c>
      <c r="D17" t="s">
        <v>97</v>
      </c>
      <c r="E17">
        <v>4</v>
      </c>
      <c r="F17" t="s">
        <v>87</v>
      </c>
    </row>
    <row r="18" spans="1:6">
      <c r="A18">
        <v>11</v>
      </c>
      <c r="B18" t="s">
        <v>69</v>
      </c>
      <c r="C18" t="s">
        <v>98</v>
      </c>
      <c r="D18" t="s">
        <v>99</v>
      </c>
      <c r="E18">
        <v>4</v>
      </c>
      <c r="F18" t="s">
        <v>87</v>
      </c>
    </row>
    <row r="19" spans="1:6">
      <c r="A19">
        <v>131</v>
      </c>
      <c r="B19" t="s">
        <v>69</v>
      </c>
      <c r="C19" t="s">
        <v>440</v>
      </c>
      <c r="D19" t="s">
        <v>441</v>
      </c>
      <c r="E19">
        <v>4</v>
      </c>
      <c r="F19" t="s">
        <v>87</v>
      </c>
    </row>
    <row r="20" spans="1:6">
      <c r="A20">
        <v>12</v>
      </c>
      <c r="B20" t="s">
        <v>69</v>
      </c>
      <c r="C20" t="s">
        <v>100</v>
      </c>
      <c r="D20" t="s">
        <v>101</v>
      </c>
      <c r="E20">
        <v>3</v>
      </c>
      <c r="F20" t="s">
        <v>102</v>
      </c>
    </row>
    <row r="21" spans="1:6">
      <c r="A21">
        <v>13</v>
      </c>
      <c r="B21" t="s">
        <v>69</v>
      </c>
      <c r="C21" t="s">
        <v>103</v>
      </c>
      <c r="D21" t="s">
        <v>104</v>
      </c>
      <c r="E21">
        <v>3</v>
      </c>
      <c r="F21" t="s">
        <v>102</v>
      </c>
    </row>
    <row r="22" spans="1:6">
      <c r="A22">
        <v>15</v>
      </c>
      <c r="B22" t="s">
        <v>69</v>
      </c>
      <c r="C22" t="s">
        <v>108</v>
      </c>
      <c r="D22" t="s">
        <v>109</v>
      </c>
      <c r="E22">
        <v>3</v>
      </c>
      <c r="F22" t="s">
        <v>102</v>
      </c>
    </row>
    <row r="23" spans="1:6">
      <c r="A23">
        <v>16</v>
      </c>
      <c r="B23" t="s">
        <v>69</v>
      </c>
      <c r="C23" t="s">
        <v>110</v>
      </c>
      <c r="D23" t="s">
        <v>111</v>
      </c>
      <c r="E23">
        <v>3</v>
      </c>
      <c r="F23" t="s">
        <v>102</v>
      </c>
    </row>
    <row r="24" spans="1:6">
      <c r="A24">
        <v>17</v>
      </c>
      <c r="B24" t="s">
        <v>69</v>
      </c>
      <c r="C24" t="s">
        <v>112</v>
      </c>
      <c r="D24" t="s">
        <v>113</v>
      </c>
      <c r="E24">
        <v>3</v>
      </c>
      <c r="F24" t="s">
        <v>102</v>
      </c>
    </row>
    <row r="25" spans="1:6">
      <c r="A25">
        <v>14</v>
      </c>
      <c r="B25" t="s">
        <v>69</v>
      </c>
      <c r="C25" t="s">
        <v>105</v>
      </c>
      <c r="D25" t="s">
        <v>106</v>
      </c>
      <c r="E25">
        <v>2</v>
      </c>
      <c r="F25" t="s">
        <v>107</v>
      </c>
    </row>
    <row r="26" spans="1:6">
      <c r="A26">
        <v>18</v>
      </c>
      <c r="B26" t="s">
        <v>69</v>
      </c>
      <c r="C26" t="s">
        <v>114</v>
      </c>
      <c r="D26" t="s">
        <v>115</v>
      </c>
      <c r="E26">
        <v>2</v>
      </c>
      <c r="F26" t="s">
        <v>107</v>
      </c>
    </row>
    <row r="27" spans="1:6">
      <c r="A27">
        <v>19</v>
      </c>
      <c r="B27" t="s">
        <v>69</v>
      </c>
      <c r="C27" t="s">
        <v>116</v>
      </c>
      <c r="D27" t="s">
        <v>117</v>
      </c>
      <c r="E27">
        <v>2</v>
      </c>
      <c r="F27" t="s">
        <v>107</v>
      </c>
    </row>
    <row r="28" spans="1:6">
      <c r="A28">
        <v>21</v>
      </c>
      <c r="B28" t="s">
        <v>69</v>
      </c>
      <c r="C28" t="s">
        <v>121</v>
      </c>
      <c r="D28" t="s">
        <v>122</v>
      </c>
      <c r="E28">
        <v>2</v>
      </c>
      <c r="F28" t="s">
        <v>107</v>
      </c>
    </row>
    <row r="29" spans="1:6">
      <c r="A29">
        <v>22</v>
      </c>
      <c r="B29" t="s">
        <v>69</v>
      </c>
      <c r="C29" t="s">
        <v>123</v>
      </c>
      <c r="D29" t="s">
        <v>124</v>
      </c>
      <c r="E29">
        <v>2</v>
      </c>
      <c r="F29" t="s">
        <v>107</v>
      </c>
    </row>
    <row r="30" spans="1:6">
      <c r="A30">
        <v>23</v>
      </c>
      <c r="B30" t="s">
        <v>69</v>
      </c>
      <c r="C30" t="s">
        <v>125</v>
      </c>
      <c r="D30" t="s">
        <v>126</v>
      </c>
      <c r="E30">
        <v>2</v>
      </c>
      <c r="F30" t="s">
        <v>107</v>
      </c>
    </row>
    <row r="31" spans="1:6">
      <c r="A31">
        <v>20</v>
      </c>
      <c r="B31" t="s">
        <v>69</v>
      </c>
      <c r="C31" t="s">
        <v>118</v>
      </c>
      <c r="D31" t="s">
        <v>119</v>
      </c>
      <c r="E31">
        <v>1</v>
      </c>
      <c r="F31" t="s">
        <v>120</v>
      </c>
    </row>
    <row r="32" spans="1:6">
      <c r="A32">
        <v>24</v>
      </c>
      <c r="B32" t="s">
        <v>69</v>
      </c>
      <c r="C32" t="s">
        <v>127</v>
      </c>
      <c r="D32" t="s">
        <v>128</v>
      </c>
      <c r="E32">
        <v>1</v>
      </c>
      <c r="F32" t="s">
        <v>120</v>
      </c>
    </row>
    <row r="33" spans="1:6">
      <c r="A33">
        <v>25</v>
      </c>
      <c r="B33" t="s">
        <v>69</v>
      </c>
      <c r="C33" t="s">
        <v>129</v>
      </c>
      <c r="D33" t="s">
        <v>130</v>
      </c>
      <c r="E33">
        <v>1</v>
      </c>
      <c r="F33" t="s">
        <v>120</v>
      </c>
    </row>
    <row r="34" spans="1:6">
      <c r="A34">
        <v>162</v>
      </c>
      <c r="B34" t="s">
        <v>69</v>
      </c>
      <c r="C34" t="s">
        <v>532</v>
      </c>
      <c r="D34" t="s">
        <v>533</v>
      </c>
      <c r="E34">
        <v>10</v>
      </c>
      <c r="F34" t="s">
        <v>534</v>
      </c>
    </row>
    <row r="35" spans="1:6">
      <c r="A35">
        <v>193</v>
      </c>
      <c r="B35" t="s">
        <v>69</v>
      </c>
      <c r="C35" t="s">
        <v>625</v>
      </c>
      <c r="D35" t="s">
        <v>626</v>
      </c>
      <c r="E35">
        <v>16</v>
      </c>
      <c r="F35" t="s">
        <v>627</v>
      </c>
    </row>
    <row r="36" spans="1:6">
      <c r="A36">
        <v>224</v>
      </c>
      <c r="B36" t="s">
        <v>69</v>
      </c>
      <c r="C36" t="s">
        <v>718</v>
      </c>
      <c r="D36" t="s">
        <v>719</v>
      </c>
      <c r="E36">
        <v>22</v>
      </c>
      <c r="F36" t="s">
        <v>720</v>
      </c>
    </row>
    <row r="37" spans="1:6">
      <c r="A37">
        <v>255</v>
      </c>
      <c r="B37" t="s">
        <v>69</v>
      </c>
      <c r="C37" t="s">
        <v>811</v>
      </c>
      <c r="D37" t="s">
        <v>812</v>
      </c>
      <c r="E37">
        <v>28</v>
      </c>
      <c r="F37" t="s">
        <v>813</v>
      </c>
    </row>
    <row r="38" spans="1:6">
      <c r="A38">
        <v>286</v>
      </c>
      <c r="B38" t="s">
        <v>69</v>
      </c>
      <c r="C38" t="s">
        <v>904</v>
      </c>
      <c r="D38" t="s">
        <v>905</v>
      </c>
      <c r="E38">
        <v>34</v>
      </c>
      <c r="F38" t="s">
        <v>906</v>
      </c>
    </row>
    <row r="39" spans="1:6">
      <c r="A39">
        <v>317</v>
      </c>
      <c r="B39" t="s">
        <v>69</v>
      </c>
      <c r="C39" t="s">
        <v>997</v>
      </c>
      <c r="D39" t="s">
        <v>998</v>
      </c>
      <c r="E39">
        <v>40</v>
      </c>
      <c r="F39" t="s">
        <v>999</v>
      </c>
    </row>
    <row r="40" spans="1:6">
      <c r="A40">
        <v>348</v>
      </c>
      <c r="B40" t="s">
        <v>69</v>
      </c>
      <c r="C40" t="s">
        <v>1090</v>
      </c>
      <c r="D40" t="s">
        <v>1091</v>
      </c>
      <c r="E40">
        <v>46</v>
      </c>
      <c r="F40" t="s">
        <v>1092</v>
      </c>
    </row>
    <row r="41" spans="1:6">
      <c r="A41">
        <v>379</v>
      </c>
      <c r="B41" t="s">
        <v>69</v>
      </c>
      <c r="C41" t="s">
        <v>1183</v>
      </c>
      <c r="D41" t="s">
        <v>1184</v>
      </c>
      <c r="E41">
        <v>52</v>
      </c>
      <c r="F41" t="s">
        <v>1185</v>
      </c>
    </row>
    <row r="42" spans="1:6">
      <c r="A42">
        <v>410</v>
      </c>
      <c r="B42" t="s">
        <v>69</v>
      </c>
      <c r="C42" t="s">
        <v>1276</v>
      </c>
      <c r="D42" t="s">
        <v>1277</v>
      </c>
      <c r="E42">
        <v>58</v>
      </c>
      <c r="F42" t="s">
        <v>1278</v>
      </c>
    </row>
    <row r="43" spans="1:6">
      <c r="A43">
        <v>441</v>
      </c>
      <c r="B43" t="s">
        <v>69</v>
      </c>
      <c r="C43" t="s">
        <v>1369</v>
      </c>
      <c r="D43" t="s">
        <v>1370</v>
      </c>
      <c r="E43">
        <v>64</v>
      </c>
      <c r="F43" t="s">
        <v>1371</v>
      </c>
    </row>
    <row r="44" spans="1:6">
      <c r="A44">
        <v>472</v>
      </c>
      <c r="B44" t="s">
        <v>69</v>
      </c>
      <c r="C44" t="s">
        <v>1462</v>
      </c>
      <c r="D44" t="s">
        <v>1463</v>
      </c>
      <c r="E44">
        <v>70</v>
      </c>
      <c r="F44" t="s">
        <v>1464</v>
      </c>
    </row>
    <row r="45" spans="1:6">
      <c r="A45">
        <v>503</v>
      </c>
      <c r="B45" t="s">
        <v>69</v>
      </c>
      <c r="C45" t="s">
        <v>1555</v>
      </c>
      <c r="D45" t="s">
        <v>1556</v>
      </c>
      <c r="E45">
        <v>76</v>
      </c>
      <c r="F45" t="s">
        <v>1557</v>
      </c>
    </row>
    <row r="46" spans="1:6">
      <c r="A46">
        <v>534</v>
      </c>
      <c r="B46" t="s">
        <v>69</v>
      </c>
      <c r="C46" t="s">
        <v>1648</v>
      </c>
      <c r="D46" t="s">
        <v>1649</v>
      </c>
      <c r="E46">
        <v>82</v>
      </c>
      <c r="F46" t="s">
        <v>1650</v>
      </c>
    </row>
    <row r="47" spans="1:6">
      <c r="A47">
        <v>565</v>
      </c>
      <c r="B47" t="s">
        <v>69</v>
      </c>
      <c r="C47" t="s">
        <v>1741</v>
      </c>
      <c r="D47" t="s">
        <v>1742</v>
      </c>
      <c r="E47">
        <v>88</v>
      </c>
      <c r="F47" t="s">
        <v>1743</v>
      </c>
    </row>
    <row r="48" spans="1:6">
      <c r="A48">
        <v>596</v>
      </c>
      <c r="B48" t="s">
        <v>69</v>
      </c>
      <c r="C48" t="s">
        <v>1834</v>
      </c>
      <c r="D48" t="s">
        <v>1835</v>
      </c>
      <c r="E48">
        <v>94</v>
      </c>
      <c r="F48" t="s">
        <v>1836</v>
      </c>
    </row>
    <row r="49" spans="1:6">
      <c r="A49">
        <v>627</v>
      </c>
      <c r="B49" t="s">
        <v>69</v>
      </c>
      <c r="C49" t="s">
        <v>1927</v>
      </c>
      <c r="D49" t="s">
        <v>1928</v>
      </c>
      <c r="E49">
        <v>100</v>
      </c>
      <c r="F49" t="s">
        <v>1929</v>
      </c>
    </row>
    <row r="50" spans="1:6">
      <c r="A50">
        <v>658</v>
      </c>
      <c r="B50" t="s">
        <v>69</v>
      </c>
      <c r="C50" t="s">
        <v>2020</v>
      </c>
      <c r="D50" t="s">
        <v>2021</v>
      </c>
      <c r="E50">
        <v>106</v>
      </c>
      <c r="F50" t="s">
        <v>2022</v>
      </c>
    </row>
    <row r="51" spans="1:6">
      <c r="A51">
        <v>689</v>
      </c>
      <c r="B51" t="s">
        <v>69</v>
      </c>
      <c r="C51" t="s">
        <v>2113</v>
      </c>
      <c r="D51" t="s">
        <v>2114</v>
      </c>
      <c r="E51">
        <v>112</v>
      </c>
      <c r="F51" t="s">
        <v>2115</v>
      </c>
    </row>
    <row r="52" spans="1:6">
      <c r="A52">
        <v>720</v>
      </c>
      <c r="B52" t="s">
        <v>69</v>
      </c>
      <c r="C52" t="s">
        <v>2206</v>
      </c>
      <c r="D52" t="s">
        <v>2207</v>
      </c>
      <c r="E52">
        <v>118</v>
      </c>
      <c r="F52" t="s">
        <v>2208</v>
      </c>
    </row>
    <row r="53" spans="1:6">
      <c r="A53">
        <v>751</v>
      </c>
      <c r="B53" t="s">
        <v>69</v>
      </c>
      <c r="C53" t="s">
        <v>2299</v>
      </c>
      <c r="D53" t="s">
        <v>2300</v>
      </c>
      <c r="E53">
        <v>124</v>
      </c>
      <c r="F53" t="s">
        <v>2301</v>
      </c>
    </row>
    <row r="54" spans="1:6">
      <c r="A54">
        <v>782</v>
      </c>
      <c r="B54" t="s">
        <v>69</v>
      </c>
      <c r="C54" t="s">
        <v>2392</v>
      </c>
      <c r="D54" t="s">
        <v>2393</v>
      </c>
      <c r="E54">
        <v>130</v>
      </c>
      <c r="F54" t="s">
        <v>2394</v>
      </c>
    </row>
    <row r="55" spans="1:6">
      <c r="A55">
        <v>813</v>
      </c>
      <c r="B55" t="s">
        <v>69</v>
      </c>
      <c r="C55" t="s">
        <v>2485</v>
      </c>
      <c r="D55" t="s">
        <v>2486</v>
      </c>
      <c r="E55">
        <v>136</v>
      </c>
      <c r="F55" t="s">
        <v>2487</v>
      </c>
    </row>
    <row r="56" spans="1:6">
      <c r="A56">
        <v>844</v>
      </c>
      <c r="B56" t="s">
        <v>69</v>
      </c>
      <c r="C56" t="s">
        <v>2578</v>
      </c>
      <c r="D56" t="s">
        <v>2579</v>
      </c>
      <c r="E56">
        <v>142</v>
      </c>
      <c r="F56" t="s">
        <v>2580</v>
      </c>
    </row>
    <row r="57" spans="1:6">
      <c r="A57">
        <v>875</v>
      </c>
      <c r="B57" t="s">
        <v>69</v>
      </c>
      <c r="C57" t="s">
        <v>2671</v>
      </c>
      <c r="D57" t="s">
        <v>2672</v>
      </c>
      <c r="E57">
        <v>148</v>
      </c>
      <c r="F57" t="s">
        <v>2673</v>
      </c>
    </row>
    <row r="58" spans="1:6">
      <c r="A58">
        <v>906</v>
      </c>
      <c r="B58" t="s">
        <v>69</v>
      </c>
      <c r="C58" t="s">
        <v>2764</v>
      </c>
      <c r="D58" t="s">
        <v>2765</v>
      </c>
      <c r="E58">
        <v>154</v>
      </c>
      <c r="F58" t="s">
        <v>2766</v>
      </c>
    </row>
    <row r="59" spans="1:6">
      <c r="A59">
        <v>937</v>
      </c>
      <c r="B59" t="s">
        <v>69</v>
      </c>
      <c r="C59" t="s">
        <v>2857</v>
      </c>
      <c r="D59" t="s">
        <v>2858</v>
      </c>
      <c r="E59">
        <v>160</v>
      </c>
      <c r="F59" t="s">
        <v>2859</v>
      </c>
    </row>
    <row r="60" spans="1:6">
      <c r="A60">
        <v>4</v>
      </c>
      <c r="B60" t="s">
        <v>69</v>
      </c>
      <c r="C60" t="s">
        <v>82</v>
      </c>
      <c r="D60" t="s">
        <v>83</v>
      </c>
      <c r="E60" s="64">
        <v>197437.7</v>
      </c>
      <c r="F60" t="s">
        <v>84</v>
      </c>
    </row>
    <row r="61" spans="1:6">
      <c r="A61">
        <v>75</v>
      </c>
      <c r="B61" t="s">
        <v>69</v>
      </c>
      <c r="C61" t="s">
        <v>272</v>
      </c>
      <c r="D61" t="s">
        <v>273</v>
      </c>
      <c r="E61">
        <v>166</v>
      </c>
      <c r="F61" t="s">
        <v>274</v>
      </c>
    </row>
    <row r="62" spans="1:6">
      <c r="A62">
        <v>41</v>
      </c>
      <c r="B62" t="s">
        <v>69</v>
      </c>
      <c r="C62" t="s">
        <v>176</v>
      </c>
      <c r="D62" t="s">
        <v>177</v>
      </c>
      <c r="E62">
        <v>27</v>
      </c>
      <c r="F62" t="s">
        <v>178</v>
      </c>
    </row>
    <row r="63" spans="1:6">
      <c r="A63">
        <v>42</v>
      </c>
      <c r="B63" t="s">
        <v>69</v>
      </c>
      <c r="C63" t="s">
        <v>179</v>
      </c>
      <c r="D63" t="s">
        <v>180</v>
      </c>
      <c r="E63">
        <v>28</v>
      </c>
      <c r="F63" t="s">
        <v>181</v>
      </c>
    </row>
    <row r="64" spans="1:6">
      <c r="A64">
        <v>43</v>
      </c>
      <c r="B64" t="s">
        <v>69</v>
      </c>
      <c r="C64" t="s">
        <v>182</v>
      </c>
      <c r="D64" t="s">
        <v>183</v>
      </c>
      <c r="E64">
        <v>29</v>
      </c>
      <c r="F64" t="s">
        <v>184</v>
      </c>
    </row>
    <row r="65" spans="1:6">
      <c r="A65">
        <v>44</v>
      </c>
      <c r="B65" t="s">
        <v>69</v>
      </c>
      <c r="C65" t="s">
        <v>185</v>
      </c>
      <c r="D65" t="s">
        <v>186</v>
      </c>
      <c r="E65">
        <v>30</v>
      </c>
      <c r="F65" t="s">
        <v>187</v>
      </c>
    </row>
    <row r="66" spans="1:6">
      <c r="A66">
        <v>45</v>
      </c>
      <c r="B66" t="s">
        <v>69</v>
      </c>
      <c r="C66" t="s">
        <v>188</v>
      </c>
      <c r="D66" t="s">
        <v>189</v>
      </c>
      <c r="E66">
        <v>33</v>
      </c>
      <c r="F66" t="s">
        <v>190</v>
      </c>
    </row>
    <row r="67" spans="1:6">
      <c r="A67">
        <v>28</v>
      </c>
      <c r="B67" t="s">
        <v>69</v>
      </c>
      <c r="C67" t="s">
        <v>137</v>
      </c>
      <c r="D67" t="s">
        <v>138</v>
      </c>
      <c r="E67">
        <v>6</v>
      </c>
      <c r="F67" t="s">
        <v>139</v>
      </c>
    </row>
    <row r="68" spans="1:6">
      <c r="A68">
        <v>29</v>
      </c>
      <c r="B68" t="s">
        <v>69</v>
      </c>
      <c r="C68" t="s">
        <v>140</v>
      </c>
      <c r="D68" t="s">
        <v>141</v>
      </c>
      <c r="E68">
        <v>7</v>
      </c>
      <c r="F68" t="s">
        <v>142</v>
      </c>
    </row>
    <row r="69" spans="1:6">
      <c r="A69">
        <v>78</v>
      </c>
      <c r="B69" t="s">
        <v>69</v>
      </c>
      <c r="C69" t="s">
        <v>281</v>
      </c>
      <c r="D69" t="s">
        <v>282</v>
      </c>
      <c r="E69" s="64">
        <v>36.869999999999997</v>
      </c>
      <c r="F69" t="s">
        <v>283</v>
      </c>
    </row>
    <row r="70" spans="1:6">
      <c r="A70">
        <v>81</v>
      </c>
      <c r="B70" t="s">
        <v>69</v>
      </c>
      <c r="C70" t="s">
        <v>290</v>
      </c>
      <c r="D70" t="s">
        <v>291</v>
      </c>
      <c r="E70" s="64">
        <v>29.43</v>
      </c>
      <c r="F70" t="s">
        <v>292</v>
      </c>
    </row>
    <row r="71" spans="1:6">
      <c r="A71">
        <v>84</v>
      </c>
      <c r="B71" t="s">
        <v>69</v>
      </c>
      <c r="C71" t="s">
        <v>299</v>
      </c>
      <c r="D71" t="s">
        <v>300</v>
      </c>
      <c r="E71" s="64">
        <v>24.26</v>
      </c>
      <c r="F71" t="s">
        <v>301</v>
      </c>
    </row>
    <row r="72" spans="1:6">
      <c r="A72">
        <v>87</v>
      </c>
      <c r="B72" t="s">
        <v>69</v>
      </c>
      <c r="C72" t="s">
        <v>308</v>
      </c>
      <c r="D72" t="s">
        <v>309</v>
      </c>
      <c r="E72" s="64">
        <v>27.35</v>
      </c>
      <c r="F72" t="s">
        <v>310</v>
      </c>
    </row>
    <row r="73" spans="1:6">
      <c r="A73">
        <v>30</v>
      </c>
      <c r="B73" t="s">
        <v>69</v>
      </c>
      <c r="C73" t="s">
        <v>143</v>
      </c>
      <c r="D73" t="s">
        <v>144</v>
      </c>
      <c r="E73">
        <v>8</v>
      </c>
      <c r="F73" t="s">
        <v>145</v>
      </c>
    </row>
    <row r="74" spans="1:6">
      <c r="A74">
        <v>2</v>
      </c>
      <c r="B74" t="s">
        <v>69</v>
      </c>
      <c r="C74" t="s">
        <v>76</v>
      </c>
      <c r="D74" t="s">
        <v>77</v>
      </c>
      <c r="E74" s="64">
        <v>346280.9</v>
      </c>
      <c r="F74" t="s">
        <v>78</v>
      </c>
    </row>
    <row r="75" spans="1:6">
      <c r="A75">
        <v>31</v>
      </c>
      <c r="B75" t="s">
        <v>69</v>
      </c>
      <c r="C75" t="s">
        <v>146</v>
      </c>
      <c r="D75" t="s">
        <v>147</v>
      </c>
      <c r="E75">
        <v>9</v>
      </c>
      <c r="F75" t="s">
        <v>148</v>
      </c>
    </row>
    <row r="76" spans="1:6">
      <c r="A76">
        <v>3</v>
      </c>
      <c r="B76" t="s">
        <v>69</v>
      </c>
      <c r="C76" t="s">
        <v>79</v>
      </c>
      <c r="D76" t="s">
        <v>80</v>
      </c>
      <c r="E76" s="64">
        <v>349573.75</v>
      </c>
      <c r="F76" t="s">
        <v>81</v>
      </c>
    </row>
    <row r="77" spans="1:6">
      <c r="A77">
        <v>76</v>
      </c>
      <c r="B77" t="s">
        <v>69</v>
      </c>
      <c r="C77" t="s">
        <v>275</v>
      </c>
      <c r="D77" t="s">
        <v>276</v>
      </c>
      <c r="E77" t="s">
        <v>3</v>
      </c>
      <c r="F77" t="s">
        <v>277</v>
      </c>
    </row>
    <row r="78" spans="1:6">
      <c r="A78">
        <v>132</v>
      </c>
      <c r="B78" t="s">
        <v>69</v>
      </c>
      <c r="C78" t="s">
        <v>442</v>
      </c>
      <c r="D78" t="s">
        <v>443</v>
      </c>
      <c r="E78" t="s">
        <v>42</v>
      </c>
      <c r="F78" t="s">
        <v>444</v>
      </c>
    </row>
    <row r="79" spans="1:6">
      <c r="A79">
        <v>163</v>
      </c>
      <c r="B79" t="s">
        <v>69</v>
      </c>
      <c r="C79" t="s">
        <v>535</v>
      </c>
      <c r="D79" t="s">
        <v>536</v>
      </c>
      <c r="E79" t="s">
        <v>43</v>
      </c>
      <c r="F79" t="s">
        <v>537</v>
      </c>
    </row>
    <row r="80" spans="1:6">
      <c r="A80">
        <v>194</v>
      </c>
      <c r="B80" t="s">
        <v>69</v>
      </c>
      <c r="C80" t="s">
        <v>628</v>
      </c>
      <c r="D80" t="s">
        <v>629</v>
      </c>
      <c r="E80" t="s">
        <v>44</v>
      </c>
      <c r="F80" t="s">
        <v>630</v>
      </c>
    </row>
    <row r="81" spans="1:6">
      <c r="A81">
        <v>225</v>
      </c>
      <c r="B81" t="s">
        <v>69</v>
      </c>
      <c r="C81" t="s">
        <v>721</v>
      </c>
      <c r="D81" t="s">
        <v>722</v>
      </c>
      <c r="E81" t="s">
        <v>45</v>
      </c>
      <c r="F81" t="s">
        <v>723</v>
      </c>
    </row>
    <row r="82" spans="1:6">
      <c r="A82">
        <v>256</v>
      </c>
      <c r="B82" t="s">
        <v>69</v>
      </c>
      <c r="C82" t="s">
        <v>814</v>
      </c>
      <c r="D82" t="s">
        <v>815</v>
      </c>
      <c r="E82" t="s">
        <v>46</v>
      </c>
      <c r="F82" t="s">
        <v>816</v>
      </c>
    </row>
    <row r="83" spans="1:6">
      <c r="A83">
        <v>287</v>
      </c>
      <c r="B83" t="s">
        <v>69</v>
      </c>
      <c r="C83" t="s">
        <v>907</v>
      </c>
      <c r="D83" t="s">
        <v>908</v>
      </c>
      <c r="E83" t="s">
        <v>47</v>
      </c>
      <c r="F83" t="s">
        <v>909</v>
      </c>
    </row>
    <row r="84" spans="1:6">
      <c r="A84">
        <v>318</v>
      </c>
      <c r="B84" t="s">
        <v>69</v>
      </c>
      <c r="C84" t="s">
        <v>1000</v>
      </c>
      <c r="D84" t="s">
        <v>1001</v>
      </c>
      <c r="E84" t="s">
        <v>48</v>
      </c>
      <c r="F84" t="s">
        <v>1002</v>
      </c>
    </row>
    <row r="85" spans="1:6">
      <c r="A85">
        <v>349</v>
      </c>
      <c r="B85" t="s">
        <v>69</v>
      </c>
      <c r="C85" t="s">
        <v>1093</v>
      </c>
      <c r="D85" t="s">
        <v>1094</v>
      </c>
      <c r="E85" t="s">
        <v>49</v>
      </c>
      <c r="F85" t="s">
        <v>1095</v>
      </c>
    </row>
    <row r="86" spans="1:6">
      <c r="A86">
        <v>380</v>
      </c>
      <c r="B86" t="s">
        <v>69</v>
      </c>
      <c r="C86" t="s">
        <v>1186</v>
      </c>
      <c r="D86" t="s">
        <v>1187</v>
      </c>
      <c r="E86" t="s">
        <v>50</v>
      </c>
      <c r="F86" t="s">
        <v>1188</v>
      </c>
    </row>
    <row r="87" spans="1:6">
      <c r="A87">
        <v>411</v>
      </c>
      <c r="B87" t="s">
        <v>69</v>
      </c>
      <c r="C87" t="s">
        <v>1279</v>
      </c>
      <c r="D87" t="s">
        <v>1280</v>
      </c>
      <c r="E87" t="s">
        <v>51</v>
      </c>
      <c r="F87" t="s">
        <v>1281</v>
      </c>
    </row>
    <row r="88" spans="1:6">
      <c r="A88">
        <v>442</v>
      </c>
      <c r="B88" t="s">
        <v>69</v>
      </c>
      <c r="C88" t="s">
        <v>1372</v>
      </c>
      <c r="D88" t="s">
        <v>1373</v>
      </c>
      <c r="E88" t="s">
        <v>52</v>
      </c>
      <c r="F88" t="s">
        <v>1374</v>
      </c>
    </row>
    <row r="89" spans="1:6">
      <c r="A89">
        <v>473</v>
      </c>
      <c r="B89" t="s">
        <v>69</v>
      </c>
      <c r="C89" t="s">
        <v>1465</v>
      </c>
      <c r="D89" t="s">
        <v>1466</v>
      </c>
      <c r="E89" t="s">
        <v>53</v>
      </c>
      <c r="F89" t="s">
        <v>1467</v>
      </c>
    </row>
    <row r="90" spans="1:6">
      <c r="A90">
        <v>504</v>
      </c>
      <c r="B90" t="s">
        <v>69</v>
      </c>
      <c r="C90" t="s">
        <v>1558</v>
      </c>
      <c r="D90" t="s">
        <v>1559</v>
      </c>
      <c r="E90" t="s">
        <v>54</v>
      </c>
      <c r="F90" t="s">
        <v>1560</v>
      </c>
    </row>
    <row r="91" spans="1:6">
      <c r="A91">
        <v>535</v>
      </c>
      <c r="B91" t="s">
        <v>69</v>
      </c>
      <c r="C91" t="s">
        <v>1651</v>
      </c>
      <c r="D91" t="s">
        <v>1652</v>
      </c>
      <c r="E91" t="s">
        <v>55</v>
      </c>
      <c r="F91" t="s">
        <v>1653</v>
      </c>
    </row>
    <row r="92" spans="1:6">
      <c r="A92">
        <v>566</v>
      </c>
      <c r="B92" t="s">
        <v>69</v>
      </c>
      <c r="C92" t="s">
        <v>1744</v>
      </c>
      <c r="D92" t="s">
        <v>1745</v>
      </c>
      <c r="E92" t="s">
        <v>56</v>
      </c>
      <c r="F92" t="s">
        <v>1746</v>
      </c>
    </row>
    <row r="93" spans="1:6">
      <c r="A93">
        <v>597</v>
      </c>
      <c r="B93" t="s">
        <v>69</v>
      </c>
      <c r="C93" t="s">
        <v>1837</v>
      </c>
      <c r="D93" t="s">
        <v>1838</v>
      </c>
      <c r="E93" t="s">
        <v>57</v>
      </c>
      <c r="F93" t="s">
        <v>1839</v>
      </c>
    </row>
    <row r="94" spans="1:6">
      <c r="A94">
        <v>628</v>
      </c>
      <c r="B94" t="s">
        <v>69</v>
      </c>
      <c r="C94" t="s">
        <v>1930</v>
      </c>
      <c r="D94" t="s">
        <v>1931</v>
      </c>
      <c r="E94" t="s">
        <v>58</v>
      </c>
      <c r="F94" t="s">
        <v>1932</v>
      </c>
    </row>
    <row r="95" spans="1:6">
      <c r="A95">
        <v>659</v>
      </c>
      <c r="B95" t="s">
        <v>69</v>
      </c>
      <c r="C95" t="s">
        <v>2023</v>
      </c>
      <c r="D95" t="s">
        <v>2024</v>
      </c>
      <c r="E95" t="s">
        <v>59</v>
      </c>
      <c r="F95" t="s">
        <v>2025</v>
      </c>
    </row>
    <row r="96" spans="1:6">
      <c r="A96">
        <v>690</v>
      </c>
      <c r="B96" t="s">
        <v>69</v>
      </c>
      <c r="C96" t="s">
        <v>2116</v>
      </c>
      <c r="D96" t="s">
        <v>2117</v>
      </c>
      <c r="E96" t="s">
        <v>60</v>
      </c>
      <c r="F96" t="s">
        <v>2118</v>
      </c>
    </row>
    <row r="97" spans="1:6">
      <c r="A97">
        <v>721</v>
      </c>
      <c r="B97" t="s">
        <v>69</v>
      </c>
      <c r="C97" t="s">
        <v>2209</v>
      </c>
      <c r="D97" t="s">
        <v>2210</v>
      </c>
      <c r="E97" t="s">
        <v>61</v>
      </c>
      <c r="F97" t="s">
        <v>2211</v>
      </c>
    </row>
    <row r="98" spans="1:6">
      <c r="A98">
        <v>752</v>
      </c>
      <c r="B98" t="s">
        <v>69</v>
      </c>
      <c r="C98" t="s">
        <v>2302</v>
      </c>
      <c r="D98" t="s">
        <v>2303</v>
      </c>
      <c r="E98" t="s">
        <v>62</v>
      </c>
      <c r="F98" t="s">
        <v>2304</v>
      </c>
    </row>
    <row r="99" spans="1:6">
      <c r="A99">
        <v>783</v>
      </c>
      <c r="B99" t="s">
        <v>69</v>
      </c>
      <c r="C99" t="s">
        <v>2395</v>
      </c>
      <c r="D99" t="s">
        <v>2396</v>
      </c>
      <c r="E99" t="s">
        <v>63</v>
      </c>
      <c r="F99" t="s">
        <v>2397</v>
      </c>
    </row>
    <row r="100" spans="1:6">
      <c r="A100">
        <v>814</v>
      </c>
      <c r="B100" t="s">
        <v>69</v>
      </c>
      <c r="C100" t="s">
        <v>2488</v>
      </c>
      <c r="D100" t="s">
        <v>2489</v>
      </c>
      <c r="E100" t="s">
        <v>64</v>
      </c>
      <c r="F100" t="s">
        <v>2490</v>
      </c>
    </row>
    <row r="101" spans="1:6">
      <c r="A101">
        <v>845</v>
      </c>
      <c r="B101" t="s">
        <v>69</v>
      </c>
      <c r="C101" t="s">
        <v>2581</v>
      </c>
      <c r="D101" t="s">
        <v>2582</v>
      </c>
      <c r="E101" t="s">
        <v>65</v>
      </c>
      <c r="F101" t="s">
        <v>2583</v>
      </c>
    </row>
    <row r="102" spans="1:6">
      <c r="A102">
        <v>876</v>
      </c>
      <c r="B102" t="s">
        <v>69</v>
      </c>
      <c r="C102" t="s">
        <v>2674</v>
      </c>
      <c r="D102" t="s">
        <v>2675</v>
      </c>
      <c r="E102" t="s">
        <v>66</v>
      </c>
      <c r="F102" t="s">
        <v>2676</v>
      </c>
    </row>
    <row r="103" spans="1:6">
      <c r="A103">
        <v>907</v>
      </c>
      <c r="B103" t="s">
        <v>69</v>
      </c>
      <c r="C103" t="s">
        <v>2767</v>
      </c>
      <c r="D103" t="s">
        <v>2768</v>
      </c>
      <c r="E103" t="s">
        <v>67</v>
      </c>
      <c r="F103" t="s">
        <v>2769</v>
      </c>
    </row>
    <row r="104" spans="1:6">
      <c r="A104">
        <v>938</v>
      </c>
      <c r="B104" t="s">
        <v>69</v>
      </c>
      <c r="C104" t="s">
        <v>2860</v>
      </c>
      <c r="D104" t="s">
        <v>2861</v>
      </c>
      <c r="E104" t="s">
        <v>68</v>
      </c>
      <c r="F104" t="s">
        <v>2862</v>
      </c>
    </row>
    <row r="105" spans="1:6">
      <c r="A105">
        <v>100</v>
      </c>
      <c r="B105" t="s">
        <v>69</v>
      </c>
      <c r="C105" t="s">
        <v>347</v>
      </c>
      <c r="D105" t="s">
        <v>348</v>
      </c>
      <c r="E105" s="64">
        <v>596191.07999999996</v>
      </c>
      <c r="F105" t="s">
        <v>349</v>
      </c>
    </row>
    <row r="106" spans="1:6">
      <c r="A106">
        <v>156</v>
      </c>
      <c r="B106" t="s">
        <v>69</v>
      </c>
      <c r="C106" t="s">
        <v>514</v>
      </c>
      <c r="D106" t="s">
        <v>515</v>
      </c>
      <c r="E106" s="64">
        <v>2222.41</v>
      </c>
      <c r="F106" t="s">
        <v>516</v>
      </c>
    </row>
    <row r="107" spans="1:6">
      <c r="A107">
        <v>187</v>
      </c>
      <c r="B107" t="s">
        <v>69</v>
      </c>
      <c r="C107" t="s">
        <v>607</v>
      </c>
      <c r="D107" t="s">
        <v>608</v>
      </c>
      <c r="E107" s="64">
        <v>25376.799999999999</v>
      </c>
      <c r="F107" t="s">
        <v>609</v>
      </c>
    </row>
    <row r="108" spans="1:6">
      <c r="A108">
        <v>218</v>
      </c>
      <c r="B108" t="s">
        <v>69</v>
      </c>
      <c r="C108" t="s">
        <v>700</v>
      </c>
      <c r="D108" t="s">
        <v>701</v>
      </c>
      <c r="E108" s="64">
        <v>30326.05</v>
      </c>
      <c r="F108" t="s">
        <v>702</v>
      </c>
    </row>
    <row r="109" spans="1:6">
      <c r="A109">
        <v>249</v>
      </c>
      <c r="B109" t="s">
        <v>69</v>
      </c>
      <c r="C109" t="s">
        <v>793</v>
      </c>
      <c r="D109" t="s">
        <v>794</v>
      </c>
      <c r="E109" s="64">
        <v>36452.15</v>
      </c>
      <c r="F109" t="s">
        <v>795</v>
      </c>
    </row>
    <row r="110" spans="1:6">
      <c r="A110">
        <v>280</v>
      </c>
      <c r="B110" t="s">
        <v>69</v>
      </c>
      <c r="C110" t="s">
        <v>886</v>
      </c>
      <c r="D110" t="s">
        <v>887</v>
      </c>
      <c r="E110" s="64">
        <v>43090.18</v>
      </c>
      <c r="F110" t="s">
        <v>888</v>
      </c>
    </row>
    <row r="111" spans="1:6">
      <c r="A111">
        <v>311</v>
      </c>
      <c r="B111" t="s">
        <v>69</v>
      </c>
      <c r="C111" t="s">
        <v>979</v>
      </c>
      <c r="D111" t="s">
        <v>980</v>
      </c>
      <c r="E111" s="64">
        <v>40584.54</v>
      </c>
      <c r="F111" t="s">
        <v>981</v>
      </c>
    </row>
    <row r="112" spans="1:6">
      <c r="A112">
        <v>342</v>
      </c>
      <c r="B112" t="s">
        <v>69</v>
      </c>
      <c r="C112" t="s">
        <v>1072</v>
      </c>
      <c r="D112" t="s">
        <v>1073</v>
      </c>
      <c r="E112" s="64">
        <v>31625.33</v>
      </c>
      <c r="F112" t="s">
        <v>1074</v>
      </c>
    </row>
    <row r="113" spans="1:6">
      <c r="A113">
        <v>373</v>
      </c>
      <c r="B113" t="s">
        <v>69</v>
      </c>
      <c r="C113" t="s">
        <v>1165</v>
      </c>
      <c r="D113" t="s">
        <v>1166</v>
      </c>
      <c r="E113" s="64">
        <v>15992.15</v>
      </c>
      <c r="F113" t="s">
        <v>1167</v>
      </c>
    </row>
    <row r="114" spans="1:6">
      <c r="A114">
        <v>404</v>
      </c>
      <c r="B114" t="s">
        <v>69</v>
      </c>
      <c r="C114" t="s">
        <v>1258</v>
      </c>
      <c r="D114" t="s">
        <v>1259</v>
      </c>
      <c r="E114" s="64">
        <v>5799.85</v>
      </c>
      <c r="F114" t="s">
        <v>1260</v>
      </c>
    </row>
    <row r="115" spans="1:6">
      <c r="A115">
        <v>435</v>
      </c>
      <c r="B115" t="s">
        <v>69</v>
      </c>
      <c r="C115" t="s">
        <v>1351</v>
      </c>
      <c r="D115" t="s">
        <v>1352</v>
      </c>
      <c r="E115" s="64">
        <v>15773.56</v>
      </c>
      <c r="F115" t="s">
        <v>1353</v>
      </c>
    </row>
    <row r="116" spans="1:6">
      <c r="A116">
        <v>466</v>
      </c>
      <c r="B116" t="s">
        <v>69</v>
      </c>
      <c r="C116" t="s">
        <v>1444</v>
      </c>
      <c r="D116" t="s">
        <v>1445</v>
      </c>
      <c r="E116" s="64">
        <v>19895.64</v>
      </c>
      <c r="F116" t="s">
        <v>1446</v>
      </c>
    </row>
    <row r="117" spans="1:6">
      <c r="A117">
        <v>497</v>
      </c>
      <c r="B117" t="s">
        <v>69</v>
      </c>
      <c r="C117" t="s">
        <v>1537</v>
      </c>
      <c r="D117" t="s">
        <v>1538</v>
      </c>
      <c r="E117" s="64">
        <v>3932.22</v>
      </c>
      <c r="F117" t="s">
        <v>1539</v>
      </c>
    </row>
    <row r="118" spans="1:6">
      <c r="A118">
        <v>528</v>
      </c>
      <c r="B118" t="s">
        <v>69</v>
      </c>
      <c r="C118" t="s">
        <v>1630</v>
      </c>
      <c r="D118" t="s">
        <v>1631</v>
      </c>
      <c r="E118" s="64">
        <v>28240.53</v>
      </c>
      <c r="F118" t="s">
        <v>1632</v>
      </c>
    </row>
    <row r="119" spans="1:6">
      <c r="A119">
        <v>559</v>
      </c>
      <c r="B119" t="s">
        <v>69</v>
      </c>
      <c r="C119" t="s">
        <v>1723</v>
      </c>
      <c r="D119" t="s">
        <v>1724</v>
      </c>
      <c r="E119" s="64">
        <v>52051.94</v>
      </c>
      <c r="F119" t="s">
        <v>1725</v>
      </c>
    </row>
    <row r="120" spans="1:6">
      <c r="A120">
        <v>590</v>
      </c>
      <c r="B120" t="s">
        <v>69</v>
      </c>
      <c r="C120" t="s">
        <v>1816</v>
      </c>
      <c r="D120" t="s">
        <v>1817</v>
      </c>
      <c r="E120" s="64">
        <v>10302.23</v>
      </c>
      <c r="F120" t="s">
        <v>1818</v>
      </c>
    </row>
    <row r="121" spans="1:6">
      <c r="A121">
        <v>621</v>
      </c>
      <c r="B121" t="s">
        <v>69</v>
      </c>
      <c r="C121" t="s">
        <v>1909</v>
      </c>
      <c r="D121" t="s">
        <v>1910</v>
      </c>
      <c r="E121" s="64">
        <v>38492.199999999997</v>
      </c>
      <c r="F121" t="s">
        <v>1911</v>
      </c>
    </row>
    <row r="122" spans="1:6">
      <c r="A122">
        <v>652</v>
      </c>
      <c r="B122" t="s">
        <v>69</v>
      </c>
      <c r="C122" t="s">
        <v>2002</v>
      </c>
      <c r="D122" t="s">
        <v>2003</v>
      </c>
      <c r="E122" s="64">
        <v>33786.53</v>
      </c>
      <c r="F122" t="s">
        <v>2004</v>
      </c>
    </row>
    <row r="123" spans="1:6">
      <c r="A123">
        <v>683</v>
      </c>
      <c r="B123" t="s">
        <v>69</v>
      </c>
      <c r="C123" t="s">
        <v>2095</v>
      </c>
      <c r="D123" t="s">
        <v>2096</v>
      </c>
      <c r="E123" s="64">
        <v>98.12</v>
      </c>
      <c r="F123" t="s">
        <v>2097</v>
      </c>
    </row>
    <row r="124" spans="1:6">
      <c r="A124">
        <v>714</v>
      </c>
      <c r="B124" t="s">
        <v>69</v>
      </c>
      <c r="C124" t="s">
        <v>2188</v>
      </c>
      <c r="D124" t="s">
        <v>2189</v>
      </c>
      <c r="E124" s="64">
        <v>6336.72</v>
      </c>
      <c r="F124" t="s">
        <v>2190</v>
      </c>
    </row>
    <row r="125" spans="1:6">
      <c r="A125">
        <v>745</v>
      </c>
      <c r="B125" t="s">
        <v>69</v>
      </c>
      <c r="C125" t="s">
        <v>2281</v>
      </c>
      <c r="D125" t="s">
        <v>2282</v>
      </c>
      <c r="E125" s="64">
        <v>28416.2</v>
      </c>
      <c r="F125" t="s">
        <v>2283</v>
      </c>
    </row>
    <row r="126" spans="1:6">
      <c r="A126">
        <v>776</v>
      </c>
      <c r="B126" t="s">
        <v>69</v>
      </c>
      <c r="C126" t="s">
        <v>2374</v>
      </c>
      <c r="D126" t="s">
        <v>2375</v>
      </c>
      <c r="E126" s="64">
        <v>23680.09</v>
      </c>
      <c r="F126" t="s">
        <v>2376</v>
      </c>
    </row>
    <row r="127" spans="1:6">
      <c r="A127">
        <v>807</v>
      </c>
      <c r="B127" t="s">
        <v>69</v>
      </c>
      <c r="C127" t="s">
        <v>2467</v>
      </c>
      <c r="D127" t="s">
        <v>2468</v>
      </c>
      <c r="E127" s="64">
        <v>2303.83</v>
      </c>
      <c r="F127" t="s">
        <v>2469</v>
      </c>
    </row>
    <row r="128" spans="1:6">
      <c r="A128">
        <v>838</v>
      </c>
      <c r="B128" t="s">
        <v>69</v>
      </c>
      <c r="C128" t="s">
        <v>2560</v>
      </c>
      <c r="D128" t="s">
        <v>2561</v>
      </c>
      <c r="E128" s="64">
        <v>38365.94</v>
      </c>
      <c r="F128" t="s">
        <v>2562</v>
      </c>
    </row>
    <row r="129" spans="1:6">
      <c r="A129">
        <v>869</v>
      </c>
      <c r="B129" t="s">
        <v>69</v>
      </c>
      <c r="C129" t="s">
        <v>2653</v>
      </c>
      <c r="D129" t="s">
        <v>2654</v>
      </c>
      <c r="E129" s="64">
        <v>24390.92</v>
      </c>
      <c r="F129" t="s">
        <v>2655</v>
      </c>
    </row>
    <row r="130" spans="1:6">
      <c r="A130">
        <v>900</v>
      </c>
      <c r="B130" t="s">
        <v>69</v>
      </c>
      <c r="C130" t="s">
        <v>2746</v>
      </c>
      <c r="D130" t="s">
        <v>2747</v>
      </c>
      <c r="E130" s="64">
        <v>773.79</v>
      </c>
      <c r="F130" t="s">
        <v>2748</v>
      </c>
    </row>
    <row r="131" spans="1:6">
      <c r="A131">
        <v>931</v>
      </c>
      <c r="B131" t="s">
        <v>69</v>
      </c>
      <c r="C131" t="s">
        <v>2839</v>
      </c>
      <c r="D131" t="s">
        <v>2840</v>
      </c>
      <c r="E131" s="64">
        <v>1844.65</v>
      </c>
      <c r="F131" t="s">
        <v>2841</v>
      </c>
    </row>
    <row r="132" spans="1:6">
      <c r="A132">
        <v>962</v>
      </c>
      <c r="B132" t="s">
        <v>69</v>
      </c>
      <c r="C132" t="s">
        <v>2932</v>
      </c>
      <c r="D132" t="s">
        <v>2933</v>
      </c>
      <c r="E132" s="64">
        <v>36036.51</v>
      </c>
      <c r="F132" t="s">
        <v>2934</v>
      </c>
    </row>
    <row r="133" spans="1:6">
      <c r="A133">
        <v>69</v>
      </c>
      <c r="B133" t="s">
        <v>69</v>
      </c>
      <c r="C133" t="s">
        <v>254</v>
      </c>
      <c r="D133" t="s">
        <v>255</v>
      </c>
      <c r="E133" t="s">
        <v>27</v>
      </c>
      <c r="F133" t="s">
        <v>256</v>
      </c>
    </row>
    <row r="134" spans="1:6">
      <c r="A134">
        <v>101</v>
      </c>
      <c r="B134" t="s">
        <v>69</v>
      </c>
      <c r="C134" t="s">
        <v>350</v>
      </c>
      <c r="D134" t="s">
        <v>351</v>
      </c>
      <c r="E134" s="64">
        <v>33725.85</v>
      </c>
      <c r="F134" t="s">
        <v>352</v>
      </c>
    </row>
    <row r="135" spans="1:6">
      <c r="A135">
        <v>157</v>
      </c>
      <c r="B135" t="s">
        <v>69</v>
      </c>
      <c r="C135" t="s">
        <v>517</v>
      </c>
      <c r="D135" t="s">
        <v>518</v>
      </c>
      <c r="E135" s="64">
        <v>0</v>
      </c>
      <c r="F135" t="s">
        <v>519</v>
      </c>
    </row>
    <row r="136" spans="1:6">
      <c r="A136">
        <v>188</v>
      </c>
      <c r="B136" t="s">
        <v>69</v>
      </c>
      <c r="C136" t="s">
        <v>610</v>
      </c>
      <c r="D136" t="s">
        <v>611</v>
      </c>
      <c r="E136" s="64">
        <v>1489.21</v>
      </c>
      <c r="F136" t="s">
        <v>612</v>
      </c>
    </row>
    <row r="137" spans="1:6">
      <c r="A137">
        <v>219</v>
      </c>
      <c r="B137" t="s">
        <v>69</v>
      </c>
      <c r="C137" t="s">
        <v>703</v>
      </c>
      <c r="D137" t="s">
        <v>704</v>
      </c>
      <c r="E137" s="64">
        <v>1935.23</v>
      </c>
      <c r="F137" t="s">
        <v>705</v>
      </c>
    </row>
    <row r="138" spans="1:6">
      <c r="A138">
        <v>250</v>
      </c>
      <c r="B138" t="s">
        <v>69</v>
      </c>
      <c r="C138" t="s">
        <v>796</v>
      </c>
      <c r="D138" t="s">
        <v>797</v>
      </c>
      <c r="E138" s="64">
        <v>2356.1999999999998</v>
      </c>
      <c r="F138" t="s">
        <v>798</v>
      </c>
    </row>
    <row r="139" spans="1:6">
      <c r="A139">
        <v>281</v>
      </c>
      <c r="B139" t="s">
        <v>69</v>
      </c>
      <c r="C139" t="s">
        <v>889</v>
      </c>
      <c r="D139" t="s">
        <v>890</v>
      </c>
      <c r="E139" s="64">
        <v>2356.1999999999998</v>
      </c>
      <c r="F139" t="s">
        <v>891</v>
      </c>
    </row>
    <row r="140" spans="1:6">
      <c r="A140">
        <v>312</v>
      </c>
      <c r="B140" t="s">
        <v>69</v>
      </c>
      <c r="C140" t="s">
        <v>982</v>
      </c>
      <c r="D140" t="s">
        <v>983</v>
      </c>
      <c r="E140" s="64">
        <v>2356.1999999999998</v>
      </c>
      <c r="F140" t="s">
        <v>984</v>
      </c>
    </row>
    <row r="141" spans="1:6">
      <c r="A141">
        <v>343</v>
      </c>
      <c r="B141" t="s">
        <v>69</v>
      </c>
      <c r="C141" t="s">
        <v>1075</v>
      </c>
      <c r="D141" t="s">
        <v>1076</v>
      </c>
      <c r="E141" s="64">
        <v>2027.73</v>
      </c>
      <c r="F141" t="s">
        <v>1077</v>
      </c>
    </row>
    <row r="142" spans="1:6">
      <c r="A142">
        <v>374</v>
      </c>
      <c r="B142" t="s">
        <v>69</v>
      </c>
      <c r="C142" t="s">
        <v>1168</v>
      </c>
      <c r="D142" t="s">
        <v>1169</v>
      </c>
      <c r="E142" s="64">
        <v>880.44</v>
      </c>
      <c r="F142" t="s">
        <v>1170</v>
      </c>
    </row>
    <row r="143" spans="1:6">
      <c r="A143">
        <v>405</v>
      </c>
      <c r="B143" t="s">
        <v>69</v>
      </c>
      <c r="C143" t="s">
        <v>1261</v>
      </c>
      <c r="D143" t="s">
        <v>1262</v>
      </c>
      <c r="E143" s="64">
        <v>301.77</v>
      </c>
      <c r="F143" t="s">
        <v>1263</v>
      </c>
    </row>
    <row r="144" spans="1:6">
      <c r="A144">
        <v>436</v>
      </c>
      <c r="B144" t="s">
        <v>69</v>
      </c>
      <c r="C144" t="s">
        <v>1354</v>
      </c>
      <c r="D144" t="s">
        <v>1355</v>
      </c>
      <c r="E144" s="64">
        <v>1095.79</v>
      </c>
      <c r="F144" t="s">
        <v>1356</v>
      </c>
    </row>
    <row r="145" spans="1:6">
      <c r="A145">
        <v>467</v>
      </c>
      <c r="B145" t="s">
        <v>69</v>
      </c>
      <c r="C145" t="s">
        <v>1447</v>
      </c>
      <c r="D145" t="s">
        <v>1448</v>
      </c>
      <c r="E145" s="64">
        <v>1500.25</v>
      </c>
      <c r="F145" t="s">
        <v>1449</v>
      </c>
    </row>
    <row r="146" spans="1:6">
      <c r="A146">
        <v>498</v>
      </c>
      <c r="B146" t="s">
        <v>69</v>
      </c>
      <c r="C146" t="s">
        <v>1540</v>
      </c>
      <c r="D146" t="s">
        <v>1541</v>
      </c>
      <c r="E146" s="64">
        <v>220.77</v>
      </c>
      <c r="F146" t="s">
        <v>1542</v>
      </c>
    </row>
    <row r="147" spans="1:6">
      <c r="A147">
        <v>529</v>
      </c>
      <c r="B147" t="s">
        <v>69</v>
      </c>
      <c r="C147" t="s">
        <v>1633</v>
      </c>
      <c r="D147" t="s">
        <v>1634</v>
      </c>
      <c r="E147" s="64">
        <v>1784.22</v>
      </c>
      <c r="F147" t="s">
        <v>1635</v>
      </c>
    </row>
    <row r="148" spans="1:6">
      <c r="A148">
        <v>560</v>
      </c>
      <c r="B148" t="s">
        <v>69</v>
      </c>
      <c r="C148" t="s">
        <v>1726</v>
      </c>
      <c r="D148" t="s">
        <v>1727</v>
      </c>
      <c r="E148" s="64">
        <v>2356.1999999999998</v>
      </c>
      <c r="F148" t="s">
        <v>1728</v>
      </c>
    </row>
    <row r="149" spans="1:6">
      <c r="A149">
        <v>591</v>
      </c>
      <c r="B149" t="s">
        <v>69</v>
      </c>
      <c r="C149" t="s">
        <v>1819</v>
      </c>
      <c r="D149" t="s">
        <v>1820</v>
      </c>
      <c r="E149" s="64">
        <v>599.96</v>
      </c>
      <c r="F149" t="s">
        <v>1821</v>
      </c>
    </row>
    <row r="150" spans="1:6">
      <c r="A150">
        <v>622</v>
      </c>
      <c r="B150" t="s">
        <v>69</v>
      </c>
      <c r="C150" t="s">
        <v>1912</v>
      </c>
      <c r="D150" t="s">
        <v>1913</v>
      </c>
      <c r="E150" s="64">
        <v>2356.1999999999998</v>
      </c>
      <c r="F150" t="s">
        <v>1914</v>
      </c>
    </row>
    <row r="151" spans="1:6">
      <c r="A151">
        <v>653</v>
      </c>
      <c r="B151" t="s">
        <v>69</v>
      </c>
      <c r="C151" t="s">
        <v>2005</v>
      </c>
      <c r="D151" t="s">
        <v>2006</v>
      </c>
      <c r="E151" s="64">
        <v>2355.4</v>
      </c>
      <c r="F151" t="s">
        <v>2007</v>
      </c>
    </row>
    <row r="152" spans="1:6">
      <c r="A152">
        <v>684</v>
      </c>
      <c r="B152" t="s">
        <v>69</v>
      </c>
      <c r="C152" t="s">
        <v>2098</v>
      </c>
      <c r="D152" t="s">
        <v>2099</v>
      </c>
      <c r="E152" s="64">
        <v>0</v>
      </c>
      <c r="F152" t="s">
        <v>2100</v>
      </c>
    </row>
    <row r="153" spans="1:6">
      <c r="A153">
        <v>715</v>
      </c>
      <c r="B153" t="s">
        <v>69</v>
      </c>
      <c r="C153" t="s">
        <v>2191</v>
      </c>
      <c r="D153" t="s">
        <v>2192</v>
      </c>
      <c r="E153" s="64">
        <v>458.8</v>
      </c>
      <c r="F153" t="s">
        <v>2193</v>
      </c>
    </row>
    <row r="154" spans="1:6">
      <c r="A154">
        <v>746</v>
      </c>
      <c r="B154" t="s">
        <v>69</v>
      </c>
      <c r="C154" t="s">
        <v>2284</v>
      </c>
      <c r="D154" t="s">
        <v>2285</v>
      </c>
      <c r="E154" s="64">
        <v>1716.59</v>
      </c>
      <c r="F154" t="s">
        <v>2286</v>
      </c>
    </row>
    <row r="155" spans="1:6">
      <c r="A155">
        <v>777</v>
      </c>
      <c r="B155" t="s">
        <v>69</v>
      </c>
      <c r="C155" t="s">
        <v>2377</v>
      </c>
      <c r="D155" t="s">
        <v>2378</v>
      </c>
      <c r="E155" s="64">
        <v>1464.29</v>
      </c>
      <c r="F155" t="s">
        <v>2379</v>
      </c>
    </row>
    <row r="156" spans="1:6">
      <c r="A156">
        <v>808</v>
      </c>
      <c r="B156" t="s">
        <v>69</v>
      </c>
      <c r="C156" t="s">
        <v>2470</v>
      </c>
      <c r="D156" t="s">
        <v>2471</v>
      </c>
      <c r="E156" s="64">
        <v>97.79</v>
      </c>
      <c r="F156" t="s">
        <v>2472</v>
      </c>
    </row>
    <row r="157" spans="1:6">
      <c r="A157">
        <v>839</v>
      </c>
      <c r="B157" t="s">
        <v>69</v>
      </c>
      <c r="C157" t="s">
        <v>2563</v>
      </c>
      <c r="D157" t="s">
        <v>2564</v>
      </c>
      <c r="E157" s="64">
        <v>0</v>
      </c>
      <c r="F157" t="s">
        <v>2565</v>
      </c>
    </row>
    <row r="158" spans="1:6">
      <c r="A158">
        <v>870</v>
      </c>
      <c r="B158" t="s">
        <v>69</v>
      </c>
      <c r="C158" t="s">
        <v>2656</v>
      </c>
      <c r="D158" t="s">
        <v>2657</v>
      </c>
      <c r="E158" s="64">
        <v>1552.44</v>
      </c>
      <c r="F158" t="s">
        <v>2658</v>
      </c>
    </row>
    <row r="159" spans="1:6">
      <c r="A159">
        <v>901</v>
      </c>
      <c r="B159" t="s">
        <v>69</v>
      </c>
      <c r="C159" t="s">
        <v>2749</v>
      </c>
      <c r="D159" t="s">
        <v>2750</v>
      </c>
      <c r="E159" s="64">
        <v>40.93</v>
      </c>
      <c r="F159" t="s">
        <v>2751</v>
      </c>
    </row>
    <row r="160" spans="1:6">
      <c r="A160">
        <v>932</v>
      </c>
      <c r="B160" t="s">
        <v>69</v>
      </c>
      <c r="C160" t="s">
        <v>2842</v>
      </c>
      <c r="D160" t="s">
        <v>2843</v>
      </c>
      <c r="E160" s="64">
        <v>102.5</v>
      </c>
      <c r="F160" t="s">
        <v>2844</v>
      </c>
    </row>
    <row r="161" spans="1:6">
      <c r="A161">
        <v>963</v>
      </c>
      <c r="B161" t="s">
        <v>69</v>
      </c>
      <c r="C161" t="s">
        <v>2935</v>
      </c>
      <c r="D161" t="s">
        <v>2936</v>
      </c>
      <c r="E161" s="64">
        <v>2320.7399999999998</v>
      </c>
      <c r="F161" t="s">
        <v>2937</v>
      </c>
    </row>
    <row r="162" spans="1:6">
      <c r="A162">
        <v>70</v>
      </c>
      <c r="B162" t="s">
        <v>69</v>
      </c>
      <c r="C162" t="s">
        <v>257</v>
      </c>
      <c r="D162" t="s">
        <v>258</v>
      </c>
      <c r="E162" t="s">
        <v>29</v>
      </c>
      <c r="F162" t="s">
        <v>259</v>
      </c>
    </row>
    <row r="163" spans="1:6">
      <c r="A163">
        <v>102</v>
      </c>
      <c r="B163" t="s">
        <v>69</v>
      </c>
      <c r="C163" t="s">
        <v>353</v>
      </c>
      <c r="D163" t="s">
        <v>354</v>
      </c>
      <c r="E163" s="64">
        <v>18688.66</v>
      </c>
      <c r="F163" t="s">
        <v>355</v>
      </c>
    </row>
    <row r="164" spans="1:6">
      <c r="A164">
        <v>158</v>
      </c>
      <c r="B164" t="s">
        <v>69</v>
      </c>
      <c r="C164" t="s">
        <v>520</v>
      </c>
      <c r="D164" t="s">
        <v>521</v>
      </c>
      <c r="E164" s="64">
        <v>59.62</v>
      </c>
      <c r="F164" t="s">
        <v>522</v>
      </c>
    </row>
    <row r="165" spans="1:6">
      <c r="A165">
        <v>189</v>
      </c>
      <c r="B165" t="s">
        <v>69</v>
      </c>
      <c r="C165" t="s">
        <v>613</v>
      </c>
      <c r="D165" t="s">
        <v>614</v>
      </c>
      <c r="E165" s="64">
        <v>866.19</v>
      </c>
      <c r="F165" t="s">
        <v>615</v>
      </c>
    </row>
    <row r="166" spans="1:6">
      <c r="A166">
        <v>220</v>
      </c>
      <c r="B166" t="s">
        <v>69</v>
      </c>
      <c r="C166" t="s">
        <v>706</v>
      </c>
      <c r="D166" t="s">
        <v>707</v>
      </c>
      <c r="E166" s="64">
        <v>1099.8800000000001</v>
      </c>
      <c r="F166" t="s">
        <v>708</v>
      </c>
    </row>
    <row r="167" spans="1:6">
      <c r="A167">
        <v>251</v>
      </c>
      <c r="B167" t="s">
        <v>69</v>
      </c>
      <c r="C167" t="s">
        <v>799</v>
      </c>
      <c r="D167" t="s">
        <v>800</v>
      </c>
      <c r="E167" s="64">
        <v>1247.57</v>
      </c>
      <c r="F167" t="s">
        <v>801</v>
      </c>
    </row>
    <row r="168" spans="1:6">
      <c r="A168">
        <v>282</v>
      </c>
      <c r="B168" t="s">
        <v>69</v>
      </c>
      <c r="C168" t="s">
        <v>892</v>
      </c>
      <c r="D168" t="s">
        <v>893</v>
      </c>
      <c r="E168" s="64">
        <v>1247.56</v>
      </c>
      <c r="F168" t="s">
        <v>894</v>
      </c>
    </row>
    <row r="169" spans="1:6">
      <c r="A169">
        <v>313</v>
      </c>
      <c r="B169" t="s">
        <v>69</v>
      </c>
      <c r="C169" t="s">
        <v>985</v>
      </c>
      <c r="D169" t="s">
        <v>986</v>
      </c>
      <c r="E169" s="64">
        <v>1247.55</v>
      </c>
      <c r="F169" t="s">
        <v>987</v>
      </c>
    </row>
    <row r="170" spans="1:6">
      <c r="A170">
        <v>344</v>
      </c>
      <c r="B170" t="s">
        <v>69</v>
      </c>
      <c r="C170" t="s">
        <v>1078</v>
      </c>
      <c r="D170" t="s">
        <v>1079</v>
      </c>
      <c r="E170" s="64">
        <v>1149.1300000000001</v>
      </c>
      <c r="F170" t="s">
        <v>1080</v>
      </c>
    </row>
    <row r="171" spans="1:6">
      <c r="A171">
        <v>375</v>
      </c>
      <c r="B171" t="s">
        <v>69</v>
      </c>
      <c r="C171" t="s">
        <v>1171</v>
      </c>
      <c r="D171" t="s">
        <v>1172</v>
      </c>
      <c r="E171" s="64">
        <v>535.44000000000005</v>
      </c>
      <c r="F171" t="s">
        <v>1173</v>
      </c>
    </row>
    <row r="172" spans="1:6">
      <c r="A172">
        <v>406</v>
      </c>
      <c r="B172" t="s">
        <v>69</v>
      </c>
      <c r="C172" t="s">
        <v>1264</v>
      </c>
      <c r="D172" t="s">
        <v>1265</v>
      </c>
      <c r="E172" s="64">
        <v>188.79</v>
      </c>
      <c r="F172" t="s">
        <v>1266</v>
      </c>
    </row>
    <row r="173" spans="1:6">
      <c r="A173">
        <v>437</v>
      </c>
      <c r="B173" t="s">
        <v>69</v>
      </c>
      <c r="C173" t="s">
        <v>1357</v>
      </c>
      <c r="D173" t="s">
        <v>1358</v>
      </c>
      <c r="E173" s="64">
        <v>607.47</v>
      </c>
      <c r="F173" t="s">
        <v>1359</v>
      </c>
    </row>
    <row r="174" spans="1:6">
      <c r="A174">
        <v>468</v>
      </c>
      <c r="B174" t="s">
        <v>69</v>
      </c>
      <c r="C174" t="s">
        <v>1450</v>
      </c>
      <c r="D174" t="s">
        <v>1451</v>
      </c>
      <c r="E174" s="64">
        <v>822.45</v>
      </c>
      <c r="F174" t="s">
        <v>1452</v>
      </c>
    </row>
    <row r="175" spans="1:6">
      <c r="A175">
        <v>499</v>
      </c>
      <c r="B175" t="s">
        <v>69</v>
      </c>
      <c r="C175" t="s">
        <v>1543</v>
      </c>
      <c r="D175" t="s">
        <v>1544</v>
      </c>
      <c r="E175" s="64">
        <v>131.58000000000001</v>
      </c>
      <c r="F175" t="s">
        <v>1545</v>
      </c>
    </row>
    <row r="176" spans="1:6">
      <c r="A176">
        <v>530</v>
      </c>
      <c r="B176" t="s">
        <v>69</v>
      </c>
      <c r="C176" t="s">
        <v>1636</v>
      </c>
      <c r="D176" t="s">
        <v>1637</v>
      </c>
      <c r="E176" s="64">
        <v>1016.09</v>
      </c>
      <c r="F176" t="s">
        <v>1638</v>
      </c>
    </row>
    <row r="177" spans="1:6">
      <c r="A177">
        <v>561</v>
      </c>
      <c r="B177" t="s">
        <v>69</v>
      </c>
      <c r="C177" t="s">
        <v>1729</v>
      </c>
      <c r="D177" t="s">
        <v>1730</v>
      </c>
      <c r="E177" s="64">
        <v>0</v>
      </c>
      <c r="F177" t="s">
        <v>1731</v>
      </c>
    </row>
    <row r="178" spans="1:6">
      <c r="A178">
        <v>592</v>
      </c>
      <c r="B178" t="s">
        <v>69</v>
      </c>
      <c r="C178" t="s">
        <v>1822</v>
      </c>
      <c r="D178" t="s">
        <v>1823</v>
      </c>
      <c r="E178" s="64">
        <v>350.91</v>
      </c>
      <c r="F178" t="s">
        <v>1824</v>
      </c>
    </row>
    <row r="179" spans="1:6">
      <c r="A179">
        <v>623</v>
      </c>
      <c r="B179" t="s">
        <v>69</v>
      </c>
      <c r="C179" t="s">
        <v>1915</v>
      </c>
      <c r="D179" t="s">
        <v>1916</v>
      </c>
      <c r="E179" s="64">
        <v>1247.57</v>
      </c>
      <c r="F179" t="s">
        <v>1917</v>
      </c>
    </row>
    <row r="180" spans="1:6">
      <c r="A180">
        <v>654</v>
      </c>
      <c r="B180" t="s">
        <v>69</v>
      </c>
      <c r="C180" t="s">
        <v>2008</v>
      </c>
      <c r="D180" t="s">
        <v>2009</v>
      </c>
      <c r="E180" s="64">
        <v>1247.56</v>
      </c>
      <c r="F180" t="s">
        <v>2010</v>
      </c>
    </row>
    <row r="181" spans="1:6">
      <c r="A181">
        <v>685</v>
      </c>
      <c r="B181" t="s">
        <v>69</v>
      </c>
      <c r="C181" t="s">
        <v>2101</v>
      </c>
      <c r="D181" t="s">
        <v>2102</v>
      </c>
      <c r="E181" s="64">
        <v>2.63</v>
      </c>
      <c r="F181" t="s">
        <v>2103</v>
      </c>
    </row>
    <row r="182" spans="1:6">
      <c r="A182">
        <v>716</v>
      </c>
      <c r="B182" t="s">
        <v>69</v>
      </c>
      <c r="C182" t="s">
        <v>2194</v>
      </c>
      <c r="D182" t="s">
        <v>2195</v>
      </c>
      <c r="E182" s="64">
        <v>258.12</v>
      </c>
      <c r="F182" t="s">
        <v>2196</v>
      </c>
    </row>
    <row r="183" spans="1:6">
      <c r="A183">
        <v>747</v>
      </c>
      <c r="B183" t="s">
        <v>69</v>
      </c>
      <c r="C183" t="s">
        <v>2287</v>
      </c>
      <c r="D183" t="s">
        <v>2288</v>
      </c>
      <c r="E183" s="64">
        <v>990.67</v>
      </c>
      <c r="F183" t="s">
        <v>2289</v>
      </c>
    </row>
    <row r="184" spans="1:6">
      <c r="A184">
        <v>778</v>
      </c>
      <c r="B184" t="s">
        <v>69</v>
      </c>
      <c r="C184" t="s">
        <v>2380</v>
      </c>
      <c r="D184" t="s">
        <v>2381</v>
      </c>
      <c r="E184" s="64">
        <v>842.38</v>
      </c>
      <c r="F184" t="s">
        <v>2382</v>
      </c>
    </row>
    <row r="185" spans="1:6">
      <c r="A185">
        <v>809</v>
      </c>
      <c r="B185" t="s">
        <v>69</v>
      </c>
      <c r="C185" t="s">
        <v>2473</v>
      </c>
      <c r="D185" t="s">
        <v>2474</v>
      </c>
      <c r="E185" s="64">
        <v>68.84</v>
      </c>
      <c r="F185" t="s">
        <v>2475</v>
      </c>
    </row>
    <row r="186" spans="1:6">
      <c r="A186">
        <v>840</v>
      </c>
      <c r="B186" t="s">
        <v>69</v>
      </c>
      <c r="C186" t="s">
        <v>2566</v>
      </c>
      <c r="D186" t="s">
        <v>2567</v>
      </c>
      <c r="E186" s="64">
        <v>1247.57</v>
      </c>
      <c r="F186" t="s">
        <v>2568</v>
      </c>
    </row>
    <row r="187" spans="1:6">
      <c r="A187">
        <v>871</v>
      </c>
      <c r="B187" t="s">
        <v>69</v>
      </c>
      <c r="C187" t="s">
        <v>2659</v>
      </c>
      <c r="D187" t="s">
        <v>2660</v>
      </c>
      <c r="E187" s="64">
        <v>878.63</v>
      </c>
      <c r="F187" t="s">
        <v>2661</v>
      </c>
    </row>
    <row r="188" spans="1:6">
      <c r="A188">
        <v>902</v>
      </c>
      <c r="B188" t="s">
        <v>69</v>
      </c>
      <c r="C188" t="s">
        <v>2752</v>
      </c>
      <c r="D188" t="s">
        <v>2753</v>
      </c>
      <c r="E188" s="64">
        <v>25.31</v>
      </c>
      <c r="F188" t="s">
        <v>2754</v>
      </c>
    </row>
    <row r="189" spans="1:6">
      <c r="A189">
        <v>933</v>
      </c>
      <c r="B189" t="s">
        <v>69</v>
      </c>
      <c r="C189" t="s">
        <v>2845</v>
      </c>
      <c r="D189" t="s">
        <v>2846</v>
      </c>
      <c r="E189" s="64">
        <v>61.58</v>
      </c>
      <c r="F189" t="s">
        <v>2847</v>
      </c>
    </row>
    <row r="190" spans="1:6">
      <c r="A190">
        <v>964</v>
      </c>
      <c r="B190" t="s">
        <v>69</v>
      </c>
      <c r="C190" t="s">
        <v>2938</v>
      </c>
      <c r="D190" t="s">
        <v>2939</v>
      </c>
      <c r="E190" s="64">
        <v>1247.57</v>
      </c>
      <c r="F190" t="s">
        <v>2940</v>
      </c>
    </row>
    <row r="191" spans="1:6">
      <c r="A191">
        <v>71</v>
      </c>
      <c r="B191" t="s">
        <v>69</v>
      </c>
      <c r="C191" t="s">
        <v>260</v>
      </c>
      <c r="D191" t="s">
        <v>261</v>
      </c>
      <c r="E191" t="s">
        <v>30</v>
      </c>
      <c r="F191" t="s">
        <v>262</v>
      </c>
    </row>
    <row r="192" spans="1:6">
      <c r="A192">
        <v>103</v>
      </c>
      <c r="B192" t="s">
        <v>69</v>
      </c>
      <c r="C192" t="s">
        <v>356</v>
      </c>
      <c r="D192" t="s">
        <v>357</v>
      </c>
      <c r="E192" s="64">
        <v>1600</v>
      </c>
      <c r="F192" t="s">
        <v>358</v>
      </c>
    </row>
    <row r="193" spans="1:6">
      <c r="A193">
        <v>159</v>
      </c>
      <c r="B193" t="s">
        <v>69</v>
      </c>
      <c r="C193" t="s">
        <v>523</v>
      </c>
      <c r="D193" t="s">
        <v>524</v>
      </c>
      <c r="E193" s="64">
        <v>0</v>
      </c>
      <c r="F193" t="s">
        <v>525</v>
      </c>
    </row>
    <row r="194" spans="1:6">
      <c r="A194">
        <v>190</v>
      </c>
      <c r="B194" t="s">
        <v>69</v>
      </c>
      <c r="C194" t="s">
        <v>616</v>
      </c>
      <c r="D194" t="s">
        <v>617</v>
      </c>
      <c r="E194" s="64">
        <v>0</v>
      </c>
      <c r="F194" t="s">
        <v>618</v>
      </c>
    </row>
    <row r="195" spans="1:6">
      <c r="A195">
        <v>221</v>
      </c>
      <c r="B195" t="s">
        <v>69</v>
      </c>
      <c r="C195" t="s">
        <v>709</v>
      </c>
      <c r="D195" t="s">
        <v>710</v>
      </c>
      <c r="E195" s="64">
        <v>0</v>
      </c>
      <c r="F195" t="s">
        <v>711</v>
      </c>
    </row>
    <row r="196" spans="1:6">
      <c r="A196">
        <v>252</v>
      </c>
      <c r="B196" t="s">
        <v>69</v>
      </c>
      <c r="C196" t="s">
        <v>802</v>
      </c>
      <c r="D196" t="s">
        <v>803</v>
      </c>
      <c r="E196" s="64">
        <v>0</v>
      </c>
      <c r="F196" t="s">
        <v>804</v>
      </c>
    </row>
    <row r="197" spans="1:6">
      <c r="A197">
        <v>283</v>
      </c>
      <c r="B197" t="s">
        <v>69</v>
      </c>
      <c r="C197" t="s">
        <v>895</v>
      </c>
      <c r="D197" t="s">
        <v>896</v>
      </c>
      <c r="E197" s="64">
        <v>0</v>
      </c>
      <c r="F197" t="s">
        <v>897</v>
      </c>
    </row>
    <row r="198" spans="1:6">
      <c r="A198">
        <v>314</v>
      </c>
      <c r="B198" t="s">
        <v>69</v>
      </c>
      <c r="C198" t="s">
        <v>988</v>
      </c>
      <c r="D198" t="s">
        <v>989</v>
      </c>
      <c r="E198" s="64">
        <v>1600</v>
      </c>
      <c r="F198" t="s">
        <v>990</v>
      </c>
    </row>
    <row r="199" spans="1:6">
      <c r="A199">
        <v>345</v>
      </c>
      <c r="B199" t="s">
        <v>69</v>
      </c>
      <c r="C199" t="s">
        <v>1081</v>
      </c>
      <c r="D199" t="s">
        <v>1082</v>
      </c>
      <c r="E199" s="64">
        <v>0</v>
      </c>
      <c r="F199" t="s">
        <v>1083</v>
      </c>
    </row>
    <row r="200" spans="1:6">
      <c r="A200">
        <v>376</v>
      </c>
      <c r="B200" t="s">
        <v>69</v>
      </c>
      <c r="C200" t="s">
        <v>1174</v>
      </c>
      <c r="D200" t="s">
        <v>1175</v>
      </c>
      <c r="E200" s="64">
        <v>0</v>
      </c>
      <c r="F200" t="s">
        <v>1176</v>
      </c>
    </row>
    <row r="201" spans="1:6">
      <c r="A201">
        <v>407</v>
      </c>
      <c r="B201" t="s">
        <v>69</v>
      </c>
      <c r="C201" t="s">
        <v>1267</v>
      </c>
      <c r="D201" t="s">
        <v>1268</v>
      </c>
      <c r="E201" s="64">
        <v>0</v>
      </c>
      <c r="F201" t="s">
        <v>1269</v>
      </c>
    </row>
    <row r="202" spans="1:6">
      <c r="A202">
        <v>438</v>
      </c>
      <c r="B202" t="s">
        <v>69</v>
      </c>
      <c r="C202" t="s">
        <v>1360</v>
      </c>
      <c r="D202" t="s">
        <v>1361</v>
      </c>
      <c r="E202" s="64">
        <v>0</v>
      </c>
      <c r="F202" t="s">
        <v>1362</v>
      </c>
    </row>
    <row r="203" spans="1:6">
      <c r="A203">
        <v>469</v>
      </c>
      <c r="B203" t="s">
        <v>69</v>
      </c>
      <c r="C203" t="s">
        <v>1453</v>
      </c>
      <c r="D203" t="s">
        <v>1454</v>
      </c>
      <c r="E203" s="64">
        <v>0</v>
      </c>
      <c r="F203" t="s">
        <v>1455</v>
      </c>
    </row>
    <row r="204" spans="1:6">
      <c r="A204">
        <v>500</v>
      </c>
      <c r="B204" t="s">
        <v>69</v>
      </c>
      <c r="C204" t="s">
        <v>1546</v>
      </c>
      <c r="D204" t="s">
        <v>1547</v>
      </c>
      <c r="E204" s="64">
        <v>0</v>
      </c>
      <c r="F204" t="s">
        <v>1548</v>
      </c>
    </row>
    <row r="205" spans="1:6">
      <c r="A205">
        <v>531</v>
      </c>
      <c r="B205" t="s">
        <v>69</v>
      </c>
      <c r="C205" t="s">
        <v>1639</v>
      </c>
      <c r="D205" t="s">
        <v>1640</v>
      </c>
      <c r="E205" s="64">
        <v>0</v>
      </c>
      <c r="F205" t="s">
        <v>1641</v>
      </c>
    </row>
    <row r="206" spans="1:6">
      <c r="A206">
        <v>562</v>
      </c>
      <c r="B206" t="s">
        <v>69</v>
      </c>
      <c r="C206" t="s">
        <v>1732</v>
      </c>
      <c r="D206" t="s">
        <v>1733</v>
      </c>
      <c r="E206" s="64">
        <v>0</v>
      </c>
      <c r="F206" t="s">
        <v>1734</v>
      </c>
    </row>
    <row r="207" spans="1:6">
      <c r="A207">
        <v>593</v>
      </c>
      <c r="B207" t="s">
        <v>69</v>
      </c>
      <c r="C207" t="s">
        <v>1825</v>
      </c>
      <c r="D207" t="s">
        <v>1826</v>
      </c>
      <c r="E207" s="64">
        <v>0</v>
      </c>
      <c r="F207" t="s">
        <v>1827</v>
      </c>
    </row>
    <row r="208" spans="1:6">
      <c r="A208">
        <v>624</v>
      </c>
      <c r="B208" t="s">
        <v>69</v>
      </c>
      <c r="C208" t="s">
        <v>1918</v>
      </c>
      <c r="D208" t="s">
        <v>1919</v>
      </c>
      <c r="E208" s="64">
        <v>0</v>
      </c>
      <c r="F208" t="s">
        <v>1920</v>
      </c>
    </row>
    <row r="209" spans="1:6">
      <c r="A209">
        <v>655</v>
      </c>
      <c r="B209" t="s">
        <v>69</v>
      </c>
      <c r="C209" t="s">
        <v>2011</v>
      </c>
      <c r="D209" t="s">
        <v>2012</v>
      </c>
      <c r="E209" s="64">
        <v>0</v>
      </c>
      <c r="F209" t="s">
        <v>2013</v>
      </c>
    </row>
    <row r="210" spans="1:6">
      <c r="A210">
        <v>686</v>
      </c>
      <c r="B210" t="s">
        <v>69</v>
      </c>
      <c r="C210" t="s">
        <v>2104</v>
      </c>
      <c r="D210" t="s">
        <v>2105</v>
      </c>
      <c r="E210" s="64">
        <v>0</v>
      </c>
      <c r="F210" t="s">
        <v>2106</v>
      </c>
    </row>
    <row r="211" spans="1:6">
      <c r="A211">
        <v>717</v>
      </c>
      <c r="B211" t="s">
        <v>69</v>
      </c>
      <c r="C211" t="s">
        <v>2197</v>
      </c>
      <c r="D211" t="s">
        <v>2198</v>
      </c>
      <c r="E211" s="64">
        <v>0</v>
      </c>
      <c r="F211" t="s">
        <v>2199</v>
      </c>
    </row>
    <row r="212" spans="1:6">
      <c r="A212">
        <v>748</v>
      </c>
      <c r="B212" t="s">
        <v>69</v>
      </c>
      <c r="C212" t="s">
        <v>2290</v>
      </c>
      <c r="D212" t="s">
        <v>2291</v>
      </c>
      <c r="E212" s="64">
        <v>0</v>
      </c>
      <c r="F212" t="s">
        <v>2292</v>
      </c>
    </row>
    <row r="213" spans="1:6">
      <c r="A213">
        <v>779</v>
      </c>
      <c r="B213" t="s">
        <v>69</v>
      </c>
      <c r="C213" t="s">
        <v>2383</v>
      </c>
      <c r="D213" t="s">
        <v>2384</v>
      </c>
      <c r="E213" s="64">
        <v>0</v>
      </c>
      <c r="F213" t="s">
        <v>2385</v>
      </c>
    </row>
    <row r="214" spans="1:6">
      <c r="A214">
        <v>810</v>
      </c>
      <c r="B214" t="s">
        <v>69</v>
      </c>
      <c r="C214" t="s">
        <v>2476</v>
      </c>
      <c r="D214" t="s">
        <v>2477</v>
      </c>
      <c r="E214" s="64">
        <v>0</v>
      </c>
      <c r="F214" t="s">
        <v>2478</v>
      </c>
    </row>
    <row r="215" spans="1:6">
      <c r="A215">
        <v>841</v>
      </c>
      <c r="B215" t="s">
        <v>69</v>
      </c>
      <c r="C215" t="s">
        <v>2569</v>
      </c>
      <c r="D215" t="s">
        <v>2570</v>
      </c>
      <c r="E215" s="64">
        <v>0</v>
      </c>
      <c r="F215" t="s">
        <v>2571</v>
      </c>
    </row>
    <row r="216" spans="1:6">
      <c r="A216">
        <v>872</v>
      </c>
      <c r="B216" t="s">
        <v>69</v>
      </c>
      <c r="C216" t="s">
        <v>2662</v>
      </c>
      <c r="D216" t="s">
        <v>2663</v>
      </c>
      <c r="E216" s="64">
        <v>0</v>
      </c>
      <c r="F216" t="s">
        <v>2664</v>
      </c>
    </row>
    <row r="217" spans="1:6">
      <c r="A217">
        <v>903</v>
      </c>
      <c r="B217" t="s">
        <v>69</v>
      </c>
      <c r="C217" t="s">
        <v>2755</v>
      </c>
      <c r="D217" t="s">
        <v>2756</v>
      </c>
      <c r="E217" s="64">
        <v>0</v>
      </c>
      <c r="F217" t="s">
        <v>2757</v>
      </c>
    </row>
    <row r="218" spans="1:6">
      <c r="A218">
        <v>934</v>
      </c>
      <c r="B218" t="s">
        <v>69</v>
      </c>
      <c r="C218" t="s">
        <v>2848</v>
      </c>
      <c r="D218" t="s">
        <v>2849</v>
      </c>
      <c r="E218" s="64">
        <v>0</v>
      </c>
      <c r="F218" t="s">
        <v>2850</v>
      </c>
    </row>
    <row r="219" spans="1:6">
      <c r="A219">
        <v>965</v>
      </c>
      <c r="B219" t="s">
        <v>69</v>
      </c>
      <c r="C219" t="s">
        <v>2941</v>
      </c>
      <c r="D219" t="s">
        <v>2942</v>
      </c>
      <c r="E219" s="64">
        <v>0</v>
      </c>
      <c r="F219" t="s">
        <v>2943</v>
      </c>
    </row>
    <row r="220" spans="1:6">
      <c r="A220">
        <v>72</v>
      </c>
      <c r="B220" t="s">
        <v>69</v>
      </c>
      <c r="C220" t="s">
        <v>263</v>
      </c>
      <c r="D220" t="s">
        <v>264</v>
      </c>
      <c r="E220" t="s">
        <v>31</v>
      </c>
      <c r="F220" t="s">
        <v>265</v>
      </c>
    </row>
    <row r="221" spans="1:6">
      <c r="A221">
        <v>104</v>
      </c>
      <c r="B221" t="s">
        <v>69</v>
      </c>
      <c r="C221" t="s">
        <v>359</v>
      </c>
      <c r="D221" t="s">
        <v>360</v>
      </c>
      <c r="E221" s="64">
        <v>54014.51</v>
      </c>
      <c r="F221" t="s">
        <v>361</v>
      </c>
    </row>
    <row r="222" spans="1:6">
      <c r="A222">
        <v>160</v>
      </c>
      <c r="B222" t="s">
        <v>69</v>
      </c>
      <c r="C222" t="s">
        <v>526</v>
      </c>
      <c r="D222" t="s">
        <v>527</v>
      </c>
      <c r="E222" s="64">
        <v>59.62</v>
      </c>
      <c r="F222" t="s">
        <v>528</v>
      </c>
    </row>
    <row r="223" spans="1:6">
      <c r="A223">
        <v>191</v>
      </c>
      <c r="B223" t="s">
        <v>69</v>
      </c>
      <c r="C223" t="s">
        <v>619</v>
      </c>
      <c r="D223" t="s">
        <v>620</v>
      </c>
      <c r="E223" s="64">
        <v>2355.4</v>
      </c>
      <c r="F223" t="s">
        <v>621</v>
      </c>
    </row>
    <row r="224" spans="1:6">
      <c r="A224">
        <v>222</v>
      </c>
      <c r="B224" t="s">
        <v>69</v>
      </c>
      <c r="C224" t="s">
        <v>712</v>
      </c>
      <c r="D224" t="s">
        <v>713</v>
      </c>
      <c r="E224" s="64">
        <v>3035.11</v>
      </c>
      <c r="F224" t="s">
        <v>714</v>
      </c>
    </row>
    <row r="225" spans="1:6">
      <c r="A225">
        <v>253</v>
      </c>
      <c r="B225" t="s">
        <v>69</v>
      </c>
      <c r="C225" t="s">
        <v>805</v>
      </c>
      <c r="D225" t="s">
        <v>806</v>
      </c>
      <c r="E225" s="64">
        <v>3603.77</v>
      </c>
      <c r="F225" t="s">
        <v>807</v>
      </c>
    </row>
    <row r="226" spans="1:6">
      <c r="A226">
        <v>284</v>
      </c>
      <c r="B226" t="s">
        <v>69</v>
      </c>
      <c r="C226" t="s">
        <v>898</v>
      </c>
      <c r="D226" t="s">
        <v>899</v>
      </c>
      <c r="E226" s="64">
        <v>3603.76</v>
      </c>
      <c r="F226" t="s">
        <v>900</v>
      </c>
    </row>
    <row r="227" spans="1:6">
      <c r="A227">
        <v>315</v>
      </c>
      <c r="B227" t="s">
        <v>69</v>
      </c>
      <c r="C227" t="s">
        <v>991</v>
      </c>
      <c r="D227" t="s">
        <v>992</v>
      </c>
      <c r="E227" s="64">
        <v>5203.75</v>
      </c>
      <c r="F227" t="s">
        <v>993</v>
      </c>
    </row>
    <row r="228" spans="1:6">
      <c r="A228">
        <v>346</v>
      </c>
      <c r="B228" t="s">
        <v>69</v>
      </c>
      <c r="C228" t="s">
        <v>1084</v>
      </c>
      <c r="D228" t="s">
        <v>1085</v>
      </c>
      <c r="E228" s="64">
        <v>3176.86</v>
      </c>
      <c r="F228" t="s">
        <v>1086</v>
      </c>
    </row>
    <row r="229" spans="1:6">
      <c r="A229">
        <v>377</v>
      </c>
      <c r="B229" t="s">
        <v>69</v>
      </c>
      <c r="C229" t="s">
        <v>1177</v>
      </c>
      <c r="D229" t="s">
        <v>1178</v>
      </c>
      <c r="E229" s="64">
        <v>1415.88</v>
      </c>
      <c r="F229" t="s">
        <v>1179</v>
      </c>
    </row>
    <row r="230" spans="1:6">
      <c r="A230">
        <v>408</v>
      </c>
      <c r="B230" t="s">
        <v>69</v>
      </c>
      <c r="C230" t="s">
        <v>1270</v>
      </c>
      <c r="D230" t="s">
        <v>1271</v>
      </c>
      <c r="E230" s="64">
        <v>490.56</v>
      </c>
      <c r="F230" t="s">
        <v>1272</v>
      </c>
    </row>
    <row r="231" spans="1:6">
      <c r="A231">
        <v>439</v>
      </c>
      <c r="B231" t="s">
        <v>69</v>
      </c>
      <c r="C231" t="s">
        <v>1363</v>
      </c>
      <c r="D231" t="s">
        <v>1364</v>
      </c>
      <c r="E231" s="64">
        <v>1703.26</v>
      </c>
      <c r="F231" t="s">
        <v>1365</v>
      </c>
    </row>
    <row r="232" spans="1:6">
      <c r="A232">
        <v>470</v>
      </c>
      <c r="B232" t="s">
        <v>69</v>
      </c>
      <c r="C232" t="s">
        <v>1456</v>
      </c>
      <c r="D232" t="s">
        <v>1457</v>
      </c>
      <c r="E232" s="64">
        <v>2322.6999999999998</v>
      </c>
      <c r="F232" t="s">
        <v>1458</v>
      </c>
    </row>
    <row r="233" spans="1:6">
      <c r="A233">
        <v>501</v>
      </c>
      <c r="B233" t="s">
        <v>69</v>
      </c>
      <c r="C233" t="s">
        <v>1549</v>
      </c>
      <c r="D233" t="s">
        <v>1550</v>
      </c>
      <c r="E233" s="64">
        <v>352.35</v>
      </c>
      <c r="F233" t="s">
        <v>1551</v>
      </c>
    </row>
    <row r="234" spans="1:6">
      <c r="A234">
        <v>532</v>
      </c>
      <c r="B234" t="s">
        <v>69</v>
      </c>
      <c r="C234" t="s">
        <v>1642</v>
      </c>
      <c r="D234" t="s">
        <v>1643</v>
      </c>
      <c r="E234" s="64">
        <v>2800.31</v>
      </c>
      <c r="F234" t="s">
        <v>1644</v>
      </c>
    </row>
    <row r="235" spans="1:6">
      <c r="A235">
        <v>563</v>
      </c>
      <c r="B235" t="s">
        <v>69</v>
      </c>
      <c r="C235" t="s">
        <v>1735</v>
      </c>
      <c r="D235" t="s">
        <v>1736</v>
      </c>
      <c r="E235" s="64">
        <v>2356.1999999999998</v>
      </c>
      <c r="F235" t="s">
        <v>1737</v>
      </c>
    </row>
    <row r="236" spans="1:6">
      <c r="A236">
        <v>594</v>
      </c>
      <c r="B236" t="s">
        <v>69</v>
      </c>
      <c r="C236" t="s">
        <v>1828</v>
      </c>
      <c r="D236" t="s">
        <v>1829</v>
      </c>
      <c r="E236" s="64">
        <v>950.87</v>
      </c>
      <c r="F236" t="s">
        <v>1830</v>
      </c>
    </row>
    <row r="237" spans="1:6">
      <c r="A237">
        <v>625</v>
      </c>
      <c r="B237" t="s">
        <v>69</v>
      </c>
      <c r="C237" t="s">
        <v>1921</v>
      </c>
      <c r="D237" t="s">
        <v>1922</v>
      </c>
      <c r="E237" s="64">
        <v>3603.77</v>
      </c>
      <c r="F237" t="s">
        <v>1923</v>
      </c>
    </row>
    <row r="238" spans="1:6">
      <c r="A238">
        <v>656</v>
      </c>
      <c r="B238" t="s">
        <v>69</v>
      </c>
      <c r="C238" t="s">
        <v>2014</v>
      </c>
      <c r="D238" t="s">
        <v>2015</v>
      </c>
      <c r="E238" s="64">
        <v>3602.96</v>
      </c>
      <c r="F238" t="s">
        <v>2016</v>
      </c>
    </row>
    <row r="239" spans="1:6">
      <c r="A239">
        <v>687</v>
      </c>
      <c r="B239" t="s">
        <v>69</v>
      </c>
      <c r="C239" t="s">
        <v>2107</v>
      </c>
      <c r="D239" t="s">
        <v>2108</v>
      </c>
      <c r="E239" s="64">
        <v>2.63</v>
      </c>
      <c r="F239" t="s">
        <v>2109</v>
      </c>
    </row>
    <row r="240" spans="1:6">
      <c r="A240">
        <v>718</v>
      </c>
      <c r="B240" t="s">
        <v>69</v>
      </c>
      <c r="C240" t="s">
        <v>2200</v>
      </c>
      <c r="D240" t="s">
        <v>2201</v>
      </c>
      <c r="E240" s="64">
        <v>716.92</v>
      </c>
      <c r="F240" t="s">
        <v>2202</v>
      </c>
    </row>
    <row r="241" spans="1:6">
      <c r="A241">
        <v>749</v>
      </c>
      <c r="B241" t="s">
        <v>69</v>
      </c>
      <c r="C241" t="s">
        <v>2293</v>
      </c>
      <c r="D241" t="s">
        <v>2294</v>
      </c>
      <c r="E241" s="64">
        <v>2707.26</v>
      </c>
      <c r="F241" t="s">
        <v>2295</v>
      </c>
    </row>
    <row r="242" spans="1:6">
      <c r="A242">
        <v>780</v>
      </c>
      <c r="B242" t="s">
        <v>69</v>
      </c>
      <c r="C242" t="s">
        <v>2386</v>
      </c>
      <c r="D242" t="s">
        <v>2387</v>
      </c>
      <c r="E242" s="64">
        <v>2306.67</v>
      </c>
      <c r="F242" t="s">
        <v>2388</v>
      </c>
    </row>
    <row r="243" spans="1:6">
      <c r="A243">
        <v>811</v>
      </c>
      <c r="B243" t="s">
        <v>69</v>
      </c>
      <c r="C243" t="s">
        <v>2479</v>
      </c>
      <c r="D243" t="s">
        <v>2480</v>
      </c>
      <c r="E243" s="64">
        <v>166.63</v>
      </c>
      <c r="F243" t="s">
        <v>2481</v>
      </c>
    </row>
    <row r="244" spans="1:6">
      <c r="A244">
        <v>842</v>
      </c>
      <c r="B244" t="s">
        <v>69</v>
      </c>
      <c r="C244" t="s">
        <v>2572</v>
      </c>
      <c r="D244" t="s">
        <v>2573</v>
      </c>
      <c r="E244" s="64">
        <v>1247.57</v>
      </c>
      <c r="F244" t="s">
        <v>2574</v>
      </c>
    </row>
    <row r="245" spans="1:6">
      <c r="A245">
        <v>873</v>
      </c>
      <c r="B245" t="s">
        <v>69</v>
      </c>
      <c r="C245" t="s">
        <v>2665</v>
      </c>
      <c r="D245" t="s">
        <v>2666</v>
      </c>
      <c r="E245" s="64">
        <v>2431.0700000000002</v>
      </c>
      <c r="F245" t="s">
        <v>2667</v>
      </c>
    </row>
    <row r="246" spans="1:6">
      <c r="A246">
        <v>904</v>
      </c>
      <c r="B246" t="s">
        <v>69</v>
      </c>
      <c r="C246" t="s">
        <v>2758</v>
      </c>
      <c r="D246" t="s">
        <v>2759</v>
      </c>
      <c r="E246" s="64">
        <v>66.239999999999995</v>
      </c>
      <c r="F246" t="s">
        <v>2760</v>
      </c>
    </row>
    <row r="247" spans="1:6">
      <c r="A247">
        <v>935</v>
      </c>
      <c r="B247" t="s">
        <v>69</v>
      </c>
      <c r="C247" t="s">
        <v>2851</v>
      </c>
      <c r="D247" t="s">
        <v>2852</v>
      </c>
      <c r="E247" s="64">
        <v>164.08</v>
      </c>
      <c r="F247" t="s">
        <v>2853</v>
      </c>
    </row>
    <row r="248" spans="1:6">
      <c r="A248">
        <v>966</v>
      </c>
      <c r="B248" t="s">
        <v>69</v>
      </c>
      <c r="C248" t="s">
        <v>2944</v>
      </c>
      <c r="D248" t="s">
        <v>2945</v>
      </c>
      <c r="E248" s="64">
        <v>3568.31</v>
      </c>
      <c r="F248" t="s">
        <v>2946</v>
      </c>
    </row>
    <row r="249" spans="1:6">
      <c r="A249">
        <v>73</v>
      </c>
      <c r="B249" t="s">
        <v>69</v>
      </c>
      <c r="C249" t="s">
        <v>266</v>
      </c>
      <c r="D249" t="s">
        <v>267</v>
      </c>
      <c r="E249" t="s">
        <v>32</v>
      </c>
      <c r="F249" t="s">
        <v>268</v>
      </c>
    </row>
    <row r="250" spans="1:6">
      <c r="A250">
        <v>105</v>
      </c>
      <c r="B250" t="s">
        <v>69</v>
      </c>
      <c r="C250" t="s">
        <v>362</v>
      </c>
      <c r="D250" t="s">
        <v>363</v>
      </c>
      <c r="E250" s="64">
        <v>30640.17</v>
      </c>
      <c r="F250" t="s">
        <v>364</v>
      </c>
    </row>
    <row r="251" spans="1:6">
      <c r="A251">
        <v>161</v>
      </c>
      <c r="B251" t="s">
        <v>69</v>
      </c>
      <c r="C251" t="s">
        <v>529</v>
      </c>
      <c r="D251" t="s">
        <v>530</v>
      </c>
      <c r="E251" s="64">
        <v>90.6</v>
      </c>
      <c r="F251" t="s">
        <v>531</v>
      </c>
    </row>
    <row r="252" spans="1:6">
      <c r="A252">
        <v>192</v>
      </c>
      <c r="B252" t="s">
        <v>69</v>
      </c>
      <c r="C252" t="s">
        <v>622</v>
      </c>
      <c r="D252" t="s">
        <v>623</v>
      </c>
      <c r="E252" s="64">
        <v>1271.3399999999999</v>
      </c>
      <c r="F252" t="s">
        <v>624</v>
      </c>
    </row>
    <row r="253" spans="1:6">
      <c r="A253">
        <v>223</v>
      </c>
      <c r="B253" t="s">
        <v>69</v>
      </c>
      <c r="C253" t="s">
        <v>715</v>
      </c>
      <c r="D253" t="s">
        <v>716</v>
      </c>
      <c r="E253" s="64">
        <v>2507.3000000000002</v>
      </c>
      <c r="F253" t="s">
        <v>717</v>
      </c>
    </row>
    <row r="254" spans="1:6">
      <c r="A254">
        <v>254</v>
      </c>
      <c r="B254" t="s">
        <v>69</v>
      </c>
      <c r="C254" t="s">
        <v>808</v>
      </c>
      <c r="D254" t="s">
        <v>809</v>
      </c>
      <c r="E254" s="64">
        <v>2073.4</v>
      </c>
      <c r="F254" t="s">
        <v>810</v>
      </c>
    </row>
    <row r="255" spans="1:6">
      <c r="A255">
        <v>285</v>
      </c>
      <c r="B255" t="s">
        <v>69</v>
      </c>
      <c r="C255" t="s">
        <v>901</v>
      </c>
      <c r="D255" t="s">
        <v>902</v>
      </c>
      <c r="E255" s="64">
        <v>2362.64</v>
      </c>
      <c r="F255" t="s">
        <v>903</v>
      </c>
    </row>
    <row r="256" spans="1:6">
      <c r="A256">
        <v>316</v>
      </c>
      <c r="B256" t="s">
        <v>69</v>
      </c>
      <c r="C256" t="s">
        <v>994</v>
      </c>
      <c r="D256" t="s">
        <v>995</v>
      </c>
      <c r="E256" s="64">
        <v>4296.6000000000004</v>
      </c>
      <c r="F256" t="s">
        <v>996</v>
      </c>
    </row>
    <row r="257" spans="1:6">
      <c r="A257">
        <v>347</v>
      </c>
      <c r="B257" t="s">
        <v>69</v>
      </c>
      <c r="C257" t="s">
        <v>1087</v>
      </c>
      <c r="D257" t="s">
        <v>1088</v>
      </c>
      <c r="E257" s="64">
        <v>1746.25</v>
      </c>
      <c r="F257" t="s">
        <v>1089</v>
      </c>
    </row>
    <row r="258" spans="1:6">
      <c r="A258">
        <v>378</v>
      </c>
      <c r="B258" t="s">
        <v>69</v>
      </c>
      <c r="C258" t="s">
        <v>1180</v>
      </c>
      <c r="D258" t="s">
        <v>1181</v>
      </c>
      <c r="E258" s="64">
        <v>813.78</v>
      </c>
      <c r="F258" t="s">
        <v>1182</v>
      </c>
    </row>
    <row r="259" spans="1:6">
      <c r="A259">
        <v>409</v>
      </c>
      <c r="B259" t="s">
        <v>69</v>
      </c>
      <c r="C259" t="s">
        <v>1273</v>
      </c>
      <c r="D259" t="s">
        <v>1274</v>
      </c>
      <c r="E259" s="64">
        <v>255.75</v>
      </c>
      <c r="F259" t="s">
        <v>1275</v>
      </c>
    </row>
    <row r="260" spans="1:6">
      <c r="A260">
        <v>440</v>
      </c>
      <c r="B260" t="s">
        <v>69</v>
      </c>
      <c r="C260" t="s">
        <v>1366</v>
      </c>
      <c r="D260" t="s">
        <v>1367</v>
      </c>
      <c r="E260" s="64">
        <v>923.17</v>
      </c>
      <c r="F260" t="s">
        <v>1368</v>
      </c>
    </row>
    <row r="261" spans="1:6">
      <c r="A261">
        <v>471</v>
      </c>
      <c r="B261" t="s">
        <v>69</v>
      </c>
      <c r="C261" t="s">
        <v>1459</v>
      </c>
      <c r="D261" t="s">
        <v>1460</v>
      </c>
      <c r="E261" s="64">
        <v>0</v>
      </c>
      <c r="F261" t="s">
        <v>1461</v>
      </c>
    </row>
    <row r="262" spans="1:6">
      <c r="A262">
        <v>502</v>
      </c>
      <c r="B262" t="s">
        <v>69</v>
      </c>
      <c r="C262" t="s">
        <v>1552</v>
      </c>
      <c r="D262" t="s">
        <v>1553</v>
      </c>
      <c r="E262" s="64">
        <v>0</v>
      </c>
      <c r="F262" t="s">
        <v>1554</v>
      </c>
    </row>
    <row r="263" spans="1:6">
      <c r="A263">
        <v>533</v>
      </c>
      <c r="B263" t="s">
        <v>69</v>
      </c>
      <c r="C263" t="s">
        <v>1645</v>
      </c>
      <c r="D263" t="s">
        <v>1646</v>
      </c>
      <c r="E263" s="64">
        <v>1508</v>
      </c>
      <c r="F263" t="s">
        <v>1647</v>
      </c>
    </row>
    <row r="264" spans="1:6">
      <c r="A264">
        <v>564</v>
      </c>
      <c r="B264" t="s">
        <v>69</v>
      </c>
      <c r="C264" t="s">
        <v>1738</v>
      </c>
      <c r="D264" t="s">
        <v>1739</v>
      </c>
      <c r="E264" s="64">
        <v>0</v>
      </c>
      <c r="F264" t="s">
        <v>1740</v>
      </c>
    </row>
    <row r="265" spans="1:6">
      <c r="A265">
        <v>595</v>
      </c>
      <c r="B265" t="s">
        <v>69</v>
      </c>
      <c r="C265" t="s">
        <v>1831</v>
      </c>
      <c r="D265" t="s">
        <v>1832</v>
      </c>
      <c r="E265" s="64">
        <v>512.78</v>
      </c>
      <c r="F265" t="s">
        <v>1833</v>
      </c>
    </row>
    <row r="266" spans="1:6">
      <c r="A266">
        <v>626</v>
      </c>
      <c r="B266" t="s">
        <v>69</v>
      </c>
      <c r="C266" t="s">
        <v>1924</v>
      </c>
      <c r="D266" t="s">
        <v>1925</v>
      </c>
      <c r="E266" s="64">
        <v>2105.6999999999998</v>
      </c>
      <c r="F266" t="s">
        <v>1926</v>
      </c>
    </row>
    <row r="267" spans="1:6">
      <c r="A267">
        <v>657</v>
      </c>
      <c r="B267" t="s">
        <v>69</v>
      </c>
      <c r="C267" t="s">
        <v>2017</v>
      </c>
      <c r="D267" t="s">
        <v>2018</v>
      </c>
      <c r="E267" s="64">
        <v>1919.36</v>
      </c>
      <c r="F267" t="s">
        <v>2019</v>
      </c>
    </row>
    <row r="268" spans="1:6">
      <c r="A268">
        <v>688</v>
      </c>
      <c r="B268" t="s">
        <v>69</v>
      </c>
      <c r="C268" t="s">
        <v>2110</v>
      </c>
      <c r="D268" t="s">
        <v>2111</v>
      </c>
      <c r="E268" s="64">
        <v>4</v>
      </c>
      <c r="F268" t="s">
        <v>2112</v>
      </c>
    </row>
    <row r="269" spans="1:6">
      <c r="A269">
        <v>719</v>
      </c>
      <c r="B269" t="s">
        <v>69</v>
      </c>
      <c r="C269" t="s">
        <v>2203</v>
      </c>
      <c r="D269" t="s">
        <v>2204</v>
      </c>
      <c r="E269" s="64">
        <v>117.68</v>
      </c>
      <c r="F269" t="s">
        <v>2205</v>
      </c>
    </row>
    <row r="270" spans="1:6">
      <c r="A270">
        <v>750</v>
      </c>
      <c r="B270" t="s">
        <v>69</v>
      </c>
      <c r="C270" t="s">
        <v>2296</v>
      </c>
      <c r="D270" t="s">
        <v>2297</v>
      </c>
      <c r="E270" s="64">
        <v>1454</v>
      </c>
      <c r="F270" t="s">
        <v>2298</v>
      </c>
    </row>
    <row r="271" spans="1:6">
      <c r="A271">
        <v>781</v>
      </c>
      <c r="B271" t="s">
        <v>69</v>
      </c>
      <c r="C271" t="s">
        <v>2389</v>
      </c>
      <c r="D271" t="s">
        <v>2390</v>
      </c>
      <c r="E271" s="64">
        <v>1270.17</v>
      </c>
      <c r="F271" t="s">
        <v>2391</v>
      </c>
    </row>
    <row r="272" spans="1:6">
      <c r="A272">
        <v>812</v>
      </c>
      <c r="B272" t="s">
        <v>69</v>
      </c>
      <c r="C272" t="s">
        <v>2482</v>
      </c>
      <c r="D272" t="s">
        <v>2483</v>
      </c>
      <c r="E272" s="64">
        <v>100.57</v>
      </c>
      <c r="F272" t="s">
        <v>2484</v>
      </c>
    </row>
    <row r="273" spans="1:6">
      <c r="A273">
        <v>843</v>
      </c>
      <c r="B273" t="s">
        <v>69</v>
      </c>
      <c r="C273" t="s">
        <v>2575</v>
      </c>
      <c r="D273" t="s">
        <v>2576</v>
      </c>
      <c r="E273" s="64">
        <v>1955.7</v>
      </c>
      <c r="F273" t="s">
        <v>2577</v>
      </c>
    </row>
    <row r="274" spans="1:6">
      <c r="A274">
        <v>874</v>
      </c>
      <c r="B274" t="s">
        <v>69</v>
      </c>
      <c r="C274" t="s">
        <v>2668</v>
      </c>
      <c r="D274" t="s">
        <v>2669</v>
      </c>
      <c r="E274" s="64">
        <v>1335.28</v>
      </c>
      <c r="F274" t="s">
        <v>2670</v>
      </c>
    </row>
    <row r="275" spans="1:6">
      <c r="A275">
        <v>905</v>
      </c>
      <c r="B275" t="s">
        <v>69</v>
      </c>
      <c r="C275" t="s">
        <v>2761</v>
      </c>
      <c r="D275" t="s">
        <v>2762</v>
      </c>
      <c r="E275" s="64">
        <v>0</v>
      </c>
      <c r="F275" t="s">
        <v>2763</v>
      </c>
    </row>
    <row r="276" spans="1:6">
      <c r="A276">
        <v>936</v>
      </c>
      <c r="B276" t="s">
        <v>69</v>
      </c>
      <c r="C276" t="s">
        <v>2854</v>
      </c>
      <c r="D276" t="s">
        <v>2855</v>
      </c>
      <c r="E276" s="64">
        <v>90</v>
      </c>
      <c r="F276" t="s">
        <v>2856</v>
      </c>
    </row>
    <row r="277" spans="1:6">
      <c r="A277">
        <v>967</v>
      </c>
      <c r="B277" t="s">
        <v>69</v>
      </c>
      <c r="C277" t="s">
        <v>2947</v>
      </c>
      <c r="D277" t="s">
        <v>2948</v>
      </c>
      <c r="E277" s="64">
        <v>1926.1</v>
      </c>
      <c r="F277" t="s">
        <v>2949</v>
      </c>
    </row>
    <row r="278" spans="1:6">
      <c r="A278">
        <v>74</v>
      </c>
      <c r="B278" t="s">
        <v>69</v>
      </c>
      <c r="C278" t="s">
        <v>269</v>
      </c>
      <c r="D278" t="s">
        <v>270</v>
      </c>
      <c r="E278" t="s">
        <v>35</v>
      </c>
      <c r="F278" t="s">
        <v>271</v>
      </c>
    </row>
    <row r="279" spans="1:6">
      <c r="A279">
        <v>79</v>
      </c>
      <c r="B279" t="s">
        <v>69</v>
      </c>
      <c r="C279" t="s">
        <v>284</v>
      </c>
      <c r="D279" t="s">
        <v>285</v>
      </c>
      <c r="E279" s="64">
        <v>100288.39</v>
      </c>
      <c r="F279" t="s">
        <v>286</v>
      </c>
    </row>
    <row r="280" spans="1:6">
      <c r="A280">
        <v>77</v>
      </c>
      <c r="B280" t="s">
        <v>69</v>
      </c>
      <c r="C280" t="s">
        <v>278</v>
      </c>
      <c r="D280" t="s">
        <v>279</v>
      </c>
      <c r="E280">
        <v>2720</v>
      </c>
      <c r="F280" t="s">
        <v>280</v>
      </c>
    </row>
    <row r="281" spans="1:6">
      <c r="A281">
        <v>135</v>
      </c>
      <c r="B281" t="s">
        <v>69</v>
      </c>
      <c r="C281" t="s">
        <v>451</v>
      </c>
      <c r="D281" t="s">
        <v>452</v>
      </c>
      <c r="E281" s="64">
        <v>0</v>
      </c>
      <c r="F281" t="s">
        <v>453</v>
      </c>
    </row>
    <row r="282" spans="1:6">
      <c r="A282">
        <v>134</v>
      </c>
      <c r="B282" t="s">
        <v>69</v>
      </c>
      <c r="C282" t="s">
        <v>448</v>
      </c>
      <c r="D282" t="s">
        <v>449</v>
      </c>
      <c r="E282" s="64">
        <v>0</v>
      </c>
      <c r="F282" t="s">
        <v>450</v>
      </c>
    </row>
    <row r="283" spans="1:6">
      <c r="A283">
        <v>133</v>
      </c>
      <c r="B283" t="s">
        <v>69</v>
      </c>
      <c r="C283" t="s">
        <v>445</v>
      </c>
      <c r="D283" t="s">
        <v>446</v>
      </c>
      <c r="E283">
        <v>0</v>
      </c>
      <c r="F283" t="s">
        <v>447</v>
      </c>
    </row>
    <row r="284" spans="1:6">
      <c r="A284">
        <v>166</v>
      </c>
      <c r="B284" t="s">
        <v>69</v>
      </c>
      <c r="C284" t="s">
        <v>544</v>
      </c>
      <c r="D284" t="s">
        <v>545</v>
      </c>
      <c r="E284" s="64">
        <v>0</v>
      </c>
      <c r="F284" t="s">
        <v>546</v>
      </c>
    </row>
    <row r="285" spans="1:6">
      <c r="A285">
        <v>165</v>
      </c>
      <c r="B285" t="s">
        <v>69</v>
      </c>
      <c r="C285" t="s">
        <v>541</v>
      </c>
      <c r="D285" t="s">
        <v>542</v>
      </c>
      <c r="E285" s="64">
        <v>0</v>
      </c>
      <c r="F285" t="s">
        <v>543</v>
      </c>
    </row>
    <row r="286" spans="1:6">
      <c r="A286">
        <v>164</v>
      </c>
      <c r="B286" t="s">
        <v>69</v>
      </c>
      <c r="C286" t="s">
        <v>538</v>
      </c>
      <c r="D286" t="s">
        <v>539</v>
      </c>
      <c r="E286">
        <v>0</v>
      </c>
      <c r="F286" t="s">
        <v>540</v>
      </c>
    </row>
    <row r="287" spans="1:6">
      <c r="A287">
        <v>197</v>
      </c>
      <c r="B287" t="s">
        <v>69</v>
      </c>
      <c r="C287" t="s">
        <v>637</v>
      </c>
      <c r="D287" t="s">
        <v>638</v>
      </c>
      <c r="E287" s="64">
        <v>0</v>
      </c>
      <c r="F287" t="s">
        <v>639</v>
      </c>
    </row>
    <row r="288" spans="1:6">
      <c r="A288">
        <v>196</v>
      </c>
      <c r="B288" t="s">
        <v>69</v>
      </c>
      <c r="C288" t="s">
        <v>634</v>
      </c>
      <c r="D288" t="s">
        <v>635</v>
      </c>
      <c r="E288" s="64">
        <v>0</v>
      </c>
      <c r="F288" t="s">
        <v>636</v>
      </c>
    </row>
    <row r="289" spans="1:6">
      <c r="A289">
        <v>195</v>
      </c>
      <c r="B289" t="s">
        <v>69</v>
      </c>
      <c r="C289" t="s">
        <v>631</v>
      </c>
      <c r="D289" t="s">
        <v>632</v>
      </c>
      <c r="E289">
        <v>0</v>
      </c>
      <c r="F289" t="s">
        <v>633</v>
      </c>
    </row>
    <row r="290" spans="1:6">
      <c r="A290">
        <v>228</v>
      </c>
      <c r="B290" t="s">
        <v>69</v>
      </c>
      <c r="C290" t="s">
        <v>730</v>
      </c>
      <c r="D290" t="s">
        <v>731</v>
      </c>
      <c r="E290" s="64">
        <v>0</v>
      </c>
      <c r="F290" t="s">
        <v>732</v>
      </c>
    </row>
    <row r="291" spans="1:6">
      <c r="A291">
        <v>227</v>
      </c>
      <c r="B291" t="s">
        <v>69</v>
      </c>
      <c r="C291" t="s">
        <v>727</v>
      </c>
      <c r="D291" t="s">
        <v>728</v>
      </c>
      <c r="E291" s="64">
        <v>0</v>
      </c>
      <c r="F291" t="s">
        <v>729</v>
      </c>
    </row>
    <row r="292" spans="1:6">
      <c r="A292">
        <v>226</v>
      </c>
      <c r="B292" t="s">
        <v>69</v>
      </c>
      <c r="C292" t="s">
        <v>724</v>
      </c>
      <c r="D292" t="s">
        <v>725</v>
      </c>
      <c r="E292">
        <v>0</v>
      </c>
      <c r="F292" t="s">
        <v>726</v>
      </c>
    </row>
    <row r="293" spans="1:6">
      <c r="A293">
        <v>259</v>
      </c>
      <c r="B293" t="s">
        <v>69</v>
      </c>
      <c r="C293" t="s">
        <v>823</v>
      </c>
      <c r="D293" t="s">
        <v>824</v>
      </c>
      <c r="E293" s="64">
        <v>0</v>
      </c>
      <c r="F293" t="s">
        <v>825</v>
      </c>
    </row>
    <row r="294" spans="1:6">
      <c r="A294">
        <v>258</v>
      </c>
      <c r="B294" t="s">
        <v>69</v>
      </c>
      <c r="C294" t="s">
        <v>820</v>
      </c>
      <c r="D294" t="s">
        <v>821</v>
      </c>
      <c r="E294" s="64">
        <v>0</v>
      </c>
      <c r="F294" t="s">
        <v>822</v>
      </c>
    </row>
    <row r="295" spans="1:6">
      <c r="A295">
        <v>257</v>
      </c>
      <c r="B295" t="s">
        <v>69</v>
      </c>
      <c r="C295" t="s">
        <v>817</v>
      </c>
      <c r="D295" t="s">
        <v>818</v>
      </c>
      <c r="E295">
        <v>0</v>
      </c>
      <c r="F295" t="s">
        <v>819</v>
      </c>
    </row>
    <row r="296" spans="1:6">
      <c r="A296">
        <v>290</v>
      </c>
      <c r="B296" t="s">
        <v>69</v>
      </c>
      <c r="C296" t="s">
        <v>916</v>
      </c>
      <c r="D296" t="s">
        <v>917</v>
      </c>
      <c r="E296" s="64">
        <v>0</v>
      </c>
      <c r="F296" t="s">
        <v>918</v>
      </c>
    </row>
    <row r="297" spans="1:6">
      <c r="A297">
        <v>289</v>
      </c>
      <c r="B297" t="s">
        <v>69</v>
      </c>
      <c r="C297" t="s">
        <v>913</v>
      </c>
      <c r="D297" t="s">
        <v>914</v>
      </c>
      <c r="E297" s="64">
        <v>0</v>
      </c>
      <c r="F297" t="s">
        <v>915</v>
      </c>
    </row>
    <row r="298" spans="1:6">
      <c r="A298">
        <v>288</v>
      </c>
      <c r="B298" t="s">
        <v>69</v>
      </c>
      <c r="C298" t="s">
        <v>910</v>
      </c>
      <c r="D298" t="s">
        <v>911</v>
      </c>
      <c r="E298">
        <v>0</v>
      </c>
      <c r="F298" t="s">
        <v>912</v>
      </c>
    </row>
    <row r="299" spans="1:6">
      <c r="A299">
        <v>321</v>
      </c>
      <c r="B299" t="s">
        <v>69</v>
      </c>
      <c r="C299" t="s">
        <v>1009</v>
      </c>
      <c r="D299" t="s">
        <v>1010</v>
      </c>
      <c r="E299" s="64">
        <v>0</v>
      </c>
      <c r="F299" t="s">
        <v>1011</v>
      </c>
    </row>
    <row r="300" spans="1:6">
      <c r="A300">
        <v>320</v>
      </c>
      <c r="B300" t="s">
        <v>69</v>
      </c>
      <c r="C300" t="s">
        <v>1006</v>
      </c>
      <c r="D300" t="s">
        <v>1007</v>
      </c>
      <c r="E300" s="64">
        <v>0</v>
      </c>
      <c r="F300" t="s">
        <v>1008</v>
      </c>
    </row>
    <row r="301" spans="1:6">
      <c r="A301">
        <v>319</v>
      </c>
      <c r="B301" t="s">
        <v>69</v>
      </c>
      <c r="C301" t="s">
        <v>1003</v>
      </c>
      <c r="D301" t="s">
        <v>1004</v>
      </c>
      <c r="E301">
        <v>0</v>
      </c>
      <c r="F301" t="s">
        <v>1005</v>
      </c>
    </row>
    <row r="302" spans="1:6">
      <c r="A302">
        <v>352</v>
      </c>
      <c r="B302" t="s">
        <v>69</v>
      </c>
      <c r="C302" t="s">
        <v>1102</v>
      </c>
      <c r="D302" t="s">
        <v>1103</v>
      </c>
      <c r="E302" s="64">
        <v>0</v>
      </c>
      <c r="F302" t="s">
        <v>1104</v>
      </c>
    </row>
    <row r="303" spans="1:6">
      <c r="A303">
        <v>351</v>
      </c>
      <c r="B303" t="s">
        <v>69</v>
      </c>
      <c r="C303" t="s">
        <v>1099</v>
      </c>
      <c r="D303" t="s">
        <v>1100</v>
      </c>
      <c r="E303" s="64">
        <v>0</v>
      </c>
      <c r="F303" t="s">
        <v>1101</v>
      </c>
    </row>
    <row r="304" spans="1:6">
      <c r="A304">
        <v>350</v>
      </c>
      <c r="B304" t="s">
        <v>69</v>
      </c>
      <c r="C304" t="s">
        <v>1096</v>
      </c>
      <c r="D304" t="s">
        <v>1097</v>
      </c>
      <c r="E304">
        <v>0</v>
      </c>
      <c r="F304" t="s">
        <v>1098</v>
      </c>
    </row>
    <row r="305" spans="1:6">
      <c r="A305">
        <v>383</v>
      </c>
      <c r="B305" t="s">
        <v>69</v>
      </c>
      <c r="C305" t="s">
        <v>1195</v>
      </c>
      <c r="D305" t="s">
        <v>1196</v>
      </c>
      <c r="E305" s="64">
        <v>0</v>
      </c>
      <c r="F305" t="s">
        <v>1197</v>
      </c>
    </row>
    <row r="306" spans="1:6">
      <c r="A306">
        <v>382</v>
      </c>
      <c r="B306" t="s">
        <v>69</v>
      </c>
      <c r="C306" t="s">
        <v>1192</v>
      </c>
      <c r="D306" t="s">
        <v>1193</v>
      </c>
      <c r="E306" s="64">
        <v>0</v>
      </c>
      <c r="F306" t="s">
        <v>1194</v>
      </c>
    </row>
    <row r="307" spans="1:6">
      <c r="A307">
        <v>381</v>
      </c>
      <c r="B307" t="s">
        <v>69</v>
      </c>
      <c r="C307" t="s">
        <v>1189</v>
      </c>
      <c r="D307" t="s">
        <v>1190</v>
      </c>
      <c r="E307">
        <v>0</v>
      </c>
      <c r="F307" t="s">
        <v>1191</v>
      </c>
    </row>
    <row r="308" spans="1:6">
      <c r="A308">
        <v>414</v>
      </c>
      <c r="B308" t="s">
        <v>69</v>
      </c>
      <c r="C308" t="s">
        <v>1288</v>
      </c>
      <c r="D308" t="s">
        <v>1289</v>
      </c>
      <c r="E308" s="64">
        <v>0</v>
      </c>
      <c r="F308" t="s">
        <v>1290</v>
      </c>
    </row>
    <row r="309" spans="1:6">
      <c r="A309">
        <v>413</v>
      </c>
      <c r="B309" t="s">
        <v>69</v>
      </c>
      <c r="C309" t="s">
        <v>1285</v>
      </c>
      <c r="D309" t="s">
        <v>1286</v>
      </c>
      <c r="E309" s="64">
        <v>0</v>
      </c>
      <c r="F309" t="s">
        <v>1287</v>
      </c>
    </row>
    <row r="310" spans="1:6">
      <c r="A310">
        <v>412</v>
      </c>
      <c r="B310" t="s">
        <v>69</v>
      </c>
      <c r="C310" t="s">
        <v>1282</v>
      </c>
      <c r="D310" t="s">
        <v>1283</v>
      </c>
      <c r="E310">
        <v>0</v>
      </c>
      <c r="F310" t="s">
        <v>1284</v>
      </c>
    </row>
    <row r="311" spans="1:6">
      <c r="A311">
        <v>445</v>
      </c>
      <c r="B311" t="s">
        <v>69</v>
      </c>
      <c r="C311" t="s">
        <v>1381</v>
      </c>
      <c r="D311" t="s">
        <v>1382</v>
      </c>
      <c r="E311" s="64">
        <v>31249.99</v>
      </c>
      <c r="F311" t="s">
        <v>1383</v>
      </c>
    </row>
    <row r="312" spans="1:6">
      <c r="A312">
        <v>444</v>
      </c>
      <c r="B312" t="s">
        <v>69</v>
      </c>
      <c r="C312" t="s">
        <v>1378</v>
      </c>
      <c r="D312" t="s">
        <v>1379</v>
      </c>
      <c r="E312" s="64">
        <v>0</v>
      </c>
      <c r="F312" t="s">
        <v>1380</v>
      </c>
    </row>
    <row r="313" spans="1:6">
      <c r="A313">
        <v>443</v>
      </c>
      <c r="B313" t="s">
        <v>69</v>
      </c>
      <c r="C313" t="s">
        <v>1375</v>
      </c>
      <c r="D313" t="s">
        <v>1376</v>
      </c>
      <c r="E313">
        <v>520</v>
      </c>
      <c r="F313" t="s">
        <v>1377</v>
      </c>
    </row>
    <row r="314" spans="1:6">
      <c r="A314">
        <v>476</v>
      </c>
      <c r="B314" t="s">
        <v>69</v>
      </c>
      <c r="C314" t="s">
        <v>1474</v>
      </c>
      <c r="D314" t="s">
        <v>1475</v>
      </c>
      <c r="E314" s="64">
        <v>0</v>
      </c>
      <c r="F314" t="s">
        <v>1476</v>
      </c>
    </row>
    <row r="315" spans="1:6">
      <c r="A315">
        <v>475</v>
      </c>
      <c r="B315" t="s">
        <v>69</v>
      </c>
      <c r="C315" t="s">
        <v>1471</v>
      </c>
      <c r="D315" t="s">
        <v>1472</v>
      </c>
      <c r="E315" s="64">
        <v>0</v>
      </c>
      <c r="F315" t="s">
        <v>1473</v>
      </c>
    </row>
    <row r="316" spans="1:6">
      <c r="A316">
        <v>474</v>
      </c>
      <c r="B316" t="s">
        <v>69</v>
      </c>
      <c r="C316" t="s">
        <v>1468</v>
      </c>
      <c r="D316" t="s">
        <v>1469</v>
      </c>
      <c r="E316">
        <v>0</v>
      </c>
      <c r="F316" t="s">
        <v>1470</v>
      </c>
    </row>
    <row r="317" spans="1:6">
      <c r="A317">
        <v>507</v>
      </c>
      <c r="B317" t="s">
        <v>69</v>
      </c>
      <c r="C317" t="s">
        <v>1567</v>
      </c>
      <c r="D317" t="s">
        <v>1568</v>
      </c>
      <c r="E317" s="64">
        <v>0</v>
      </c>
      <c r="F317" t="s">
        <v>1569</v>
      </c>
    </row>
    <row r="318" spans="1:6">
      <c r="A318">
        <v>506</v>
      </c>
      <c r="B318" t="s">
        <v>69</v>
      </c>
      <c r="C318" t="s">
        <v>1564</v>
      </c>
      <c r="D318" t="s">
        <v>1565</v>
      </c>
      <c r="E318" s="64">
        <v>0</v>
      </c>
      <c r="F318" t="s">
        <v>1566</v>
      </c>
    </row>
    <row r="319" spans="1:6">
      <c r="A319">
        <v>505</v>
      </c>
      <c r="B319" t="s">
        <v>69</v>
      </c>
      <c r="C319" t="s">
        <v>1561</v>
      </c>
      <c r="D319" t="s">
        <v>1562</v>
      </c>
      <c r="E319">
        <v>0</v>
      </c>
      <c r="F319" t="s">
        <v>1563</v>
      </c>
    </row>
    <row r="320" spans="1:6">
      <c r="A320">
        <v>538</v>
      </c>
      <c r="B320" t="s">
        <v>69</v>
      </c>
      <c r="C320" t="s">
        <v>1660</v>
      </c>
      <c r="D320" t="s">
        <v>1661</v>
      </c>
      <c r="E320" s="64">
        <v>61538.400000000001</v>
      </c>
      <c r="F320" t="s">
        <v>1662</v>
      </c>
    </row>
    <row r="321" spans="1:6">
      <c r="A321">
        <v>537</v>
      </c>
      <c r="B321" t="s">
        <v>69</v>
      </c>
      <c r="C321" t="s">
        <v>1657</v>
      </c>
      <c r="D321" t="s">
        <v>1658</v>
      </c>
      <c r="E321" s="64">
        <v>0</v>
      </c>
      <c r="F321" t="s">
        <v>1659</v>
      </c>
    </row>
    <row r="322" spans="1:6">
      <c r="A322">
        <v>536</v>
      </c>
      <c r="B322" t="s">
        <v>69</v>
      </c>
      <c r="C322" t="s">
        <v>1654</v>
      </c>
      <c r="D322" t="s">
        <v>1655</v>
      </c>
      <c r="E322">
        <v>2000</v>
      </c>
      <c r="F322" t="s">
        <v>1656</v>
      </c>
    </row>
    <row r="323" spans="1:6">
      <c r="A323">
        <v>569</v>
      </c>
      <c r="B323" t="s">
        <v>69</v>
      </c>
      <c r="C323" t="s">
        <v>1753</v>
      </c>
      <c r="D323" t="s">
        <v>1754</v>
      </c>
      <c r="E323" s="64">
        <v>0</v>
      </c>
      <c r="F323" t="s">
        <v>1755</v>
      </c>
    </row>
    <row r="324" spans="1:6">
      <c r="A324">
        <v>568</v>
      </c>
      <c r="B324" t="s">
        <v>69</v>
      </c>
      <c r="C324" t="s">
        <v>1750</v>
      </c>
      <c r="D324" t="s">
        <v>1751</v>
      </c>
      <c r="E324" s="64">
        <v>0</v>
      </c>
      <c r="F324" t="s">
        <v>1752</v>
      </c>
    </row>
    <row r="325" spans="1:6">
      <c r="A325">
        <v>567</v>
      </c>
      <c r="B325" t="s">
        <v>69</v>
      </c>
      <c r="C325" t="s">
        <v>1747</v>
      </c>
      <c r="D325" t="s">
        <v>1748</v>
      </c>
      <c r="E325">
        <v>0</v>
      </c>
      <c r="F325" t="s">
        <v>1749</v>
      </c>
    </row>
    <row r="326" spans="1:6">
      <c r="A326">
        <v>600</v>
      </c>
      <c r="B326" t="s">
        <v>69</v>
      </c>
      <c r="C326" t="s">
        <v>1846</v>
      </c>
      <c r="D326" t="s">
        <v>1847</v>
      </c>
      <c r="E326" s="64">
        <v>0</v>
      </c>
      <c r="F326" t="s">
        <v>1848</v>
      </c>
    </row>
    <row r="327" spans="1:6">
      <c r="A327">
        <v>599</v>
      </c>
      <c r="B327" t="s">
        <v>69</v>
      </c>
      <c r="C327" t="s">
        <v>1843</v>
      </c>
      <c r="D327" t="s">
        <v>1844</v>
      </c>
      <c r="E327" s="64">
        <v>0</v>
      </c>
      <c r="F327" t="s">
        <v>1845</v>
      </c>
    </row>
    <row r="328" spans="1:6">
      <c r="A328">
        <v>598</v>
      </c>
      <c r="B328" t="s">
        <v>69</v>
      </c>
      <c r="C328" t="s">
        <v>1840</v>
      </c>
      <c r="D328" t="s">
        <v>1841</v>
      </c>
      <c r="E328">
        <v>0</v>
      </c>
      <c r="F328" t="s">
        <v>1842</v>
      </c>
    </row>
    <row r="329" spans="1:6">
      <c r="A329">
        <v>631</v>
      </c>
      <c r="B329" t="s">
        <v>69</v>
      </c>
      <c r="C329" t="s">
        <v>1939</v>
      </c>
      <c r="D329" t="s">
        <v>1940</v>
      </c>
      <c r="E329" s="64">
        <v>0</v>
      </c>
      <c r="F329" t="s">
        <v>1941</v>
      </c>
    </row>
    <row r="330" spans="1:6">
      <c r="A330">
        <v>630</v>
      </c>
      <c r="B330" t="s">
        <v>69</v>
      </c>
      <c r="C330" t="s">
        <v>1936</v>
      </c>
      <c r="D330" t="s">
        <v>1937</v>
      </c>
      <c r="E330" s="64">
        <v>0</v>
      </c>
      <c r="F330" t="s">
        <v>1938</v>
      </c>
    </row>
    <row r="331" spans="1:6">
      <c r="A331">
        <v>629</v>
      </c>
      <c r="B331" t="s">
        <v>69</v>
      </c>
      <c r="C331" t="s">
        <v>1933</v>
      </c>
      <c r="D331" t="s">
        <v>1934</v>
      </c>
      <c r="E331">
        <v>0</v>
      </c>
      <c r="F331" t="s">
        <v>1935</v>
      </c>
    </row>
    <row r="332" spans="1:6">
      <c r="A332">
        <v>662</v>
      </c>
      <c r="B332" t="s">
        <v>69</v>
      </c>
      <c r="C332" t="s">
        <v>2032</v>
      </c>
      <c r="D332" t="s">
        <v>2033</v>
      </c>
      <c r="E332" s="64">
        <v>0</v>
      </c>
      <c r="F332" t="s">
        <v>2034</v>
      </c>
    </row>
    <row r="333" spans="1:6">
      <c r="A333">
        <v>661</v>
      </c>
      <c r="B333" t="s">
        <v>69</v>
      </c>
      <c r="C333" t="s">
        <v>2029</v>
      </c>
      <c r="D333" t="s">
        <v>2030</v>
      </c>
      <c r="E333" s="64">
        <v>0</v>
      </c>
      <c r="F333" t="s">
        <v>2031</v>
      </c>
    </row>
    <row r="334" spans="1:6">
      <c r="A334">
        <v>660</v>
      </c>
      <c r="B334" t="s">
        <v>69</v>
      </c>
      <c r="C334" t="s">
        <v>2026</v>
      </c>
      <c r="D334" t="s">
        <v>2027</v>
      </c>
      <c r="E334">
        <v>0</v>
      </c>
      <c r="F334" t="s">
        <v>2028</v>
      </c>
    </row>
    <row r="335" spans="1:6">
      <c r="A335">
        <v>693</v>
      </c>
      <c r="B335" t="s">
        <v>69</v>
      </c>
      <c r="C335" t="s">
        <v>2125</v>
      </c>
      <c r="D335" t="s">
        <v>2126</v>
      </c>
      <c r="E335" s="64">
        <v>6538.46</v>
      </c>
      <c r="F335" t="s">
        <v>2127</v>
      </c>
    </row>
    <row r="336" spans="1:6">
      <c r="A336">
        <v>692</v>
      </c>
      <c r="B336" t="s">
        <v>69</v>
      </c>
      <c r="C336" t="s">
        <v>2122</v>
      </c>
      <c r="D336" t="s">
        <v>2123</v>
      </c>
      <c r="E336" s="64">
        <v>0</v>
      </c>
      <c r="F336" t="s">
        <v>2124</v>
      </c>
    </row>
    <row r="337" spans="1:6">
      <c r="A337">
        <v>691</v>
      </c>
      <c r="B337" t="s">
        <v>69</v>
      </c>
      <c r="C337" t="s">
        <v>2119</v>
      </c>
      <c r="D337" t="s">
        <v>2120</v>
      </c>
      <c r="E337">
        <v>160</v>
      </c>
      <c r="F337" t="s">
        <v>2121</v>
      </c>
    </row>
    <row r="338" spans="1:6">
      <c r="A338">
        <v>724</v>
      </c>
      <c r="B338" t="s">
        <v>69</v>
      </c>
      <c r="C338" t="s">
        <v>2218</v>
      </c>
      <c r="D338" t="s">
        <v>2219</v>
      </c>
      <c r="E338" s="64">
        <v>0</v>
      </c>
      <c r="F338" t="s">
        <v>2220</v>
      </c>
    </row>
    <row r="339" spans="1:6">
      <c r="A339">
        <v>723</v>
      </c>
      <c r="B339" t="s">
        <v>69</v>
      </c>
      <c r="C339" t="s">
        <v>2215</v>
      </c>
      <c r="D339" t="s">
        <v>2216</v>
      </c>
      <c r="E339" s="64">
        <v>0</v>
      </c>
      <c r="F339" t="s">
        <v>2217</v>
      </c>
    </row>
    <row r="340" spans="1:6">
      <c r="A340">
        <v>722</v>
      </c>
      <c r="B340" t="s">
        <v>69</v>
      </c>
      <c r="C340" t="s">
        <v>2212</v>
      </c>
      <c r="D340" t="s">
        <v>2213</v>
      </c>
      <c r="E340">
        <v>0</v>
      </c>
      <c r="F340" t="s">
        <v>2214</v>
      </c>
    </row>
    <row r="341" spans="1:6">
      <c r="A341">
        <v>755</v>
      </c>
      <c r="B341" t="s">
        <v>69</v>
      </c>
      <c r="C341" t="s">
        <v>2311</v>
      </c>
      <c r="D341" t="s">
        <v>2312</v>
      </c>
      <c r="E341" s="64">
        <v>0</v>
      </c>
      <c r="F341" t="s">
        <v>2313</v>
      </c>
    </row>
    <row r="342" spans="1:6">
      <c r="A342">
        <v>754</v>
      </c>
      <c r="B342" t="s">
        <v>69</v>
      </c>
      <c r="C342" t="s">
        <v>2308</v>
      </c>
      <c r="D342" t="s">
        <v>2309</v>
      </c>
      <c r="E342" s="64">
        <v>0</v>
      </c>
      <c r="F342" t="s">
        <v>2310</v>
      </c>
    </row>
    <row r="343" spans="1:6">
      <c r="A343">
        <v>753</v>
      </c>
      <c r="B343" t="s">
        <v>69</v>
      </c>
      <c r="C343" t="s">
        <v>2305</v>
      </c>
      <c r="D343" t="s">
        <v>2306</v>
      </c>
      <c r="E343">
        <v>0</v>
      </c>
      <c r="F343" t="s">
        <v>2307</v>
      </c>
    </row>
    <row r="344" spans="1:6">
      <c r="A344">
        <v>786</v>
      </c>
      <c r="B344" t="s">
        <v>69</v>
      </c>
      <c r="C344" t="s">
        <v>2404</v>
      </c>
      <c r="D344" t="s">
        <v>2405</v>
      </c>
      <c r="E344" s="64">
        <v>0</v>
      </c>
      <c r="F344" t="s">
        <v>2406</v>
      </c>
    </row>
    <row r="345" spans="1:6">
      <c r="A345">
        <v>785</v>
      </c>
      <c r="B345" t="s">
        <v>69</v>
      </c>
      <c r="C345" t="s">
        <v>2401</v>
      </c>
      <c r="D345" t="s">
        <v>2402</v>
      </c>
      <c r="E345" s="64">
        <v>0</v>
      </c>
      <c r="F345" t="s">
        <v>2403</v>
      </c>
    </row>
    <row r="346" spans="1:6">
      <c r="A346">
        <v>784</v>
      </c>
      <c r="B346" t="s">
        <v>69</v>
      </c>
      <c r="C346" t="s">
        <v>2398</v>
      </c>
      <c r="D346" t="s">
        <v>2399</v>
      </c>
      <c r="E346">
        <v>0</v>
      </c>
      <c r="F346" t="s">
        <v>2400</v>
      </c>
    </row>
    <row r="347" spans="1:6">
      <c r="A347">
        <v>817</v>
      </c>
      <c r="B347" t="s">
        <v>69</v>
      </c>
      <c r="C347" t="s">
        <v>2497</v>
      </c>
      <c r="D347" t="s">
        <v>2498</v>
      </c>
      <c r="E347" s="64">
        <v>0</v>
      </c>
      <c r="F347" t="s">
        <v>2499</v>
      </c>
    </row>
    <row r="348" spans="1:6">
      <c r="A348">
        <v>816</v>
      </c>
      <c r="B348" t="s">
        <v>69</v>
      </c>
      <c r="C348" t="s">
        <v>2494</v>
      </c>
      <c r="D348" t="s">
        <v>2495</v>
      </c>
      <c r="E348" s="64">
        <v>0</v>
      </c>
      <c r="F348" t="s">
        <v>2496</v>
      </c>
    </row>
    <row r="349" spans="1:6">
      <c r="A349">
        <v>815</v>
      </c>
      <c r="B349" t="s">
        <v>69</v>
      </c>
      <c r="C349" t="s">
        <v>2491</v>
      </c>
      <c r="D349" t="s">
        <v>2492</v>
      </c>
      <c r="E349">
        <v>0</v>
      </c>
      <c r="F349" t="s">
        <v>2493</v>
      </c>
    </row>
    <row r="350" spans="1:6">
      <c r="A350">
        <v>848</v>
      </c>
      <c r="B350" t="s">
        <v>69</v>
      </c>
      <c r="C350" t="s">
        <v>2590</v>
      </c>
      <c r="D350" t="s">
        <v>2591</v>
      </c>
      <c r="E350" s="64">
        <v>0</v>
      </c>
      <c r="F350" t="s">
        <v>2592</v>
      </c>
    </row>
    <row r="351" spans="1:6">
      <c r="A351">
        <v>847</v>
      </c>
      <c r="B351" t="s">
        <v>69</v>
      </c>
      <c r="C351" t="s">
        <v>2587</v>
      </c>
      <c r="D351" t="s">
        <v>2588</v>
      </c>
      <c r="E351" s="64">
        <v>0</v>
      </c>
      <c r="F351" t="s">
        <v>2589</v>
      </c>
    </row>
    <row r="352" spans="1:6">
      <c r="A352">
        <v>846</v>
      </c>
      <c r="B352" t="s">
        <v>69</v>
      </c>
      <c r="C352" t="s">
        <v>2584</v>
      </c>
      <c r="D352" t="s">
        <v>2585</v>
      </c>
      <c r="E352">
        <v>0</v>
      </c>
      <c r="F352" t="s">
        <v>2586</v>
      </c>
    </row>
    <row r="353" spans="1:6">
      <c r="A353">
        <v>879</v>
      </c>
      <c r="B353" t="s">
        <v>69</v>
      </c>
      <c r="C353" t="s">
        <v>2683</v>
      </c>
      <c r="D353" t="s">
        <v>2684</v>
      </c>
      <c r="E353" s="64">
        <v>961.54</v>
      </c>
      <c r="F353" t="s">
        <v>2685</v>
      </c>
    </row>
    <row r="354" spans="1:6">
      <c r="A354">
        <v>878</v>
      </c>
      <c r="B354" t="s">
        <v>69</v>
      </c>
      <c r="C354" t="s">
        <v>2680</v>
      </c>
      <c r="D354" t="s">
        <v>2681</v>
      </c>
      <c r="E354" s="64">
        <v>0</v>
      </c>
      <c r="F354" t="s">
        <v>2682</v>
      </c>
    </row>
    <row r="355" spans="1:6">
      <c r="A355">
        <v>877</v>
      </c>
      <c r="B355" t="s">
        <v>69</v>
      </c>
      <c r="C355" t="s">
        <v>2677</v>
      </c>
      <c r="D355" t="s">
        <v>2678</v>
      </c>
      <c r="E355">
        <v>40</v>
      </c>
      <c r="F355" t="s">
        <v>2679</v>
      </c>
    </row>
    <row r="356" spans="1:6">
      <c r="A356">
        <v>910</v>
      </c>
      <c r="B356" t="s">
        <v>69</v>
      </c>
      <c r="C356" t="s">
        <v>2776</v>
      </c>
      <c r="D356" t="s">
        <v>2777</v>
      </c>
      <c r="E356" s="64">
        <v>0</v>
      </c>
      <c r="F356" t="s">
        <v>2778</v>
      </c>
    </row>
    <row r="357" spans="1:6">
      <c r="A357">
        <v>909</v>
      </c>
      <c r="B357" t="s">
        <v>69</v>
      </c>
      <c r="C357" t="s">
        <v>2773</v>
      </c>
      <c r="D357" t="s">
        <v>2774</v>
      </c>
      <c r="E357" s="64">
        <v>0</v>
      </c>
      <c r="F357" t="s">
        <v>2775</v>
      </c>
    </row>
    <row r="358" spans="1:6">
      <c r="A358">
        <v>908</v>
      </c>
      <c r="B358" t="s">
        <v>69</v>
      </c>
      <c r="C358" t="s">
        <v>2770</v>
      </c>
      <c r="D358" t="s">
        <v>2771</v>
      </c>
      <c r="E358">
        <v>0</v>
      </c>
      <c r="F358" t="s">
        <v>2772</v>
      </c>
    </row>
    <row r="359" spans="1:6">
      <c r="A359">
        <v>941</v>
      </c>
      <c r="B359" t="s">
        <v>69</v>
      </c>
      <c r="C359" t="s">
        <v>2869</v>
      </c>
      <c r="D359" t="s">
        <v>2870</v>
      </c>
      <c r="E359" s="64">
        <v>0</v>
      </c>
      <c r="F359" t="s">
        <v>2871</v>
      </c>
    </row>
    <row r="360" spans="1:6">
      <c r="A360">
        <v>940</v>
      </c>
      <c r="B360" t="s">
        <v>69</v>
      </c>
      <c r="C360" t="s">
        <v>2866</v>
      </c>
      <c r="D360" t="s">
        <v>2867</v>
      </c>
      <c r="E360" s="64">
        <v>0</v>
      </c>
      <c r="F360" t="s">
        <v>2868</v>
      </c>
    </row>
    <row r="361" spans="1:6">
      <c r="A361">
        <v>939</v>
      </c>
      <c r="B361" t="s">
        <v>69</v>
      </c>
      <c r="C361" t="s">
        <v>2863</v>
      </c>
      <c r="D361" t="s">
        <v>2864</v>
      </c>
      <c r="E361">
        <v>0</v>
      </c>
      <c r="F361" t="s">
        <v>2865</v>
      </c>
    </row>
    <row r="362" spans="1:6">
      <c r="A362">
        <v>48</v>
      </c>
      <c r="B362" t="s">
        <v>69</v>
      </c>
      <c r="C362" t="s">
        <v>197</v>
      </c>
      <c r="D362" t="s">
        <v>198</v>
      </c>
      <c r="E362" t="s">
        <v>8</v>
      </c>
      <c r="F362" t="s">
        <v>199</v>
      </c>
    </row>
    <row r="363" spans="1:6">
      <c r="A363">
        <v>82</v>
      </c>
      <c r="B363" t="s">
        <v>69</v>
      </c>
      <c r="C363" t="s">
        <v>293</v>
      </c>
      <c r="D363" t="s">
        <v>294</v>
      </c>
      <c r="E363" s="64">
        <v>12494.63</v>
      </c>
      <c r="F363" t="s">
        <v>295</v>
      </c>
    </row>
    <row r="364" spans="1:6">
      <c r="A364">
        <v>80</v>
      </c>
      <c r="B364" t="s">
        <v>69</v>
      </c>
      <c r="C364" t="s">
        <v>287</v>
      </c>
      <c r="D364" t="s">
        <v>288</v>
      </c>
      <c r="E364">
        <v>424.5</v>
      </c>
      <c r="F364" t="s">
        <v>289</v>
      </c>
    </row>
    <row r="365" spans="1:6">
      <c r="A365">
        <v>138</v>
      </c>
      <c r="B365" t="s">
        <v>69</v>
      </c>
      <c r="C365" t="s">
        <v>460</v>
      </c>
      <c r="D365" t="s">
        <v>461</v>
      </c>
      <c r="E365" s="64">
        <v>0</v>
      </c>
      <c r="F365" t="s">
        <v>462</v>
      </c>
    </row>
    <row r="366" spans="1:6">
      <c r="A366">
        <v>137</v>
      </c>
      <c r="B366" t="s">
        <v>69</v>
      </c>
      <c r="C366" t="s">
        <v>457</v>
      </c>
      <c r="D366" t="s">
        <v>458</v>
      </c>
      <c r="E366" s="64">
        <v>0</v>
      </c>
      <c r="F366" t="s">
        <v>459</v>
      </c>
    </row>
    <row r="367" spans="1:6">
      <c r="A367">
        <v>136</v>
      </c>
      <c r="B367" t="s">
        <v>69</v>
      </c>
      <c r="C367" t="s">
        <v>454</v>
      </c>
      <c r="D367" t="s">
        <v>455</v>
      </c>
      <c r="E367">
        <v>0</v>
      </c>
      <c r="F367" t="s">
        <v>456</v>
      </c>
    </row>
    <row r="368" spans="1:6">
      <c r="A368">
        <v>169</v>
      </c>
      <c r="B368" t="s">
        <v>69</v>
      </c>
      <c r="C368" t="s">
        <v>553</v>
      </c>
      <c r="D368" t="s">
        <v>554</v>
      </c>
      <c r="E368" s="64">
        <v>2146.5</v>
      </c>
      <c r="F368" t="s">
        <v>555</v>
      </c>
    </row>
    <row r="369" spans="1:6">
      <c r="A369">
        <v>168</v>
      </c>
      <c r="B369" t="s">
        <v>69</v>
      </c>
      <c r="C369" t="s">
        <v>550</v>
      </c>
      <c r="D369" t="s">
        <v>551</v>
      </c>
      <c r="E369" s="64">
        <v>27</v>
      </c>
      <c r="F369" t="s">
        <v>552</v>
      </c>
    </row>
    <row r="370" spans="1:6">
      <c r="A370">
        <v>167</v>
      </c>
      <c r="B370" t="s">
        <v>69</v>
      </c>
      <c r="C370" t="s">
        <v>547</v>
      </c>
      <c r="D370" t="s">
        <v>548</v>
      </c>
      <c r="E370">
        <v>79.5</v>
      </c>
      <c r="F370" t="s">
        <v>549</v>
      </c>
    </row>
    <row r="371" spans="1:6">
      <c r="A371">
        <v>200</v>
      </c>
      <c r="B371" t="s">
        <v>69</v>
      </c>
      <c r="C371" t="s">
        <v>646</v>
      </c>
      <c r="D371" t="s">
        <v>647</v>
      </c>
      <c r="E371" s="64">
        <v>0</v>
      </c>
      <c r="F371" t="s">
        <v>648</v>
      </c>
    </row>
    <row r="372" spans="1:6">
      <c r="A372">
        <v>199</v>
      </c>
      <c r="B372" t="s">
        <v>69</v>
      </c>
      <c r="C372" t="s">
        <v>643</v>
      </c>
      <c r="D372" t="s">
        <v>644</v>
      </c>
      <c r="E372" s="64">
        <v>0</v>
      </c>
      <c r="F372" t="s">
        <v>645</v>
      </c>
    </row>
    <row r="373" spans="1:6">
      <c r="A373">
        <v>198</v>
      </c>
      <c r="B373" t="s">
        <v>69</v>
      </c>
      <c r="C373" t="s">
        <v>640</v>
      </c>
      <c r="D373" t="s">
        <v>641</v>
      </c>
      <c r="E373">
        <v>0</v>
      </c>
      <c r="F373" t="s">
        <v>642</v>
      </c>
    </row>
    <row r="374" spans="1:6">
      <c r="A374">
        <v>231</v>
      </c>
      <c r="B374" t="s">
        <v>69</v>
      </c>
      <c r="C374" t="s">
        <v>739</v>
      </c>
      <c r="D374" t="s">
        <v>740</v>
      </c>
      <c r="E374" s="64">
        <v>0</v>
      </c>
      <c r="F374" t="s">
        <v>741</v>
      </c>
    </row>
    <row r="375" spans="1:6">
      <c r="A375">
        <v>230</v>
      </c>
      <c r="B375" t="s">
        <v>69</v>
      </c>
      <c r="C375" t="s">
        <v>736</v>
      </c>
      <c r="D375" t="s">
        <v>737</v>
      </c>
      <c r="E375" s="64">
        <v>0</v>
      </c>
      <c r="F375" t="s">
        <v>738</v>
      </c>
    </row>
    <row r="376" spans="1:6">
      <c r="A376">
        <v>229</v>
      </c>
      <c r="B376" t="s">
        <v>69</v>
      </c>
      <c r="C376" t="s">
        <v>733</v>
      </c>
      <c r="D376" t="s">
        <v>734</v>
      </c>
      <c r="E376">
        <v>0</v>
      </c>
      <c r="F376" t="s">
        <v>735</v>
      </c>
    </row>
    <row r="377" spans="1:6">
      <c r="A377">
        <v>262</v>
      </c>
      <c r="B377" t="s">
        <v>69</v>
      </c>
      <c r="C377" t="s">
        <v>832</v>
      </c>
      <c r="D377" t="s">
        <v>833</v>
      </c>
      <c r="E377" s="64">
        <v>0</v>
      </c>
      <c r="F377" t="s">
        <v>834</v>
      </c>
    </row>
    <row r="378" spans="1:6">
      <c r="A378">
        <v>261</v>
      </c>
      <c r="B378" t="s">
        <v>69</v>
      </c>
      <c r="C378" t="s">
        <v>829</v>
      </c>
      <c r="D378" t="s">
        <v>830</v>
      </c>
      <c r="E378" s="64">
        <v>0</v>
      </c>
      <c r="F378" t="s">
        <v>831</v>
      </c>
    </row>
    <row r="379" spans="1:6">
      <c r="A379">
        <v>260</v>
      </c>
      <c r="B379" t="s">
        <v>69</v>
      </c>
      <c r="C379" t="s">
        <v>826</v>
      </c>
      <c r="D379" t="s">
        <v>827</v>
      </c>
      <c r="E379">
        <v>0</v>
      </c>
      <c r="F379" t="s">
        <v>828</v>
      </c>
    </row>
    <row r="380" spans="1:6">
      <c r="A380">
        <v>293</v>
      </c>
      <c r="B380" t="s">
        <v>69</v>
      </c>
      <c r="C380" t="s">
        <v>925</v>
      </c>
      <c r="D380" t="s">
        <v>926</v>
      </c>
      <c r="E380" s="64">
        <v>0</v>
      </c>
      <c r="F380" t="s">
        <v>927</v>
      </c>
    </row>
    <row r="381" spans="1:6">
      <c r="A381">
        <v>292</v>
      </c>
      <c r="B381" t="s">
        <v>69</v>
      </c>
      <c r="C381" t="s">
        <v>922</v>
      </c>
      <c r="D381" t="s">
        <v>923</v>
      </c>
      <c r="E381" s="64">
        <v>0</v>
      </c>
      <c r="F381" t="s">
        <v>924</v>
      </c>
    </row>
    <row r="382" spans="1:6">
      <c r="A382">
        <v>291</v>
      </c>
      <c r="B382" t="s">
        <v>69</v>
      </c>
      <c r="C382" t="s">
        <v>919</v>
      </c>
      <c r="D382" t="s">
        <v>920</v>
      </c>
      <c r="E382">
        <v>0</v>
      </c>
      <c r="F382" t="s">
        <v>921</v>
      </c>
    </row>
    <row r="383" spans="1:6">
      <c r="A383">
        <v>324</v>
      </c>
      <c r="B383" t="s">
        <v>69</v>
      </c>
      <c r="C383" t="s">
        <v>1018</v>
      </c>
      <c r="D383" t="s">
        <v>1019</v>
      </c>
      <c r="E383" s="64">
        <v>0</v>
      </c>
      <c r="F383" t="s">
        <v>1020</v>
      </c>
    </row>
    <row r="384" spans="1:6">
      <c r="A384">
        <v>323</v>
      </c>
      <c r="B384" t="s">
        <v>69</v>
      </c>
      <c r="C384" t="s">
        <v>1015</v>
      </c>
      <c r="D384" t="s">
        <v>1016</v>
      </c>
      <c r="E384" s="64">
        <v>0</v>
      </c>
      <c r="F384" t="s">
        <v>1017</v>
      </c>
    </row>
    <row r="385" spans="1:6">
      <c r="A385">
        <v>322</v>
      </c>
      <c r="B385" t="s">
        <v>69</v>
      </c>
      <c r="C385" t="s">
        <v>1012</v>
      </c>
      <c r="D385" t="s">
        <v>1013</v>
      </c>
      <c r="E385">
        <v>0</v>
      </c>
      <c r="F385" t="s">
        <v>1014</v>
      </c>
    </row>
    <row r="386" spans="1:6">
      <c r="A386">
        <v>355</v>
      </c>
      <c r="B386" t="s">
        <v>69</v>
      </c>
      <c r="C386" t="s">
        <v>1111</v>
      </c>
      <c r="D386" t="s">
        <v>1112</v>
      </c>
      <c r="E386" s="64">
        <v>0</v>
      </c>
      <c r="F386" t="s">
        <v>1113</v>
      </c>
    </row>
    <row r="387" spans="1:6">
      <c r="A387">
        <v>354</v>
      </c>
      <c r="B387" t="s">
        <v>69</v>
      </c>
      <c r="C387" t="s">
        <v>1108</v>
      </c>
      <c r="D387" t="s">
        <v>1109</v>
      </c>
      <c r="E387" s="64">
        <v>0</v>
      </c>
      <c r="F387" t="s">
        <v>1110</v>
      </c>
    </row>
    <row r="388" spans="1:6">
      <c r="A388">
        <v>353</v>
      </c>
      <c r="B388" t="s">
        <v>69</v>
      </c>
      <c r="C388" t="s">
        <v>1105</v>
      </c>
      <c r="D388" t="s">
        <v>1106</v>
      </c>
      <c r="E388">
        <v>0</v>
      </c>
      <c r="F388" t="s">
        <v>1107</v>
      </c>
    </row>
    <row r="389" spans="1:6">
      <c r="A389">
        <v>386</v>
      </c>
      <c r="B389" t="s">
        <v>69</v>
      </c>
      <c r="C389" t="s">
        <v>1204</v>
      </c>
      <c r="D389" t="s">
        <v>1205</v>
      </c>
      <c r="E389" s="64">
        <v>540</v>
      </c>
      <c r="F389" t="s">
        <v>1206</v>
      </c>
    </row>
    <row r="390" spans="1:6">
      <c r="A390">
        <v>385</v>
      </c>
      <c r="B390" t="s">
        <v>69</v>
      </c>
      <c r="C390" t="s">
        <v>1201</v>
      </c>
      <c r="D390" t="s">
        <v>1202</v>
      </c>
      <c r="E390" s="64">
        <v>22.5</v>
      </c>
      <c r="F390" t="s">
        <v>1203</v>
      </c>
    </row>
    <row r="391" spans="1:6">
      <c r="A391">
        <v>384</v>
      </c>
      <c r="B391" t="s">
        <v>69</v>
      </c>
      <c r="C391" t="s">
        <v>1198</v>
      </c>
      <c r="D391" t="s">
        <v>1199</v>
      </c>
      <c r="E391">
        <v>24</v>
      </c>
      <c r="F391" t="s">
        <v>1200</v>
      </c>
    </row>
    <row r="392" spans="1:6">
      <c r="A392">
        <v>417</v>
      </c>
      <c r="B392" t="s">
        <v>69</v>
      </c>
      <c r="C392" t="s">
        <v>1297</v>
      </c>
      <c r="D392" t="s">
        <v>1298</v>
      </c>
      <c r="E392" s="64">
        <v>0</v>
      </c>
      <c r="F392" t="s">
        <v>1299</v>
      </c>
    </row>
    <row r="393" spans="1:6">
      <c r="A393">
        <v>416</v>
      </c>
      <c r="B393" t="s">
        <v>69</v>
      </c>
      <c r="C393" t="s">
        <v>1294</v>
      </c>
      <c r="D393" t="s">
        <v>1295</v>
      </c>
      <c r="E393" s="64">
        <v>0</v>
      </c>
      <c r="F393" t="s">
        <v>1296</v>
      </c>
    </row>
    <row r="394" spans="1:6">
      <c r="A394">
        <v>415</v>
      </c>
      <c r="B394" t="s">
        <v>69</v>
      </c>
      <c r="C394" t="s">
        <v>1291</v>
      </c>
      <c r="D394" t="s">
        <v>1292</v>
      </c>
      <c r="E394">
        <v>0</v>
      </c>
      <c r="F394" t="s">
        <v>1293</v>
      </c>
    </row>
    <row r="395" spans="1:6">
      <c r="A395">
        <v>448</v>
      </c>
      <c r="B395" t="s">
        <v>69</v>
      </c>
      <c r="C395" t="s">
        <v>1390</v>
      </c>
      <c r="D395" t="s">
        <v>1391</v>
      </c>
      <c r="E395" s="64">
        <v>0</v>
      </c>
      <c r="F395" t="s">
        <v>1392</v>
      </c>
    </row>
    <row r="396" spans="1:6">
      <c r="A396">
        <v>447</v>
      </c>
      <c r="B396" t="s">
        <v>69</v>
      </c>
      <c r="C396" t="s">
        <v>1387</v>
      </c>
      <c r="D396" t="s">
        <v>1388</v>
      </c>
      <c r="E396" s="64">
        <v>0</v>
      </c>
      <c r="F396" t="s">
        <v>1389</v>
      </c>
    </row>
    <row r="397" spans="1:6">
      <c r="A397">
        <v>446</v>
      </c>
      <c r="B397" t="s">
        <v>69</v>
      </c>
      <c r="C397" t="s">
        <v>1384</v>
      </c>
      <c r="D397" t="s">
        <v>1385</v>
      </c>
      <c r="E397">
        <v>0</v>
      </c>
      <c r="F397" t="s">
        <v>1386</v>
      </c>
    </row>
    <row r="398" spans="1:6">
      <c r="A398">
        <v>479</v>
      </c>
      <c r="B398" t="s">
        <v>69</v>
      </c>
      <c r="C398" t="s">
        <v>1483</v>
      </c>
      <c r="D398" t="s">
        <v>1484</v>
      </c>
      <c r="E398" s="64">
        <v>0</v>
      </c>
      <c r="F398" t="s">
        <v>1485</v>
      </c>
    </row>
    <row r="399" spans="1:6">
      <c r="A399">
        <v>478</v>
      </c>
      <c r="B399" t="s">
        <v>69</v>
      </c>
      <c r="C399" t="s">
        <v>1480</v>
      </c>
      <c r="D399" t="s">
        <v>1481</v>
      </c>
      <c r="E399" s="64">
        <v>0</v>
      </c>
      <c r="F399" t="s">
        <v>1482</v>
      </c>
    </row>
    <row r="400" spans="1:6">
      <c r="A400">
        <v>477</v>
      </c>
      <c r="B400" t="s">
        <v>69</v>
      </c>
      <c r="C400" t="s">
        <v>1477</v>
      </c>
      <c r="D400" t="s">
        <v>1478</v>
      </c>
      <c r="E400">
        <v>0</v>
      </c>
      <c r="F400" t="s">
        <v>1479</v>
      </c>
    </row>
    <row r="401" spans="1:6">
      <c r="A401">
        <v>510</v>
      </c>
      <c r="B401" t="s">
        <v>69</v>
      </c>
      <c r="C401" t="s">
        <v>1576</v>
      </c>
      <c r="D401" t="s">
        <v>1577</v>
      </c>
      <c r="E401" s="64">
        <v>0</v>
      </c>
      <c r="F401" t="s">
        <v>1578</v>
      </c>
    </row>
    <row r="402" spans="1:6">
      <c r="A402">
        <v>509</v>
      </c>
      <c r="B402" t="s">
        <v>69</v>
      </c>
      <c r="C402" t="s">
        <v>1573</v>
      </c>
      <c r="D402" t="s">
        <v>1574</v>
      </c>
      <c r="E402" s="64">
        <v>0</v>
      </c>
      <c r="F402" t="s">
        <v>1575</v>
      </c>
    </row>
    <row r="403" spans="1:6">
      <c r="A403">
        <v>508</v>
      </c>
      <c r="B403" t="s">
        <v>69</v>
      </c>
      <c r="C403" t="s">
        <v>1570</v>
      </c>
      <c r="D403" t="s">
        <v>1571</v>
      </c>
      <c r="E403">
        <v>0</v>
      </c>
      <c r="F403" t="s">
        <v>1572</v>
      </c>
    </row>
    <row r="404" spans="1:6">
      <c r="A404">
        <v>541</v>
      </c>
      <c r="B404" t="s">
        <v>69</v>
      </c>
      <c r="C404" t="s">
        <v>1669</v>
      </c>
      <c r="D404" t="s">
        <v>1670</v>
      </c>
      <c r="E404" s="64">
        <v>0</v>
      </c>
      <c r="F404" t="s">
        <v>1671</v>
      </c>
    </row>
    <row r="405" spans="1:6">
      <c r="A405">
        <v>540</v>
      </c>
      <c r="B405" t="s">
        <v>69</v>
      </c>
      <c r="C405" t="s">
        <v>1666</v>
      </c>
      <c r="D405" t="s">
        <v>1667</v>
      </c>
      <c r="E405" s="64">
        <v>0</v>
      </c>
      <c r="F405" t="s">
        <v>1668</v>
      </c>
    </row>
    <row r="406" spans="1:6">
      <c r="A406">
        <v>539</v>
      </c>
      <c r="B406" t="s">
        <v>69</v>
      </c>
      <c r="C406" t="s">
        <v>1663</v>
      </c>
      <c r="D406" t="s">
        <v>1664</v>
      </c>
      <c r="E406">
        <v>0</v>
      </c>
      <c r="F406" t="s">
        <v>1665</v>
      </c>
    </row>
    <row r="407" spans="1:6">
      <c r="A407">
        <v>572</v>
      </c>
      <c r="B407" t="s">
        <v>69</v>
      </c>
      <c r="C407" t="s">
        <v>1762</v>
      </c>
      <c r="D407" t="s">
        <v>1763</v>
      </c>
      <c r="E407" s="64">
        <v>2064.38</v>
      </c>
      <c r="F407" t="s">
        <v>1764</v>
      </c>
    </row>
    <row r="408" spans="1:6">
      <c r="A408">
        <v>571</v>
      </c>
      <c r="B408" t="s">
        <v>69</v>
      </c>
      <c r="C408" t="s">
        <v>1759</v>
      </c>
      <c r="D408" t="s">
        <v>1760</v>
      </c>
      <c r="E408" s="64">
        <v>22.5</v>
      </c>
      <c r="F408" t="s">
        <v>1761</v>
      </c>
    </row>
    <row r="409" spans="1:6">
      <c r="A409">
        <v>570</v>
      </c>
      <c r="B409" t="s">
        <v>69</v>
      </c>
      <c r="C409" t="s">
        <v>1756</v>
      </c>
      <c r="D409" t="s">
        <v>1757</v>
      </c>
      <c r="E409">
        <v>91.75</v>
      </c>
      <c r="F409" t="s">
        <v>1758</v>
      </c>
    </row>
    <row r="410" spans="1:6">
      <c r="A410">
        <v>603</v>
      </c>
      <c r="B410" t="s">
        <v>69</v>
      </c>
      <c r="C410" t="s">
        <v>1855</v>
      </c>
      <c r="D410" t="s">
        <v>1856</v>
      </c>
      <c r="E410" s="64">
        <v>0</v>
      </c>
      <c r="F410" t="s">
        <v>1857</v>
      </c>
    </row>
    <row r="411" spans="1:6">
      <c r="A411">
        <v>602</v>
      </c>
      <c r="B411" t="s">
        <v>69</v>
      </c>
      <c r="C411" t="s">
        <v>1852</v>
      </c>
      <c r="D411" t="s">
        <v>1853</v>
      </c>
      <c r="E411" s="64">
        <v>0</v>
      </c>
      <c r="F411" t="s">
        <v>1854</v>
      </c>
    </row>
    <row r="412" spans="1:6">
      <c r="A412">
        <v>601</v>
      </c>
      <c r="B412" t="s">
        <v>69</v>
      </c>
      <c r="C412" t="s">
        <v>1849</v>
      </c>
      <c r="D412" t="s">
        <v>1850</v>
      </c>
      <c r="E412">
        <v>0</v>
      </c>
      <c r="F412" t="s">
        <v>1851</v>
      </c>
    </row>
    <row r="413" spans="1:6">
      <c r="A413">
        <v>634</v>
      </c>
      <c r="B413" t="s">
        <v>69</v>
      </c>
      <c r="C413" t="s">
        <v>1948</v>
      </c>
      <c r="D413" t="s">
        <v>1949</v>
      </c>
      <c r="E413" s="64">
        <v>0</v>
      </c>
      <c r="F413" t="s">
        <v>1950</v>
      </c>
    </row>
    <row r="414" spans="1:6">
      <c r="A414">
        <v>633</v>
      </c>
      <c r="B414" t="s">
        <v>69</v>
      </c>
      <c r="C414" t="s">
        <v>1945</v>
      </c>
      <c r="D414" t="s">
        <v>1946</v>
      </c>
      <c r="E414" s="64">
        <v>0</v>
      </c>
      <c r="F414" t="s">
        <v>1947</v>
      </c>
    </row>
    <row r="415" spans="1:6">
      <c r="A415">
        <v>632</v>
      </c>
      <c r="B415" t="s">
        <v>69</v>
      </c>
      <c r="C415" t="s">
        <v>1942</v>
      </c>
      <c r="D415" t="s">
        <v>1943</v>
      </c>
      <c r="E415">
        <v>0</v>
      </c>
      <c r="F415" t="s">
        <v>1944</v>
      </c>
    </row>
    <row r="416" spans="1:6">
      <c r="A416">
        <v>665</v>
      </c>
      <c r="B416" t="s">
        <v>69</v>
      </c>
      <c r="C416" t="s">
        <v>2041</v>
      </c>
      <c r="D416" t="s">
        <v>2042</v>
      </c>
      <c r="E416" s="64">
        <v>0</v>
      </c>
      <c r="F416" t="s">
        <v>2043</v>
      </c>
    </row>
    <row r="417" spans="1:6">
      <c r="A417">
        <v>664</v>
      </c>
      <c r="B417" t="s">
        <v>69</v>
      </c>
      <c r="C417" t="s">
        <v>2038</v>
      </c>
      <c r="D417" t="s">
        <v>2039</v>
      </c>
      <c r="E417" s="64">
        <v>0</v>
      </c>
      <c r="F417" t="s">
        <v>2040</v>
      </c>
    </row>
    <row r="418" spans="1:6">
      <c r="A418">
        <v>663</v>
      </c>
      <c r="B418" t="s">
        <v>69</v>
      </c>
      <c r="C418" t="s">
        <v>2035</v>
      </c>
      <c r="D418" t="s">
        <v>2036</v>
      </c>
      <c r="E418">
        <v>0</v>
      </c>
      <c r="F418" t="s">
        <v>2037</v>
      </c>
    </row>
    <row r="419" spans="1:6">
      <c r="A419">
        <v>696</v>
      </c>
      <c r="B419" t="s">
        <v>69</v>
      </c>
      <c r="C419" t="s">
        <v>2134</v>
      </c>
      <c r="D419" t="s">
        <v>2135</v>
      </c>
      <c r="E419" s="64">
        <v>0</v>
      </c>
      <c r="F419" t="s">
        <v>2136</v>
      </c>
    </row>
    <row r="420" spans="1:6">
      <c r="A420">
        <v>695</v>
      </c>
      <c r="B420" t="s">
        <v>69</v>
      </c>
      <c r="C420" t="s">
        <v>2131</v>
      </c>
      <c r="D420" t="s">
        <v>2132</v>
      </c>
      <c r="E420" s="64">
        <v>0</v>
      </c>
      <c r="F420" t="s">
        <v>2133</v>
      </c>
    </row>
    <row r="421" spans="1:6">
      <c r="A421">
        <v>694</v>
      </c>
      <c r="B421" t="s">
        <v>69</v>
      </c>
      <c r="C421" t="s">
        <v>2128</v>
      </c>
      <c r="D421" t="s">
        <v>2129</v>
      </c>
      <c r="E421">
        <v>0</v>
      </c>
      <c r="F421" t="s">
        <v>2130</v>
      </c>
    </row>
    <row r="422" spans="1:6">
      <c r="A422">
        <v>727</v>
      </c>
      <c r="B422" t="s">
        <v>69</v>
      </c>
      <c r="C422" t="s">
        <v>2227</v>
      </c>
      <c r="D422" t="s">
        <v>2228</v>
      </c>
      <c r="E422" s="64">
        <v>0</v>
      </c>
      <c r="F422" t="s">
        <v>2229</v>
      </c>
    </row>
    <row r="423" spans="1:6">
      <c r="A423">
        <v>726</v>
      </c>
      <c r="B423" t="s">
        <v>69</v>
      </c>
      <c r="C423" t="s">
        <v>2224</v>
      </c>
      <c r="D423" t="s">
        <v>2225</v>
      </c>
      <c r="E423" s="64">
        <v>30</v>
      </c>
      <c r="F423" t="s">
        <v>2226</v>
      </c>
    </row>
    <row r="424" spans="1:6">
      <c r="A424">
        <v>725</v>
      </c>
      <c r="B424" t="s">
        <v>69</v>
      </c>
      <c r="C424" t="s">
        <v>2221</v>
      </c>
      <c r="D424" t="s">
        <v>2222</v>
      </c>
      <c r="E424">
        <v>0</v>
      </c>
      <c r="F424" t="s">
        <v>2223</v>
      </c>
    </row>
    <row r="425" spans="1:6">
      <c r="A425">
        <v>758</v>
      </c>
      <c r="B425" t="s">
        <v>69</v>
      </c>
      <c r="C425" t="s">
        <v>2320</v>
      </c>
      <c r="D425" t="s">
        <v>2321</v>
      </c>
      <c r="E425" s="64">
        <v>3341.25</v>
      </c>
      <c r="F425" t="s">
        <v>2322</v>
      </c>
    </row>
    <row r="426" spans="1:6">
      <c r="A426">
        <v>757</v>
      </c>
      <c r="B426" t="s">
        <v>69</v>
      </c>
      <c r="C426" t="s">
        <v>2317</v>
      </c>
      <c r="D426" t="s">
        <v>2318</v>
      </c>
      <c r="E426" s="64">
        <v>33</v>
      </c>
      <c r="F426" t="s">
        <v>2319</v>
      </c>
    </row>
    <row r="427" spans="1:6">
      <c r="A427">
        <v>756</v>
      </c>
      <c r="B427" t="s">
        <v>69</v>
      </c>
      <c r="C427" t="s">
        <v>2314</v>
      </c>
      <c r="D427" t="s">
        <v>2315</v>
      </c>
      <c r="E427">
        <v>101.25</v>
      </c>
      <c r="F427" t="s">
        <v>2316</v>
      </c>
    </row>
    <row r="428" spans="1:6">
      <c r="A428">
        <v>789</v>
      </c>
      <c r="B428" t="s">
        <v>69</v>
      </c>
      <c r="C428" t="s">
        <v>2413</v>
      </c>
      <c r="D428" t="s">
        <v>2414</v>
      </c>
      <c r="E428" s="64">
        <v>0</v>
      </c>
      <c r="F428" t="s">
        <v>2415</v>
      </c>
    </row>
    <row r="429" spans="1:6">
      <c r="A429">
        <v>788</v>
      </c>
      <c r="B429" t="s">
        <v>69</v>
      </c>
      <c r="C429" t="s">
        <v>2410</v>
      </c>
      <c r="D429" t="s">
        <v>2411</v>
      </c>
      <c r="E429" s="64">
        <v>0</v>
      </c>
      <c r="F429" t="s">
        <v>2412</v>
      </c>
    </row>
    <row r="430" spans="1:6">
      <c r="A430">
        <v>787</v>
      </c>
      <c r="B430" t="s">
        <v>69</v>
      </c>
      <c r="C430" t="s">
        <v>2407</v>
      </c>
      <c r="D430" t="s">
        <v>2408</v>
      </c>
      <c r="E430">
        <v>0</v>
      </c>
      <c r="F430" t="s">
        <v>2409</v>
      </c>
    </row>
    <row r="431" spans="1:6">
      <c r="A431">
        <v>820</v>
      </c>
      <c r="B431" t="s">
        <v>69</v>
      </c>
      <c r="C431" t="s">
        <v>2506</v>
      </c>
      <c r="D431" t="s">
        <v>2507</v>
      </c>
      <c r="E431" s="64">
        <v>0</v>
      </c>
      <c r="F431" t="s">
        <v>2508</v>
      </c>
    </row>
    <row r="432" spans="1:6">
      <c r="A432">
        <v>819</v>
      </c>
      <c r="B432" t="s">
        <v>69</v>
      </c>
      <c r="C432" t="s">
        <v>2503</v>
      </c>
      <c r="D432" t="s">
        <v>2504</v>
      </c>
      <c r="E432" s="64">
        <v>0</v>
      </c>
      <c r="F432" t="s">
        <v>2505</v>
      </c>
    </row>
    <row r="433" spans="1:6">
      <c r="A433">
        <v>818</v>
      </c>
      <c r="B433" t="s">
        <v>69</v>
      </c>
      <c r="C433" t="s">
        <v>2500</v>
      </c>
      <c r="D433" t="s">
        <v>2501</v>
      </c>
      <c r="E433">
        <v>0</v>
      </c>
      <c r="F433" t="s">
        <v>2502</v>
      </c>
    </row>
    <row r="434" spans="1:6">
      <c r="A434">
        <v>851</v>
      </c>
      <c r="B434" t="s">
        <v>69</v>
      </c>
      <c r="C434" t="s">
        <v>2599</v>
      </c>
      <c r="D434" t="s">
        <v>2600</v>
      </c>
      <c r="E434" s="64">
        <v>4312.5</v>
      </c>
      <c r="F434" t="s">
        <v>2601</v>
      </c>
    </row>
    <row r="435" spans="1:6">
      <c r="A435">
        <v>850</v>
      </c>
      <c r="B435" t="s">
        <v>69</v>
      </c>
      <c r="C435" t="s">
        <v>2596</v>
      </c>
      <c r="D435" t="s">
        <v>2597</v>
      </c>
      <c r="E435" s="64">
        <v>34.5</v>
      </c>
      <c r="F435" t="s">
        <v>2598</v>
      </c>
    </row>
    <row r="436" spans="1:6">
      <c r="A436">
        <v>849</v>
      </c>
      <c r="B436" t="s">
        <v>69</v>
      </c>
      <c r="C436" t="s">
        <v>2593</v>
      </c>
      <c r="D436" t="s">
        <v>2594</v>
      </c>
      <c r="E436">
        <v>125</v>
      </c>
      <c r="F436" t="s">
        <v>2595</v>
      </c>
    </row>
    <row r="437" spans="1:6">
      <c r="A437">
        <v>882</v>
      </c>
      <c r="B437" t="s">
        <v>69</v>
      </c>
      <c r="C437" t="s">
        <v>2692</v>
      </c>
      <c r="D437" t="s">
        <v>2693</v>
      </c>
      <c r="E437" s="64">
        <v>0</v>
      </c>
      <c r="F437" t="s">
        <v>2694</v>
      </c>
    </row>
    <row r="438" spans="1:6">
      <c r="A438">
        <v>881</v>
      </c>
      <c r="B438" t="s">
        <v>69</v>
      </c>
      <c r="C438" t="s">
        <v>2689</v>
      </c>
      <c r="D438" t="s">
        <v>2690</v>
      </c>
      <c r="E438" s="64">
        <v>0</v>
      </c>
      <c r="F438" t="s">
        <v>2691</v>
      </c>
    </row>
    <row r="439" spans="1:6">
      <c r="A439">
        <v>880</v>
      </c>
      <c r="B439" t="s">
        <v>69</v>
      </c>
      <c r="C439" t="s">
        <v>2686</v>
      </c>
      <c r="D439" t="s">
        <v>2687</v>
      </c>
      <c r="E439">
        <v>0</v>
      </c>
      <c r="F439" t="s">
        <v>2688</v>
      </c>
    </row>
    <row r="440" spans="1:6">
      <c r="A440">
        <v>913</v>
      </c>
      <c r="B440" t="s">
        <v>69</v>
      </c>
      <c r="C440" t="s">
        <v>2785</v>
      </c>
      <c r="D440" t="s">
        <v>2786</v>
      </c>
      <c r="E440" s="64">
        <v>90</v>
      </c>
      <c r="F440" t="s">
        <v>2787</v>
      </c>
    </row>
    <row r="441" spans="1:6">
      <c r="A441">
        <v>912</v>
      </c>
      <c r="B441" t="s">
        <v>69</v>
      </c>
      <c r="C441" t="s">
        <v>2782</v>
      </c>
      <c r="D441" t="s">
        <v>2783</v>
      </c>
      <c r="E441" s="64">
        <v>30</v>
      </c>
      <c r="F441" t="s">
        <v>2784</v>
      </c>
    </row>
    <row r="442" spans="1:6">
      <c r="A442">
        <v>911</v>
      </c>
      <c r="B442" t="s">
        <v>69</v>
      </c>
      <c r="C442" t="s">
        <v>2779</v>
      </c>
      <c r="D442" t="s">
        <v>2780</v>
      </c>
      <c r="E442">
        <v>3</v>
      </c>
      <c r="F442" t="s">
        <v>2781</v>
      </c>
    </row>
    <row r="443" spans="1:6">
      <c r="A443">
        <v>944</v>
      </c>
      <c r="B443" t="s">
        <v>69</v>
      </c>
      <c r="C443" t="s">
        <v>2878</v>
      </c>
      <c r="D443" t="s">
        <v>2879</v>
      </c>
      <c r="E443" s="64">
        <v>0</v>
      </c>
      <c r="F443" t="s">
        <v>2880</v>
      </c>
    </row>
    <row r="444" spans="1:6">
      <c r="A444">
        <v>943</v>
      </c>
      <c r="B444" t="s">
        <v>69</v>
      </c>
      <c r="C444" t="s">
        <v>2875</v>
      </c>
      <c r="D444" t="s">
        <v>2876</v>
      </c>
      <c r="E444" s="64">
        <v>0</v>
      </c>
      <c r="F444" t="s">
        <v>2877</v>
      </c>
    </row>
    <row r="445" spans="1:6">
      <c r="A445">
        <v>942</v>
      </c>
      <c r="B445" t="s">
        <v>69</v>
      </c>
      <c r="C445" t="s">
        <v>2872</v>
      </c>
      <c r="D445" t="s">
        <v>2873</v>
      </c>
      <c r="E445">
        <v>0</v>
      </c>
      <c r="F445" t="s">
        <v>2874</v>
      </c>
    </row>
    <row r="446" spans="1:6">
      <c r="A446">
        <v>51</v>
      </c>
      <c r="B446" t="s">
        <v>69</v>
      </c>
      <c r="C446" t="s">
        <v>204</v>
      </c>
      <c r="D446" t="s">
        <v>205</v>
      </c>
      <c r="E446" t="s">
        <v>9</v>
      </c>
      <c r="F446" t="s">
        <v>206</v>
      </c>
    </row>
    <row r="447" spans="1:6">
      <c r="A447">
        <v>85</v>
      </c>
      <c r="B447" t="s">
        <v>69</v>
      </c>
      <c r="C447" t="s">
        <v>302</v>
      </c>
      <c r="D447" t="s">
        <v>303</v>
      </c>
      <c r="E447" s="64">
        <v>346280.9</v>
      </c>
      <c r="F447" t="s">
        <v>304</v>
      </c>
    </row>
    <row r="448" spans="1:6">
      <c r="A448">
        <v>83</v>
      </c>
      <c r="B448" t="s">
        <v>69</v>
      </c>
      <c r="C448" t="s">
        <v>296</v>
      </c>
      <c r="D448" t="s">
        <v>297</v>
      </c>
      <c r="E448">
        <v>14272.26</v>
      </c>
      <c r="F448" t="s">
        <v>298</v>
      </c>
    </row>
    <row r="449" spans="1:6">
      <c r="A449">
        <v>141</v>
      </c>
      <c r="B449" t="s">
        <v>69</v>
      </c>
      <c r="C449" t="s">
        <v>469</v>
      </c>
      <c r="D449" t="s">
        <v>470</v>
      </c>
      <c r="E449" s="64">
        <v>0</v>
      </c>
      <c r="F449" t="s">
        <v>471</v>
      </c>
    </row>
    <row r="450" spans="1:6">
      <c r="A450">
        <v>140</v>
      </c>
      <c r="B450" t="s">
        <v>69</v>
      </c>
      <c r="C450" t="s">
        <v>466</v>
      </c>
      <c r="D450" t="s">
        <v>467</v>
      </c>
      <c r="E450" s="64">
        <v>0</v>
      </c>
      <c r="F450" t="s">
        <v>468</v>
      </c>
    </row>
    <row r="451" spans="1:6">
      <c r="A451">
        <v>139</v>
      </c>
      <c r="B451" t="s">
        <v>69</v>
      </c>
      <c r="C451" t="s">
        <v>463</v>
      </c>
      <c r="D451" t="s">
        <v>464</v>
      </c>
      <c r="E451">
        <v>0</v>
      </c>
      <c r="F451" t="s">
        <v>465</v>
      </c>
    </row>
    <row r="452" spans="1:6">
      <c r="A452">
        <v>172</v>
      </c>
      <c r="B452" t="s">
        <v>69</v>
      </c>
      <c r="C452" t="s">
        <v>562</v>
      </c>
      <c r="D452" t="s">
        <v>563</v>
      </c>
      <c r="E452" s="64">
        <v>29637</v>
      </c>
      <c r="F452" t="s">
        <v>564</v>
      </c>
    </row>
    <row r="453" spans="1:6">
      <c r="A453">
        <v>171</v>
      </c>
      <c r="B453" t="s">
        <v>69</v>
      </c>
      <c r="C453" t="s">
        <v>559</v>
      </c>
      <c r="D453" t="s">
        <v>560</v>
      </c>
      <c r="E453" s="64">
        <v>18</v>
      </c>
      <c r="F453" t="s">
        <v>561</v>
      </c>
    </row>
    <row r="454" spans="1:6">
      <c r="A454">
        <v>170</v>
      </c>
      <c r="B454" t="s">
        <v>69</v>
      </c>
      <c r="C454" t="s">
        <v>556</v>
      </c>
      <c r="D454" t="s">
        <v>557</v>
      </c>
      <c r="E454">
        <v>1646.5</v>
      </c>
      <c r="F454" t="s">
        <v>558</v>
      </c>
    </row>
    <row r="455" spans="1:6">
      <c r="A455">
        <v>203</v>
      </c>
      <c r="B455" t="s">
        <v>69</v>
      </c>
      <c r="C455" t="s">
        <v>655</v>
      </c>
      <c r="D455" t="s">
        <v>656</v>
      </c>
      <c r="E455" s="64">
        <v>41787.5</v>
      </c>
      <c r="F455" t="s">
        <v>657</v>
      </c>
    </row>
    <row r="456" spans="1:6">
      <c r="A456">
        <v>202</v>
      </c>
      <c r="B456" t="s">
        <v>69</v>
      </c>
      <c r="C456" t="s">
        <v>652</v>
      </c>
      <c r="D456" t="s">
        <v>653</v>
      </c>
      <c r="E456" s="64">
        <v>25</v>
      </c>
      <c r="F456" t="s">
        <v>654</v>
      </c>
    </row>
    <row r="457" spans="1:6">
      <c r="A457">
        <v>201</v>
      </c>
      <c r="B457" t="s">
        <v>69</v>
      </c>
      <c r="C457" t="s">
        <v>649</v>
      </c>
      <c r="D457" t="s">
        <v>650</v>
      </c>
      <c r="E457">
        <v>1671.5</v>
      </c>
      <c r="F457" t="s">
        <v>651</v>
      </c>
    </row>
    <row r="458" spans="1:6">
      <c r="A458">
        <v>234</v>
      </c>
      <c r="B458" t="s">
        <v>69</v>
      </c>
      <c r="C458" t="s">
        <v>748</v>
      </c>
      <c r="D458" t="s">
        <v>749</v>
      </c>
      <c r="E458" s="64">
        <v>0</v>
      </c>
      <c r="F458" t="s">
        <v>750</v>
      </c>
    </row>
    <row r="459" spans="1:6">
      <c r="A459">
        <v>233</v>
      </c>
      <c r="B459" t="s">
        <v>69</v>
      </c>
      <c r="C459" t="s">
        <v>745</v>
      </c>
      <c r="D459" t="s">
        <v>746</v>
      </c>
      <c r="E459" s="64">
        <v>0</v>
      </c>
      <c r="F459" t="s">
        <v>747</v>
      </c>
    </row>
    <row r="460" spans="1:6">
      <c r="A460">
        <v>232</v>
      </c>
      <c r="B460" t="s">
        <v>69</v>
      </c>
      <c r="C460" t="s">
        <v>742</v>
      </c>
      <c r="D460" t="s">
        <v>743</v>
      </c>
      <c r="E460">
        <v>0</v>
      </c>
      <c r="F460" t="s">
        <v>744</v>
      </c>
    </row>
    <row r="461" spans="1:6">
      <c r="A461">
        <v>265</v>
      </c>
      <c r="B461" t="s">
        <v>69</v>
      </c>
      <c r="C461" t="s">
        <v>841</v>
      </c>
      <c r="D461" t="s">
        <v>842</v>
      </c>
      <c r="E461" s="64">
        <v>59066</v>
      </c>
      <c r="F461" t="s">
        <v>843</v>
      </c>
    </row>
    <row r="462" spans="1:6">
      <c r="A462">
        <v>264</v>
      </c>
      <c r="B462" t="s">
        <v>69</v>
      </c>
      <c r="C462" t="s">
        <v>838</v>
      </c>
      <c r="D462" t="s">
        <v>839</v>
      </c>
      <c r="E462" s="64">
        <v>28</v>
      </c>
      <c r="F462" t="s">
        <v>840</v>
      </c>
    </row>
    <row r="463" spans="1:6">
      <c r="A463">
        <v>263</v>
      </c>
      <c r="B463" t="s">
        <v>69</v>
      </c>
      <c r="C463" t="s">
        <v>835</v>
      </c>
      <c r="D463" t="s">
        <v>836</v>
      </c>
      <c r="E463">
        <v>2109.5</v>
      </c>
      <c r="F463" t="s">
        <v>837</v>
      </c>
    </row>
    <row r="464" spans="1:6">
      <c r="A464">
        <v>296</v>
      </c>
      <c r="B464" t="s">
        <v>69</v>
      </c>
      <c r="C464" t="s">
        <v>934</v>
      </c>
      <c r="D464" t="s">
        <v>935</v>
      </c>
      <c r="E464" s="64">
        <v>0</v>
      </c>
      <c r="F464" t="s">
        <v>936</v>
      </c>
    </row>
    <row r="465" spans="1:6">
      <c r="A465">
        <v>295</v>
      </c>
      <c r="B465" t="s">
        <v>69</v>
      </c>
      <c r="C465" t="s">
        <v>931</v>
      </c>
      <c r="D465" t="s">
        <v>932</v>
      </c>
      <c r="E465" s="64">
        <v>0</v>
      </c>
      <c r="F465" t="s">
        <v>933</v>
      </c>
    </row>
    <row r="466" spans="1:6">
      <c r="A466">
        <v>294</v>
      </c>
      <c r="B466" t="s">
        <v>69</v>
      </c>
      <c r="C466" t="s">
        <v>928</v>
      </c>
      <c r="D466" t="s">
        <v>929</v>
      </c>
      <c r="E466">
        <v>0</v>
      </c>
      <c r="F466" t="s">
        <v>930</v>
      </c>
    </row>
    <row r="467" spans="1:6">
      <c r="A467">
        <v>327</v>
      </c>
      <c r="B467" t="s">
        <v>69</v>
      </c>
      <c r="C467" t="s">
        <v>1027</v>
      </c>
      <c r="D467" t="s">
        <v>1028</v>
      </c>
      <c r="E467" s="64">
        <v>0</v>
      </c>
      <c r="F467" t="s">
        <v>1029</v>
      </c>
    </row>
    <row r="468" spans="1:6">
      <c r="A468">
        <v>326</v>
      </c>
      <c r="B468" t="s">
        <v>69</v>
      </c>
      <c r="C468" t="s">
        <v>1024</v>
      </c>
      <c r="D468" t="s">
        <v>1025</v>
      </c>
      <c r="E468" s="64">
        <v>0</v>
      </c>
      <c r="F468" t="s">
        <v>1026</v>
      </c>
    </row>
    <row r="469" spans="1:6">
      <c r="A469">
        <v>325</v>
      </c>
      <c r="B469" t="s">
        <v>69</v>
      </c>
      <c r="C469" t="s">
        <v>1021</v>
      </c>
      <c r="D469" t="s">
        <v>1022</v>
      </c>
      <c r="E469">
        <v>0</v>
      </c>
      <c r="F469" t="s">
        <v>1023</v>
      </c>
    </row>
    <row r="470" spans="1:6">
      <c r="A470">
        <v>358</v>
      </c>
      <c r="B470" t="s">
        <v>69</v>
      </c>
      <c r="C470" t="s">
        <v>1120</v>
      </c>
      <c r="D470" t="s">
        <v>1121</v>
      </c>
      <c r="E470" s="64">
        <v>0</v>
      </c>
      <c r="F470" t="s">
        <v>1122</v>
      </c>
    </row>
    <row r="471" spans="1:6">
      <c r="A471">
        <v>357</v>
      </c>
      <c r="B471" t="s">
        <v>69</v>
      </c>
      <c r="C471" t="s">
        <v>1117</v>
      </c>
      <c r="D471" t="s">
        <v>1118</v>
      </c>
      <c r="E471" s="64">
        <v>0</v>
      </c>
      <c r="F471" t="s">
        <v>1119</v>
      </c>
    </row>
    <row r="472" spans="1:6">
      <c r="A472">
        <v>356</v>
      </c>
      <c r="B472" t="s">
        <v>69</v>
      </c>
      <c r="C472" t="s">
        <v>1114</v>
      </c>
      <c r="D472" t="s">
        <v>1115</v>
      </c>
      <c r="E472">
        <v>0</v>
      </c>
      <c r="F472" t="s">
        <v>1116</v>
      </c>
    </row>
    <row r="473" spans="1:6">
      <c r="A473">
        <v>389</v>
      </c>
      <c r="B473" t="s">
        <v>69</v>
      </c>
      <c r="C473" t="s">
        <v>1213</v>
      </c>
      <c r="D473" t="s">
        <v>1214</v>
      </c>
      <c r="E473" s="64">
        <v>6393.75</v>
      </c>
      <c r="F473" t="s">
        <v>1215</v>
      </c>
    </row>
    <row r="474" spans="1:6">
      <c r="A474">
        <v>388</v>
      </c>
      <c r="B474" t="s">
        <v>69</v>
      </c>
      <c r="C474" t="s">
        <v>1210</v>
      </c>
      <c r="D474" t="s">
        <v>1211</v>
      </c>
      <c r="E474" s="64">
        <v>15</v>
      </c>
      <c r="F474" t="s">
        <v>1212</v>
      </c>
    </row>
    <row r="475" spans="1:6">
      <c r="A475">
        <v>387</v>
      </c>
      <c r="B475" t="s">
        <v>69</v>
      </c>
      <c r="C475" t="s">
        <v>1207</v>
      </c>
      <c r="D475" t="s">
        <v>1208</v>
      </c>
      <c r="E475">
        <v>426.25</v>
      </c>
      <c r="F475" t="s">
        <v>1209</v>
      </c>
    </row>
    <row r="476" spans="1:6">
      <c r="A476">
        <v>420</v>
      </c>
      <c r="B476" t="s">
        <v>69</v>
      </c>
      <c r="C476" t="s">
        <v>1306</v>
      </c>
      <c r="D476" t="s">
        <v>1307</v>
      </c>
      <c r="E476" s="64">
        <v>0</v>
      </c>
      <c r="F476" t="s">
        <v>1308</v>
      </c>
    </row>
    <row r="477" spans="1:6">
      <c r="A477">
        <v>419</v>
      </c>
      <c r="B477" t="s">
        <v>69</v>
      </c>
      <c r="C477" t="s">
        <v>1303</v>
      </c>
      <c r="D477" t="s">
        <v>1304</v>
      </c>
      <c r="E477" s="64">
        <v>0</v>
      </c>
      <c r="F477" t="s">
        <v>1305</v>
      </c>
    </row>
    <row r="478" spans="1:6">
      <c r="A478">
        <v>418</v>
      </c>
      <c r="B478" t="s">
        <v>69</v>
      </c>
      <c r="C478" t="s">
        <v>1300</v>
      </c>
      <c r="D478" t="s">
        <v>1301</v>
      </c>
      <c r="E478">
        <v>0</v>
      </c>
      <c r="F478" t="s">
        <v>1302</v>
      </c>
    </row>
    <row r="479" spans="1:6">
      <c r="A479">
        <v>451</v>
      </c>
      <c r="B479" t="s">
        <v>69</v>
      </c>
      <c r="C479" t="s">
        <v>1399</v>
      </c>
      <c r="D479" t="s">
        <v>1400</v>
      </c>
      <c r="E479" s="64">
        <v>0</v>
      </c>
      <c r="F479" t="s">
        <v>1401</v>
      </c>
    </row>
    <row r="480" spans="1:6">
      <c r="A480">
        <v>450</v>
      </c>
      <c r="B480" t="s">
        <v>69</v>
      </c>
      <c r="C480" t="s">
        <v>1396</v>
      </c>
      <c r="D480" t="s">
        <v>1397</v>
      </c>
      <c r="E480" s="64">
        <v>0</v>
      </c>
      <c r="F480" t="s">
        <v>1398</v>
      </c>
    </row>
    <row r="481" spans="1:6">
      <c r="A481">
        <v>449</v>
      </c>
      <c r="B481" t="s">
        <v>69</v>
      </c>
      <c r="C481" t="s">
        <v>1393</v>
      </c>
      <c r="D481" t="s">
        <v>1394</v>
      </c>
      <c r="E481">
        <v>0</v>
      </c>
      <c r="F481" t="s">
        <v>1395</v>
      </c>
    </row>
    <row r="482" spans="1:6">
      <c r="A482">
        <v>482</v>
      </c>
      <c r="B482" t="s">
        <v>69</v>
      </c>
      <c r="C482" t="s">
        <v>1492</v>
      </c>
      <c r="D482" t="s">
        <v>1493</v>
      </c>
      <c r="E482" s="64">
        <v>0</v>
      </c>
      <c r="F482" t="s">
        <v>1494</v>
      </c>
    </row>
    <row r="483" spans="1:6">
      <c r="A483">
        <v>481</v>
      </c>
      <c r="B483" t="s">
        <v>69</v>
      </c>
      <c r="C483" t="s">
        <v>1489</v>
      </c>
      <c r="D483" t="s">
        <v>1490</v>
      </c>
      <c r="E483" s="64">
        <v>0</v>
      </c>
      <c r="F483" t="s">
        <v>1491</v>
      </c>
    </row>
    <row r="484" spans="1:6">
      <c r="A484">
        <v>480</v>
      </c>
      <c r="B484" t="s">
        <v>69</v>
      </c>
      <c r="C484" t="s">
        <v>1486</v>
      </c>
      <c r="D484" t="s">
        <v>1487</v>
      </c>
      <c r="E484">
        <v>0</v>
      </c>
      <c r="F484" t="s">
        <v>1488</v>
      </c>
    </row>
    <row r="485" spans="1:6">
      <c r="A485">
        <v>513</v>
      </c>
      <c r="B485" t="s">
        <v>69</v>
      </c>
      <c r="C485" t="s">
        <v>1585</v>
      </c>
      <c r="D485" t="s">
        <v>1586</v>
      </c>
      <c r="E485" s="64">
        <v>37700</v>
      </c>
      <c r="F485" t="s">
        <v>1587</v>
      </c>
    </row>
    <row r="486" spans="1:6">
      <c r="A486">
        <v>512</v>
      </c>
      <c r="B486" t="s">
        <v>69</v>
      </c>
      <c r="C486" t="s">
        <v>1582</v>
      </c>
      <c r="D486" t="s">
        <v>1583</v>
      </c>
      <c r="E486" s="64">
        <v>25</v>
      </c>
      <c r="F486" t="s">
        <v>1584</v>
      </c>
    </row>
    <row r="487" spans="1:6">
      <c r="A487">
        <v>511</v>
      </c>
      <c r="B487" t="s">
        <v>69</v>
      </c>
      <c r="C487" t="s">
        <v>1579</v>
      </c>
      <c r="D487" t="s">
        <v>1580</v>
      </c>
      <c r="E487">
        <v>1508</v>
      </c>
      <c r="F487" t="s">
        <v>1581</v>
      </c>
    </row>
    <row r="488" spans="1:6">
      <c r="A488">
        <v>544</v>
      </c>
      <c r="B488" t="s">
        <v>69</v>
      </c>
      <c r="C488" t="s">
        <v>1678</v>
      </c>
      <c r="D488" t="s">
        <v>1679</v>
      </c>
      <c r="E488" s="64">
        <v>11200</v>
      </c>
      <c r="F488" t="s">
        <v>1680</v>
      </c>
    </row>
    <row r="489" spans="1:6">
      <c r="A489">
        <v>543</v>
      </c>
      <c r="B489" t="s">
        <v>69</v>
      </c>
      <c r="C489" t="s">
        <v>1675</v>
      </c>
      <c r="D489" t="s">
        <v>1676</v>
      </c>
      <c r="E489" s="64">
        <v>35</v>
      </c>
      <c r="F489" t="s">
        <v>1677</v>
      </c>
    </row>
    <row r="490" spans="1:6">
      <c r="A490">
        <v>542</v>
      </c>
      <c r="B490" t="s">
        <v>69</v>
      </c>
      <c r="C490" t="s">
        <v>1672</v>
      </c>
      <c r="D490" t="s">
        <v>1673</v>
      </c>
      <c r="E490">
        <v>320</v>
      </c>
      <c r="F490" t="s">
        <v>1674</v>
      </c>
    </row>
    <row r="491" spans="1:6">
      <c r="A491">
        <v>575</v>
      </c>
      <c r="B491" t="s">
        <v>69</v>
      </c>
      <c r="C491" t="s">
        <v>1771</v>
      </c>
      <c r="D491" t="s">
        <v>1772</v>
      </c>
      <c r="E491" s="64">
        <v>10755</v>
      </c>
      <c r="F491" t="s">
        <v>1773</v>
      </c>
    </row>
    <row r="492" spans="1:6">
      <c r="A492">
        <v>574</v>
      </c>
      <c r="B492" t="s">
        <v>69</v>
      </c>
      <c r="C492" t="s">
        <v>1768</v>
      </c>
      <c r="D492" t="s">
        <v>1769</v>
      </c>
      <c r="E492" s="64">
        <v>15</v>
      </c>
      <c r="F492" t="s">
        <v>1770</v>
      </c>
    </row>
    <row r="493" spans="1:6">
      <c r="A493">
        <v>573</v>
      </c>
      <c r="B493" t="s">
        <v>69</v>
      </c>
      <c r="C493" t="s">
        <v>1765</v>
      </c>
      <c r="D493" t="s">
        <v>1766</v>
      </c>
      <c r="E493">
        <v>717</v>
      </c>
      <c r="F493" t="s">
        <v>1767</v>
      </c>
    </row>
    <row r="494" spans="1:6">
      <c r="A494">
        <v>606</v>
      </c>
      <c r="B494" t="s">
        <v>69</v>
      </c>
      <c r="C494" t="s">
        <v>1864</v>
      </c>
      <c r="D494" t="s">
        <v>1865</v>
      </c>
      <c r="E494" s="64">
        <v>0</v>
      </c>
      <c r="F494" t="s">
        <v>1866</v>
      </c>
    </row>
    <row r="495" spans="1:6">
      <c r="A495">
        <v>605</v>
      </c>
      <c r="B495" t="s">
        <v>69</v>
      </c>
      <c r="C495" t="s">
        <v>1861</v>
      </c>
      <c r="D495" t="s">
        <v>1862</v>
      </c>
      <c r="E495" s="64">
        <v>0</v>
      </c>
      <c r="F495" t="s">
        <v>1863</v>
      </c>
    </row>
    <row r="496" spans="1:6">
      <c r="A496">
        <v>604</v>
      </c>
      <c r="B496" t="s">
        <v>69</v>
      </c>
      <c r="C496" t="s">
        <v>1858</v>
      </c>
      <c r="D496" t="s">
        <v>1859</v>
      </c>
      <c r="E496">
        <v>0</v>
      </c>
      <c r="F496" t="s">
        <v>1860</v>
      </c>
    </row>
    <row r="497" spans="1:6">
      <c r="A497">
        <v>637</v>
      </c>
      <c r="B497" t="s">
        <v>69</v>
      </c>
      <c r="C497" t="s">
        <v>1957</v>
      </c>
      <c r="D497" t="s">
        <v>1958</v>
      </c>
      <c r="E497" s="64">
        <v>47983.95</v>
      </c>
      <c r="F497" t="s">
        <v>1959</v>
      </c>
    </row>
    <row r="498" spans="1:6">
      <c r="A498">
        <v>636</v>
      </c>
      <c r="B498" t="s">
        <v>69</v>
      </c>
      <c r="C498" t="s">
        <v>1954</v>
      </c>
      <c r="D498" t="s">
        <v>1955</v>
      </c>
      <c r="E498" s="64">
        <v>42</v>
      </c>
      <c r="F498" t="s">
        <v>1956</v>
      </c>
    </row>
    <row r="499" spans="1:6">
      <c r="A499">
        <v>635</v>
      </c>
      <c r="B499" t="s">
        <v>69</v>
      </c>
      <c r="C499" t="s">
        <v>1951</v>
      </c>
      <c r="D499" t="s">
        <v>1952</v>
      </c>
      <c r="E499">
        <v>1141.75</v>
      </c>
      <c r="F499" t="s">
        <v>1953</v>
      </c>
    </row>
    <row r="500" spans="1:6">
      <c r="A500">
        <v>668</v>
      </c>
      <c r="B500" t="s">
        <v>69</v>
      </c>
      <c r="C500" t="s">
        <v>2050</v>
      </c>
      <c r="D500" t="s">
        <v>2051</v>
      </c>
      <c r="E500" s="64">
        <v>100</v>
      </c>
      <c r="F500" t="s">
        <v>2052</v>
      </c>
    </row>
    <row r="501" spans="1:6">
      <c r="A501">
        <v>667</v>
      </c>
      <c r="B501" t="s">
        <v>69</v>
      </c>
      <c r="C501" t="s">
        <v>2047</v>
      </c>
      <c r="D501" t="s">
        <v>2048</v>
      </c>
      <c r="E501" s="64">
        <v>25</v>
      </c>
      <c r="F501" t="s">
        <v>2049</v>
      </c>
    </row>
    <row r="502" spans="1:6">
      <c r="A502">
        <v>666</v>
      </c>
      <c r="B502" t="s">
        <v>69</v>
      </c>
      <c r="C502" t="s">
        <v>2044</v>
      </c>
      <c r="D502" t="s">
        <v>2045</v>
      </c>
      <c r="E502">
        <v>4</v>
      </c>
      <c r="F502" t="s">
        <v>2046</v>
      </c>
    </row>
    <row r="503" spans="1:6">
      <c r="A503">
        <v>699</v>
      </c>
      <c r="B503" t="s">
        <v>69</v>
      </c>
      <c r="C503" t="s">
        <v>2143</v>
      </c>
      <c r="D503" t="s">
        <v>2144</v>
      </c>
      <c r="E503" s="64">
        <v>3151.12</v>
      </c>
      <c r="F503" t="s">
        <v>2145</v>
      </c>
    </row>
    <row r="504" spans="1:6">
      <c r="A504">
        <v>698</v>
      </c>
      <c r="B504" t="s">
        <v>69</v>
      </c>
      <c r="C504" t="s">
        <v>2140</v>
      </c>
      <c r="D504" t="s">
        <v>2141</v>
      </c>
      <c r="E504" s="64">
        <v>36.32</v>
      </c>
      <c r="F504" t="s">
        <v>2142</v>
      </c>
    </row>
    <row r="505" spans="1:6">
      <c r="A505">
        <v>697</v>
      </c>
      <c r="B505" t="s">
        <v>69</v>
      </c>
      <c r="C505" t="s">
        <v>2137</v>
      </c>
      <c r="D505" t="s">
        <v>2138</v>
      </c>
      <c r="E505">
        <v>86.76</v>
      </c>
      <c r="F505" t="s">
        <v>2139</v>
      </c>
    </row>
    <row r="506" spans="1:6">
      <c r="A506">
        <v>730</v>
      </c>
      <c r="B506" t="s">
        <v>69</v>
      </c>
      <c r="C506" t="s">
        <v>2236</v>
      </c>
      <c r="D506" t="s">
        <v>2237</v>
      </c>
      <c r="E506" s="64">
        <v>36350</v>
      </c>
      <c r="F506" t="s">
        <v>2238</v>
      </c>
    </row>
    <row r="507" spans="1:6">
      <c r="A507">
        <v>729</v>
      </c>
      <c r="B507" t="s">
        <v>69</v>
      </c>
      <c r="C507" t="s">
        <v>2233</v>
      </c>
      <c r="D507" t="s">
        <v>2234</v>
      </c>
      <c r="E507" s="64">
        <v>20</v>
      </c>
      <c r="F507" t="s">
        <v>2235</v>
      </c>
    </row>
    <row r="508" spans="1:6">
      <c r="A508">
        <v>728</v>
      </c>
      <c r="B508" t="s">
        <v>69</v>
      </c>
      <c r="C508" t="s">
        <v>2230</v>
      </c>
      <c r="D508" t="s">
        <v>2231</v>
      </c>
      <c r="E508">
        <v>1817.5</v>
      </c>
      <c r="F508" t="s">
        <v>2232</v>
      </c>
    </row>
    <row r="509" spans="1:6">
      <c r="A509">
        <v>761</v>
      </c>
      <c r="B509" t="s">
        <v>69</v>
      </c>
      <c r="C509" t="s">
        <v>2329</v>
      </c>
      <c r="D509" t="s">
        <v>2330</v>
      </c>
      <c r="E509" s="64">
        <v>28413</v>
      </c>
      <c r="F509" t="s">
        <v>2331</v>
      </c>
    </row>
    <row r="510" spans="1:6">
      <c r="A510">
        <v>760</v>
      </c>
      <c r="B510" t="s">
        <v>69</v>
      </c>
      <c r="C510" t="s">
        <v>2326</v>
      </c>
      <c r="D510" t="s">
        <v>2327</v>
      </c>
      <c r="E510" s="64">
        <v>22</v>
      </c>
      <c r="F510" t="s">
        <v>2328</v>
      </c>
    </row>
    <row r="511" spans="1:6">
      <c r="A511">
        <v>759</v>
      </c>
      <c r="B511" t="s">
        <v>69</v>
      </c>
      <c r="C511" t="s">
        <v>2323</v>
      </c>
      <c r="D511" t="s">
        <v>2324</v>
      </c>
      <c r="E511">
        <v>1291.5</v>
      </c>
      <c r="F511" t="s">
        <v>2325</v>
      </c>
    </row>
    <row r="512" spans="1:6">
      <c r="A512">
        <v>792</v>
      </c>
      <c r="B512" t="s">
        <v>69</v>
      </c>
      <c r="C512" t="s">
        <v>2422</v>
      </c>
      <c r="D512" t="s">
        <v>2423</v>
      </c>
      <c r="E512" s="64">
        <v>2514.19</v>
      </c>
      <c r="F512" t="s">
        <v>2424</v>
      </c>
    </row>
    <row r="513" spans="1:6">
      <c r="A513">
        <v>791</v>
      </c>
      <c r="B513" t="s">
        <v>69</v>
      </c>
      <c r="C513" t="s">
        <v>2419</v>
      </c>
      <c r="D513" t="s">
        <v>2420</v>
      </c>
      <c r="E513" s="64">
        <v>15</v>
      </c>
      <c r="F513" t="s">
        <v>2421</v>
      </c>
    </row>
    <row r="514" spans="1:6">
      <c r="A514">
        <v>790</v>
      </c>
      <c r="B514" t="s">
        <v>69</v>
      </c>
      <c r="C514" t="s">
        <v>2416</v>
      </c>
      <c r="D514" t="s">
        <v>2417</v>
      </c>
      <c r="E514">
        <v>164.25</v>
      </c>
      <c r="F514" t="s">
        <v>2418</v>
      </c>
    </row>
    <row r="515" spans="1:6">
      <c r="A515">
        <v>823</v>
      </c>
      <c r="B515" t="s">
        <v>69</v>
      </c>
      <c r="C515" t="s">
        <v>2515</v>
      </c>
      <c r="D515" t="s">
        <v>2516</v>
      </c>
      <c r="E515" s="64">
        <v>0</v>
      </c>
      <c r="F515" t="s">
        <v>2517</v>
      </c>
    </row>
    <row r="516" spans="1:6">
      <c r="A516">
        <v>822</v>
      </c>
      <c r="B516" t="s">
        <v>69</v>
      </c>
      <c r="C516" t="s">
        <v>2512</v>
      </c>
      <c r="D516" t="s">
        <v>2513</v>
      </c>
      <c r="E516" s="64">
        <v>0</v>
      </c>
      <c r="F516" t="s">
        <v>2514</v>
      </c>
    </row>
    <row r="517" spans="1:6">
      <c r="A517">
        <v>821</v>
      </c>
      <c r="B517" t="s">
        <v>69</v>
      </c>
      <c r="C517" t="s">
        <v>2509</v>
      </c>
      <c r="D517" t="s">
        <v>2510</v>
      </c>
      <c r="E517">
        <v>0</v>
      </c>
      <c r="F517" t="s">
        <v>2511</v>
      </c>
    </row>
    <row r="518" spans="1:6">
      <c r="A518">
        <v>854</v>
      </c>
      <c r="B518" t="s">
        <v>69</v>
      </c>
      <c r="C518" t="s">
        <v>2608</v>
      </c>
      <c r="D518" t="s">
        <v>2609</v>
      </c>
      <c r="E518" s="64">
        <v>29069.39</v>
      </c>
      <c r="F518" t="s">
        <v>2610</v>
      </c>
    </row>
    <row r="519" spans="1:6">
      <c r="A519">
        <v>853</v>
      </c>
      <c r="B519" t="s">
        <v>69</v>
      </c>
      <c r="C519" t="s">
        <v>2605</v>
      </c>
      <c r="D519" t="s">
        <v>2606</v>
      </c>
      <c r="E519" s="64">
        <v>23</v>
      </c>
      <c r="F519" t="s">
        <v>2607</v>
      </c>
    </row>
    <row r="520" spans="1:6">
      <c r="A520">
        <v>852</v>
      </c>
      <c r="B520" t="s">
        <v>69</v>
      </c>
      <c r="C520" t="s">
        <v>2602</v>
      </c>
      <c r="D520" t="s">
        <v>2603</v>
      </c>
      <c r="E520">
        <v>1259.75</v>
      </c>
      <c r="F520" t="s">
        <v>2604</v>
      </c>
    </row>
    <row r="521" spans="1:6">
      <c r="A521">
        <v>885</v>
      </c>
      <c r="B521" t="s">
        <v>69</v>
      </c>
      <c r="C521" t="s">
        <v>2701</v>
      </c>
      <c r="D521" t="s">
        <v>2702</v>
      </c>
      <c r="E521" s="64">
        <v>0</v>
      </c>
      <c r="F521" t="s">
        <v>2703</v>
      </c>
    </row>
    <row r="522" spans="1:6">
      <c r="A522">
        <v>884</v>
      </c>
      <c r="B522" t="s">
        <v>69</v>
      </c>
      <c r="C522" t="s">
        <v>2698</v>
      </c>
      <c r="D522" t="s">
        <v>2699</v>
      </c>
      <c r="E522" s="64">
        <v>0</v>
      </c>
      <c r="F522" t="s">
        <v>2700</v>
      </c>
    </row>
    <row r="523" spans="1:6">
      <c r="A523">
        <v>883</v>
      </c>
      <c r="B523" t="s">
        <v>69</v>
      </c>
      <c r="C523" t="s">
        <v>2695</v>
      </c>
      <c r="D523" t="s">
        <v>2696</v>
      </c>
      <c r="E523">
        <v>0</v>
      </c>
      <c r="F523" t="s">
        <v>2697</v>
      </c>
    </row>
    <row r="524" spans="1:6">
      <c r="A524">
        <v>916</v>
      </c>
      <c r="B524" t="s">
        <v>69</v>
      </c>
      <c r="C524" t="s">
        <v>2794</v>
      </c>
      <c r="D524" t="s">
        <v>2795</v>
      </c>
      <c r="E524" s="64">
        <v>2160</v>
      </c>
      <c r="F524" t="s">
        <v>2796</v>
      </c>
    </row>
    <row r="525" spans="1:6">
      <c r="A525">
        <v>915</v>
      </c>
      <c r="B525" t="s">
        <v>69</v>
      </c>
      <c r="C525" t="s">
        <v>2791</v>
      </c>
      <c r="D525" t="s">
        <v>2792</v>
      </c>
      <c r="E525" s="64">
        <v>20</v>
      </c>
      <c r="F525" t="s">
        <v>2793</v>
      </c>
    </row>
    <row r="526" spans="1:6">
      <c r="A526">
        <v>914</v>
      </c>
      <c r="B526" t="s">
        <v>69</v>
      </c>
      <c r="C526" t="s">
        <v>2788</v>
      </c>
      <c r="D526" t="s">
        <v>2789</v>
      </c>
      <c r="E526">
        <v>108</v>
      </c>
      <c r="F526" t="s">
        <v>2790</v>
      </c>
    </row>
    <row r="527" spans="1:6">
      <c r="A527">
        <v>947</v>
      </c>
      <c r="B527" t="s">
        <v>69</v>
      </c>
      <c r="C527" t="s">
        <v>2887</v>
      </c>
      <c r="D527" t="s">
        <v>2888</v>
      </c>
      <c r="E527" s="64">
        <v>0</v>
      </c>
      <c r="F527" t="s">
        <v>2889</v>
      </c>
    </row>
    <row r="528" spans="1:6">
      <c r="A528">
        <v>946</v>
      </c>
      <c r="B528" t="s">
        <v>69</v>
      </c>
      <c r="C528" t="s">
        <v>2884</v>
      </c>
      <c r="D528" t="s">
        <v>2885</v>
      </c>
      <c r="E528" s="64">
        <v>0</v>
      </c>
      <c r="F528" t="s">
        <v>2886</v>
      </c>
    </row>
    <row r="529" spans="1:6">
      <c r="A529">
        <v>945</v>
      </c>
      <c r="B529" t="s">
        <v>69</v>
      </c>
      <c r="C529" t="s">
        <v>2881</v>
      </c>
      <c r="D529" t="s">
        <v>2882</v>
      </c>
      <c r="E529">
        <v>0</v>
      </c>
      <c r="F529" t="s">
        <v>2883</v>
      </c>
    </row>
    <row r="530" spans="1:6">
      <c r="A530">
        <v>54</v>
      </c>
      <c r="B530" t="s">
        <v>69</v>
      </c>
      <c r="C530" t="s">
        <v>211</v>
      </c>
      <c r="D530" t="s">
        <v>212</v>
      </c>
      <c r="E530" t="s">
        <v>10</v>
      </c>
      <c r="F530" t="s">
        <v>213</v>
      </c>
    </row>
    <row r="531" spans="1:6">
      <c r="A531">
        <v>88</v>
      </c>
      <c r="B531" t="s">
        <v>69</v>
      </c>
      <c r="C531" t="s">
        <v>311</v>
      </c>
      <c r="D531" t="s">
        <v>312</v>
      </c>
      <c r="E531" s="64">
        <v>349573.75</v>
      </c>
      <c r="F531" t="s">
        <v>313</v>
      </c>
    </row>
    <row r="532" spans="1:6">
      <c r="A532">
        <v>86</v>
      </c>
      <c r="B532" t="s">
        <v>69</v>
      </c>
      <c r="C532" t="s">
        <v>305</v>
      </c>
      <c r="D532" t="s">
        <v>306</v>
      </c>
      <c r="E532">
        <v>12779.75</v>
      </c>
      <c r="F532" t="s">
        <v>307</v>
      </c>
    </row>
    <row r="533" spans="1:6">
      <c r="A533">
        <v>144</v>
      </c>
      <c r="B533" t="s">
        <v>69</v>
      </c>
      <c r="C533" t="s">
        <v>478</v>
      </c>
      <c r="D533" t="s">
        <v>479</v>
      </c>
      <c r="E533" s="64">
        <v>2265</v>
      </c>
      <c r="F533" t="s">
        <v>480</v>
      </c>
    </row>
    <row r="534" spans="1:6">
      <c r="A534">
        <v>143</v>
      </c>
      <c r="B534" t="s">
        <v>69</v>
      </c>
      <c r="C534" t="s">
        <v>475</v>
      </c>
      <c r="D534" t="s">
        <v>476</v>
      </c>
      <c r="E534" s="64">
        <v>15</v>
      </c>
      <c r="F534" t="s">
        <v>477</v>
      </c>
    </row>
    <row r="535" spans="1:6">
      <c r="A535">
        <v>142</v>
      </c>
      <c r="B535" t="s">
        <v>69</v>
      </c>
      <c r="C535" t="s">
        <v>472</v>
      </c>
      <c r="D535" t="s">
        <v>473</v>
      </c>
      <c r="E535">
        <v>151</v>
      </c>
      <c r="F535" t="s">
        <v>474</v>
      </c>
    </row>
    <row r="536" spans="1:6">
      <c r="A536">
        <v>175</v>
      </c>
      <c r="B536" t="s">
        <v>69</v>
      </c>
      <c r="C536" t="s">
        <v>571</v>
      </c>
      <c r="D536" t="s">
        <v>572</v>
      </c>
      <c r="E536" s="64">
        <v>0</v>
      </c>
      <c r="F536" t="s">
        <v>573</v>
      </c>
    </row>
    <row r="537" spans="1:6">
      <c r="A537">
        <v>174</v>
      </c>
      <c r="B537" t="s">
        <v>69</v>
      </c>
      <c r="C537" t="s">
        <v>568</v>
      </c>
      <c r="D537" t="s">
        <v>569</v>
      </c>
      <c r="E537" s="64">
        <v>0</v>
      </c>
      <c r="F537" t="s">
        <v>570</v>
      </c>
    </row>
    <row r="538" spans="1:6">
      <c r="A538">
        <v>173</v>
      </c>
      <c r="B538" t="s">
        <v>69</v>
      </c>
      <c r="C538" t="s">
        <v>565</v>
      </c>
      <c r="D538" t="s">
        <v>566</v>
      </c>
      <c r="E538">
        <v>0</v>
      </c>
      <c r="F538" t="s">
        <v>567</v>
      </c>
    </row>
    <row r="539" spans="1:6">
      <c r="A539">
        <v>206</v>
      </c>
      <c r="B539" t="s">
        <v>69</v>
      </c>
      <c r="C539" t="s">
        <v>664</v>
      </c>
      <c r="D539" t="s">
        <v>665</v>
      </c>
      <c r="E539" s="64">
        <v>0</v>
      </c>
      <c r="F539" t="s">
        <v>666</v>
      </c>
    </row>
    <row r="540" spans="1:6">
      <c r="A540">
        <v>205</v>
      </c>
      <c r="B540" t="s">
        <v>69</v>
      </c>
      <c r="C540" t="s">
        <v>661</v>
      </c>
      <c r="D540" t="s">
        <v>662</v>
      </c>
      <c r="E540" s="64">
        <v>0</v>
      </c>
      <c r="F540" t="s">
        <v>663</v>
      </c>
    </row>
    <row r="541" spans="1:6">
      <c r="A541">
        <v>204</v>
      </c>
      <c r="B541" t="s">
        <v>69</v>
      </c>
      <c r="C541" t="s">
        <v>658</v>
      </c>
      <c r="D541" t="s">
        <v>659</v>
      </c>
      <c r="E541">
        <v>0</v>
      </c>
      <c r="F541" t="s">
        <v>660</v>
      </c>
    </row>
    <row r="542" spans="1:6">
      <c r="A542">
        <v>237</v>
      </c>
      <c r="B542" t="s">
        <v>69</v>
      </c>
      <c r="C542" t="s">
        <v>757</v>
      </c>
      <c r="D542" t="s">
        <v>758</v>
      </c>
      <c r="E542" s="64">
        <v>51835</v>
      </c>
      <c r="F542" t="s">
        <v>759</v>
      </c>
    </row>
    <row r="543" spans="1:6">
      <c r="A543">
        <v>236</v>
      </c>
      <c r="B543" t="s">
        <v>69</v>
      </c>
      <c r="C543" t="s">
        <v>754</v>
      </c>
      <c r="D543" t="s">
        <v>755</v>
      </c>
      <c r="E543" s="64">
        <v>35</v>
      </c>
      <c r="F543" t="s">
        <v>756</v>
      </c>
    </row>
    <row r="544" spans="1:6">
      <c r="A544">
        <v>235</v>
      </c>
      <c r="B544" t="s">
        <v>69</v>
      </c>
      <c r="C544" t="s">
        <v>751</v>
      </c>
      <c r="D544" t="s">
        <v>752</v>
      </c>
      <c r="E544">
        <v>1481</v>
      </c>
      <c r="F544" t="s">
        <v>753</v>
      </c>
    </row>
    <row r="545" spans="1:6">
      <c r="A545">
        <v>268</v>
      </c>
      <c r="B545" t="s">
        <v>69</v>
      </c>
      <c r="C545" t="s">
        <v>850</v>
      </c>
      <c r="D545" t="s">
        <v>851</v>
      </c>
      <c r="E545" s="64">
        <v>0</v>
      </c>
      <c r="F545" t="s">
        <v>852</v>
      </c>
    </row>
    <row r="546" spans="1:6">
      <c r="A546">
        <v>267</v>
      </c>
      <c r="B546" t="s">
        <v>69</v>
      </c>
      <c r="C546" t="s">
        <v>847</v>
      </c>
      <c r="D546" t="s">
        <v>848</v>
      </c>
      <c r="E546" s="64">
        <v>0</v>
      </c>
      <c r="F546" t="s">
        <v>849</v>
      </c>
    </row>
    <row r="547" spans="1:6">
      <c r="A547">
        <v>266</v>
      </c>
      <c r="B547" t="s">
        <v>69</v>
      </c>
      <c r="C547" t="s">
        <v>844</v>
      </c>
      <c r="D547" t="s">
        <v>845</v>
      </c>
      <c r="E547">
        <v>0</v>
      </c>
      <c r="F547" t="s">
        <v>846</v>
      </c>
    </row>
    <row r="548" spans="1:6">
      <c r="A548">
        <v>299</v>
      </c>
      <c r="B548" t="s">
        <v>69</v>
      </c>
      <c r="C548" t="s">
        <v>943</v>
      </c>
      <c r="D548" t="s">
        <v>944</v>
      </c>
      <c r="E548" s="64">
        <v>53707.5</v>
      </c>
      <c r="F548" t="s">
        <v>945</v>
      </c>
    </row>
    <row r="549" spans="1:6">
      <c r="A549">
        <v>298</v>
      </c>
      <c r="B549" t="s">
        <v>69</v>
      </c>
      <c r="C549" t="s">
        <v>940</v>
      </c>
      <c r="D549" t="s">
        <v>941</v>
      </c>
      <c r="E549" s="64">
        <v>30</v>
      </c>
      <c r="F549" t="s">
        <v>942</v>
      </c>
    </row>
    <row r="550" spans="1:6">
      <c r="A550">
        <v>297</v>
      </c>
      <c r="B550" t="s">
        <v>69</v>
      </c>
      <c r="C550" t="s">
        <v>937</v>
      </c>
      <c r="D550" t="s">
        <v>938</v>
      </c>
      <c r="E550">
        <v>1790.25</v>
      </c>
      <c r="F550" t="s">
        <v>939</v>
      </c>
    </row>
    <row r="551" spans="1:6">
      <c r="A551">
        <v>330</v>
      </c>
      <c r="B551" t="s">
        <v>69</v>
      </c>
      <c r="C551" t="s">
        <v>1036</v>
      </c>
      <c r="D551" t="s">
        <v>1037</v>
      </c>
      <c r="E551" s="64">
        <v>43656.25</v>
      </c>
      <c r="F551" t="s">
        <v>1038</v>
      </c>
    </row>
    <row r="552" spans="1:6">
      <c r="A552">
        <v>329</v>
      </c>
      <c r="B552" t="s">
        <v>69</v>
      </c>
      <c r="C552" t="s">
        <v>1033</v>
      </c>
      <c r="D552" t="s">
        <v>1034</v>
      </c>
      <c r="E552" s="64">
        <v>25</v>
      </c>
      <c r="F552" t="s">
        <v>1035</v>
      </c>
    </row>
    <row r="553" spans="1:6">
      <c r="A553">
        <v>328</v>
      </c>
      <c r="B553" t="s">
        <v>69</v>
      </c>
      <c r="C553" t="s">
        <v>1030</v>
      </c>
      <c r="D553" t="s">
        <v>1031</v>
      </c>
      <c r="E553">
        <v>1746.25</v>
      </c>
      <c r="F553" t="s">
        <v>1032</v>
      </c>
    </row>
    <row r="554" spans="1:6">
      <c r="A554">
        <v>361</v>
      </c>
      <c r="B554" t="s">
        <v>69</v>
      </c>
      <c r="C554" t="s">
        <v>1129</v>
      </c>
      <c r="D554" t="s">
        <v>1130</v>
      </c>
      <c r="E554" s="64">
        <v>20344.5</v>
      </c>
      <c r="F554" t="s">
        <v>1131</v>
      </c>
    </row>
    <row r="555" spans="1:6">
      <c r="A555">
        <v>360</v>
      </c>
      <c r="B555" t="s">
        <v>69</v>
      </c>
      <c r="C555" t="s">
        <v>1126</v>
      </c>
      <c r="D555" t="s">
        <v>1127</v>
      </c>
      <c r="E555" s="64">
        <v>18</v>
      </c>
      <c r="F555" t="s">
        <v>1128</v>
      </c>
    </row>
    <row r="556" spans="1:6">
      <c r="A556">
        <v>359</v>
      </c>
      <c r="B556" t="s">
        <v>69</v>
      </c>
      <c r="C556" t="s">
        <v>1123</v>
      </c>
      <c r="D556" t="s">
        <v>1124</v>
      </c>
      <c r="E556">
        <v>1225.75</v>
      </c>
      <c r="F556" t="s">
        <v>1125</v>
      </c>
    </row>
    <row r="557" spans="1:6">
      <c r="A557">
        <v>392</v>
      </c>
      <c r="B557" t="s">
        <v>69</v>
      </c>
      <c r="C557" t="s">
        <v>1222</v>
      </c>
      <c r="D557" t="s">
        <v>1223</v>
      </c>
      <c r="E557" s="64">
        <v>0</v>
      </c>
      <c r="F557" t="s">
        <v>1224</v>
      </c>
    </row>
    <row r="558" spans="1:6">
      <c r="A558">
        <v>391</v>
      </c>
      <c r="B558" t="s">
        <v>69</v>
      </c>
      <c r="C558" t="s">
        <v>1219</v>
      </c>
      <c r="D558" t="s">
        <v>1220</v>
      </c>
      <c r="E558" s="64">
        <v>0</v>
      </c>
      <c r="F558" t="s">
        <v>1221</v>
      </c>
    </row>
    <row r="559" spans="1:6">
      <c r="A559">
        <v>390</v>
      </c>
      <c r="B559" t="s">
        <v>69</v>
      </c>
      <c r="C559" t="s">
        <v>1216</v>
      </c>
      <c r="D559" t="s">
        <v>1217</v>
      </c>
      <c r="E559">
        <v>0</v>
      </c>
      <c r="F559" t="s">
        <v>1218</v>
      </c>
    </row>
    <row r="560" spans="1:6">
      <c r="A560">
        <v>423</v>
      </c>
      <c r="B560" t="s">
        <v>69</v>
      </c>
      <c r="C560" t="s">
        <v>1315</v>
      </c>
      <c r="D560" t="s">
        <v>1316</v>
      </c>
      <c r="E560" s="64">
        <v>23079.599999999999</v>
      </c>
      <c r="F560" t="s">
        <v>1317</v>
      </c>
    </row>
    <row r="561" spans="1:6">
      <c r="A561">
        <v>422</v>
      </c>
      <c r="B561" t="s">
        <v>69</v>
      </c>
      <c r="C561" t="s">
        <v>1312</v>
      </c>
      <c r="D561" t="s">
        <v>1313</v>
      </c>
      <c r="E561" s="64">
        <v>32.049999999999997</v>
      </c>
      <c r="F561" t="s">
        <v>1314</v>
      </c>
    </row>
    <row r="562" spans="1:6">
      <c r="A562">
        <v>421</v>
      </c>
      <c r="B562" t="s">
        <v>69</v>
      </c>
      <c r="C562" t="s">
        <v>1309</v>
      </c>
      <c r="D562" t="s">
        <v>1310</v>
      </c>
      <c r="E562">
        <v>810</v>
      </c>
      <c r="F562" t="s">
        <v>1311</v>
      </c>
    </row>
    <row r="563" spans="1:6">
      <c r="A563">
        <v>454</v>
      </c>
      <c r="B563" t="s">
        <v>69</v>
      </c>
      <c r="C563" t="s">
        <v>1408</v>
      </c>
      <c r="D563" t="s">
        <v>1409</v>
      </c>
      <c r="E563" s="64">
        <v>0</v>
      </c>
      <c r="F563" t="s">
        <v>1410</v>
      </c>
    </row>
    <row r="564" spans="1:6">
      <c r="A564">
        <v>453</v>
      </c>
      <c r="B564" t="s">
        <v>69</v>
      </c>
      <c r="C564" t="s">
        <v>1405</v>
      </c>
      <c r="D564" t="s">
        <v>1406</v>
      </c>
      <c r="E564" s="64">
        <v>0</v>
      </c>
      <c r="F564" t="s">
        <v>1407</v>
      </c>
    </row>
    <row r="565" spans="1:6">
      <c r="A565">
        <v>452</v>
      </c>
      <c r="B565" t="s">
        <v>69</v>
      </c>
      <c r="C565" t="s">
        <v>1402</v>
      </c>
      <c r="D565" t="s">
        <v>1403</v>
      </c>
      <c r="E565">
        <v>0</v>
      </c>
      <c r="F565" t="s">
        <v>1404</v>
      </c>
    </row>
    <row r="566" spans="1:6">
      <c r="A566">
        <v>485</v>
      </c>
      <c r="B566" t="s">
        <v>69</v>
      </c>
      <c r="C566" t="s">
        <v>1501</v>
      </c>
      <c r="D566" t="s">
        <v>1502</v>
      </c>
      <c r="E566" s="64">
        <v>4998.3999999999996</v>
      </c>
      <c r="F566" t="s">
        <v>1503</v>
      </c>
    </row>
    <row r="567" spans="1:6">
      <c r="A567">
        <v>484</v>
      </c>
      <c r="B567" t="s">
        <v>69</v>
      </c>
      <c r="C567" t="s">
        <v>1498</v>
      </c>
      <c r="D567" t="s">
        <v>1499</v>
      </c>
      <c r="E567" s="64">
        <v>11.36</v>
      </c>
      <c r="F567" t="s">
        <v>1500</v>
      </c>
    </row>
    <row r="568" spans="1:6">
      <c r="A568">
        <v>483</v>
      </c>
      <c r="B568" t="s">
        <v>69</v>
      </c>
      <c r="C568" t="s">
        <v>1495</v>
      </c>
      <c r="D568" t="s">
        <v>1496</v>
      </c>
      <c r="E568">
        <v>440</v>
      </c>
      <c r="F568" t="s">
        <v>1497</v>
      </c>
    </row>
    <row r="569" spans="1:6">
      <c r="A569">
        <v>516</v>
      </c>
      <c r="B569" t="s">
        <v>69</v>
      </c>
      <c r="C569" t="s">
        <v>1594</v>
      </c>
      <c r="D569" t="s">
        <v>1595</v>
      </c>
      <c r="E569" s="64">
        <v>0</v>
      </c>
      <c r="F569" t="s">
        <v>1596</v>
      </c>
    </row>
    <row r="570" spans="1:6">
      <c r="A570">
        <v>515</v>
      </c>
      <c r="B570" t="s">
        <v>69</v>
      </c>
      <c r="C570" t="s">
        <v>1591</v>
      </c>
      <c r="D570" t="s">
        <v>1592</v>
      </c>
      <c r="E570" s="64">
        <v>0</v>
      </c>
      <c r="F570" t="s">
        <v>1593</v>
      </c>
    </row>
    <row r="571" spans="1:6">
      <c r="A571">
        <v>514</v>
      </c>
      <c r="B571" t="s">
        <v>69</v>
      </c>
      <c r="C571" t="s">
        <v>1588</v>
      </c>
      <c r="D571" t="s">
        <v>1589</v>
      </c>
      <c r="E571">
        <v>0</v>
      </c>
      <c r="F571" t="s">
        <v>1590</v>
      </c>
    </row>
    <row r="572" spans="1:6">
      <c r="A572">
        <v>547</v>
      </c>
      <c r="B572" t="s">
        <v>69</v>
      </c>
      <c r="C572" t="s">
        <v>1687</v>
      </c>
      <c r="D572" t="s">
        <v>1688</v>
      </c>
      <c r="E572" s="64">
        <v>0</v>
      </c>
      <c r="F572" t="s">
        <v>1689</v>
      </c>
    </row>
    <row r="573" spans="1:6">
      <c r="A573">
        <v>546</v>
      </c>
      <c r="B573" t="s">
        <v>69</v>
      </c>
      <c r="C573" t="s">
        <v>1684</v>
      </c>
      <c r="D573" t="s">
        <v>1685</v>
      </c>
      <c r="E573" s="64">
        <v>0</v>
      </c>
      <c r="F573" t="s">
        <v>1686</v>
      </c>
    </row>
    <row r="574" spans="1:6">
      <c r="A574">
        <v>545</v>
      </c>
      <c r="B574" t="s">
        <v>69</v>
      </c>
      <c r="C574" t="s">
        <v>1681</v>
      </c>
      <c r="D574" t="s">
        <v>1682</v>
      </c>
      <c r="E574">
        <v>0</v>
      </c>
      <c r="F574" t="s">
        <v>1683</v>
      </c>
    </row>
    <row r="575" spans="1:6">
      <c r="A575">
        <v>578</v>
      </c>
      <c r="B575" t="s">
        <v>69</v>
      </c>
      <c r="C575" t="s">
        <v>1780</v>
      </c>
      <c r="D575" t="s">
        <v>1781</v>
      </c>
      <c r="E575" s="64">
        <v>0</v>
      </c>
      <c r="F575" t="s">
        <v>1782</v>
      </c>
    </row>
    <row r="576" spans="1:6">
      <c r="A576">
        <v>577</v>
      </c>
      <c r="B576" t="s">
        <v>69</v>
      </c>
      <c r="C576" t="s">
        <v>1777</v>
      </c>
      <c r="D576" t="s">
        <v>1778</v>
      </c>
      <c r="E576" s="64">
        <v>0</v>
      </c>
      <c r="F576" t="s">
        <v>1779</v>
      </c>
    </row>
    <row r="577" spans="1:6">
      <c r="A577">
        <v>576</v>
      </c>
      <c r="B577" t="s">
        <v>69</v>
      </c>
      <c r="C577" t="s">
        <v>1774</v>
      </c>
      <c r="D577" t="s">
        <v>1775</v>
      </c>
      <c r="E577">
        <v>0</v>
      </c>
      <c r="F577" t="s">
        <v>1776</v>
      </c>
    </row>
    <row r="578" spans="1:6">
      <c r="A578">
        <v>609</v>
      </c>
      <c r="B578" t="s">
        <v>69</v>
      </c>
      <c r="C578" t="s">
        <v>1873</v>
      </c>
      <c r="D578" t="s">
        <v>1874</v>
      </c>
      <c r="E578" s="64">
        <v>52642.5</v>
      </c>
      <c r="F578" t="s">
        <v>1875</v>
      </c>
    </row>
    <row r="579" spans="1:6">
      <c r="A579">
        <v>608</v>
      </c>
      <c r="B579" t="s">
        <v>69</v>
      </c>
      <c r="C579" t="s">
        <v>1870</v>
      </c>
      <c r="D579" t="s">
        <v>1871</v>
      </c>
      <c r="E579" s="64">
        <v>30</v>
      </c>
      <c r="F579" t="s">
        <v>1872</v>
      </c>
    </row>
    <row r="580" spans="1:6">
      <c r="A580">
        <v>607</v>
      </c>
      <c r="B580" t="s">
        <v>69</v>
      </c>
      <c r="C580" t="s">
        <v>1867</v>
      </c>
      <c r="D580" t="s">
        <v>1868</v>
      </c>
      <c r="E580">
        <v>1754.75</v>
      </c>
      <c r="F580" t="s">
        <v>1869</v>
      </c>
    </row>
    <row r="581" spans="1:6">
      <c r="A581">
        <v>640</v>
      </c>
      <c r="B581" t="s">
        <v>69</v>
      </c>
      <c r="C581" t="s">
        <v>1966</v>
      </c>
      <c r="D581" t="s">
        <v>1967</v>
      </c>
      <c r="E581" s="64">
        <v>0</v>
      </c>
      <c r="F581" t="s">
        <v>1968</v>
      </c>
    </row>
    <row r="582" spans="1:6">
      <c r="A582">
        <v>639</v>
      </c>
      <c r="B582" t="s">
        <v>69</v>
      </c>
      <c r="C582" t="s">
        <v>1963</v>
      </c>
      <c r="D582" t="s">
        <v>1964</v>
      </c>
      <c r="E582" s="64">
        <v>0</v>
      </c>
      <c r="F582" t="s">
        <v>1965</v>
      </c>
    </row>
    <row r="583" spans="1:6">
      <c r="A583">
        <v>638</v>
      </c>
      <c r="B583" t="s">
        <v>69</v>
      </c>
      <c r="C583" t="s">
        <v>1960</v>
      </c>
      <c r="D583" t="s">
        <v>1961</v>
      </c>
      <c r="E583">
        <v>0</v>
      </c>
      <c r="F583" t="s">
        <v>1962</v>
      </c>
    </row>
    <row r="584" spans="1:6">
      <c r="A584">
        <v>671</v>
      </c>
      <c r="B584" t="s">
        <v>69</v>
      </c>
      <c r="C584" t="s">
        <v>2059</v>
      </c>
      <c r="D584" t="s">
        <v>2060</v>
      </c>
      <c r="E584" s="64">
        <v>0</v>
      </c>
      <c r="F584" t="s">
        <v>2061</v>
      </c>
    </row>
    <row r="585" spans="1:6">
      <c r="A585">
        <v>670</v>
      </c>
      <c r="B585" t="s">
        <v>69</v>
      </c>
      <c r="C585" t="s">
        <v>2056</v>
      </c>
      <c r="D585" t="s">
        <v>2057</v>
      </c>
      <c r="E585" s="64">
        <v>0</v>
      </c>
      <c r="F585" t="s">
        <v>2058</v>
      </c>
    </row>
    <row r="586" spans="1:6">
      <c r="A586">
        <v>669</v>
      </c>
      <c r="B586" t="s">
        <v>69</v>
      </c>
      <c r="C586" t="s">
        <v>2053</v>
      </c>
      <c r="D586" t="s">
        <v>2054</v>
      </c>
      <c r="E586">
        <v>0</v>
      </c>
      <c r="F586" t="s">
        <v>2055</v>
      </c>
    </row>
    <row r="587" spans="1:6">
      <c r="A587">
        <v>702</v>
      </c>
      <c r="B587" t="s">
        <v>69</v>
      </c>
      <c r="C587" t="s">
        <v>2152</v>
      </c>
      <c r="D587" t="s">
        <v>2153</v>
      </c>
      <c r="E587" s="64">
        <v>0</v>
      </c>
      <c r="F587" t="s">
        <v>2154</v>
      </c>
    </row>
    <row r="588" spans="1:6">
      <c r="A588">
        <v>701</v>
      </c>
      <c r="B588" t="s">
        <v>69</v>
      </c>
      <c r="C588" t="s">
        <v>2149</v>
      </c>
      <c r="D588" t="s">
        <v>2150</v>
      </c>
      <c r="E588" s="64">
        <v>0</v>
      </c>
      <c r="F588" t="s">
        <v>2151</v>
      </c>
    </row>
    <row r="589" spans="1:6">
      <c r="A589">
        <v>700</v>
      </c>
      <c r="B589" t="s">
        <v>69</v>
      </c>
      <c r="C589" t="s">
        <v>2146</v>
      </c>
      <c r="D589" t="s">
        <v>2147</v>
      </c>
      <c r="E589">
        <v>0</v>
      </c>
      <c r="F589" t="s">
        <v>2148</v>
      </c>
    </row>
    <row r="590" spans="1:6">
      <c r="A590">
        <v>733</v>
      </c>
      <c r="B590" t="s">
        <v>69</v>
      </c>
      <c r="C590" t="s">
        <v>2245</v>
      </c>
      <c r="D590" t="s">
        <v>2246</v>
      </c>
      <c r="E590" s="64">
        <v>0</v>
      </c>
      <c r="F590" t="s">
        <v>2247</v>
      </c>
    </row>
    <row r="591" spans="1:6">
      <c r="A591">
        <v>732</v>
      </c>
      <c r="B591" t="s">
        <v>69</v>
      </c>
      <c r="C591" t="s">
        <v>2242</v>
      </c>
      <c r="D591" t="s">
        <v>2243</v>
      </c>
      <c r="E591" s="64">
        <v>0</v>
      </c>
      <c r="F591" t="s">
        <v>2244</v>
      </c>
    </row>
    <row r="592" spans="1:6">
      <c r="A592">
        <v>731</v>
      </c>
      <c r="B592" t="s">
        <v>69</v>
      </c>
      <c r="C592" t="s">
        <v>2239</v>
      </c>
      <c r="D592" t="s">
        <v>2240</v>
      </c>
      <c r="E592">
        <v>0</v>
      </c>
      <c r="F592" t="s">
        <v>2241</v>
      </c>
    </row>
    <row r="593" spans="1:6">
      <c r="A593">
        <v>764</v>
      </c>
      <c r="B593" t="s">
        <v>69</v>
      </c>
      <c r="C593" t="s">
        <v>2338</v>
      </c>
      <c r="D593" t="s">
        <v>2339</v>
      </c>
      <c r="E593" s="64">
        <v>0</v>
      </c>
      <c r="F593" t="s">
        <v>2340</v>
      </c>
    </row>
    <row r="594" spans="1:6">
      <c r="A594">
        <v>763</v>
      </c>
      <c r="B594" t="s">
        <v>69</v>
      </c>
      <c r="C594" t="s">
        <v>2335</v>
      </c>
      <c r="D594" t="s">
        <v>2336</v>
      </c>
      <c r="E594" s="64">
        <v>0</v>
      </c>
      <c r="F594" t="s">
        <v>2337</v>
      </c>
    </row>
    <row r="595" spans="1:6">
      <c r="A595">
        <v>762</v>
      </c>
      <c r="B595" t="s">
        <v>69</v>
      </c>
      <c r="C595" t="s">
        <v>2332</v>
      </c>
      <c r="D595" t="s">
        <v>2333</v>
      </c>
      <c r="E595">
        <v>0</v>
      </c>
      <c r="F595" t="s">
        <v>2334</v>
      </c>
    </row>
    <row r="596" spans="1:6">
      <c r="A596">
        <v>795</v>
      </c>
      <c r="B596" t="s">
        <v>69</v>
      </c>
      <c r="C596" t="s">
        <v>2431</v>
      </c>
      <c r="D596" t="s">
        <v>2432</v>
      </c>
      <c r="E596" s="64">
        <v>0</v>
      </c>
      <c r="F596" t="s">
        <v>2433</v>
      </c>
    </row>
    <row r="597" spans="1:6">
      <c r="A597">
        <v>794</v>
      </c>
      <c r="B597" t="s">
        <v>69</v>
      </c>
      <c r="C597" t="s">
        <v>2428</v>
      </c>
      <c r="D597" t="s">
        <v>2429</v>
      </c>
      <c r="E597" s="64">
        <v>0</v>
      </c>
      <c r="F597" t="s">
        <v>2430</v>
      </c>
    </row>
    <row r="598" spans="1:6">
      <c r="A598">
        <v>793</v>
      </c>
      <c r="B598" t="s">
        <v>69</v>
      </c>
      <c r="C598" t="s">
        <v>2425</v>
      </c>
      <c r="D598" t="s">
        <v>2426</v>
      </c>
      <c r="E598">
        <v>0</v>
      </c>
      <c r="F598" t="s">
        <v>2427</v>
      </c>
    </row>
    <row r="599" spans="1:6">
      <c r="A599">
        <v>826</v>
      </c>
      <c r="B599" t="s">
        <v>69</v>
      </c>
      <c r="C599" t="s">
        <v>2524</v>
      </c>
      <c r="D599" t="s">
        <v>2525</v>
      </c>
      <c r="E599" s="64">
        <v>48892.5</v>
      </c>
      <c r="F599" t="s">
        <v>2526</v>
      </c>
    </row>
    <row r="600" spans="1:6">
      <c r="A600">
        <v>825</v>
      </c>
      <c r="B600" t="s">
        <v>69</v>
      </c>
      <c r="C600" t="s">
        <v>2521</v>
      </c>
      <c r="D600" t="s">
        <v>2522</v>
      </c>
      <c r="E600" s="64">
        <v>30</v>
      </c>
      <c r="F600" t="s">
        <v>2523</v>
      </c>
    </row>
    <row r="601" spans="1:6">
      <c r="A601">
        <v>824</v>
      </c>
      <c r="B601" t="s">
        <v>69</v>
      </c>
      <c r="C601" t="s">
        <v>2518</v>
      </c>
      <c r="D601" t="s">
        <v>2519</v>
      </c>
      <c r="E601">
        <v>1629.75</v>
      </c>
      <c r="F601" t="s">
        <v>2520</v>
      </c>
    </row>
    <row r="602" spans="1:6">
      <c r="A602">
        <v>857</v>
      </c>
      <c r="B602" t="s">
        <v>69</v>
      </c>
      <c r="C602" t="s">
        <v>2617</v>
      </c>
      <c r="D602" t="s">
        <v>2618</v>
      </c>
      <c r="E602" s="64">
        <v>0</v>
      </c>
      <c r="F602" t="s">
        <v>2619</v>
      </c>
    </row>
    <row r="603" spans="1:6">
      <c r="A603">
        <v>856</v>
      </c>
      <c r="B603" t="s">
        <v>69</v>
      </c>
      <c r="C603" t="s">
        <v>2614</v>
      </c>
      <c r="D603" t="s">
        <v>2615</v>
      </c>
      <c r="E603" s="64">
        <v>0</v>
      </c>
      <c r="F603" t="s">
        <v>2616</v>
      </c>
    </row>
    <row r="604" spans="1:6">
      <c r="A604">
        <v>855</v>
      </c>
      <c r="B604" t="s">
        <v>69</v>
      </c>
      <c r="C604" t="s">
        <v>2611</v>
      </c>
      <c r="D604" t="s">
        <v>2612</v>
      </c>
      <c r="E604">
        <v>0</v>
      </c>
      <c r="F604" t="s">
        <v>2613</v>
      </c>
    </row>
    <row r="605" spans="1:6">
      <c r="A605">
        <v>888</v>
      </c>
      <c r="B605" t="s">
        <v>69</v>
      </c>
      <c r="C605" t="s">
        <v>2710</v>
      </c>
      <c r="D605" t="s">
        <v>2711</v>
      </c>
      <c r="E605" s="64">
        <v>0</v>
      </c>
      <c r="F605" t="s">
        <v>2712</v>
      </c>
    </row>
    <row r="606" spans="1:6">
      <c r="A606">
        <v>887</v>
      </c>
      <c r="B606" t="s">
        <v>69</v>
      </c>
      <c r="C606" t="s">
        <v>2707</v>
      </c>
      <c r="D606" t="s">
        <v>2708</v>
      </c>
      <c r="E606" s="64">
        <v>0</v>
      </c>
      <c r="F606" t="s">
        <v>2709</v>
      </c>
    </row>
    <row r="607" spans="1:6">
      <c r="A607">
        <v>886</v>
      </c>
      <c r="B607" t="s">
        <v>69</v>
      </c>
      <c r="C607" t="s">
        <v>2704</v>
      </c>
      <c r="D607" t="s">
        <v>2705</v>
      </c>
      <c r="E607">
        <v>0</v>
      </c>
      <c r="F607" t="s">
        <v>2706</v>
      </c>
    </row>
    <row r="608" spans="1:6">
      <c r="A608">
        <v>919</v>
      </c>
      <c r="B608" t="s">
        <v>69</v>
      </c>
      <c r="C608" t="s">
        <v>2803</v>
      </c>
      <c r="D608" t="s">
        <v>2804</v>
      </c>
      <c r="E608" s="64">
        <v>0</v>
      </c>
      <c r="F608" t="s">
        <v>2805</v>
      </c>
    </row>
    <row r="609" spans="1:6">
      <c r="A609">
        <v>918</v>
      </c>
      <c r="B609" t="s">
        <v>69</v>
      </c>
      <c r="C609" t="s">
        <v>2800</v>
      </c>
      <c r="D609" t="s">
        <v>2801</v>
      </c>
      <c r="E609" s="64">
        <v>0</v>
      </c>
      <c r="F609" t="s">
        <v>2802</v>
      </c>
    </row>
    <row r="610" spans="1:6">
      <c r="A610">
        <v>917</v>
      </c>
      <c r="B610" t="s">
        <v>69</v>
      </c>
      <c r="C610" t="s">
        <v>2797</v>
      </c>
      <c r="D610" t="s">
        <v>2798</v>
      </c>
      <c r="E610">
        <v>0</v>
      </c>
      <c r="F610" t="s">
        <v>2799</v>
      </c>
    </row>
    <row r="611" spans="1:6">
      <c r="A611">
        <v>950</v>
      </c>
      <c r="B611" t="s">
        <v>69</v>
      </c>
      <c r="C611" t="s">
        <v>2896</v>
      </c>
      <c r="D611" t="s">
        <v>2897</v>
      </c>
      <c r="E611" s="64">
        <v>48152.5</v>
      </c>
      <c r="F611" t="s">
        <v>2898</v>
      </c>
    </row>
    <row r="612" spans="1:6">
      <c r="A612">
        <v>949</v>
      </c>
      <c r="B612" t="s">
        <v>69</v>
      </c>
      <c r="C612" t="s">
        <v>2893</v>
      </c>
      <c r="D612" t="s">
        <v>2894</v>
      </c>
      <c r="E612" s="64">
        <v>27.5</v>
      </c>
      <c r="F612" t="s">
        <v>2895</v>
      </c>
    </row>
    <row r="613" spans="1:6">
      <c r="A613">
        <v>948</v>
      </c>
      <c r="B613" t="s">
        <v>69</v>
      </c>
      <c r="C613" t="s">
        <v>2890</v>
      </c>
      <c r="D613" t="s">
        <v>2891</v>
      </c>
      <c r="E613">
        <v>1751</v>
      </c>
      <c r="F613" t="s">
        <v>2892</v>
      </c>
    </row>
    <row r="614" spans="1:6">
      <c r="A614">
        <v>57</v>
      </c>
      <c r="B614" t="s">
        <v>69</v>
      </c>
      <c r="C614" t="s">
        <v>218</v>
      </c>
      <c r="D614" t="s">
        <v>219</v>
      </c>
      <c r="E614" t="s">
        <v>1</v>
      </c>
      <c r="F614" t="s">
        <v>220</v>
      </c>
    </row>
    <row r="615" spans="1:6">
      <c r="A615">
        <v>89</v>
      </c>
      <c r="B615" t="s">
        <v>69</v>
      </c>
      <c r="C615" t="s">
        <v>314</v>
      </c>
      <c r="D615" t="s">
        <v>315</v>
      </c>
      <c r="E615" s="64">
        <v>665.82</v>
      </c>
      <c r="F615" t="s">
        <v>316</v>
      </c>
    </row>
    <row r="616" spans="1:6">
      <c r="A616">
        <v>145</v>
      </c>
      <c r="B616" t="s">
        <v>69</v>
      </c>
      <c r="C616" t="s">
        <v>481</v>
      </c>
      <c r="D616" t="s">
        <v>482</v>
      </c>
      <c r="E616" s="64">
        <v>0</v>
      </c>
      <c r="F616" t="s">
        <v>483</v>
      </c>
    </row>
    <row r="617" spans="1:6">
      <c r="A617">
        <v>176</v>
      </c>
      <c r="B617" t="s">
        <v>69</v>
      </c>
      <c r="C617" t="s">
        <v>574</v>
      </c>
      <c r="D617" t="s">
        <v>575</v>
      </c>
      <c r="E617" s="64">
        <v>0</v>
      </c>
      <c r="F617" t="s">
        <v>576</v>
      </c>
    </row>
    <row r="618" spans="1:6">
      <c r="A618">
        <v>207</v>
      </c>
      <c r="B618" t="s">
        <v>69</v>
      </c>
      <c r="C618" t="s">
        <v>667</v>
      </c>
      <c r="D618" t="s">
        <v>668</v>
      </c>
      <c r="E618" s="64">
        <v>0</v>
      </c>
      <c r="F618" t="s">
        <v>669</v>
      </c>
    </row>
    <row r="619" spans="1:6">
      <c r="A619">
        <v>238</v>
      </c>
      <c r="B619" t="s">
        <v>69</v>
      </c>
      <c r="C619" t="s">
        <v>760</v>
      </c>
      <c r="D619" t="s">
        <v>761</v>
      </c>
      <c r="E619" s="64">
        <v>0</v>
      </c>
      <c r="F619" t="s">
        <v>762</v>
      </c>
    </row>
    <row r="620" spans="1:6">
      <c r="A620">
        <v>269</v>
      </c>
      <c r="B620" t="s">
        <v>69</v>
      </c>
      <c r="C620" t="s">
        <v>853</v>
      </c>
      <c r="D620" t="s">
        <v>854</v>
      </c>
      <c r="E620" s="64">
        <v>0</v>
      </c>
      <c r="F620" t="s">
        <v>855</v>
      </c>
    </row>
    <row r="621" spans="1:6">
      <c r="A621">
        <v>300</v>
      </c>
      <c r="B621" t="s">
        <v>69</v>
      </c>
      <c r="C621" t="s">
        <v>946</v>
      </c>
      <c r="D621" t="s">
        <v>947</v>
      </c>
      <c r="E621" s="64">
        <v>665.82</v>
      </c>
      <c r="F621" t="s">
        <v>948</v>
      </c>
    </row>
    <row r="622" spans="1:6">
      <c r="A622">
        <v>331</v>
      </c>
      <c r="B622" t="s">
        <v>69</v>
      </c>
      <c r="C622" t="s">
        <v>1039</v>
      </c>
      <c r="D622" t="s">
        <v>1040</v>
      </c>
      <c r="E622" s="64">
        <v>0</v>
      </c>
      <c r="F622" t="s">
        <v>1041</v>
      </c>
    </row>
    <row r="623" spans="1:6">
      <c r="A623">
        <v>362</v>
      </c>
      <c r="B623" t="s">
        <v>69</v>
      </c>
      <c r="C623" t="s">
        <v>1132</v>
      </c>
      <c r="D623" t="s">
        <v>1133</v>
      </c>
      <c r="E623" s="64">
        <v>0</v>
      </c>
      <c r="F623" t="s">
        <v>1134</v>
      </c>
    </row>
    <row r="624" spans="1:6">
      <c r="A624">
        <v>393</v>
      </c>
      <c r="B624" t="s">
        <v>69</v>
      </c>
      <c r="C624" t="s">
        <v>1225</v>
      </c>
      <c r="D624" t="s">
        <v>1226</v>
      </c>
      <c r="E624" s="64">
        <v>0</v>
      </c>
      <c r="F624" t="s">
        <v>1227</v>
      </c>
    </row>
    <row r="625" spans="1:6">
      <c r="A625">
        <v>424</v>
      </c>
      <c r="B625" t="s">
        <v>69</v>
      </c>
      <c r="C625" t="s">
        <v>1318</v>
      </c>
      <c r="D625" t="s">
        <v>1319</v>
      </c>
      <c r="E625" s="64">
        <v>0</v>
      </c>
      <c r="F625" t="s">
        <v>1320</v>
      </c>
    </row>
    <row r="626" spans="1:6">
      <c r="A626">
        <v>455</v>
      </c>
      <c r="B626" t="s">
        <v>69</v>
      </c>
      <c r="C626" t="s">
        <v>1411</v>
      </c>
      <c r="D626" t="s">
        <v>1412</v>
      </c>
      <c r="E626" s="64">
        <v>0</v>
      </c>
      <c r="F626" t="s">
        <v>1413</v>
      </c>
    </row>
    <row r="627" spans="1:6">
      <c r="A627">
        <v>486</v>
      </c>
      <c r="B627" t="s">
        <v>69</v>
      </c>
      <c r="C627" t="s">
        <v>1504</v>
      </c>
      <c r="D627" t="s">
        <v>1505</v>
      </c>
      <c r="E627" s="64">
        <v>0</v>
      </c>
      <c r="F627" t="s">
        <v>1506</v>
      </c>
    </row>
    <row r="628" spans="1:6">
      <c r="A628">
        <v>517</v>
      </c>
      <c r="B628" t="s">
        <v>69</v>
      </c>
      <c r="C628" t="s">
        <v>1597</v>
      </c>
      <c r="D628" t="s">
        <v>1598</v>
      </c>
      <c r="E628" s="64">
        <v>0</v>
      </c>
      <c r="F628" t="s">
        <v>1599</v>
      </c>
    </row>
    <row r="629" spans="1:6">
      <c r="A629">
        <v>548</v>
      </c>
      <c r="B629" t="s">
        <v>69</v>
      </c>
      <c r="C629" t="s">
        <v>1690</v>
      </c>
      <c r="D629" t="s">
        <v>1691</v>
      </c>
      <c r="E629" s="64">
        <v>0</v>
      </c>
      <c r="F629" t="s">
        <v>1692</v>
      </c>
    </row>
    <row r="630" spans="1:6">
      <c r="A630">
        <v>579</v>
      </c>
      <c r="B630" t="s">
        <v>69</v>
      </c>
      <c r="C630" t="s">
        <v>1783</v>
      </c>
      <c r="D630" t="s">
        <v>1784</v>
      </c>
      <c r="E630" s="64">
        <v>0</v>
      </c>
      <c r="F630" t="s">
        <v>1785</v>
      </c>
    </row>
    <row r="631" spans="1:6">
      <c r="A631">
        <v>610</v>
      </c>
      <c r="B631" t="s">
        <v>69</v>
      </c>
      <c r="C631" t="s">
        <v>1876</v>
      </c>
      <c r="D631" t="s">
        <v>1877</v>
      </c>
      <c r="E631" s="64">
        <v>0</v>
      </c>
      <c r="F631" t="s">
        <v>1878</v>
      </c>
    </row>
    <row r="632" spans="1:6">
      <c r="A632">
        <v>641</v>
      </c>
      <c r="B632" t="s">
        <v>69</v>
      </c>
      <c r="C632" t="s">
        <v>1969</v>
      </c>
      <c r="D632" t="s">
        <v>1970</v>
      </c>
      <c r="E632" s="64">
        <v>0</v>
      </c>
      <c r="F632" t="s">
        <v>1971</v>
      </c>
    </row>
    <row r="633" spans="1:6">
      <c r="A633">
        <v>672</v>
      </c>
      <c r="B633" t="s">
        <v>69</v>
      </c>
      <c r="C633" t="s">
        <v>2062</v>
      </c>
      <c r="D633" t="s">
        <v>2063</v>
      </c>
      <c r="E633" s="64">
        <v>0</v>
      </c>
      <c r="F633" t="s">
        <v>2064</v>
      </c>
    </row>
    <row r="634" spans="1:6">
      <c r="A634">
        <v>703</v>
      </c>
      <c r="B634" t="s">
        <v>69</v>
      </c>
      <c r="C634" t="s">
        <v>2155</v>
      </c>
      <c r="D634" t="s">
        <v>2156</v>
      </c>
      <c r="E634" s="64">
        <v>0</v>
      </c>
      <c r="F634" t="s">
        <v>2157</v>
      </c>
    </row>
    <row r="635" spans="1:6">
      <c r="A635">
        <v>734</v>
      </c>
      <c r="B635" t="s">
        <v>69</v>
      </c>
      <c r="C635" t="s">
        <v>2248</v>
      </c>
      <c r="D635" t="s">
        <v>2249</v>
      </c>
      <c r="E635" s="64">
        <v>0</v>
      </c>
      <c r="F635" t="s">
        <v>2250</v>
      </c>
    </row>
    <row r="636" spans="1:6">
      <c r="A636">
        <v>765</v>
      </c>
      <c r="B636" t="s">
        <v>69</v>
      </c>
      <c r="C636" t="s">
        <v>2341</v>
      </c>
      <c r="D636" t="s">
        <v>2342</v>
      </c>
      <c r="E636" s="64">
        <v>0</v>
      </c>
      <c r="F636" t="s">
        <v>2343</v>
      </c>
    </row>
    <row r="637" spans="1:6">
      <c r="A637">
        <v>796</v>
      </c>
      <c r="B637" t="s">
        <v>69</v>
      </c>
      <c r="C637" t="s">
        <v>2434</v>
      </c>
      <c r="D637" t="s">
        <v>2435</v>
      </c>
      <c r="E637" s="64">
        <v>0</v>
      </c>
      <c r="F637" t="s">
        <v>2436</v>
      </c>
    </row>
    <row r="638" spans="1:6">
      <c r="A638">
        <v>827</v>
      </c>
      <c r="B638" t="s">
        <v>69</v>
      </c>
      <c r="C638" t="s">
        <v>2527</v>
      </c>
      <c r="D638" t="s">
        <v>2528</v>
      </c>
      <c r="E638" s="64">
        <v>0</v>
      </c>
      <c r="F638" t="s">
        <v>2529</v>
      </c>
    </row>
    <row r="639" spans="1:6">
      <c r="A639">
        <v>858</v>
      </c>
      <c r="B639" t="s">
        <v>69</v>
      </c>
      <c r="C639" t="s">
        <v>2620</v>
      </c>
      <c r="D639" t="s">
        <v>2621</v>
      </c>
      <c r="E639" s="64">
        <v>0</v>
      </c>
      <c r="F639" t="s">
        <v>2622</v>
      </c>
    </row>
    <row r="640" spans="1:6">
      <c r="A640">
        <v>889</v>
      </c>
      <c r="B640" t="s">
        <v>69</v>
      </c>
      <c r="C640" t="s">
        <v>2713</v>
      </c>
      <c r="D640" t="s">
        <v>2714</v>
      </c>
      <c r="E640" s="64">
        <v>0</v>
      </c>
      <c r="F640" t="s">
        <v>2715</v>
      </c>
    </row>
    <row r="641" spans="1:6">
      <c r="A641">
        <v>920</v>
      </c>
      <c r="B641" t="s">
        <v>69</v>
      </c>
      <c r="C641" t="s">
        <v>2806</v>
      </c>
      <c r="D641" t="s">
        <v>2807</v>
      </c>
      <c r="E641" s="64">
        <v>0</v>
      </c>
      <c r="F641" t="s">
        <v>2808</v>
      </c>
    </row>
    <row r="642" spans="1:6">
      <c r="A642">
        <v>951</v>
      </c>
      <c r="B642" t="s">
        <v>69</v>
      </c>
      <c r="C642" t="s">
        <v>2899</v>
      </c>
      <c r="D642" t="s">
        <v>2900</v>
      </c>
      <c r="E642" s="64">
        <v>0</v>
      </c>
      <c r="F642" t="s">
        <v>2901</v>
      </c>
    </row>
    <row r="643" spans="1:6">
      <c r="A643">
        <v>58</v>
      </c>
      <c r="B643" t="s">
        <v>69</v>
      </c>
      <c r="C643" t="s">
        <v>221</v>
      </c>
      <c r="D643" t="s">
        <v>222</v>
      </c>
      <c r="E643" t="s">
        <v>11</v>
      </c>
      <c r="F643" t="s">
        <v>223</v>
      </c>
    </row>
    <row r="644" spans="1:6">
      <c r="A644">
        <v>90</v>
      </c>
      <c r="B644" t="s">
        <v>69</v>
      </c>
      <c r="C644" t="s">
        <v>317</v>
      </c>
      <c r="D644" t="s">
        <v>318</v>
      </c>
      <c r="E644" s="64">
        <v>0</v>
      </c>
      <c r="F644" t="s">
        <v>319</v>
      </c>
    </row>
    <row r="645" spans="1:6">
      <c r="A645">
        <v>146</v>
      </c>
      <c r="B645" t="s">
        <v>69</v>
      </c>
      <c r="C645" t="s">
        <v>484</v>
      </c>
      <c r="D645" t="s">
        <v>485</v>
      </c>
      <c r="E645" s="64">
        <v>0</v>
      </c>
      <c r="F645" t="s">
        <v>486</v>
      </c>
    </row>
    <row r="646" spans="1:6">
      <c r="A646">
        <v>177</v>
      </c>
      <c r="B646" t="s">
        <v>69</v>
      </c>
      <c r="C646" t="s">
        <v>577</v>
      </c>
      <c r="D646" t="s">
        <v>578</v>
      </c>
      <c r="E646" s="64">
        <v>0</v>
      </c>
      <c r="F646" t="s">
        <v>579</v>
      </c>
    </row>
    <row r="647" spans="1:6">
      <c r="A647">
        <v>208</v>
      </c>
      <c r="B647" t="s">
        <v>69</v>
      </c>
      <c r="C647" t="s">
        <v>670</v>
      </c>
      <c r="D647" t="s">
        <v>671</v>
      </c>
      <c r="E647" s="64">
        <v>0</v>
      </c>
      <c r="F647" t="s">
        <v>672</v>
      </c>
    </row>
    <row r="648" spans="1:6">
      <c r="A648">
        <v>239</v>
      </c>
      <c r="B648" t="s">
        <v>69</v>
      </c>
      <c r="C648" t="s">
        <v>763</v>
      </c>
      <c r="D648" t="s">
        <v>764</v>
      </c>
      <c r="E648" s="64">
        <v>0</v>
      </c>
      <c r="F648" t="s">
        <v>765</v>
      </c>
    </row>
    <row r="649" spans="1:6">
      <c r="A649">
        <v>270</v>
      </c>
      <c r="B649" t="s">
        <v>69</v>
      </c>
      <c r="C649" t="s">
        <v>856</v>
      </c>
      <c r="D649" t="s">
        <v>857</v>
      </c>
      <c r="E649" s="64">
        <v>0</v>
      </c>
      <c r="F649" t="s">
        <v>858</v>
      </c>
    </row>
    <row r="650" spans="1:6">
      <c r="A650">
        <v>301</v>
      </c>
      <c r="B650" t="s">
        <v>69</v>
      </c>
      <c r="C650" t="s">
        <v>949</v>
      </c>
      <c r="D650" t="s">
        <v>950</v>
      </c>
      <c r="E650" s="64">
        <v>0</v>
      </c>
      <c r="F650" t="s">
        <v>951</v>
      </c>
    </row>
    <row r="651" spans="1:6">
      <c r="A651">
        <v>332</v>
      </c>
      <c r="B651" t="s">
        <v>69</v>
      </c>
      <c r="C651" t="s">
        <v>1042</v>
      </c>
      <c r="D651" t="s">
        <v>1043</v>
      </c>
      <c r="E651" s="64">
        <v>0</v>
      </c>
      <c r="F651" t="s">
        <v>1044</v>
      </c>
    </row>
    <row r="652" spans="1:6">
      <c r="A652">
        <v>363</v>
      </c>
      <c r="B652" t="s">
        <v>69</v>
      </c>
      <c r="C652" t="s">
        <v>1135</v>
      </c>
      <c r="D652" t="s">
        <v>1136</v>
      </c>
      <c r="E652" s="64">
        <v>0</v>
      </c>
      <c r="F652" t="s">
        <v>1137</v>
      </c>
    </row>
    <row r="653" spans="1:6">
      <c r="A653">
        <v>394</v>
      </c>
      <c r="B653" t="s">
        <v>69</v>
      </c>
      <c r="C653" t="s">
        <v>1228</v>
      </c>
      <c r="D653" t="s">
        <v>1229</v>
      </c>
      <c r="E653" s="64">
        <v>0</v>
      </c>
      <c r="F653" t="s">
        <v>1230</v>
      </c>
    </row>
    <row r="654" spans="1:6">
      <c r="A654">
        <v>425</v>
      </c>
      <c r="B654" t="s">
        <v>69</v>
      </c>
      <c r="C654" t="s">
        <v>1321</v>
      </c>
      <c r="D654" t="s">
        <v>1322</v>
      </c>
      <c r="E654" s="64">
        <v>0</v>
      </c>
      <c r="F654" t="s">
        <v>1323</v>
      </c>
    </row>
    <row r="655" spans="1:6">
      <c r="A655">
        <v>456</v>
      </c>
      <c r="B655" t="s">
        <v>69</v>
      </c>
      <c r="C655" t="s">
        <v>1414</v>
      </c>
      <c r="D655" t="s">
        <v>1415</v>
      </c>
      <c r="E655" s="64">
        <v>0</v>
      </c>
      <c r="F655" t="s">
        <v>1416</v>
      </c>
    </row>
    <row r="656" spans="1:6">
      <c r="A656">
        <v>487</v>
      </c>
      <c r="B656" t="s">
        <v>69</v>
      </c>
      <c r="C656" t="s">
        <v>1507</v>
      </c>
      <c r="D656" t="s">
        <v>1508</v>
      </c>
      <c r="E656" s="64">
        <v>0</v>
      </c>
      <c r="F656" t="s">
        <v>1509</v>
      </c>
    </row>
    <row r="657" spans="1:6">
      <c r="A657">
        <v>518</v>
      </c>
      <c r="B657" t="s">
        <v>69</v>
      </c>
      <c r="C657" t="s">
        <v>1600</v>
      </c>
      <c r="D657" t="s">
        <v>1601</v>
      </c>
      <c r="E657" s="64">
        <v>0</v>
      </c>
      <c r="F657" t="s">
        <v>1602</v>
      </c>
    </row>
    <row r="658" spans="1:6">
      <c r="A658">
        <v>549</v>
      </c>
      <c r="B658" t="s">
        <v>69</v>
      </c>
      <c r="C658" t="s">
        <v>1693</v>
      </c>
      <c r="D658" t="s">
        <v>1694</v>
      </c>
      <c r="E658" s="64">
        <v>0</v>
      </c>
      <c r="F658" t="s">
        <v>1695</v>
      </c>
    </row>
    <row r="659" spans="1:6">
      <c r="A659">
        <v>580</v>
      </c>
      <c r="B659" t="s">
        <v>69</v>
      </c>
      <c r="C659" t="s">
        <v>1786</v>
      </c>
      <c r="D659" t="s">
        <v>1787</v>
      </c>
      <c r="E659" s="64">
        <v>0</v>
      </c>
      <c r="F659" t="s">
        <v>1788</v>
      </c>
    </row>
    <row r="660" spans="1:6">
      <c r="A660">
        <v>611</v>
      </c>
      <c r="B660" t="s">
        <v>69</v>
      </c>
      <c r="C660" t="s">
        <v>1879</v>
      </c>
      <c r="D660" t="s">
        <v>1880</v>
      </c>
      <c r="E660" s="64">
        <v>0</v>
      </c>
      <c r="F660" t="s">
        <v>1881</v>
      </c>
    </row>
    <row r="661" spans="1:6">
      <c r="A661">
        <v>642</v>
      </c>
      <c r="B661" t="s">
        <v>69</v>
      </c>
      <c r="C661" t="s">
        <v>1972</v>
      </c>
      <c r="D661" t="s">
        <v>1973</v>
      </c>
      <c r="E661" s="64">
        <v>0</v>
      </c>
      <c r="F661" t="s">
        <v>1974</v>
      </c>
    </row>
    <row r="662" spans="1:6">
      <c r="A662">
        <v>673</v>
      </c>
      <c r="B662" t="s">
        <v>69</v>
      </c>
      <c r="C662" t="s">
        <v>2065</v>
      </c>
      <c r="D662" t="s">
        <v>2066</v>
      </c>
      <c r="E662" s="64">
        <v>0</v>
      </c>
      <c r="F662" t="s">
        <v>2067</v>
      </c>
    </row>
    <row r="663" spans="1:6">
      <c r="A663">
        <v>704</v>
      </c>
      <c r="B663" t="s">
        <v>69</v>
      </c>
      <c r="C663" t="s">
        <v>2158</v>
      </c>
      <c r="D663" t="s">
        <v>2159</v>
      </c>
      <c r="E663" s="64">
        <v>0</v>
      </c>
      <c r="F663" t="s">
        <v>2160</v>
      </c>
    </row>
    <row r="664" spans="1:6">
      <c r="A664">
        <v>735</v>
      </c>
      <c r="B664" t="s">
        <v>69</v>
      </c>
      <c r="C664" t="s">
        <v>2251</v>
      </c>
      <c r="D664" t="s">
        <v>2252</v>
      </c>
      <c r="E664" s="64">
        <v>0</v>
      </c>
      <c r="F664" t="s">
        <v>2253</v>
      </c>
    </row>
    <row r="665" spans="1:6">
      <c r="A665">
        <v>766</v>
      </c>
      <c r="B665" t="s">
        <v>69</v>
      </c>
      <c r="C665" t="s">
        <v>2344</v>
      </c>
      <c r="D665" t="s">
        <v>2345</v>
      </c>
      <c r="E665" s="64">
        <v>0</v>
      </c>
      <c r="F665" t="s">
        <v>2346</v>
      </c>
    </row>
    <row r="666" spans="1:6">
      <c r="A666">
        <v>797</v>
      </c>
      <c r="B666" t="s">
        <v>69</v>
      </c>
      <c r="C666" t="s">
        <v>2437</v>
      </c>
      <c r="D666" t="s">
        <v>2438</v>
      </c>
      <c r="E666" s="64">
        <v>0</v>
      </c>
      <c r="F666" t="s">
        <v>2439</v>
      </c>
    </row>
    <row r="667" spans="1:6">
      <c r="A667">
        <v>828</v>
      </c>
      <c r="B667" t="s">
        <v>69</v>
      </c>
      <c r="C667" t="s">
        <v>2530</v>
      </c>
      <c r="D667" t="s">
        <v>2531</v>
      </c>
      <c r="E667" s="64">
        <v>0</v>
      </c>
      <c r="F667" t="s">
        <v>2532</v>
      </c>
    </row>
    <row r="668" spans="1:6">
      <c r="A668">
        <v>859</v>
      </c>
      <c r="B668" t="s">
        <v>69</v>
      </c>
      <c r="C668" t="s">
        <v>2623</v>
      </c>
      <c r="D668" t="s">
        <v>2624</v>
      </c>
      <c r="E668" s="64">
        <v>0</v>
      </c>
      <c r="F668" t="s">
        <v>2625</v>
      </c>
    </row>
    <row r="669" spans="1:6">
      <c r="A669">
        <v>890</v>
      </c>
      <c r="B669" t="s">
        <v>69</v>
      </c>
      <c r="C669" t="s">
        <v>2716</v>
      </c>
      <c r="D669" t="s">
        <v>2717</v>
      </c>
      <c r="E669" s="64">
        <v>0</v>
      </c>
      <c r="F669" t="s">
        <v>2718</v>
      </c>
    </row>
    <row r="670" spans="1:6">
      <c r="A670">
        <v>921</v>
      </c>
      <c r="B670" t="s">
        <v>69</v>
      </c>
      <c r="C670" t="s">
        <v>2809</v>
      </c>
      <c r="D670" t="s">
        <v>2810</v>
      </c>
      <c r="E670" s="64">
        <v>0</v>
      </c>
      <c r="F670" t="s">
        <v>2811</v>
      </c>
    </row>
    <row r="671" spans="1:6">
      <c r="A671">
        <v>952</v>
      </c>
      <c r="B671" t="s">
        <v>69</v>
      </c>
      <c r="C671" t="s">
        <v>2902</v>
      </c>
      <c r="D671" t="s">
        <v>2903</v>
      </c>
      <c r="E671" s="64">
        <v>0</v>
      </c>
      <c r="F671" t="s">
        <v>2904</v>
      </c>
    </row>
    <row r="672" spans="1:6">
      <c r="A672">
        <v>59</v>
      </c>
      <c r="B672" t="s">
        <v>69</v>
      </c>
      <c r="C672" t="s">
        <v>224</v>
      </c>
      <c r="D672" t="s">
        <v>225</v>
      </c>
      <c r="E672">
        <v>0</v>
      </c>
      <c r="F672" t="s">
        <v>226</v>
      </c>
    </row>
    <row r="673" spans="1:6">
      <c r="A673">
        <v>91</v>
      </c>
      <c r="B673" t="s">
        <v>69</v>
      </c>
      <c r="C673" t="s">
        <v>320</v>
      </c>
      <c r="D673" t="s">
        <v>321</v>
      </c>
      <c r="E673" s="64">
        <v>16431.310000000001</v>
      </c>
      <c r="F673" t="s">
        <v>322</v>
      </c>
    </row>
    <row r="674" spans="1:6">
      <c r="A674">
        <v>147</v>
      </c>
      <c r="B674" t="s">
        <v>69</v>
      </c>
      <c r="C674" t="s">
        <v>487</v>
      </c>
      <c r="D674" t="s">
        <v>488</v>
      </c>
      <c r="E674" s="64">
        <v>0</v>
      </c>
      <c r="F674" t="s">
        <v>489</v>
      </c>
    </row>
    <row r="675" spans="1:6">
      <c r="A675">
        <v>178</v>
      </c>
      <c r="B675" t="s">
        <v>69</v>
      </c>
      <c r="C675" t="s">
        <v>580</v>
      </c>
      <c r="D675" t="s">
        <v>581</v>
      </c>
      <c r="E675" s="64">
        <v>1128.69</v>
      </c>
      <c r="F675" t="s">
        <v>582</v>
      </c>
    </row>
    <row r="676" spans="1:6">
      <c r="A676">
        <v>209</v>
      </c>
      <c r="B676" t="s">
        <v>69</v>
      </c>
      <c r="C676" t="s">
        <v>673</v>
      </c>
      <c r="D676" t="s">
        <v>674</v>
      </c>
      <c r="E676" s="64">
        <v>0</v>
      </c>
      <c r="F676" t="s">
        <v>675</v>
      </c>
    </row>
    <row r="677" spans="1:6">
      <c r="A677">
        <v>240</v>
      </c>
      <c r="B677" t="s">
        <v>69</v>
      </c>
      <c r="C677" t="s">
        <v>766</v>
      </c>
      <c r="D677" t="s">
        <v>767</v>
      </c>
      <c r="E677" s="64">
        <v>1411.9</v>
      </c>
      <c r="F677" t="s">
        <v>768</v>
      </c>
    </row>
    <row r="678" spans="1:6">
      <c r="A678">
        <v>271</v>
      </c>
      <c r="B678" t="s">
        <v>69</v>
      </c>
      <c r="C678" t="s">
        <v>859</v>
      </c>
      <c r="D678" t="s">
        <v>860</v>
      </c>
      <c r="E678" s="64">
        <v>1849.68</v>
      </c>
      <c r="F678" t="s">
        <v>861</v>
      </c>
    </row>
    <row r="679" spans="1:6">
      <c r="A679">
        <v>302</v>
      </c>
      <c r="B679" t="s">
        <v>69</v>
      </c>
      <c r="C679" t="s">
        <v>952</v>
      </c>
      <c r="D679" t="s">
        <v>953</v>
      </c>
      <c r="E679" s="64">
        <v>2160</v>
      </c>
      <c r="F679" t="s">
        <v>954</v>
      </c>
    </row>
    <row r="680" spans="1:6">
      <c r="A680">
        <v>333</v>
      </c>
      <c r="B680" t="s">
        <v>69</v>
      </c>
      <c r="C680" t="s">
        <v>1045</v>
      </c>
      <c r="D680" t="s">
        <v>1046</v>
      </c>
      <c r="E680" s="64">
        <v>0</v>
      </c>
      <c r="F680" t="s">
        <v>1047</v>
      </c>
    </row>
    <row r="681" spans="1:6">
      <c r="A681">
        <v>364</v>
      </c>
      <c r="B681" t="s">
        <v>69</v>
      </c>
      <c r="C681" t="s">
        <v>1138</v>
      </c>
      <c r="D681" t="s">
        <v>1139</v>
      </c>
      <c r="E681" s="64">
        <v>0</v>
      </c>
      <c r="F681" t="s">
        <v>1140</v>
      </c>
    </row>
    <row r="682" spans="1:6">
      <c r="A682">
        <v>395</v>
      </c>
      <c r="B682" t="s">
        <v>69</v>
      </c>
      <c r="C682" t="s">
        <v>1231</v>
      </c>
      <c r="D682" t="s">
        <v>1232</v>
      </c>
      <c r="E682" s="64">
        <v>239.55</v>
      </c>
      <c r="F682" t="s">
        <v>1233</v>
      </c>
    </row>
    <row r="683" spans="1:6">
      <c r="A683">
        <v>426</v>
      </c>
      <c r="B683" t="s">
        <v>69</v>
      </c>
      <c r="C683" t="s">
        <v>1324</v>
      </c>
      <c r="D683" t="s">
        <v>1325</v>
      </c>
      <c r="E683" s="64">
        <v>0</v>
      </c>
      <c r="F683" t="s">
        <v>1326</v>
      </c>
    </row>
    <row r="684" spans="1:6">
      <c r="A684">
        <v>457</v>
      </c>
      <c r="B684" t="s">
        <v>69</v>
      </c>
      <c r="C684" t="s">
        <v>1417</v>
      </c>
      <c r="D684" t="s">
        <v>1418</v>
      </c>
      <c r="E684" s="64">
        <v>0</v>
      </c>
      <c r="F684" t="s">
        <v>1419</v>
      </c>
    </row>
    <row r="685" spans="1:6">
      <c r="A685">
        <v>488</v>
      </c>
      <c r="B685" t="s">
        <v>69</v>
      </c>
      <c r="C685" t="s">
        <v>1510</v>
      </c>
      <c r="D685" t="s">
        <v>1511</v>
      </c>
      <c r="E685" s="64">
        <v>0</v>
      </c>
      <c r="F685" t="s">
        <v>1512</v>
      </c>
    </row>
    <row r="686" spans="1:6">
      <c r="A686">
        <v>519</v>
      </c>
      <c r="B686" t="s">
        <v>69</v>
      </c>
      <c r="C686" t="s">
        <v>1603</v>
      </c>
      <c r="D686" t="s">
        <v>1604</v>
      </c>
      <c r="E686" s="64">
        <v>902</v>
      </c>
      <c r="F686" t="s">
        <v>1605</v>
      </c>
    </row>
    <row r="687" spans="1:6">
      <c r="A687">
        <v>550</v>
      </c>
      <c r="B687" t="s">
        <v>69</v>
      </c>
      <c r="C687" t="s">
        <v>1696</v>
      </c>
      <c r="D687" t="s">
        <v>1697</v>
      </c>
      <c r="E687" s="64">
        <v>0</v>
      </c>
      <c r="F687" t="s">
        <v>1698</v>
      </c>
    </row>
    <row r="688" spans="1:6">
      <c r="A688">
        <v>581</v>
      </c>
      <c r="B688" t="s">
        <v>69</v>
      </c>
      <c r="C688" t="s">
        <v>1789</v>
      </c>
      <c r="D688" t="s">
        <v>1790</v>
      </c>
      <c r="E688" s="64">
        <v>512.78</v>
      </c>
      <c r="F688" t="s">
        <v>1791</v>
      </c>
    </row>
    <row r="689" spans="1:6">
      <c r="A689">
        <v>612</v>
      </c>
      <c r="B689" t="s">
        <v>69</v>
      </c>
      <c r="C689" t="s">
        <v>1882</v>
      </c>
      <c r="D689" t="s">
        <v>1883</v>
      </c>
      <c r="E689" s="64">
        <v>1412.1</v>
      </c>
      <c r="F689" t="s">
        <v>1884</v>
      </c>
    </row>
    <row r="690" spans="1:6">
      <c r="A690">
        <v>643</v>
      </c>
      <c r="B690" t="s">
        <v>69</v>
      </c>
      <c r="C690" t="s">
        <v>1975</v>
      </c>
      <c r="D690" t="s">
        <v>1976</v>
      </c>
      <c r="E690" s="64">
        <v>1753.46</v>
      </c>
      <c r="F690" t="s">
        <v>1977</v>
      </c>
    </row>
    <row r="691" spans="1:6">
      <c r="A691">
        <v>674</v>
      </c>
      <c r="B691" t="s">
        <v>69</v>
      </c>
      <c r="C691" t="s">
        <v>2068</v>
      </c>
      <c r="D691" t="s">
        <v>2069</v>
      </c>
      <c r="E691" s="64">
        <v>0</v>
      </c>
      <c r="F691" t="s">
        <v>2070</v>
      </c>
    </row>
    <row r="692" spans="1:6">
      <c r="A692">
        <v>705</v>
      </c>
      <c r="B692" t="s">
        <v>69</v>
      </c>
      <c r="C692" t="s">
        <v>2161</v>
      </c>
      <c r="D692" t="s">
        <v>2162</v>
      </c>
      <c r="E692" s="64">
        <v>117.68</v>
      </c>
      <c r="F692" t="s">
        <v>2163</v>
      </c>
    </row>
    <row r="693" spans="1:6">
      <c r="A693">
        <v>736</v>
      </c>
      <c r="B693" t="s">
        <v>69</v>
      </c>
      <c r="C693" t="s">
        <v>2254</v>
      </c>
      <c r="D693" t="s">
        <v>2255</v>
      </c>
      <c r="E693" s="64">
        <v>1289.5999999999999</v>
      </c>
      <c r="F693" t="s">
        <v>2256</v>
      </c>
    </row>
    <row r="694" spans="1:6">
      <c r="A694">
        <v>767</v>
      </c>
      <c r="B694" t="s">
        <v>69</v>
      </c>
      <c r="C694" t="s">
        <v>2347</v>
      </c>
      <c r="D694" t="s">
        <v>2348</v>
      </c>
      <c r="E694" s="64">
        <v>250</v>
      </c>
      <c r="F694" t="s">
        <v>2349</v>
      </c>
    </row>
    <row r="695" spans="1:6">
      <c r="A695">
        <v>798</v>
      </c>
      <c r="B695" t="s">
        <v>69</v>
      </c>
      <c r="C695" t="s">
        <v>2440</v>
      </c>
      <c r="D695" t="s">
        <v>2441</v>
      </c>
      <c r="E695" s="64">
        <v>100.57</v>
      </c>
      <c r="F695" t="s">
        <v>2442</v>
      </c>
    </row>
    <row r="696" spans="1:6">
      <c r="A696">
        <v>829</v>
      </c>
      <c r="B696" t="s">
        <v>69</v>
      </c>
      <c r="C696" t="s">
        <v>2533</v>
      </c>
      <c r="D696" t="s">
        <v>2534</v>
      </c>
      <c r="E696" s="64">
        <v>1655.7</v>
      </c>
      <c r="F696" t="s">
        <v>2535</v>
      </c>
    </row>
    <row r="697" spans="1:6">
      <c r="A697">
        <v>860</v>
      </c>
      <c r="B697" t="s">
        <v>69</v>
      </c>
      <c r="C697" t="s">
        <v>2626</v>
      </c>
      <c r="D697" t="s">
        <v>2627</v>
      </c>
      <c r="E697" s="64">
        <v>0</v>
      </c>
      <c r="F697" t="s">
        <v>2628</v>
      </c>
    </row>
    <row r="698" spans="1:6">
      <c r="A698">
        <v>891</v>
      </c>
      <c r="B698" t="s">
        <v>69</v>
      </c>
      <c r="C698" t="s">
        <v>2719</v>
      </c>
      <c r="D698" t="s">
        <v>2720</v>
      </c>
      <c r="E698" s="64">
        <v>0</v>
      </c>
      <c r="F698" t="s">
        <v>2721</v>
      </c>
    </row>
    <row r="699" spans="1:6">
      <c r="A699">
        <v>922</v>
      </c>
      <c r="B699" t="s">
        <v>69</v>
      </c>
      <c r="C699" t="s">
        <v>2812</v>
      </c>
      <c r="D699" t="s">
        <v>2813</v>
      </c>
      <c r="E699" s="64">
        <v>90</v>
      </c>
      <c r="F699" t="s">
        <v>2814</v>
      </c>
    </row>
    <row r="700" spans="1:6">
      <c r="A700">
        <v>953</v>
      </c>
      <c r="B700" t="s">
        <v>69</v>
      </c>
      <c r="C700" t="s">
        <v>2905</v>
      </c>
      <c r="D700" t="s">
        <v>2906</v>
      </c>
      <c r="E700" s="64">
        <v>1557.6</v>
      </c>
      <c r="F700" t="s">
        <v>2907</v>
      </c>
    </row>
    <row r="701" spans="1:6">
      <c r="A701">
        <v>60</v>
      </c>
      <c r="B701" t="s">
        <v>69</v>
      </c>
      <c r="C701" t="s">
        <v>227</v>
      </c>
      <c r="D701" t="s">
        <v>228</v>
      </c>
      <c r="E701" t="s">
        <v>13</v>
      </c>
      <c r="F701" t="s">
        <v>229</v>
      </c>
    </row>
    <row r="702" spans="1:6">
      <c r="A702">
        <v>92</v>
      </c>
      <c r="B702" t="s">
        <v>69</v>
      </c>
      <c r="C702" t="s">
        <v>323</v>
      </c>
      <c r="D702" t="s">
        <v>324</v>
      </c>
      <c r="E702" s="64">
        <v>825734.8</v>
      </c>
      <c r="F702" t="s">
        <v>325</v>
      </c>
    </row>
    <row r="703" spans="1:6">
      <c r="A703">
        <v>148</v>
      </c>
      <c r="B703" t="s">
        <v>69</v>
      </c>
      <c r="C703" t="s">
        <v>490</v>
      </c>
      <c r="D703" t="s">
        <v>491</v>
      </c>
      <c r="E703" s="64">
        <v>2265</v>
      </c>
      <c r="F703" t="s">
        <v>492</v>
      </c>
    </row>
    <row r="704" spans="1:6">
      <c r="A704">
        <v>179</v>
      </c>
      <c r="B704" t="s">
        <v>69</v>
      </c>
      <c r="C704" t="s">
        <v>583</v>
      </c>
      <c r="D704" t="s">
        <v>584</v>
      </c>
      <c r="E704" s="64">
        <v>32912.19</v>
      </c>
      <c r="F704" t="s">
        <v>585</v>
      </c>
    </row>
    <row r="705" spans="1:6">
      <c r="A705">
        <v>210</v>
      </c>
      <c r="B705" t="s">
        <v>69</v>
      </c>
      <c r="C705" t="s">
        <v>676</v>
      </c>
      <c r="D705" t="s">
        <v>677</v>
      </c>
      <c r="E705" s="64">
        <v>41787.5</v>
      </c>
      <c r="F705" t="s">
        <v>678</v>
      </c>
    </row>
    <row r="706" spans="1:6">
      <c r="A706">
        <v>241</v>
      </c>
      <c r="B706" t="s">
        <v>69</v>
      </c>
      <c r="C706" t="s">
        <v>769</v>
      </c>
      <c r="D706" t="s">
        <v>770</v>
      </c>
      <c r="E706" s="64">
        <v>53246.9</v>
      </c>
      <c r="F706" t="s">
        <v>771</v>
      </c>
    </row>
    <row r="707" spans="1:6">
      <c r="A707">
        <v>272</v>
      </c>
      <c r="B707" t="s">
        <v>69</v>
      </c>
      <c r="C707" t="s">
        <v>862</v>
      </c>
      <c r="D707" t="s">
        <v>863</v>
      </c>
      <c r="E707" s="64">
        <v>60915.68</v>
      </c>
      <c r="F707" t="s">
        <v>864</v>
      </c>
    </row>
    <row r="708" spans="1:6">
      <c r="A708">
        <v>303</v>
      </c>
      <c r="B708" t="s">
        <v>69</v>
      </c>
      <c r="C708" t="s">
        <v>955</v>
      </c>
      <c r="D708" t="s">
        <v>956</v>
      </c>
      <c r="E708" s="64">
        <v>56533.32</v>
      </c>
      <c r="F708" t="s">
        <v>957</v>
      </c>
    </row>
    <row r="709" spans="1:6">
      <c r="A709">
        <v>334</v>
      </c>
      <c r="B709" t="s">
        <v>69</v>
      </c>
      <c r="C709" t="s">
        <v>1048</v>
      </c>
      <c r="D709" t="s">
        <v>1049</v>
      </c>
      <c r="E709" s="64">
        <v>43656.25</v>
      </c>
      <c r="F709" t="s">
        <v>1050</v>
      </c>
    </row>
    <row r="710" spans="1:6">
      <c r="A710">
        <v>365</v>
      </c>
      <c r="B710" t="s">
        <v>69</v>
      </c>
      <c r="C710" t="s">
        <v>1141</v>
      </c>
      <c r="D710" t="s">
        <v>1142</v>
      </c>
      <c r="E710" s="64">
        <v>20344.5</v>
      </c>
      <c r="F710" t="s">
        <v>1143</v>
      </c>
    </row>
    <row r="711" spans="1:6">
      <c r="A711">
        <v>396</v>
      </c>
      <c r="B711" t="s">
        <v>69</v>
      </c>
      <c r="C711" t="s">
        <v>1234</v>
      </c>
      <c r="D711" t="s">
        <v>1235</v>
      </c>
      <c r="E711" s="64">
        <v>7173.3</v>
      </c>
      <c r="F711" t="s">
        <v>1236</v>
      </c>
    </row>
    <row r="712" spans="1:6">
      <c r="A712">
        <v>427</v>
      </c>
      <c r="B712" t="s">
        <v>69</v>
      </c>
      <c r="C712" t="s">
        <v>1327</v>
      </c>
      <c r="D712" t="s">
        <v>1328</v>
      </c>
      <c r="E712" s="64">
        <v>23079.599999999999</v>
      </c>
      <c r="F712" t="s">
        <v>1329</v>
      </c>
    </row>
    <row r="713" spans="1:6">
      <c r="A713">
        <v>458</v>
      </c>
      <c r="B713" t="s">
        <v>69</v>
      </c>
      <c r="C713" t="s">
        <v>1420</v>
      </c>
      <c r="D713" t="s">
        <v>1421</v>
      </c>
      <c r="E713" s="64">
        <v>31249.99</v>
      </c>
      <c r="F713" t="s">
        <v>1422</v>
      </c>
    </row>
    <row r="714" spans="1:6">
      <c r="A714">
        <v>489</v>
      </c>
      <c r="B714" t="s">
        <v>69</v>
      </c>
      <c r="C714" t="s">
        <v>1513</v>
      </c>
      <c r="D714" t="s">
        <v>1514</v>
      </c>
      <c r="E714" s="64">
        <v>4998.3999999999996</v>
      </c>
      <c r="F714" t="s">
        <v>1515</v>
      </c>
    </row>
    <row r="715" spans="1:6">
      <c r="A715">
        <v>520</v>
      </c>
      <c r="B715" t="s">
        <v>69</v>
      </c>
      <c r="C715" t="s">
        <v>1606</v>
      </c>
      <c r="D715" t="s">
        <v>1607</v>
      </c>
      <c r="E715" s="64">
        <v>38602</v>
      </c>
      <c r="F715" t="s">
        <v>1608</v>
      </c>
    </row>
    <row r="716" spans="1:6">
      <c r="A716">
        <v>551</v>
      </c>
      <c r="B716" t="s">
        <v>69</v>
      </c>
      <c r="C716" t="s">
        <v>1699</v>
      </c>
      <c r="D716" t="s">
        <v>1700</v>
      </c>
      <c r="E716" s="64">
        <v>72738.399999999994</v>
      </c>
      <c r="F716" t="s">
        <v>1701</v>
      </c>
    </row>
    <row r="717" spans="1:6">
      <c r="A717">
        <v>582</v>
      </c>
      <c r="B717" t="s">
        <v>69</v>
      </c>
      <c r="C717" t="s">
        <v>1792</v>
      </c>
      <c r="D717" t="s">
        <v>1793</v>
      </c>
      <c r="E717" s="64">
        <v>13332.16</v>
      </c>
      <c r="F717" t="s">
        <v>1794</v>
      </c>
    </row>
    <row r="718" spans="1:6">
      <c r="A718">
        <v>613</v>
      </c>
      <c r="B718" t="s">
        <v>69</v>
      </c>
      <c r="C718" t="s">
        <v>1885</v>
      </c>
      <c r="D718" t="s">
        <v>1886</v>
      </c>
      <c r="E718" s="64">
        <v>54054.6</v>
      </c>
      <c r="F718" t="s">
        <v>1887</v>
      </c>
    </row>
    <row r="719" spans="1:6">
      <c r="A719">
        <v>644</v>
      </c>
      <c r="B719" t="s">
        <v>69</v>
      </c>
      <c r="C719" t="s">
        <v>1978</v>
      </c>
      <c r="D719" t="s">
        <v>1979</v>
      </c>
      <c r="E719" s="64">
        <v>49737.41</v>
      </c>
      <c r="F719" t="s">
        <v>1980</v>
      </c>
    </row>
    <row r="720" spans="1:6">
      <c r="A720">
        <v>675</v>
      </c>
      <c r="B720" t="s">
        <v>69</v>
      </c>
      <c r="C720" t="s">
        <v>2071</v>
      </c>
      <c r="D720" t="s">
        <v>2072</v>
      </c>
      <c r="E720" s="64">
        <v>100</v>
      </c>
      <c r="F720" t="s">
        <v>2073</v>
      </c>
    </row>
    <row r="721" spans="1:6">
      <c r="A721">
        <v>706</v>
      </c>
      <c r="B721" t="s">
        <v>69</v>
      </c>
      <c r="C721" t="s">
        <v>2164</v>
      </c>
      <c r="D721" t="s">
        <v>2165</v>
      </c>
      <c r="E721" s="64">
        <v>9807.26</v>
      </c>
      <c r="F721" t="s">
        <v>2166</v>
      </c>
    </row>
    <row r="722" spans="1:6">
      <c r="A722">
        <v>737</v>
      </c>
      <c r="B722" t="s">
        <v>69</v>
      </c>
      <c r="C722" t="s">
        <v>2257</v>
      </c>
      <c r="D722" t="s">
        <v>2258</v>
      </c>
      <c r="E722" s="64">
        <v>37639.599999999999</v>
      </c>
      <c r="F722" t="s">
        <v>2259</v>
      </c>
    </row>
    <row r="723" spans="1:6">
      <c r="A723">
        <v>768</v>
      </c>
      <c r="B723" t="s">
        <v>69</v>
      </c>
      <c r="C723" t="s">
        <v>2350</v>
      </c>
      <c r="D723" t="s">
        <v>2351</v>
      </c>
      <c r="E723" s="64">
        <v>32004.25</v>
      </c>
      <c r="F723" t="s">
        <v>2352</v>
      </c>
    </row>
    <row r="724" spans="1:6">
      <c r="A724">
        <v>799</v>
      </c>
      <c r="B724" t="s">
        <v>69</v>
      </c>
      <c r="C724" t="s">
        <v>2443</v>
      </c>
      <c r="D724" t="s">
        <v>2444</v>
      </c>
      <c r="E724" s="64">
        <v>2614.7600000000002</v>
      </c>
      <c r="F724" t="s">
        <v>2445</v>
      </c>
    </row>
    <row r="725" spans="1:6">
      <c r="A725">
        <v>830</v>
      </c>
      <c r="B725" t="s">
        <v>69</v>
      </c>
      <c r="C725" t="s">
        <v>2536</v>
      </c>
      <c r="D725" t="s">
        <v>2537</v>
      </c>
      <c r="E725" s="64">
        <v>50548.2</v>
      </c>
      <c r="F725" t="s">
        <v>2538</v>
      </c>
    </row>
    <row r="726" spans="1:6">
      <c r="A726">
        <v>861</v>
      </c>
      <c r="B726" t="s">
        <v>69</v>
      </c>
      <c r="C726" t="s">
        <v>2629</v>
      </c>
      <c r="D726" t="s">
        <v>2630</v>
      </c>
      <c r="E726" s="64">
        <v>33381.89</v>
      </c>
      <c r="F726" t="s">
        <v>2631</v>
      </c>
    </row>
    <row r="727" spans="1:6">
      <c r="A727">
        <v>892</v>
      </c>
      <c r="B727" t="s">
        <v>69</v>
      </c>
      <c r="C727" t="s">
        <v>2722</v>
      </c>
      <c r="D727" t="s">
        <v>2723</v>
      </c>
      <c r="E727" s="64">
        <v>961.54</v>
      </c>
      <c r="F727" t="s">
        <v>2724</v>
      </c>
    </row>
    <row r="728" spans="1:6">
      <c r="A728">
        <v>923</v>
      </c>
      <c r="B728" t="s">
        <v>69</v>
      </c>
      <c r="C728" t="s">
        <v>2815</v>
      </c>
      <c r="D728" t="s">
        <v>2816</v>
      </c>
      <c r="E728" s="64">
        <v>2340</v>
      </c>
      <c r="F728" t="s">
        <v>2817</v>
      </c>
    </row>
    <row r="729" spans="1:6">
      <c r="A729">
        <v>954</v>
      </c>
      <c r="B729" t="s">
        <v>69</v>
      </c>
      <c r="C729" t="s">
        <v>2908</v>
      </c>
      <c r="D729" t="s">
        <v>2909</v>
      </c>
      <c r="E729" s="64">
        <v>49710.1</v>
      </c>
      <c r="F729" t="s">
        <v>2910</v>
      </c>
    </row>
    <row r="730" spans="1:6">
      <c r="A730">
        <v>61</v>
      </c>
      <c r="B730" t="s">
        <v>69</v>
      </c>
      <c r="C730" t="s">
        <v>230</v>
      </c>
      <c r="D730" t="s">
        <v>231</v>
      </c>
      <c r="E730" t="s">
        <v>14</v>
      </c>
      <c r="F730" t="s">
        <v>232</v>
      </c>
    </row>
    <row r="731" spans="1:6">
      <c r="A731">
        <v>93</v>
      </c>
      <c r="B731" t="s">
        <v>69</v>
      </c>
      <c r="C731" t="s">
        <v>326</v>
      </c>
      <c r="D731" t="s">
        <v>327</v>
      </c>
      <c r="E731" s="64">
        <v>-4600</v>
      </c>
      <c r="F731" t="s">
        <v>328</v>
      </c>
    </row>
    <row r="732" spans="1:6">
      <c r="A732">
        <v>149</v>
      </c>
      <c r="B732" t="s">
        <v>69</v>
      </c>
      <c r="C732" t="s">
        <v>493</v>
      </c>
      <c r="D732" t="s">
        <v>494</v>
      </c>
      <c r="E732" s="64">
        <v>0</v>
      </c>
      <c r="F732" t="s">
        <v>495</v>
      </c>
    </row>
    <row r="733" spans="1:6">
      <c r="A733">
        <v>180</v>
      </c>
      <c r="B733" t="s">
        <v>69</v>
      </c>
      <c r="C733" t="s">
        <v>586</v>
      </c>
      <c r="D733" t="s">
        <v>587</v>
      </c>
      <c r="E733" s="64">
        <v>0</v>
      </c>
      <c r="F733" t="s">
        <v>588</v>
      </c>
    </row>
    <row r="734" spans="1:6">
      <c r="A734">
        <v>211</v>
      </c>
      <c r="B734" t="s">
        <v>69</v>
      </c>
      <c r="C734" t="s">
        <v>679</v>
      </c>
      <c r="D734" t="s">
        <v>680</v>
      </c>
      <c r="E734" s="64">
        <v>-500</v>
      </c>
      <c r="F734" t="s">
        <v>681</v>
      </c>
    </row>
    <row r="735" spans="1:6">
      <c r="A735">
        <v>242</v>
      </c>
      <c r="B735" t="s">
        <v>69</v>
      </c>
      <c r="C735" t="s">
        <v>772</v>
      </c>
      <c r="D735" t="s">
        <v>773</v>
      </c>
      <c r="E735" s="64">
        <v>-400</v>
      </c>
      <c r="F735" t="s">
        <v>774</v>
      </c>
    </row>
    <row r="736" spans="1:6">
      <c r="A736">
        <v>273</v>
      </c>
      <c r="B736" t="s">
        <v>69</v>
      </c>
      <c r="C736" t="s">
        <v>865</v>
      </c>
      <c r="D736" t="s">
        <v>866</v>
      </c>
      <c r="E736" s="64">
        <v>0</v>
      </c>
      <c r="F736" t="s">
        <v>867</v>
      </c>
    </row>
    <row r="737" spans="1:6">
      <c r="A737">
        <v>304</v>
      </c>
      <c r="B737" t="s">
        <v>69</v>
      </c>
      <c r="C737" t="s">
        <v>958</v>
      </c>
      <c r="D737" t="s">
        <v>959</v>
      </c>
      <c r="E737" s="64">
        <v>-500</v>
      </c>
      <c r="F737" t="s">
        <v>960</v>
      </c>
    </row>
    <row r="738" spans="1:6">
      <c r="A738">
        <v>335</v>
      </c>
      <c r="B738" t="s">
        <v>69</v>
      </c>
      <c r="C738" t="s">
        <v>1051</v>
      </c>
      <c r="D738" t="s">
        <v>1052</v>
      </c>
      <c r="E738" s="64">
        <v>-500</v>
      </c>
      <c r="F738" t="s">
        <v>1053</v>
      </c>
    </row>
    <row r="739" spans="1:6">
      <c r="A739">
        <v>366</v>
      </c>
      <c r="B739" t="s">
        <v>69</v>
      </c>
      <c r="C739" t="s">
        <v>1144</v>
      </c>
      <c r="D739" t="s">
        <v>1145</v>
      </c>
      <c r="E739" s="64">
        <v>-325</v>
      </c>
      <c r="F739" t="s">
        <v>1146</v>
      </c>
    </row>
    <row r="740" spans="1:6">
      <c r="A740">
        <v>397</v>
      </c>
      <c r="B740" t="s">
        <v>69</v>
      </c>
      <c r="C740" t="s">
        <v>1237</v>
      </c>
      <c r="D740" t="s">
        <v>1238</v>
      </c>
      <c r="E740" s="64">
        <v>0</v>
      </c>
      <c r="F740" t="s">
        <v>1239</v>
      </c>
    </row>
    <row r="741" spans="1:6">
      <c r="A741">
        <v>428</v>
      </c>
      <c r="B741" t="s">
        <v>69</v>
      </c>
      <c r="C741" t="s">
        <v>1330</v>
      </c>
      <c r="D741" t="s">
        <v>1331</v>
      </c>
      <c r="E741" s="64">
        <v>0</v>
      </c>
      <c r="F741" t="s">
        <v>1332</v>
      </c>
    </row>
    <row r="742" spans="1:6">
      <c r="A742">
        <v>459</v>
      </c>
      <c r="B742" t="s">
        <v>69</v>
      </c>
      <c r="C742" t="s">
        <v>1423</v>
      </c>
      <c r="D742" t="s">
        <v>1424</v>
      </c>
      <c r="E742" s="64">
        <v>0</v>
      </c>
      <c r="F742" t="s">
        <v>1425</v>
      </c>
    </row>
    <row r="743" spans="1:6">
      <c r="A743">
        <v>490</v>
      </c>
      <c r="B743" t="s">
        <v>69</v>
      </c>
      <c r="C743" t="s">
        <v>1516</v>
      </c>
      <c r="D743" t="s">
        <v>1517</v>
      </c>
      <c r="E743" s="64">
        <v>0</v>
      </c>
      <c r="F743" t="s">
        <v>1518</v>
      </c>
    </row>
    <row r="744" spans="1:6">
      <c r="A744">
        <v>521</v>
      </c>
      <c r="B744" t="s">
        <v>69</v>
      </c>
      <c r="C744" t="s">
        <v>1609</v>
      </c>
      <c r="D744" t="s">
        <v>1610</v>
      </c>
      <c r="E744" s="64">
        <v>-475</v>
      </c>
      <c r="F744" t="s">
        <v>1611</v>
      </c>
    </row>
    <row r="745" spans="1:6">
      <c r="A745">
        <v>552</v>
      </c>
      <c r="B745" t="s">
        <v>69</v>
      </c>
      <c r="C745" t="s">
        <v>1702</v>
      </c>
      <c r="D745" t="s">
        <v>1703</v>
      </c>
      <c r="E745" s="64">
        <v>-575</v>
      </c>
      <c r="F745" t="s">
        <v>1704</v>
      </c>
    </row>
    <row r="746" spans="1:6">
      <c r="A746">
        <v>583</v>
      </c>
      <c r="B746" t="s">
        <v>69</v>
      </c>
      <c r="C746" t="s">
        <v>1795</v>
      </c>
      <c r="D746" t="s">
        <v>1796</v>
      </c>
      <c r="E746" s="64">
        <v>0</v>
      </c>
      <c r="F746" t="s">
        <v>1797</v>
      </c>
    </row>
    <row r="747" spans="1:6">
      <c r="A747">
        <v>614</v>
      </c>
      <c r="B747" t="s">
        <v>69</v>
      </c>
      <c r="C747" t="s">
        <v>1888</v>
      </c>
      <c r="D747" t="s">
        <v>1889</v>
      </c>
      <c r="E747" s="64">
        <v>-500</v>
      </c>
      <c r="F747" t="s">
        <v>1890</v>
      </c>
    </row>
    <row r="748" spans="1:6">
      <c r="A748">
        <v>645</v>
      </c>
      <c r="B748" t="s">
        <v>69</v>
      </c>
      <c r="C748" t="s">
        <v>1981</v>
      </c>
      <c r="D748" t="s">
        <v>1982</v>
      </c>
      <c r="E748" s="64">
        <v>-150</v>
      </c>
      <c r="F748" t="s">
        <v>1983</v>
      </c>
    </row>
    <row r="749" spans="1:6">
      <c r="A749">
        <v>676</v>
      </c>
      <c r="B749" t="s">
        <v>69</v>
      </c>
      <c r="C749" t="s">
        <v>2074</v>
      </c>
      <c r="D749" t="s">
        <v>2075</v>
      </c>
      <c r="E749" s="64">
        <v>0</v>
      </c>
      <c r="F749" t="s">
        <v>2076</v>
      </c>
    </row>
    <row r="750" spans="1:6">
      <c r="A750">
        <v>707</v>
      </c>
      <c r="B750" t="s">
        <v>69</v>
      </c>
      <c r="C750" t="s">
        <v>2167</v>
      </c>
      <c r="D750" t="s">
        <v>2168</v>
      </c>
      <c r="E750" s="64">
        <v>0</v>
      </c>
      <c r="F750" t="s">
        <v>2169</v>
      </c>
    </row>
    <row r="751" spans="1:6">
      <c r="A751">
        <v>738</v>
      </c>
      <c r="B751" t="s">
        <v>69</v>
      </c>
      <c r="C751" t="s">
        <v>2260</v>
      </c>
      <c r="D751" t="s">
        <v>2261</v>
      </c>
      <c r="E751" s="64">
        <v>0</v>
      </c>
      <c r="F751" t="s">
        <v>2262</v>
      </c>
    </row>
    <row r="752" spans="1:6">
      <c r="A752">
        <v>769</v>
      </c>
      <c r="B752" t="s">
        <v>69</v>
      </c>
      <c r="C752" t="s">
        <v>2353</v>
      </c>
      <c r="D752" t="s">
        <v>2354</v>
      </c>
      <c r="E752" s="64">
        <v>-150</v>
      </c>
      <c r="F752" t="s">
        <v>2355</v>
      </c>
    </row>
    <row r="753" spans="1:6">
      <c r="A753">
        <v>800</v>
      </c>
      <c r="B753" t="s">
        <v>69</v>
      </c>
      <c r="C753" t="s">
        <v>2446</v>
      </c>
      <c r="D753" t="s">
        <v>2447</v>
      </c>
      <c r="E753" s="64">
        <v>0</v>
      </c>
      <c r="F753" t="s">
        <v>2448</v>
      </c>
    </row>
    <row r="754" spans="1:6">
      <c r="A754">
        <v>831</v>
      </c>
      <c r="B754" t="s">
        <v>69</v>
      </c>
      <c r="C754" t="s">
        <v>2539</v>
      </c>
      <c r="D754" t="s">
        <v>2540</v>
      </c>
      <c r="E754" s="64">
        <v>-525</v>
      </c>
      <c r="F754" t="s">
        <v>2541</v>
      </c>
    </row>
    <row r="755" spans="1:6">
      <c r="A755">
        <v>862</v>
      </c>
      <c r="B755" t="s">
        <v>69</v>
      </c>
      <c r="C755" t="s">
        <v>2632</v>
      </c>
      <c r="D755" t="s">
        <v>2633</v>
      </c>
      <c r="E755" s="64">
        <v>0</v>
      </c>
      <c r="F755" t="s">
        <v>2634</v>
      </c>
    </row>
    <row r="756" spans="1:6">
      <c r="A756">
        <v>893</v>
      </c>
      <c r="B756" t="s">
        <v>69</v>
      </c>
      <c r="C756" t="s">
        <v>2725</v>
      </c>
      <c r="D756" t="s">
        <v>2726</v>
      </c>
      <c r="E756" s="64">
        <v>0</v>
      </c>
      <c r="F756" t="s">
        <v>2727</v>
      </c>
    </row>
    <row r="757" spans="1:6">
      <c r="A757">
        <v>924</v>
      </c>
      <c r="B757" t="s">
        <v>69</v>
      </c>
      <c r="C757" t="s">
        <v>2818</v>
      </c>
      <c r="D757" t="s">
        <v>2819</v>
      </c>
      <c r="E757" s="64">
        <v>0</v>
      </c>
      <c r="F757" t="s">
        <v>2820</v>
      </c>
    </row>
    <row r="758" spans="1:6">
      <c r="A758">
        <v>955</v>
      </c>
      <c r="B758" t="s">
        <v>69</v>
      </c>
      <c r="C758" t="s">
        <v>2911</v>
      </c>
      <c r="D758" t="s">
        <v>2912</v>
      </c>
      <c r="E758" s="64">
        <v>0</v>
      </c>
      <c r="F758" t="s">
        <v>2913</v>
      </c>
    </row>
    <row r="759" spans="1:6">
      <c r="A759">
        <v>62</v>
      </c>
      <c r="B759" t="s">
        <v>69</v>
      </c>
      <c r="C759" t="s">
        <v>233</v>
      </c>
      <c r="D759" t="s">
        <v>234</v>
      </c>
      <c r="E759" t="s">
        <v>17</v>
      </c>
      <c r="F759" t="s">
        <v>235</v>
      </c>
    </row>
    <row r="760" spans="1:6">
      <c r="A760">
        <v>94</v>
      </c>
      <c r="B760" t="s">
        <v>69</v>
      </c>
      <c r="C760" t="s">
        <v>329</v>
      </c>
      <c r="D760" t="s">
        <v>330</v>
      </c>
      <c r="E760" s="64">
        <v>821134.8</v>
      </c>
      <c r="F760" t="s">
        <v>331</v>
      </c>
    </row>
    <row r="761" spans="1:6">
      <c r="A761">
        <v>150</v>
      </c>
      <c r="B761" t="s">
        <v>69</v>
      </c>
      <c r="C761" t="s">
        <v>496</v>
      </c>
      <c r="D761" t="s">
        <v>497</v>
      </c>
      <c r="E761" s="64">
        <v>2265</v>
      </c>
      <c r="F761" t="s">
        <v>498</v>
      </c>
    </row>
    <row r="762" spans="1:6">
      <c r="A762">
        <v>181</v>
      </c>
      <c r="B762" t="s">
        <v>69</v>
      </c>
      <c r="C762" t="s">
        <v>589</v>
      </c>
      <c r="D762" t="s">
        <v>590</v>
      </c>
      <c r="E762" s="64">
        <v>32912.19</v>
      </c>
      <c r="F762" t="s">
        <v>591</v>
      </c>
    </row>
    <row r="763" spans="1:6">
      <c r="A763">
        <v>212</v>
      </c>
      <c r="B763" t="s">
        <v>69</v>
      </c>
      <c r="C763" t="s">
        <v>682</v>
      </c>
      <c r="D763" t="s">
        <v>683</v>
      </c>
      <c r="E763" s="64">
        <v>41287.5</v>
      </c>
      <c r="F763" t="s">
        <v>684</v>
      </c>
    </row>
    <row r="764" spans="1:6">
      <c r="A764">
        <v>243</v>
      </c>
      <c r="B764" t="s">
        <v>69</v>
      </c>
      <c r="C764" t="s">
        <v>775</v>
      </c>
      <c r="D764" t="s">
        <v>776</v>
      </c>
      <c r="E764" s="64">
        <v>52846.9</v>
      </c>
      <c r="F764" t="s">
        <v>777</v>
      </c>
    </row>
    <row r="765" spans="1:6">
      <c r="A765">
        <v>274</v>
      </c>
      <c r="B765" t="s">
        <v>69</v>
      </c>
      <c r="C765" t="s">
        <v>868</v>
      </c>
      <c r="D765" t="s">
        <v>869</v>
      </c>
      <c r="E765" s="64">
        <v>60915.68</v>
      </c>
      <c r="F765" t="s">
        <v>870</v>
      </c>
    </row>
    <row r="766" spans="1:6">
      <c r="A766">
        <v>305</v>
      </c>
      <c r="B766" t="s">
        <v>69</v>
      </c>
      <c r="C766" t="s">
        <v>961</v>
      </c>
      <c r="D766" t="s">
        <v>962</v>
      </c>
      <c r="E766" s="64">
        <v>56033.32</v>
      </c>
      <c r="F766" t="s">
        <v>963</v>
      </c>
    </row>
    <row r="767" spans="1:6">
      <c r="A767">
        <v>336</v>
      </c>
      <c r="B767" t="s">
        <v>69</v>
      </c>
      <c r="C767" t="s">
        <v>1054</v>
      </c>
      <c r="D767" t="s">
        <v>1055</v>
      </c>
      <c r="E767" s="64">
        <v>43156.25</v>
      </c>
      <c r="F767" t="s">
        <v>1056</v>
      </c>
    </row>
    <row r="768" spans="1:6">
      <c r="A768">
        <v>367</v>
      </c>
      <c r="B768" t="s">
        <v>69</v>
      </c>
      <c r="C768" t="s">
        <v>1147</v>
      </c>
      <c r="D768" t="s">
        <v>1148</v>
      </c>
      <c r="E768" s="64">
        <v>20019.5</v>
      </c>
      <c r="F768" t="s">
        <v>1149</v>
      </c>
    </row>
    <row r="769" spans="1:6">
      <c r="A769">
        <v>398</v>
      </c>
      <c r="B769" t="s">
        <v>69</v>
      </c>
      <c r="C769" t="s">
        <v>1240</v>
      </c>
      <c r="D769" t="s">
        <v>1241</v>
      </c>
      <c r="E769" s="64">
        <v>7173.3</v>
      </c>
      <c r="F769" t="s">
        <v>1242</v>
      </c>
    </row>
    <row r="770" spans="1:6">
      <c r="A770">
        <v>429</v>
      </c>
      <c r="B770" t="s">
        <v>69</v>
      </c>
      <c r="C770" t="s">
        <v>1333</v>
      </c>
      <c r="D770" t="s">
        <v>1334</v>
      </c>
      <c r="E770" s="64">
        <v>23079.599999999999</v>
      </c>
      <c r="F770" t="s">
        <v>1335</v>
      </c>
    </row>
    <row r="771" spans="1:6">
      <c r="A771">
        <v>460</v>
      </c>
      <c r="B771" t="s">
        <v>69</v>
      </c>
      <c r="C771" t="s">
        <v>1426</v>
      </c>
      <c r="D771" t="s">
        <v>1427</v>
      </c>
      <c r="E771" s="64">
        <v>31249.99</v>
      </c>
      <c r="F771" t="s">
        <v>1428</v>
      </c>
    </row>
    <row r="772" spans="1:6">
      <c r="A772">
        <v>491</v>
      </c>
      <c r="B772" t="s">
        <v>69</v>
      </c>
      <c r="C772" t="s">
        <v>1519</v>
      </c>
      <c r="D772" t="s">
        <v>1520</v>
      </c>
      <c r="E772" s="64">
        <v>4998.3999999999996</v>
      </c>
      <c r="F772" t="s">
        <v>1521</v>
      </c>
    </row>
    <row r="773" spans="1:6">
      <c r="A773">
        <v>522</v>
      </c>
      <c r="B773" t="s">
        <v>69</v>
      </c>
      <c r="C773" t="s">
        <v>1612</v>
      </c>
      <c r="D773" t="s">
        <v>1613</v>
      </c>
      <c r="E773" s="64">
        <v>38127</v>
      </c>
      <c r="F773" t="s">
        <v>1614</v>
      </c>
    </row>
    <row r="774" spans="1:6">
      <c r="A774">
        <v>553</v>
      </c>
      <c r="B774" t="s">
        <v>69</v>
      </c>
      <c r="C774" t="s">
        <v>1705</v>
      </c>
      <c r="D774" t="s">
        <v>1706</v>
      </c>
      <c r="E774" s="64">
        <v>72163.399999999994</v>
      </c>
      <c r="F774" t="s">
        <v>1707</v>
      </c>
    </row>
    <row r="775" spans="1:6">
      <c r="A775">
        <v>584</v>
      </c>
      <c r="B775" t="s">
        <v>69</v>
      </c>
      <c r="C775" t="s">
        <v>1798</v>
      </c>
      <c r="D775" t="s">
        <v>1799</v>
      </c>
      <c r="E775" s="64">
        <v>13332.16</v>
      </c>
      <c r="F775" t="s">
        <v>1800</v>
      </c>
    </row>
    <row r="776" spans="1:6">
      <c r="A776">
        <v>615</v>
      </c>
      <c r="B776" t="s">
        <v>69</v>
      </c>
      <c r="C776" t="s">
        <v>1891</v>
      </c>
      <c r="D776" t="s">
        <v>1892</v>
      </c>
      <c r="E776" s="64">
        <v>53554.6</v>
      </c>
      <c r="F776" t="s">
        <v>1893</v>
      </c>
    </row>
    <row r="777" spans="1:6">
      <c r="A777">
        <v>646</v>
      </c>
      <c r="B777" t="s">
        <v>69</v>
      </c>
      <c r="C777" t="s">
        <v>1984</v>
      </c>
      <c r="D777" t="s">
        <v>1985</v>
      </c>
      <c r="E777" s="64">
        <v>49587.41</v>
      </c>
      <c r="F777" t="s">
        <v>1986</v>
      </c>
    </row>
    <row r="778" spans="1:6">
      <c r="A778">
        <v>677</v>
      </c>
      <c r="B778" t="s">
        <v>69</v>
      </c>
      <c r="C778" t="s">
        <v>2077</v>
      </c>
      <c r="D778" t="s">
        <v>2078</v>
      </c>
      <c r="E778" s="64">
        <v>100</v>
      </c>
      <c r="F778" t="s">
        <v>2079</v>
      </c>
    </row>
    <row r="779" spans="1:6">
      <c r="A779">
        <v>708</v>
      </c>
      <c r="B779" t="s">
        <v>69</v>
      </c>
      <c r="C779" t="s">
        <v>2170</v>
      </c>
      <c r="D779" t="s">
        <v>2171</v>
      </c>
      <c r="E779" s="64">
        <v>9807.26</v>
      </c>
      <c r="F779" t="s">
        <v>2172</v>
      </c>
    </row>
    <row r="780" spans="1:6">
      <c r="A780">
        <v>739</v>
      </c>
      <c r="B780" t="s">
        <v>69</v>
      </c>
      <c r="C780" t="s">
        <v>2263</v>
      </c>
      <c r="D780" t="s">
        <v>2264</v>
      </c>
      <c r="E780" s="64">
        <v>37639.599999999999</v>
      </c>
      <c r="F780" t="s">
        <v>2265</v>
      </c>
    </row>
    <row r="781" spans="1:6">
      <c r="A781">
        <v>770</v>
      </c>
      <c r="B781" t="s">
        <v>69</v>
      </c>
      <c r="C781" t="s">
        <v>2356</v>
      </c>
      <c r="D781" t="s">
        <v>2357</v>
      </c>
      <c r="E781" s="64">
        <v>31854.25</v>
      </c>
      <c r="F781" t="s">
        <v>2358</v>
      </c>
    </row>
    <row r="782" spans="1:6">
      <c r="A782">
        <v>801</v>
      </c>
      <c r="B782" t="s">
        <v>69</v>
      </c>
      <c r="C782" t="s">
        <v>2449</v>
      </c>
      <c r="D782" t="s">
        <v>2450</v>
      </c>
      <c r="E782" s="64">
        <v>2614.7600000000002</v>
      </c>
      <c r="F782" t="s">
        <v>2451</v>
      </c>
    </row>
    <row r="783" spans="1:6">
      <c r="A783">
        <v>832</v>
      </c>
      <c r="B783" t="s">
        <v>69</v>
      </c>
      <c r="C783" t="s">
        <v>2542</v>
      </c>
      <c r="D783" t="s">
        <v>2543</v>
      </c>
      <c r="E783" s="64">
        <v>50023.199999999997</v>
      </c>
      <c r="F783" t="s">
        <v>2544</v>
      </c>
    </row>
    <row r="784" spans="1:6">
      <c r="A784">
        <v>863</v>
      </c>
      <c r="B784" t="s">
        <v>69</v>
      </c>
      <c r="C784" t="s">
        <v>2635</v>
      </c>
      <c r="D784" t="s">
        <v>2636</v>
      </c>
      <c r="E784" s="64">
        <v>33381.89</v>
      </c>
      <c r="F784" t="s">
        <v>2637</v>
      </c>
    </row>
    <row r="785" spans="1:6">
      <c r="A785">
        <v>894</v>
      </c>
      <c r="B785" t="s">
        <v>69</v>
      </c>
      <c r="C785" t="s">
        <v>2728</v>
      </c>
      <c r="D785" t="s">
        <v>2729</v>
      </c>
      <c r="E785" s="64">
        <v>961.54</v>
      </c>
      <c r="F785" t="s">
        <v>2730</v>
      </c>
    </row>
    <row r="786" spans="1:6">
      <c r="A786">
        <v>925</v>
      </c>
      <c r="B786" t="s">
        <v>69</v>
      </c>
      <c r="C786" t="s">
        <v>2821</v>
      </c>
      <c r="D786" t="s">
        <v>2822</v>
      </c>
      <c r="E786" s="64">
        <v>2340</v>
      </c>
      <c r="F786" t="s">
        <v>2823</v>
      </c>
    </row>
    <row r="787" spans="1:6">
      <c r="A787">
        <v>956</v>
      </c>
      <c r="B787" t="s">
        <v>69</v>
      </c>
      <c r="C787" t="s">
        <v>2914</v>
      </c>
      <c r="D787" t="s">
        <v>2915</v>
      </c>
      <c r="E787" s="64">
        <v>49710.1</v>
      </c>
      <c r="F787" t="s">
        <v>2916</v>
      </c>
    </row>
    <row r="788" spans="1:6">
      <c r="A788">
        <v>63</v>
      </c>
      <c r="B788" t="s">
        <v>69</v>
      </c>
      <c r="C788" t="s">
        <v>236</v>
      </c>
      <c r="D788" t="s">
        <v>237</v>
      </c>
      <c r="E788" t="s">
        <v>18</v>
      </c>
      <c r="F788" t="s">
        <v>238</v>
      </c>
    </row>
    <row r="789" spans="1:6">
      <c r="A789">
        <v>95</v>
      </c>
      <c r="B789" t="s">
        <v>69</v>
      </c>
      <c r="C789" t="s">
        <v>332</v>
      </c>
      <c r="D789" t="s">
        <v>333</v>
      </c>
      <c r="E789" s="64">
        <v>-177375.01</v>
      </c>
      <c r="F789" t="s">
        <v>334</v>
      </c>
    </row>
    <row r="790" spans="1:6">
      <c r="A790">
        <v>151</v>
      </c>
      <c r="B790" t="s">
        <v>69</v>
      </c>
      <c r="C790" t="s">
        <v>499</v>
      </c>
      <c r="D790" t="s">
        <v>500</v>
      </c>
      <c r="E790" s="64">
        <v>0</v>
      </c>
      <c r="F790" t="s">
        <v>501</v>
      </c>
    </row>
    <row r="791" spans="1:6">
      <c r="A791">
        <v>182</v>
      </c>
      <c r="B791" t="s">
        <v>69</v>
      </c>
      <c r="C791" t="s">
        <v>592</v>
      </c>
      <c r="D791" t="s">
        <v>593</v>
      </c>
      <c r="E791" s="64">
        <v>-5427.46</v>
      </c>
      <c r="F791" t="s">
        <v>594</v>
      </c>
    </row>
    <row r="792" spans="1:6">
      <c r="A792">
        <v>213</v>
      </c>
      <c r="B792" t="s">
        <v>69</v>
      </c>
      <c r="C792" t="s">
        <v>685</v>
      </c>
      <c r="D792" t="s">
        <v>686</v>
      </c>
      <c r="E792" s="64">
        <v>-8240.58</v>
      </c>
      <c r="F792" t="s">
        <v>687</v>
      </c>
    </row>
    <row r="793" spans="1:6">
      <c r="A793">
        <v>244</v>
      </c>
      <c r="B793" t="s">
        <v>69</v>
      </c>
      <c r="C793" t="s">
        <v>778</v>
      </c>
      <c r="D793" t="s">
        <v>779</v>
      </c>
      <c r="E793" s="64">
        <v>-13147.43</v>
      </c>
      <c r="F793" t="s">
        <v>780</v>
      </c>
    </row>
    <row r="794" spans="1:6">
      <c r="A794">
        <v>275</v>
      </c>
      <c r="B794" t="s">
        <v>69</v>
      </c>
      <c r="C794" t="s">
        <v>871</v>
      </c>
      <c r="D794" t="s">
        <v>872</v>
      </c>
      <c r="E794" s="64">
        <v>-14612.63</v>
      </c>
      <c r="F794" t="s">
        <v>873</v>
      </c>
    </row>
    <row r="795" spans="1:6">
      <c r="A795">
        <v>306</v>
      </c>
      <c r="B795" t="s">
        <v>69</v>
      </c>
      <c r="C795" t="s">
        <v>964</v>
      </c>
      <c r="D795" t="s">
        <v>965</v>
      </c>
      <c r="E795" s="64">
        <v>-12201.47</v>
      </c>
      <c r="F795" t="s">
        <v>966</v>
      </c>
    </row>
    <row r="796" spans="1:6">
      <c r="A796">
        <v>337</v>
      </c>
      <c r="B796" t="s">
        <v>69</v>
      </c>
      <c r="C796" t="s">
        <v>1057</v>
      </c>
      <c r="D796" t="s">
        <v>1058</v>
      </c>
      <c r="E796" s="64">
        <v>-8682.3799999999992</v>
      </c>
      <c r="F796" t="s">
        <v>1059</v>
      </c>
    </row>
    <row r="797" spans="1:6">
      <c r="A797">
        <v>368</v>
      </c>
      <c r="B797" t="s">
        <v>69</v>
      </c>
      <c r="C797" t="s">
        <v>1150</v>
      </c>
      <c r="D797" t="s">
        <v>1151</v>
      </c>
      <c r="E797" s="64">
        <v>-2764.45</v>
      </c>
      <c r="F797" t="s">
        <v>1152</v>
      </c>
    </row>
    <row r="798" spans="1:6">
      <c r="A798">
        <v>399</v>
      </c>
      <c r="B798" t="s">
        <v>69</v>
      </c>
      <c r="C798" t="s">
        <v>1243</v>
      </c>
      <c r="D798" t="s">
        <v>1244</v>
      </c>
      <c r="E798" s="64">
        <v>-936.83</v>
      </c>
      <c r="F798" t="s">
        <v>1245</v>
      </c>
    </row>
    <row r="799" spans="1:6">
      <c r="A799">
        <v>430</v>
      </c>
      <c r="B799" t="s">
        <v>69</v>
      </c>
      <c r="C799" t="s">
        <v>1336</v>
      </c>
      <c r="D799" t="s">
        <v>1337</v>
      </c>
      <c r="E799" s="64">
        <v>-5776.34</v>
      </c>
      <c r="F799" t="s">
        <v>1338</v>
      </c>
    </row>
    <row r="800" spans="1:6">
      <c r="A800">
        <v>461</v>
      </c>
      <c r="B800" t="s">
        <v>69</v>
      </c>
      <c r="C800" t="s">
        <v>1429</v>
      </c>
      <c r="D800" t="s">
        <v>1430</v>
      </c>
      <c r="E800" s="64">
        <v>-9266.6299999999992</v>
      </c>
      <c r="F800" t="s">
        <v>1431</v>
      </c>
    </row>
    <row r="801" spans="1:6">
      <c r="A801">
        <v>492</v>
      </c>
      <c r="B801" t="s">
        <v>69</v>
      </c>
      <c r="C801" t="s">
        <v>1522</v>
      </c>
      <c r="D801" t="s">
        <v>1523</v>
      </c>
      <c r="E801" s="64">
        <v>-751.43</v>
      </c>
      <c r="F801" t="s">
        <v>1524</v>
      </c>
    </row>
    <row r="802" spans="1:6">
      <c r="A802">
        <v>523</v>
      </c>
      <c r="B802" t="s">
        <v>69</v>
      </c>
      <c r="C802" t="s">
        <v>1615</v>
      </c>
      <c r="D802" t="s">
        <v>1616</v>
      </c>
      <c r="E802" s="64">
        <v>-7440.73</v>
      </c>
      <c r="F802" t="s">
        <v>1617</v>
      </c>
    </row>
    <row r="803" spans="1:6">
      <c r="A803">
        <v>554</v>
      </c>
      <c r="B803" t="s">
        <v>69</v>
      </c>
      <c r="C803" t="s">
        <v>1708</v>
      </c>
      <c r="D803" t="s">
        <v>1709</v>
      </c>
      <c r="E803" s="64">
        <v>-17755.259999999998</v>
      </c>
      <c r="F803" t="s">
        <v>1710</v>
      </c>
    </row>
    <row r="804" spans="1:6">
      <c r="A804">
        <v>585</v>
      </c>
      <c r="B804" t="s">
        <v>69</v>
      </c>
      <c r="C804" t="s">
        <v>1801</v>
      </c>
      <c r="D804" t="s">
        <v>1802</v>
      </c>
      <c r="E804" s="64">
        <v>-2179.3200000000002</v>
      </c>
      <c r="F804" t="s">
        <v>1803</v>
      </c>
    </row>
    <row r="805" spans="1:6">
      <c r="A805">
        <v>616</v>
      </c>
      <c r="B805" t="s">
        <v>69</v>
      </c>
      <c r="C805" t="s">
        <v>1894</v>
      </c>
      <c r="D805" t="s">
        <v>1895</v>
      </c>
      <c r="E805" s="64">
        <v>-11815.08</v>
      </c>
      <c r="F805" t="s">
        <v>1896</v>
      </c>
    </row>
    <row r="806" spans="1:6">
      <c r="A806">
        <v>647</v>
      </c>
      <c r="B806" t="s">
        <v>69</v>
      </c>
      <c r="C806" t="s">
        <v>1987</v>
      </c>
      <c r="D806" t="s">
        <v>1988</v>
      </c>
      <c r="E806" s="64">
        <v>-12554.36</v>
      </c>
      <c r="F806" t="s">
        <v>1989</v>
      </c>
    </row>
    <row r="807" spans="1:6">
      <c r="A807">
        <v>678</v>
      </c>
      <c r="B807" t="s">
        <v>69</v>
      </c>
      <c r="C807" t="s">
        <v>2080</v>
      </c>
      <c r="D807" t="s">
        <v>2081</v>
      </c>
      <c r="E807" s="64">
        <v>0</v>
      </c>
      <c r="F807" t="s">
        <v>2082</v>
      </c>
    </row>
    <row r="808" spans="1:6">
      <c r="A808">
        <v>709</v>
      </c>
      <c r="B808" t="s">
        <v>69</v>
      </c>
      <c r="C808" t="s">
        <v>2173</v>
      </c>
      <c r="D808" t="s">
        <v>2174</v>
      </c>
      <c r="E808" s="64">
        <v>-2272.36</v>
      </c>
      <c r="F808" t="s">
        <v>2175</v>
      </c>
    </row>
    <row r="809" spans="1:6">
      <c r="A809">
        <v>740</v>
      </c>
      <c r="B809" t="s">
        <v>69</v>
      </c>
      <c r="C809" t="s">
        <v>2266</v>
      </c>
      <c r="D809" t="s">
        <v>2267</v>
      </c>
      <c r="E809" s="64">
        <v>-6801.69</v>
      </c>
      <c r="F809" t="s">
        <v>2268</v>
      </c>
    </row>
    <row r="810" spans="1:6">
      <c r="A810">
        <v>771</v>
      </c>
      <c r="B810" t="s">
        <v>69</v>
      </c>
      <c r="C810" t="s">
        <v>2359</v>
      </c>
      <c r="D810" t="s">
        <v>2360</v>
      </c>
      <c r="E810" s="64">
        <v>-6008.18</v>
      </c>
      <c r="F810" t="s">
        <v>2361</v>
      </c>
    </row>
    <row r="811" spans="1:6">
      <c r="A811">
        <v>802</v>
      </c>
      <c r="B811" t="s">
        <v>69</v>
      </c>
      <c r="C811" t="s">
        <v>2452</v>
      </c>
      <c r="D811" t="s">
        <v>2453</v>
      </c>
      <c r="E811" s="64">
        <v>-223.98</v>
      </c>
      <c r="F811" t="s">
        <v>2454</v>
      </c>
    </row>
    <row r="812" spans="1:6">
      <c r="A812">
        <v>833</v>
      </c>
      <c r="B812" t="s">
        <v>69</v>
      </c>
      <c r="C812" t="s">
        <v>2545</v>
      </c>
      <c r="D812" t="s">
        <v>2546</v>
      </c>
      <c r="E812" s="64">
        <v>-10766.15</v>
      </c>
      <c r="F812" t="s">
        <v>2547</v>
      </c>
    </row>
    <row r="813" spans="1:6">
      <c r="A813">
        <v>864</v>
      </c>
      <c r="B813" t="s">
        <v>69</v>
      </c>
      <c r="C813" t="s">
        <v>2638</v>
      </c>
      <c r="D813" t="s">
        <v>2639</v>
      </c>
      <c r="E813" s="64">
        <v>-6810.94</v>
      </c>
      <c r="F813" t="s">
        <v>2640</v>
      </c>
    </row>
    <row r="814" spans="1:6">
      <c r="A814">
        <v>895</v>
      </c>
      <c r="B814" t="s">
        <v>69</v>
      </c>
      <c r="C814" t="s">
        <v>2731</v>
      </c>
      <c r="D814" t="s">
        <v>2732</v>
      </c>
      <c r="E814" s="64">
        <v>-128.74</v>
      </c>
      <c r="F814" t="s">
        <v>2733</v>
      </c>
    </row>
    <row r="815" spans="1:6">
      <c r="A815">
        <v>926</v>
      </c>
      <c r="B815" t="s">
        <v>69</v>
      </c>
      <c r="C815" t="s">
        <v>2824</v>
      </c>
      <c r="D815" t="s">
        <v>2825</v>
      </c>
      <c r="E815" s="64">
        <v>-348.86</v>
      </c>
      <c r="F815" t="s">
        <v>2826</v>
      </c>
    </row>
    <row r="816" spans="1:6">
      <c r="A816">
        <v>957</v>
      </c>
      <c r="B816" t="s">
        <v>69</v>
      </c>
      <c r="C816" t="s">
        <v>2917</v>
      </c>
      <c r="D816" t="s">
        <v>2918</v>
      </c>
      <c r="E816" s="64">
        <v>-10461.73</v>
      </c>
      <c r="F816" t="s">
        <v>2919</v>
      </c>
    </row>
    <row r="817" spans="1:6">
      <c r="A817">
        <v>64</v>
      </c>
      <c r="B817" t="s">
        <v>69</v>
      </c>
      <c r="C817" t="s">
        <v>239</v>
      </c>
      <c r="D817" t="s">
        <v>240</v>
      </c>
      <c r="E817" t="s">
        <v>20</v>
      </c>
      <c r="F817" t="s">
        <v>241</v>
      </c>
    </row>
    <row r="818" spans="1:6">
      <c r="A818">
        <v>96</v>
      </c>
      <c r="B818" t="s">
        <v>69</v>
      </c>
      <c r="C818" t="s">
        <v>335</v>
      </c>
      <c r="D818" t="s">
        <v>336</v>
      </c>
      <c r="E818" s="64">
        <v>-33725.85</v>
      </c>
      <c r="F818" t="s">
        <v>337</v>
      </c>
    </row>
    <row r="819" spans="1:6">
      <c r="A819">
        <v>152</v>
      </c>
      <c r="B819" t="s">
        <v>69</v>
      </c>
      <c r="C819" t="s">
        <v>502</v>
      </c>
      <c r="D819" t="s">
        <v>503</v>
      </c>
      <c r="E819" s="64">
        <v>0</v>
      </c>
      <c r="F819" t="s">
        <v>504</v>
      </c>
    </row>
    <row r="820" spans="1:6">
      <c r="A820">
        <v>183</v>
      </c>
      <c r="B820" t="s">
        <v>69</v>
      </c>
      <c r="C820" t="s">
        <v>595</v>
      </c>
      <c r="D820" t="s">
        <v>596</v>
      </c>
      <c r="E820" s="64">
        <v>-1489.21</v>
      </c>
      <c r="F820" t="s">
        <v>597</v>
      </c>
    </row>
    <row r="821" spans="1:6">
      <c r="A821">
        <v>214</v>
      </c>
      <c r="B821" t="s">
        <v>69</v>
      </c>
      <c r="C821" t="s">
        <v>688</v>
      </c>
      <c r="D821" t="s">
        <v>689</v>
      </c>
      <c r="E821" s="64">
        <v>-1935.23</v>
      </c>
      <c r="F821" t="s">
        <v>690</v>
      </c>
    </row>
    <row r="822" spans="1:6">
      <c r="A822">
        <v>245</v>
      </c>
      <c r="B822" t="s">
        <v>69</v>
      </c>
      <c r="C822" t="s">
        <v>781</v>
      </c>
      <c r="D822" t="s">
        <v>782</v>
      </c>
      <c r="E822" s="64">
        <v>-2356.1999999999998</v>
      </c>
      <c r="F822" t="s">
        <v>783</v>
      </c>
    </row>
    <row r="823" spans="1:6">
      <c r="A823">
        <v>276</v>
      </c>
      <c r="B823" t="s">
        <v>69</v>
      </c>
      <c r="C823" t="s">
        <v>874</v>
      </c>
      <c r="D823" t="s">
        <v>875</v>
      </c>
      <c r="E823" s="64">
        <v>-2356.1999999999998</v>
      </c>
      <c r="F823" t="s">
        <v>876</v>
      </c>
    </row>
    <row r="824" spans="1:6">
      <c r="A824">
        <v>307</v>
      </c>
      <c r="B824" t="s">
        <v>69</v>
      </c>
      <c r="C824" t="s">
        <v>967</v>
      </c>
      <c r="D824" t="s">
        <v>968</v>
      </c>
      <c r="E824" s="64">
        <v>-2356.1999999999998</v>
      </c>
      <c r="F824" t="s">
        <v>969</v>
      </c>
    </row>
    <row r="825" spans="1:6">
      <c r="A825">
        <v>338</v>
      </c>
      <c r="B825" t="s">
        <v>69</v>
      </c>
      <c r="C825" t="s">
        <v>1060</v>
      </c>
      <c r="D825" t="s">
        <v>1061</v>
      </c>
      <c r="E825" s="64">
        <v>-2027.73</v>
      </c>
      <c r="F825" t="s">
        <v>1062</v>
      </c>
    </row>
    <row r="826" spans="1:6">
      <c r="A826">
        <v>369</v>
      </c>
      <c r="B826" t="s">
        <v>69</v>
      </c>
      <c r="C826" t="s">
        <v>1153</v>
      </c>
      <c r="D826" t="s">
        <v>1154</v>
      </c>
      <c r="E826" s="64">
        <v>-880.44</v>
      </c>
      <c r="F826" t="s">
        <v>1155</v>
      </c>
    </row>
    <row r="827" spans="1:6">
      <c r="A827">
        <v>400</v>
      </c>
      <c r="B827" t="s">
        <v>69</v>
      </c>
      <c r="C827" t="s">
        <v>1246</v>
      </c>
      <c r="D827" t="s">
        <v>1247</v>
      </c>
      <c r="E827" s="64">
        <v>-301.77</v>
      </c>
      <c r="F827" t="s">
        <v>1248</v>
      </c>
    </row>
    <row r="828" spans="1:6">
      <c r="A828">
        <v>431</v>
      </c>
      <c r="B828" t="s">
        <v>69</v>
      </c>
      <c r="C828" t="s">
        <v>1339</v>
      </c>
      <c r="D828" t="s">
        <v>1340</v>
      </c>
      <c r="E828" s="64">
        <v>-1095.79</v>
      </c>
      <c r="F828" t="s">
        <v>1341</v>
      </c>
    </row>
    <row r="829" spans="1:6">
      <c r="A829">
        <v>462</v>
      </c>
      <c r="B829" t="s">
        <v>69</v>
      </c>
      <c r="C829" t="s">
        <v>1432</v>
      </c>
      <c r="D829" t="s">
        <v>1433</v>
      </c>
      <c r="E829" s="64">
        <v>-1500.25</v>
      </c>
      <c r="F829" t="s">
        <v>1434</v>
      </c>
    </row>
    <row r="830" spans="1:6">
      <c r="A830">
        <v>493</v>
      </c>
      <c r="B830" t="s">
        <v>69</v>
      </c>
      <c r="C830" t="s">
        <v>1525</v>
      </c>
      <c r="D830" t="s">
        <v>1526</v>
      </c>
      <c r="E830" s="64">
        <v>-220.77</v>
      </c>
      <c r="F830" t="s">
        <v>1527</v>
      </c>
    </row>
    <row r="831" spans="1:6">
      <c r="A831">
        <v>524</v>
      </c>
      <c r="B831" t="s">
        <v>69</v>
      </c>
      <c r="C831" t="s">
        <v>1618</v>
      </c>
      <c r="D831" t="s">
        <v>1619</v>
      </c>
      <c r="E831" s="64">
        <v>-1784.22</v>
      </c>
      <c r="F831" t="s">
        <v>1620</v>
      </c>
    </row>
    <row r="832" spans="1:6">
      <c r="A832">
        <v>555</v>
      </c>
      <c r="B832" t="s">
        <v>69</v>
      </c>
      <c r="C832" t="s">
        <v>1711</v>
      </c>
      <c r="D832" t="s">
        <v>1712</v>
      </c>
      <c r="E832" s="64">
        <v>-2356.1999999999998</v>
      </c>
      <c r="F832" t="s">
        <v>1713</v>
      </c>
    </row>
    <row r="833" spans="1:6">
      <c r="A833">
        <v>586</v>
      </c>
      <c r="B833" t="s">
        <v>69</v>
      </c>
      <c r="C833" t="s">
        <v>1804</v>
      </c>
      <c r="D833" t="s">
        <v>1805</v>
      </c>
      <c r="E833" s="64">
        <v>-599.96</v>
      </c>
      <c r="F833" t="s">
        <v>1806</v>
      </c>
    </row>
    <row r="834" spans="1:6">
      <c r="A834">
        <v>617</v>
      </c>
      <c r="B834" t="s">
        <v>69</v>
      </c>
      <c r="C834" t="s">
        <v>1897</v>
      </c>
      <c r="D834" t="s">
        <v>1898</v>
      </c>
      <c r="E834" s="64">
        <v>-2356.1999999999998</v>
      </c>
      <c r="F834" t="s">
        <v>1899</v>
      </c>
    </row>
    <row r="835" spans="1:6">
      <c r="A835">
        <v>648</v>
      </c>
      <c r="B835" t="s">
        <v>69</v>
      </c>
      <c r="C835" t="s">
        <v>1990</v>
      </c>
      <c r="D835" t="s">
        <v>1991</v>
      </c>
      <c r="E835" s="64">
        <v>-2355.4</v>
      </c>
      <c r="F835" t="s">
        <v>1992</v>
      </c>
    </row>
    <row r="836" spans="1:6">
      <c r="A836">
        <v>679</v>
      </c>
      <c r="B836" t="s">
        <v>69</v>
      </c>
      <c r="C836" t="s">
        <v>2083</v>
      </c>
      <c r="D836" t="s">
        <v>2084</v>
      </c>
      <c r="E836" s="64">
        <v>0</v>
      </c>
      <c r="F836" t="s">
        <v>2085</v>
      </c>
    </row>
    <row r="837" spans="1:6">
      <c r="A837">
        <v>710</v>
      </c>
      <c r="B837" t="s">
        <v>69</v>
      </c>
      <c r="C837" t="s">
        <v>2176</v>
      </c>
      <c r="D837" t="s">
        <v>2177</v>
      </c>
      <c r="E837" s="64">
        <v>-458.8</v>
      </c>
      <c r="F837" t="s">
        <v>2178</v>
      </c>
    </row>
    <row r="838" spans="1:6">
      <c r="A838">
        <v>741</v>
      </c>
      <c r="B838" t="s">
        <v>69</v>
      </c>
      <c r="C838" t="s">
        <v>2269</v>
      </c>
      <c r="D838" t="s">
        <v>2270</v>
      </c>
      <c r="E838" s="64">
        <v>-1716.59</v>
      </c>
      <c r="F838" t="s">
        <v>2271</v>
      </c>
    </row>
    <row r="839" spans="1:6">
      <c r="A839">
        <v>772</v>
      </c>
      <c r="B839" t="s">
        <v>69</v>
      </c>
      <c r="C839" t="s">
        <v>2362</v>
      </c>
      <c r="D839" t="s">
        <v>2363</v>
      </c>
      <c r="E839" s="64">
        <v>-1464.29</v>
      </c>
      <c r="F839" t="s">
        <v>2364</v>
      </c>
    </row>
    <row r="840" spans="1:6">
      <c r="A840">
        <v>803</v>
      </c>
      <c r="B840" t="s">
        <v>69</v>
      </c>
      <c r="C840" t="s">
        <v>2455</v>
      </c>
      <c r="D840" t="s">
        <v>2456</v>
      </c>
      <c r="E840" s="64">
        <v>-97.79</v>
      </c>
      <c r="F840" t="s">
        <v>2457</v>
      </c>
    </row>
    <row r="841" spans="1:6">
      <c r="A841">
        <v>834</v>
      </c>
      <c r="B841" t="s">
        <v>69</v>
      </c>
      <c r="C841" t="s">
        <v>2548</v>
      </c>
      <c r="D841" t="s">
        <v>2549</v>
      </c>
      <c r="E841" s="64">
        <v>0</v>
      </c>
      <c r="F841" t="s">
        <v>2550</v>
      </c>
    </row>
    <row r="842" spans="1:6">
      <c r="A842">
        <v>865</v>
      </c>
      <c r="B842" t="s">
        <v>69</v>
      </c>
      <c r="C842" t="s">
        <v>2641</v>
      </c>
      <c r="D842" t="s">
        <v>2642</v>
      </c>
      <c r="E842" s="64">
        <v>-1552.44</v>
      </c>
      <c r="F842" t="s">
        <v>2643</v>
      </c>
    </row>
    <row r="843" spans="1:6">
      <c r="A843">
        <v>896</v>
      </c>
      <c r="B843" t="s">
        <v>69</v>
      </c>
      <c r="C843" t="s">
        <v>2734</v>
      </c>
      <c r="D843" t="s">
        <v>2735</v>
      </c>
      <c r="E843" s="64">
        <v>-40.93</v>
      </c>
      <c r="F843" t="s">
        <v>2736</v>
      </c>
    </row>
    <row r="844" spans="1:6">
      <c r="A844">
        <v>927</v>
      </c>
      <c r="B844" t="s">
        <v>69</v>
      </c>
      <c r="C844" t="s">
        <v>2827</v>
      </c>
      <c r="D844" t="s">
        <v>2828</v>
      </c>
      <c r="E844" s="64">
        <v>-102.5</v>
      </c>
      <c r="F844" t="s">
        <v>2829</v>
      </c>
    </row>
    <row r="845" spans="1:6">
      <c r="A845">
        <v>958</v>
      </c>
      <c r="B845" t="s">
        <v>69</v>
      </c>
      <c r="C845" t="s">
        <v>2920</v>
      </c>
      <c r="D845" t="s">
        <v>2921</v>
      </c>
      <c r="E845" s="64">
        <v>-2320.7399999999998</v>
      </c>
      <c r="F845" t="s">
        <v>2922</v>
      </c>
    </row>
    <row r="846" spans="1:6">
      <c r="A846">
        <v>65</v>
      </c>
      <c r="B846" t="s">
        <v>69</v>
      </c>
      <c r="C846" t="s">
        <v>242</v>
      </c>
      <c r="D846" t="s">
        <v>243</v>
      </c>
      <c r="E846" t="s">
        <v>21</v>
      </c>
      <c r="F846" t="s">
        <v>244</v>
      </c>
    </row>
    <row r="847" spans="1:6">
      <c r="A847">
        <v>97</v>
      </c>
      <c r="B847" t="s">
        <v>69</v>
      </c>
      <c r="C847" t="s">
        <v>338</v>
      </c>
      <c r="D847" t="s">
        <v>339</v>
      </c>
      <c r="E847" s="64">
        <v>-13349.06</v>
      </c>
      <c r="F847" t="s">
        <v>340</v>
      </c>
    </row>
    <row r="848" spans="1:6">
      <c r="A848">
        <v>153</v>
      </c>
      <c r="B848" t="s">
        <v>69</v>
      </c>
      <c r="C848" t="s">
        <v>505</v>
      </c>
      <c r="D848" t="s">
        <v>506</v>
      </c>
      <c r="E848" s="64">
        <v>-42.59</v>
      </c>
      <c r="F848" t="s">
        <v>507</v>
      </c>
    </row>
    <row r="849" spans="1:6">
      <c r="A849">
        <v>184</v>
      </c>
      <c r="B849" t="s">
        <v>69</v>
      </c>
      <c r="C849" t="s">
        <v>598</v>
      </c>
      <c r="D849" t="s">
        <v>599</v>
      </c>
      <c r="E849" s="64">
        <v>-618.72</v>
      </c>
      <c r="F849" t="s">
        <v>600</v>
      </c>
    </row>
    <row r="850" spans="1:6">
      <c r="A850">
        <v>215</v>
      </c>
      <c r="B850" t="s">
        <v>69</v>
      </c>
      <c r="C850" t="s">
        <v>691</v>
      </c>
      <c r="D850" t="s">
        <v>692</v>
      </c>
      <c r="E850" s="64">
        <v>-785.64</v>
      </c>
      <c r="F850" t="s">
        <v>693</v>
      </c>
    </row>
    <row r="851" spans="1:6">
      <c r="A851">
        <v>246</v>
      </c>
      <c r="B851" t="s">
        <v>69</v>
      </c>
      <c r="C851" t="s">
        <v>784</v>
      </c>
      <c r="D851" t="s">
        <v>785</v>
      </c>
      <c r="E851" s="64">
        <v>-891.12</v>
      </c>
      <c r="F851" t="s">
        <v>786</v>
      </c>
    </row>
    <row r="852" spans="1:6">
      <c r="A852">
        <v>277</v>
      </c>
      <c r="B852" t="s">
        <v>69</v>
      </c>
      <c r="C852" t="s">
        <v>877</v>
      </c>
      <c r="D852" t="s">
        <v>878</v>
      </c>
      <c r="E852" s="64">
        <v>-891.11</v>
      </c>
      <c r="F852" t="s">
        <v>879</v>
      </c>
    </row>
    <row r="853" spans="1:6">
      <c r="A853">
        <v>308</v>
      </c>
      <c r="B853" t="s">
        <v>69</v>
      </c>
      <c r="C853" t="s">
        <v>970</v>
      </c>
      <c r="D853" t="s">
        <v>971</v>
      </c>
      <c r="E853" s="64">
        <v>-891.11</v>
      </c>
      <c r="F853" t="s">
        <v>972</v>
      </c>
    </row>
    <row r="854" spans="1:6">
      <c r="A854">
        <v>339</v>
      </c>
      <c r="B854" t="s">
        <v>69</v>
      </c>
      <c r="C854" t="s">
        <v>1063</v>
      </c>
      <c r="D854" t="s">
        <v>1064</v>
      </c>
      <c r="E854" s="64">
        <v>-820.81</v>
      </c>
      <c r="F854" t="s">
        <v>1065</v>
      </c>
    </row>
    <row r="855" spans="1:6">
      <c r="A855">
        <v>370</v>
      </c>
      <c r="B855" t="s">
        <v>69</v>
      </c>
      <c r="C855" t="s">
        <v>1156</v>
      </c>
      <c r="D855" t="s">
        <v>1157</v>
      </c>
      <c r="E855" s="64">
        <v>-382.46</v>
      </c>
      <c r="F855" t="s">
        <v>1158</v>
      </c>
    </row>
    <row r="856" spans="1:6">
      <c r="A856">
        <v>401</v>
      </c>
      <c r="B856" t="s">
        <v>69</v>
      </c>
      <c r="C856" t="s">
        <v>1249</v>
      </c>
      <c r="D856" t="s">
        <v>1250</v>
      </c>
      <c r="E856" s="64">
        <v>-134.85</v>
      </c>
      <c r="F856" t="s">
        <v>1251</v>
      </c>
    </row>
    <row r="857" spans="1:6">
      <c r="A857">
        <v>432</v>
      </c>
      <c r="B857" t="s">
        <v>69</v>
      </c>
      <c r="C857" t="s">
        <v>1342</v>
      </c>
      <c r="D857" t="s">
        <v>1343</v>
      </c>
      <c r="E857" s="64">
        <v>-433.91</v>
      </c>
      <c r="F857" t="s">
        <v>1344</v>
      </c>
    </row>
    <row r="858" spans="1:6">
      <c r="A858">
        <v>463</v>
      </c>
      <c r="B858" t="s">
        <v>69</v>
      </c>
      <c r="C858" t="s">
        <v>1435</v>
      </c>
      <c r="D858" t="s">
        <v>1436</v>
      </c>
      <c r="E858" s="64">
        <v>-587.47</v>
      </c>
      <c r="F858" t="s">
        <v>1437</v>
      </c>
    </row>
    <row r="859" spans="1:6">
      <c r="A859">
        <v>494</v>
      </c>
      <c r="B859" t="s">
        <v>69</v>
      </c>
      <c r="C859" t="s">
        <v>1528</v>
      </c>
      <c r="D859" t="s">
        <v>1529</v>
      </c>
      <c r="E859" s="64">
        <v>-93.98</v>
      </c>
      <c r="F859" t="s">
        <v>1530</v>
      </c>
    </row>
    <row r="860" spans="1:6">
      <c r="A860">
        <v>525</v>
      </c>
      <c r="B860" t="s">
        <v>69</v>
      </c>
      <c r="C860" t="s">
        <v>1621</v>
      </c>
      <c r="D860" t="s">
        <v>1622</v>
      </c>
      <c r="E860" s="64">
        <v>-725.77</v>
      </c>
      <c r="F860" t="s">
        <v>1623</v>
      </c>
    </row>
    <row r="861" spans="1:6">
      <c r="A861">
        <v>556</v>
      </c>
      <c r="B861" t="s">
        <v>69</v>
      </c>
      <c r="C861" t="s">
        <v>1714</v>
      </c>
      <c r="D861" t="s">
        <v>1715</v>
      </c>
      <c r="E861" s="64">
        <v>0</v>
      </c>
      <c r="F861" t="s">
        <v>1716</v>
      </c>
    </row>
    <row r="862" spans="1:6">
      <c r="A862">
        <v>587</v>
      </c>
      <c r="B862" t="s">
        <v>69</v>
      </c>
      <c r="C862" t="s">
        <v>1807</v>
      </c>
      <c r="D862" t="s">
        <v>1808</v>
      </c>
      <c r="E862" s="64">
        <v>-250.65</v>
      </c>
      <c r="F862" t="s">
        <v>1809</v>
      </c>
    </row>
    <row r="863" spans="1:6">
      <c r="A863">
        <v>618</v>
      </c>
      <c r="B863" t="s">
        <v>69</v>
      </c>
      <c r="C863" t="s">
        <v>1900</v>
      </c>
      <c r="D863" t="s">
        <v>1901</v>
      </c>
      <c r="E863" s="64">
        <v>-891.12</v>
      </c>
      <c r="F863" t="s">
        <v>1902</v>
      </c>
    </row>
    <row r="864" spans="1:6">
      <c r="A864">
        <v>649</v>
      </c>
      <c r="B864" t="s">
        <v>69</v>
      </c>
      <c r="C864" t="s">
        <v>1993</v>
      </c>
      <c r="D864" t="s">
        <v>1994</v>
      </c>
      <c r="E864" s="64">
        <v>-891.12</v>
      </c>
      <c r="F864" t="s">
        <v>1995</v>
      </c>
    </row>
    <row r="865" spans="1:6">
      <c r="A865">
        <v>680</v>
      </c>
      <c r="B865" t="s">
        <v>69</v>
      </c>
      <c r="C865" t="s">
        <v>2086</v>
      </c>
      <c r="D865" t="s">
        <v>2087</v>
      </c>
      <c r="E865" s="64">
        <v>-1.88</v>
      </c>
      <c r="F865" t="s">
        <v>2088</v>
      </c>
    </row>
    <row r="866" spans="1:6">
      <c r="A866">
        <v>711</v>
      </c>
      <c r="B866" t="s">
        <v>69</v>
      </c>
      <c r="C866" t="s">
        <v>2179</v>
      </c>
      <c r="D866" t="s">
        <v>2180</v>
      </c>
      <c r="E866" s="64">
        <v>-184.38</v>
      </c>
      <c r="F866" t="s">
        <v>2181</v>
      </c>
    </row>
    <row r="867" spans="1:6">
      <c r="A867">
        <v>742</v>
      </c>
      <c r="B867" t="s">
        <v>69</v>
      </c>
      <c r="C867" t="s">
        <v>2272</v>
      </c>
      <c r="D867" t="s">
        <v>2273</v>
      </c>
      <c r="E867" s="64">
        <v>-707.62</v>
      </c>
      <c r="F867" t="s">
        <v>2274</v>
      </c>
    </row>
    <row r="868" spans="1:6">
      <c r="A868">
        <v>773</v>
      </c>
      <c r="B868" t="s">
        <v>69</v>
      </c>
      <c r="C868" t="s">
        <v>2365</v>
      </c>
      <c r="D868" t="s">
        <v>2366</v>
      </c>
      <c r="E868" s="64">
        <v>-601.69000000000005</v>
      </c>
      <c r="F868" t="s">
        <v>2367</v>
      </c>
    </row>
    <row r="869" spans="1:6">
      <c r="A869">
        <v>804</v>
      </c>
      <c r="B869" t="s">
        <v>69</v>
      </c>
      <c r="C869" t="s">
        <v>2458</v>
      </c>
      <c r="D869" t="s">
        <v>2459</v>
      </c>
      <c r="E869" s="64">
        <v>-49.17</v>
      </c>
      <c r="F869" t="s">
        <v>2460</v>
      </c>
    </row>
    <row r="870" spans="1:6">
      <c r="A870">
        <v>835</v>
      </c>
      <c r="B870" t="s">
        <v>69</v>
      </c>
      <c r="C870" t="s">
        <v>2551</v>
      </c>
      <c r="D870" t="s">
        <v>2552</v>
      </c>
      <c r="E870" s="64">
        <v>-891.11</v>
      </c>
      <c r="F870" t="s">
        <v>2553</v>
      </c>
    </row>
    <row r="871" spans="1:6">
      <c r="A871">
        <v>866</v>
      </c>
      <c r="B871" t="s">
        <v>69</v>
      </c>
      <c r="C871" t="s">
        <v>2644</v>
      </c>
      <c r="D871" t="s">
        <v>2645</v>
      </c>
      <c r="E871" s="64">
        <v>-627.59</v>
      </c>
      <c r="F871" t="s">
        <v>2646</v>
      </c>
    </row>
    <row r="872" spans="1:6">
      <c r="A872">
        <v>897</v>
      </c>
      <c r="B872" t="s">
        <v>69</v>
      </c>
      <c r="C872" t="s">
        <v>2737</v>
      </c>
      <c r="D872" t="s">
        <v>2738</v>
      </c>
      <c r="E872" s="64">
        <v>-18.079999999999998</v>
      </c>
      <c r="F872" t="s">
        <v>2739</v>
      </c>
    </row>
    <row r="873" spans="1:6">
      <c r="A873">
        <v>928</v>
      </c>
      <c r="B873" t="s">
        <v>69</v>
      </c>
      <c r="C873" t="s">
        <v>2830</v>
      </c>
      <c r="D873" t="s">
        <v>2831</v>
      </c>
      <c r="E873" s="64">
        <v>-43.99</v>
      </c>
      <c r="F873" t="s">
        <v>2832</v>
      </c>
    </row>
    <row r="874" spans="1:6">
      <c r="A874">
        <v>959</v>
      </c>
      <c r="B874" t="s">
        <v>69</v>
      </c>
      <c r="C874" t="s">
        <v>2923</v>
      </c>
      <c r="D874" t="s">
        <v>2924</v>
      </c>
      <c r="E874" s="64">
        <v>-891.12</v>
      </c>
      <c r="F874" t="s">
        <v>2925</v>
      </c>
    </row>
    <row r="875" spans="1:6">
      <c r="A875">
        <v>66</v>
      </c>
      <c r="B875" t="s">
        <v>69</v>
      </c>
      <c r="C875" t="s">
        <v>245</v>
      </c>
      <c r="D875" t="s">
        <v>246</v>
      </c>
      <c r="E875" t="s">
        <v>22</v>
      </c>
      <c r="F875" t="s">
        <v>247</v>
      </c>
    </row>
    <row r="876" spans="1:6">
      <c r="A876">
        <v>98</v>
      </c>
      <c r="B876" t="s">
        <v>69</v>
      </c>
      <c r="C876" t="s">
        <v>341</v>
      </c>
      <c r="D876" t="s">
        <v>342</v>
      </c>
      <c r="E876" s="64">
        <v>-224449.92000000001</v>
      </c>
      <c r="F876" t="s">
        <v>343</v>
      </c>
    </row>
    <row r="877" spans="1:6">
      <c r="A877">
        <v>154</v>
      </c>
      <c r="B877" t="s">
        <v>69</v>
      </c>
      <c r="C877" t="s">
        <v>508</v>
      </c>
      <c r="D877" t="s">
        <v>509</v>
      </c>
      <c r="E877" s="64">
        <v>-42.59</v>
      </c>
      <c r="F877" t="s">
        <v>510</v>
      </c>
    </row>
    <row r="878" spans="1:6">
      <c r="A878">
        <v>185</v>
      </c>
      <c r="B878" t="s">
        <v>69</v>
      </c>
      <c r="C878" t="s">
        <v>601</v>
      </c>
      <c r="D878" t="s">
        <v>602</v>
      </c>
      <c r="E878" s="64">
        <v>-7535.39</v>
      </c>
      <c r="F878" t="s">
        <v>603</v>
      </c>
    </row>
    <row r="879" spans="1:6">
      <c r="A879">
        <v>216</v>
      </c>
      <c r="B879" t="s">
        <v>69</v>
      </c>
      <c r="C879" t="s">
        <v>694</v>
      </c>
      <c r="D879" t="s">
        <v>695</v>
      </c>
      <c r="E879" s="64">
        <v>-10961.45</v>
      </c>
      <c r="F879" t="s">
        <v>696</v>
      </c>
    </row>
    <row r="880" spans="1:6">
      <c r="A880">
        <v>247</v>
      </c>
      <c r="B880" t="s">
        <v>69</v>
      </c>
      <c r="C880" t="s">
        <v>787</v>
      </c>
      <c r="D880" t="s">
        <v>788</v>
      </c>
      <c r="E880" s="64">
        <v>-16394.75</v>
      </c>
      <c r="F880" t="s">
        <v>789</v>
      </c>
    </row>
    <row r="881" spans="1:6">
      <c r="A881">
        <v>278</v>
      </c>
      <c r="B881" t="s">
        <v>69</v>
      </c>
      <c r="C881" t="s">
        <v>880</v>
      </c>
      <c r="D881" t="s">
        <v>881</v>
      </c>
      <c r="E881" s="64">
        <v>-17859.939999999999</v>
      </c>
      <c r="F881" t="s">
        <v>882</v>
      </c>
    </row>
    <row r="882" spans="1:6">
      <c r="A882">
        <v>309</v>
      </c>
      <c r="B882" t="s">
        <v>69</v>
      </c>
      <c r="C882" t="s">
        <v>973</v>
      </c>
      <c r="D882" t="s">
        <v>974</v>
      </c>
      <c r="E882" s="64">
        <v>-15448.78</v>
      </c>
      <c r="F882" t="s">
        <v>975</v>
      </c>
    </row>
    <row r="883" spans="1:6">
      <c r="A883">
        <v>340</v>
      </c>
      <c r="B883" t="s">
        <v>69</v>
      </c>
      <c r="C883" t="s">
        <v>1066</v>
      </c>
      <c r="D883" t="s">
        <v>1067</v>
      </c>
      <c r="E883" s="64">
        <v>-11530.92</v>
      </c>
      <c r="F883" t="s">
        <v>1068</v>
      </c>
    </row>
    <row r="884" spans="1:6">
      <c r="A884">
        <v>371</v>
      </c>
      <c r="B884" t="s">
        <v>69</v>
      </c>
      <c r="C884" t="s">
        <v>1159</v>
      </c>
      <c r="D884" t="s">
        <v>1160</v>
      </c>
      <c r="E884" s="64">
        <v>-4027.35</v>
      </c>
      <c r="F884" t="s">
        <v>1161</v>
      </c>
    </row>
    <row r="885" spans="1:6">
      <c r="A885">
        <v>402</v>
      </c>
      <c r="B885" t="s">
        <v>69</v>
      </c>
      <c r="C885" t="s">
        <v>1252</v>
      </c>
      <c r="D885" t="s">
        <v>1253</v>
      </c>
      <c r="E885" s="64">
        <v>-1373.45</v>
      </c>
      <c r="F885" t="s">
        <v>1254</v>
      </c>
    </row>
    <row r="886" spans="1:6">
      <c r="A886">
        <v>433</v>
      </c>
      <c r="B886" t="s">
        <v>69</v>
      </c>
      <c r="C886" t="s">
        <v>1345</v>
      </c>
      <c r="D886" t="s">
        <v>1346</v>
      </c>
      <c r="E886" s="64">
        <v>-7306.04</v>
      </c>
      <c r="F886" t="s">
        <v>1347</v>
      </c>
    </row>
    <row r="887" spans="1:6">
      <c r="A887">
        <v>464</v>
      </c>
      <c r="B887" t="s">
        <v>69</v>
      </c>
      <c r="C887" t="s">
        <v>1438</v>
      </c>
      <c r="D887" t="s">
        <v>1439</v>
      </c>
      <c r="E887" s="64">
        <v>-11354.35</v>
      </c>
      <c r="F887" t="s">
        <v>1440</v>
      </c>
    </row>
    <row r="888" spans="1:6">
      <c r="A888">
        <v>495</v>
      </c>
      <c r="B888" t="s">
        <v>69</v>
      </c>
      <c r="C888" t="s">
        <v>1531</v>
      </c>
      <c r="D888" t="s">
        <v>1532</v>
      </c>
      <c r="E888" s="64">
        <v>-1066.18</v>
      </c>
      <c r="F888" t="s">
        <v>1533</v>
      </c>
    </row>
    <row r="889" spans="1:6">
      <c r="A889">
        <v>526</v>
      </c>
      <c r="B889" t="s">
        <v>69</v>
      </c>
      <c r="C889" t="s">
        <v>1624</v>
      </c>
      <c r="D889" t="s">
        <v>1625</v>
      </c>
      <c r="E889" s="64">
        <v>-9950.7199999999993</v>
      </c>
      <c r="F889" t="s">
        <v>1626</v>
      </c>
    </row>
    <row r="890" spans="1:6">
      <c r="A890">
        <v>557</v>
      </c>
      <c r="B890" t="s">
        <v>69</v>
      </c>
      <c r="C890" t="s">
        <v>1717</v>
      </c>
      <c r="D890" t="s">
        <v>1718</v>
      </c>
      <c r="E890" s="64">
        <v>-20111.46</v>
      </c>
      <c r="F890" t="s">
        <v>1719</v>
      </c>
    </row>
    <row r="891" spans="1:6">
      <c r="A891">
        <v>588</v>
      </c>
      <c r="B891" t="s">
        <v>69</v>
      </c>
      <c r="C891" t="s">
        <v>1810</v>
      </c>
      <c r="D891" t="s">
        <v>1811</v>
      </c>
      <c r="E891" s="64">
        <v>-3029.93</v>
      </c>
      <c r="F891" t="s">
        <v>1812</v>
      </c>
    </row>
    <row r="892" spans="1:6">
      <c r="A892">
        <v>619</v>
      </c>
      <c r="B892" t="s">
        <v>69</v>
      </c>
      <c r="C892" t="s">
        <v>1903</v>
      </c>
      <c r="D892" t="s">
        <v>1904</v>
      </c>
      <c r="E892" s="64">
        <v>-15062.4</v>
      </c>
      <c r="F892" t="s">
        <v>1905</v>
      </c>
    </row>
    <row r="893" spans="1:6">
      <c r="A893">
        <v>650</v>
      </c>
      <c r="B893" t="s">
        <v>69</v>
      </c>
      <c r="C893" t="s">
        <v>1996</v>
      </c>
      <c r="D893" t="s">
        <v>1997</v>
      </c>
      <c r="E893" s="64">
        <v>-15800.88</v>
      </c>
      <c r="F893" t="s">
        <v>1998</v>
      </c>
    </row>
    <row r="894" spans="1:6">
      <c r="A894">
        <v>681</v>
      </c>
      <c r="B894" t="s">
        <v>69</v>
      </c>
      <c r="C894" t="s">
        <v>2089</v>
      </c>
      <c r="D894" t="s">
        <v>2090</v>
      </c>
      <c r="E894" s="64">
        <v>-1.88</v>
      </c>
      <c r="F894" t="s">
        <v>2091</v>
      </c>
    </row>
    <row r="895" spans="1:6">
      <c r="A895">
        <v>712</v>
      </c>
      <c r="B895" t="s">
        <v>69</v>
      </c>
      <c r="C895" t="s">
        <v>2182</v>
      </c>
      <c r="D895" t="s">
        <v>2183</v>
      </c>
      <c r="E895" s="64">
        <v>-2915.54</v>
      </c>
      <c r="F895" t="s">
        <v>2184</v>
      </c>
    </row>
    <row r="896" spans="1:6">
      <c r="A896">
        <v>743</v>
      </c>
      <c r="B896" t="s">
        <v>69</v>
      </c>
      <c r="C896" t="s">
        <v>2275</v>
      </c>
      <c r="D896" t="s">
        <v>2276</v>
      </c>
      <c r="E896" s="64">
        <v>-9225.9</v>
      </c>
      <c r="F896" t="s">
        <v>2277</v>
      </c>
    </row>
    <row r="897" spans="1:6">
      <c r="A897">
        <v>774</v>
      </c>
      <c r="B897" t="s">
        <v>69</v>
      </c>
      <c r="C897" t="s">
        <v>2368</v>
      </c>
      <c r="D897" t="s">
        <v>2369</v>
      </c>
      <c r="E897" s="64">
        <v>-8074.16</v>
      </c>
      <c r="F897" t="s">
        <v>2370</v>
      </c>
    </row>
    <row r="898" spans="1:6">
      <c r="A898">
        <v>805</v>
      </c>
      <c r="B898" t="s">
        <v>69</v>
      </c>
      <c r="C898" t="s">
        <v>2461</v>
      </c>
      <c r="D898" t="s">
        <v>2462</v>
      </c>
      <c r="E898" s="64">
        <v>-370.94</v>
      </c>
      <c r="F898" t="s">
        <v>2463</v>
      </c>
    </row>
    <row r="899" spans="1:6">
      <c r="A899">
        <v>836</v>
      </c>
      <c r="B899" t="s">
        <v>69</v>
      </c>
      <c r="C899" t="s">
        <v>2554</v>
      </c>
      <c r="D899" t="s">
        <v>2555</v>
      </c>
      <c r="E899" s="64">
        <v>-11657.26</v>
      </c>
      <c r="F899" t="s">
        <v>2556</v>
      </c>
    </row>
    <row r="900" spans="1:6">
      <c r="A900">
        <v>867</v>
      </c>
      <c r="B900" t="s">
        <v>69</v>
      </c>
      <c r="C900" t="s">
        <v>2647</v>
      </c>
      <c r="D900" t="s">
        <v>2648</v>
      </c>
      <c r="E900" s="64">
        <v>-8990.9699999999993</v>
      </c>
      <c r="F900" t="s">
        <v>2649</v>
      </c>
    </row>
    <row r="901" spans="1:6">
      <c r="A901">
        <v>898</v>
      </c>
      <c r="B901" t="s">
        <v>69</v>
      </c>
      <c r="C901" t="s">
        <v>2740</v>
      </c>
      <c r="D901" t="s">
        <v>2741</v>
      </c>
      <c r="E901" s="64">
        <v>-187.75</v>
      </c>
      <c r="F901" t="s">
        <v>2742</v>
      </c>
    </row>
    <row r="902" spans="1:6">
      <c r="A902">
        <v>929</v>
      </c>
      <c r="B902" t="s">
        <v>69</v>
      </c>
      <c r="C902" t="s">
        <v>2833</v>
      </c>
      <c r="D902" t="s">
        <v>2834</v>
      </c>
      <c r="E902" s="64">
        <v>-495.35</v>
      </c>
      <c r="F902" t="s">
        <v>2835</v>
      </c>
    </row>
    <row r="903" spans="1:6">
      <c r="A903">
        <v>960</v>
      </c>
      <c r="B903" t="s">
        <v>69</v>
      </c>
      <c r="C903" t="s">
        <v>2926</v>
      </c>
      <c r="D903" t="s">
        <v>2927</v>
      </c>
      <c r="E903" s="64">
        <v>-13673.59</v>
      </c>
      <c r="F903" t="s">
        <v>2928</v>
      </c>
    </row>
    <row r="904" spans="1:6">
      <c r="A904">
        <v>67</v>
      </c>
      <c r="B904" t="s">
        <v>69</v>
      </c>
      <c r="C904" t="s">
        <v>248</v>
      </c>
      <c r="D904" t="s">
        <v>249</v>
      </c>
      <c r="E904" t="s">
        <v>23</v>
      </c>
      <c r="F904" t="s">
        <v>250</v>
      </c>
    </row>
    <row r="905" spans="1:6">
      <c r="A905">
        <v>99</v>
      </c>
      <c r="B905" t="s">
        <v>69</v>
      </c>
      <c r="C905" t="s">
        <v>344</v>
      </c>
      <c r="D905" t="s">
        <v>345</v>
      </c>
      <c r="E905" s="64">
        <v>-493.8</v>
      </c>
      <c r="F905" t="s">
        <v>346</v>
      </c>
    </row>
    <row r="906" spans="1:6">
      <c r="A906">
        <v>155</v>
      </c>
      <c r="B906" t="s">
        <v>69</v>
      </c>
      <c r="C906" t="s">
        <v>511</v>
      </c>
      <c r="D906" t="s">
        <v>512</v>
      </c>
      <c r="E906" s="64">
        <v>0</v>
      </c>
      <c r="F906" t="s">
        <v>513</v>
      </c>
    </row>
    <row r="907" spans="1:6">
      <c r="A907">
        <v>186</v>
      </c>
      <c r="B907" t="s">
        <v>69</v>
      </c>
      <c r="C907" t="s">
        <v>604</v>
      </c>
      <c r="D907" t="s">
        <v>605</v>
      </c>
      <c r="E907" s="64">
        <v>0</v>
      </c>
      <c r="F907" t="s">
        <v>606</v>
      </c>
    </row>
    <row r="908" spans="1:6">
      <c r="A908">
        <v>217</v>
      </c>
      <c r="B908" t="s">
        <v>69</v>
      </c>
      <c r="C908" t="s">
        <v>697</v>
      </c>
      <c r="D908" t="s">
        <v>698</v>
      </c>
      <c r="E908" s="64">
        <v>0</v>
      </c>
      <c r="F908" t="s">
        <v>699</v>
      </c>
    </row>
    <row r="909" spans="1:6">
      <c r="A909">
        <v>248</v>
      </c>
      <c r="B909" t="s">
        <v>69</v>
      </c>
      <c r="C909" t="s">
        <v>790</v>
      </c>
      <c r="D909" t="s">
        <v>791</v>
      </c>
      <c r="E909" s="64">
        <v>0</v>
      </c>
      <c r="F909" t="s">
        <v>792</v>
      </c>
    </row>
    <row r="910" spans="1:6">
      <c r="A910">
        <v>279</v>
      </c>
      <c r="B910" t="s">
        <v>69</v>
      </c>
      <c r="C910" t="s">
        <v>883</v>
      </c>
      <c r="D910" t="s">
        <v>884</v>
      </c>
      <c r="E910" s="64">
        <v>34.44</v>
      </c>
      <c r="F910" t="s">
        <v>885</v>
      </c>
    </row>
    <row r="911" spans="1:6">
      <c r="A911">
        <v>310</v>
      </c>
      <c r="B911" t="s">
        <v>69</v>
      </c>
      <c r="C911" t="s">
        <v>976</v>
      </c>
      <c r="D911" t="s">
        <v>977</v>
      </c>
      <c r="E911" s="64">
        <v>0</v>
      </c>
      <c r="F911" t="s">
        <v>978</v>
      </c>
    </row>
    <row r="912" spans="1:6">
      <c r="A912">
        <v>341</v>
      </c>
      <c r="B912" t="s">
        <v>69</v>
      </c>
      <c r="C912" t="s">
        <v>1069</v>
      </c>
      <c r="D912" t="s">
        <v>1070</v>
      </c>
      <c r="E912" s="64">
        <v>0</v>
      </c>
      <c r="F912" t="s">
        <v>1071</v>
      </c>
    </row>
    <row r="913" spans="1:6">
      <c r="A913">
        <v>372</v>
      </c>
      <c r="B913" t="s">
        <v>69</v>
      </c>
      <c r="C913" t="s">
        <v>1162</v>
      </c>
      <c r="D913" t="s">
        <v>1163</v>
      </c>
      <c r="E913" s="64">
        <v>0</v>
      </c>
      <c r="F913" t="s">
        <v>1164</v>
      </c>
    </row>
    <row r="914" spans="1:6">
      <c r="A914">
        <v>403</v>
      </c>
      <c r="B914" t="s">
        <v>69</v>
      </c>
      <c r="C914" t="s">
        <v>1255</v>
      </c>
      <c r="D914" t="s">
        <v>1256</v>
      </c>
      <c r="E914" s="64">
        <v>0</v>
      </c>
      <c r="F914" t="s">
        <v>1257</v>
      </c>
    </row>
    <row r="915" spans="1:6">
      <c r="A915">
        <v>434</v>
      </c>
      <c r="B915" t="s">
        <v>69</v>
      </c>
      <c r="C915" t="s">
        <v>1348</v>
      </c>
      <c r="D915" t="s">
        <v>1349</v>
      </c>
      <c r="E915" s="64">
        <v>0</v>
      </c>
      <c r="F915" t="s">
        <v>1350</v>
      </c>
    </row>
    <row r="916" spans="1:6">
      <c r="A916">
        <v>465</v>
      </c>
      <c r="B916" t="s">
        <v>69</v>
      </c>
      <c r="C916" t="s">
        <v>1441</v>
      </c>
      <c r="D916" t="s">
        <v>1442</v>
      </c>
      <c r="E916" s="64">
        <v>0</v>
      </c>
      <c r="F916" t="s">
        <v>1443</v>
      </c>
    </row>
    <row r="917" spans="1:6">
      <c r="A917">
        <v>496</v>
      </c>
      <c r="B917" t="s">
        <v>69</v>
      </c>
      <c r="C917" t="s">
        <v>1534</v>
      </c>
      <c r="D917" t="s">
        <v>1535</v>
      </c>
      <c r="E917" s="64">
        <v>0</v>
      </c>
      <c r="F917" t="s">
        <v>1536</v>
      </c>
    </row>
    <row r="918" spans="1:6">
      <c r="A918">
        <v>527</v>
      </c>
      <c r="B918" t="s">
        <v>69</v>
      </c>
      <c r="C918" t="s">
        <v>1627</v>
      </c>
      <c r="D918" t="s">
        <v>1628</v>
      </c>
      <c r="E918" s="64">
        <v>64.25</v>
      </c>
      <c r="F918" t="s">
        <v>1629</v>
      </c>
    </row>
    <row r="919" spans="1:6">
      <c r="A919">
        <v>558</v>
      </c>
      <c r="B919" t="s">
        <v>69</v>
      </c>
      <c r="C919" t="s">
        <v>1720</v>
      </c>
      <c r="D919" t="s">
        <v>1721</v>
      </c>
      <c r="E919" s="64">
        <v>0</v>
      </c>
      <c r="F919" t="s">
        <v>1722</v>
      </c>
    </row>
    <row r="920" spans="1:6">
      <c r="A920">
        <v>589</v>
      </c>
      <c r="B920" t="s">
        <v>69</v>
      </c>
      <c r="C920" t="s">
        <v>1813</v>
      </c>
      <c r="D920" t="s">
        <v>1814</v>
      </c>
      <c r="E920" s="64">
        <v>0</v>
      </c>
      <c r="F920" t="s">
        <v>1815</v>
      </c>
    </row>
    <row r="921" spans="1:6">
      <c r="A921">
        <v>620</v>
      </c>
      <c r="B921" t="s">
        <v>69</v>
      </c>
      <c r="C921" t="s">
        <v>1906</v>
      </c>
      <c r="D921" t="s">
        <v>1907</v>
      </c>
      <c r="E921" s="64">
        <v>0</v>
      </c>
      <c r="F921" t="s">
        <v>1908</v>
      </c>
    </row>
    <row r="922" spans="1:6">
      <c r="A922">
        <v>651</v>
      </c>
      <c r="B922" t="s">
        <v>69</v>
      </c>
      <c r="C922" t="s">
        <v>1999</v>
      </c>
      <c r="D922" t="s">
        <v>2000</v>
      </c>
      <c r="E922" s="64">
        <v>0</v>
      </c>
      <c r="F922" t="s">
        <v>2001</v>
      </c>
    </row>
    <row r="923" spans="1:6">
      <c r="A923">
        <v>682</v>
      </c>
      <c r="B923" t="s">
        <v>69</v>
      </c>
      <c r="C923" t="s">
        <v>2092</v>
      </c>
      <c r="D923" t="s">
        <v>2093</v>
      </c>
      <c r="E923" s="64">
        <v>0</v>
      </c>
      <c r="F923" t="s">
        <v>2094</v>
      </c>
    </row>
    <row r="924" spans="1:6">
      <c r="A924">
        <v>713</v>
      </c>
      <c r="B924" t="s">
        <v>69</v>
      </c>
      <c r="C924" t="s">
        <v>2185</v>
      </c>
      <c r="D924" t="s">
        <v>2186</v>
      </c>
      <c r="E924" s="64">
        <v>-555</v>
      </c>
      <c r="F924" t="s">
        <v>2187</v>
      </c>
    </row>
    <row r="925" spans="1:6">
      <c r="A925">
        <v>744</v>
      </c>
      <c r="B925" t="s">
        <v>69</v>
      </c>
      <c r="C925" t="s">
        <v>2278</v>
      </c>
      <c r="D925" t="s">
        <v>2279</v>
      </c>
      <c r="E925" s="64">
        <v>2.5</v>
      </c>
      <c r="F925" t="s">
        <v>2280</v>
      </c>
    </row>
    <row r="926" spans="1:6">
      <c r="A926">
        <v>775</v>
      </c>
      <c r="B926" t="s">
        <v>69</v>
      </c>
      <c r="C926" t="s">
        <v>2371</v>
      </c>
      <c r="D926" t="s">
        <v>2372</v>
      </c>
      <c r="E926" s="64">
        <v>-100</v>
      </c>
      <c r="F926" t="s">
        <v>2373</v>
      </c>
    </row>
    <row r="927" spans="1:6">
      <c r="A927">
        <v>806</v>
      </c>
      <c r="B927" t="s">
        <v>69</v>
      </c>
      <c r="C927" t="s">
        <v>2464</v>
      </c>
      <c r="D927" t="s">
        <v>2465</v>
      </c>
      <c r="E927" s="64">
        <v>60.01</v>
      </c>
      <c r="F927" t="s">
        <v>2466</v>
      </c>
    </row>
    <row r="928" spans="1:6">
      <c r="A928">
        <v>837</v>
      </c>
      <c r="B928" t="s">
        <v>69</v>
      </c>
      <c r="C928" t="s">
        <v>2557</v>
      </c>
      <c r="D928" t="s">
        <v>2558</v>
      </c>
      <c r="E928" s="64">
        <v>0</v>
      </c>
      <c r="F928" t="s">
        <v>2559</v>
      </c>
    </row>
    <row r="929" spans="1:6">
      <c r="A929">
        <v>868</v>
      </c>
      <c r="B929" t="s">
        <v>69</v>
      </c>
      <c r="C929" t="s">
        <v>2650</v>
      </c>
      <c r="D929" t="s">
        <v>2651</v>
      </c>
      <c r="E929" s="64">
        <v>0</v>
      </c>
      <c r="F929" t="s">
        <v>2652</v>
      </c>
    </row>
    <row r="930" spans="1:6">
      <c r="A930">
        <v>899</v>
      </c>
      <c r="B930" t="s">
        <v>69</v>
      </c>
      <c r="C930" t="s">
        <v>2743</v>
      </c>
      <c r="D930" t="s">
        <v>2744</v>
      </c>
      <c r="E930" s="64">
        <v>0</v>
      </c>
      <c r="F930" t="s">
        <v>2745</v>
      </c>
    </row>
    <row r="931" spans="1:6">
      <c r="A931">
        <v>930</v>
      </c>
      <c r="B931" t="s">
        <v>69</v>
      </c>
      <c r="C931" t="s">
        <v>2836</v>
      </c>
      <c r="D931" t="s">
        <v>2837</v>
      </c>
      <c r="E931" s="64">
        <v>0</v>
      </c>
      <c r="F931" t="s">
        <v>2838</v>
      </c>
    </row>
    <row r="932" spans="1:6">
      <c r="A932">
        <v>961</v>
      </c>
      <c r="B932" t="s">
        <v>69</v>
      </c>
      <c r="C932" t="s">
        <v>2929</v>
      </c>
      <c r="D932" t="s">
        <v>2930</v>
      </c>
      <c r="E932" s="64">
        <v>0</v>
      </c>
      <c r="F932" t="s">
        <v>2931</v>
      </c>
    </row>
    <row r="933" spans="1:6">
      <c r="A933">
        <v>68</v>
      </c>
      <c r="B933" t="s">
        <v>69</v>
      </c>
      <c r="C933" t="s">
        <v>251</v>
      </c>
      <c r="D933" t="s">
        <v>252</v>
      </c>
      <c r="E933" t="s">
        <v>26</v>
      </c>
      <c r="F933" t="s">
        <v>253</v>
      </c>
    </row>
    <row r="934" spans="1:6">
      <c r="A934">
        <v>32</v>
      </c>
      <c r="B934" t="s">
        <v>69</v>
      </c>
      <c r="C934" t="s">
        <v>149</v>
      </c>
      <c r="D934" t="s">
        <v>150</v>
      </c>
      <c r="E934">
        <v>11</v>
      </c>
      <c r="F934" t="s">
        <v>151</v>
      </c>
    </row>
    <row r="935" spans="1:6">
      <c r="A935">
        <v>33</v>
      </c>
      <c r="B935" t="s">
        <v>69</v>
      </c>
      <c r="C935" t="s">
        <v>152</v>
      </c>
      <c r="D935" t="s">
        <v>153</v>
      </c>
      <c r="E935">
        <v>14</v>
      </c>
      <c r="F935" t="s">
        <v>154</v>
      </c>
    </row>
    <row r="936" spans="1:6">
      <c r="A936">
        <v>125</v>
      </c>
      <c r="B936" t="s">
        <v>69</v>
      </c>
      <c r="C936" t="s">
        <v>422</v>
      </c>
      <c r="D936" t="s">
        <v>423</v>
      </c>
      <c r="E936">
        <v>2.3283064365386963E-10</v>
      </c>
      <c r="F936" t="s">
        <v>424</v>
      </c>
    </row>
    <row r="937" spans="1:6">
      <c r="A937">
        <v>126</v>
      </c>
      <c r="B937" t="s">
        <v>69</v>
      </c>
      <c r="C937" t="s">
        <v>425</v>
      </c>
      <c r="D937" t="s">
        <v>426</v>
      </c>
      <c r="E937">
        <v>7.2759576141834259E-12</v>
      </c>
      <c r="F937" t="s">
        <v>427</v>
      </c>
    </row>
    <row r="938" spans="1:6">
      <c r="A938">
        <v>127</v>
      </c>
      <c r="B938" t="s">
        <v>69</v>
      </c>
      <c r="C938" t="s">
        <v>428</v>
      </c>
      <c r="D938" t="s">
        <v>429</v>
      </c>
      <c r="E938">
        <v>3.637978807091713E-12</v>
      </c>
      <c r="F938" t="s">
        <v>430</v>
      </c>
    </row>
    <row r="939" spans="1:6">
      <c r="A939">
        <v>128</v>
      </c>
      <c r="B939" t="s">
        <v>69</v>
      </c>
      <c r="C939" t="s">
        <v>431</v>
      </c>
      <c r="D939" t="s">
        <v>432</v>
      </c>
      <c r="E939">
        <v>0</v>
      </c>
      <c r="F939" t="s">
        <v>433</v>
      </c>
    </row>
    <row r="940" spans="1:6">
      <c r="A940">
        <v>129</v>
      </c>
      <c r="B940" t="s">
        <v>69</v>
      </c>
      <c r="C940" t="s">
        <v>434</v>
      </c>
      <c r="D940" t="s">
        <v>435</v>
      </c>
      <c r="E940">
        <v>-1.4551915228366852E-11</v>
      </c>
      <c r="F940" t="s">
        <v>436</v>
      </c>
    </row>
    <row r="941" spans="1:6">
      <c r="A941">
        <v>130</v>
      </c>
      <c r="B941" t="s">
        <v>69</v>
      </c>
      <c r="C941" t="s">
        <v>437</v>
      </c>
      <c r="D941" t="s">
        <v>438</v>
      </c>
      <c r="E941">
        <v>3.637978807091713E-12</v>
      </c>
      <c r="F941" t="s">
        <v>439</v>
      </c>
    </row>
    <row r="942" spans="1:6">
      <c r="A942">
        <v>106</v>
      </c>
      <c r="B942" t="s">
        <v>69</v>
      </c>
      <c r="C942" t="s">
        <v>365</v>
      </c>
      <c r="D942" t="s">
        <v>366</v>
      </c>
      <c r="E942">
        <v>0</v>
      </c>
      <c r="F942" t="s">
        <v>367</v>
      </c>
    </row>
    <row r="943" spans="1:6">
      <c r="A943">
        <v>107</v>
      </c>
      <c r="B943" t="s">
        <v>69</v>
      </c>
      <c r="C943" t="s">
        <v>368</v>
      </c>
      <c r="D943" t="s">
        <v>369</v>
      </c>
      <c r="E943">
        <v>0</v>
      </c>
      <c r="F943" t="s">
        <v>370</v>
      </c>
    </row>
    <row r="944" spans="1:6">
      <c r="A944">
        <v>108</v>
      </c>
      <c r="B944" t="s">
        <v>69</v>
      </c>
      <c r="C944" t="s">
        <v>371</v>
      </c>
      <c r="D944" t="s">
        <v>372</v>
      </c>
      <c r="E944">
        <v>0</v>
      </c>
      <c r="F944" t="s">
        <v>373</v>
      </c>
    </row>
    <row r="945" spans="1:6">
      <c r="A945">
        <v>109</v>
      </c>
      <c r="B945" t="s">
        <v>69</v>
      </c>
      <c r="C945" t="s">
        <v>374</v>
      </c>
      <c r="D945" t="s">
        <v>375</v>
      </c>
      <c r="E945">
        <v>1.8189894035458565E-12</v>
      </c>
      <c r="F945" t="s">
        <v>376</v>
      </c>
    </row>
    <row r="946" spans="1:6">
      <c r="A946">
        <v>110</v>
      </c>
      <c r="B946" t="s">
        <v>69</v>
      </c>
      <c r="C946" t="s">
        <v>377</v>
      </c>
      <c r="D946" t="s">
        <v>378</v>
      </c>
      <c r="E946">
        <v>0</v>
      </c>
      <c r="F946" t="s">
        <v>379</v>
      </c>
    </row>
    <row r="947" spans="1:6">
      <c r="A947">
        <v>111</v>
      </c>
      <c r="B947" t="s">
        <v>69</v>
      </c>
      <c r="C947" t="s">
        <v>380</v>
      </c>
      <c r="D947" t="s">
        <v>381</v>
      </c>
      <c r="E947">
        <v>0</v>
      </c>
      <c r="F947" t="s">
        <v>382</v>
      </c>
    </row>
    <row r="948" spans="1:6">
      <c r="A948">
        <v>112</v>
      </c>
      <c r="B948" t="s">
        <v>69</v>
      </c>
      <c r="C948" t="s">
        <v>383</v>
      </c>
      <c r="D948" t="s">
        <v>384</v>
      </c>
      <c r="E948">
        <v>0</v>
      </c>
      <c r="F948" t="s">
        <v>385</v>
      </c>
    </row>
    <row r="949" spans="1:6">
      <c r="A949">
        <v>113</v>
      </c>
      <c r="B949" t="s">
        <v>69</v>
      </c>
      <c r="C949" t="s">
        <v>386</v>
      </c>
      <c r="D949" t="s">
        <v>387</v>
      </c>
      <c r="E949">
        <v>0</v>
      </c>
      <c r="F949" t="s">
        <v>388</v>
      </c>
    </row>
    <row r="950" spans="1:6">
      <c r="A950">
        <v>114</v>
      </c>
      <c r="B950" t="s">
        <v>69</v>
      </c>
      <c r="C950" t="s">
        <v>389</v>
      </c>
      <c r="D950" t="s">
        <v>390</v>
      </c>
      <c r="E950">
        <v>0</v>
      </c>
      <c r="F950" t="s">
        <v>391</v>
      </c>
    </row>
    <row r="951" spans="1:6">
      <c r="A951">
        <v>115</v>
      </c>
      <c r="B951" t="s">
        <v>69</v>
      </c>
      <c r="C951" t="s">
        <v>392</v>
      </c>
      <c r="D951" t="s">
        <v>393</v>
      </c>
      <c r="E951">
        <v>0</v>
      </c>
      <c r="F951" t="s">
        <v>394</v>
      </c>
    </row>
    <row r="952" spans="1:6">
      <c r="A952">
        <v>116</v>
      </c>
      <c r="B952" t="s">
        <v>69</v>
      </c>
      <c r="C952" t="s">
        <v>395</v>
      </c>
      <c r="D952" t="s">
        <v>396</v>
      </c>
      <c r="E952">
        <v>0</v>
      </c>
      <c r="F952" t="s">
        <v>397</v>
      </c>
    </row>
    <row r="953" spans="1:6">
      <c r="A953">
        <v>117</v>
      </c>
      <c r="B953" t="s">
        <v>69</v>
      </c>
      <c r="C953" t="s">
        <v>398</v>
      </c>
      <c r="D953" t="s">
        <v>399</v>
      </c>
      <c r="E953">
        <v>-1.1641532182693481E-10</v>
      </c>
      <c r="F953" t="s">
        <v>400</v>
      </c>
    </row>
    <row r="954" spans="1:6">
      <c r="A954">
        <v>118</v>
      </c>
      <c r="B954" t="s">
        <v>69</v>
      </c>
      <c r="C954" t="s">
        <v>401</v>
      </c>
      <c r="D954" t="s">
        <v>402</v>
      </c>
      <c r="E954">
        <v>0</v>
      </c>
      <c r="F954" t="s">
        <v>403</v>
      </c>
    </row>
    <row r="955" spans="1:6">
      <c r="A955">
        <v>119</v>
      </c>
      <c r="B955" t="s">
        <v>69</v>
      </c>
      <c r="C955" t="s">
        <v>404</v>
      </c>
      <c r="D955" t="s">
        <v>405</v>
      </c>
      <c r="E955">
        <v>-1.1641532182693481E-10</v>
      </c>
      <c r="F955" t="s">
        <v>406</v>
      </c>
    </row>
    <row r="956" spans="1:6">
      <c r="A956">
        <v>120</v>
      </c>
      <c r="B956" t="s">
        <v>69</v>
      </c>
      <c r="C956" t="s">
        <v>407</v>
      </c>
      <c r="D956" t="s">
        <v>408</v>
      </c>
      <c r="E956">
        <v>2.9103830456733704E-11</v>
      </c>
      <c r="F956" t="s">
        <v>409</v>
      </c>
    </row>
    <row r="957" spans="1:6">
      <c r="A957">
        <v>121</v>
      </c>
      <c r="B957" t="s">
        <v>69</v>
      </c>
      <c r="C957" t="s">
        <v>410</v>
      </c>
      <c r="D957" t="s">
        <v>411</v>
      </c>
      <c r="E957">
        <v>-7.2759576141834259E-12</v>
      </c>
      <c r="F957" t="s">
        <v>412</v>
      </c>
    </row>
    <row r="958" spans="1:6">
      <c r="A958">
        <v>122</v>
      </c>
      <c r="B958" t="s">
        <v>69</v>
      </c>
      <c r="C958" t="s">
        <v>413</v>
      </c>
      <c r="D958" t="s">
        <v>414</v>
      </c>
      <c r="E958">
        <v>-3.637978807091713E-12</v>
      </c>
      <c r="F958" t="s">
        <v>415</v>
      </c>
    </row>
    <row r="959" spans="1:6">
      <c r="A959">
        <v>123</v>
      </c>
      <c r="B959" t="s">
        <v>69</v>
      </c>
      <c r="C959" t="s">
        <v>416</v>
      </c>
      <c r="D959" t="s">
        <v>417</v>
      </c>
      <c r="E959">
        <v>0</v>
      </c>
      <c r="F959" t="s">
        <v>418</v>
      </c>
    </row>
    <row r="960" spans="1:6">
      <c r="A960">
        <v>124</v>
      </c>
      <c r="B960" t="s">
        <v>69</v>
      </c>
      <c r="C960" t="s">
        <v>419</v>
      </c>
      <c r="D960" t="s">
        <v>420</v>
      </c>
      <c r="E960">
        <v>5.6843418860808015E-14</v>
      </c>
      <c r="F960" t="s">
        <v>421</v>
      </c>
    </row>
    <row r="961" spans="1:6">
      <c r="A961">
        <v>34</v>
      </c>
      <c r="B961" t="s">
        <v>69</v>
      </c>
      <c r="C961" t="s">
        <v>155</v>
      </c>
      <c r="D961" t="s">
        <v>156</v>
      </c>
      <c r="E961">
        <v>15</v>
      </c>
      <c r="F961" t="s">
        <v>157</v>
      </c>
    </row>
    <row r="962" spans="1:6">
      <c r="A962">
        <v>35</v>
      </c>
      <c r="B962" t="s">
        <v>69</v>
      </c>
      <c r="C962" t="s">
        <v>158</v>
      </c>
      <c r="D962" t="s">
        <v>159</v>
      </c>
      <c r="E962">
        <v>17</v>
      </c>
      <c r="F962" t="s">
        <v>160</v>
      </c>
    </row>
    <row r="963" spans="1:6">
      <c r="A963">
        <v>36</v>
      </c>
      <c r="B963" t="s">
        <v>69</v>
      </c>
      <c r="C963" t="s">
        <v>161</v>
      </c>
      <c r="D963" t="s">
        <v>162</v>
      </c>
      <c r="E963">
        <v>18</v>
      </c>
      <c r="F963" t="s">
        <v>163</v>
      </c>
    </row>
    <row r="964" spans="1:6">
      <c r="A964">
        <v>37</v>
      </c>
      <c r="B964" t="s">
        <v>69</v>
      </c>
      <c r="C964" t="s">
        <v>164</v>
      </c>
      <c r="D964" t="s">
        <v>165</v>
      </c>
      <c r="E964">
        <v>19</v>
      </c>
      <c r="F964" t="s">
        <v>166</v>
      </c>
    </row>
    <row r="965" spans="1:6">
      <c r="A965">
        <v>38</v>
      </c>
      <c r="B965" t="s">
        <v>69</v>
      </c>
      <c r="C965" t="s">
        <v>167</v>
      </c>
      <c r="D965" t="s">
        <v>168</v>
      </c>
      <c r="E965">
        <v>20</v>
      </c>
      <c r="F965" t="s">
        <v>169</v>
      </c>
    </row>
    <row r="966" spans="1:6">
      <c r="A966">
        <v>39</v>
      </c>
      <c r="B966" t="s">
        <v>69</v>
      </c>
      <c r="C966" t="s">
        <v>170</v>
      </c>
      <c r="D966" t="s">
        <v>171</v>
      </c>
      <c r="E966">
        <v>24</v>
      </c>
      <c r="F966" t="s">
        <v>172</v>
      </c>
    </row>
    <row r="967" spans="1:6">
      <c r="A967">
        <v>40</v>
      </c>
      <c r="B967" t="s">
        <v>69</v>
      </c>
      <c r="C967" t="s">
        <v>173</v>
      </c>
      <c r="D967" t="s">
        <v>174</v>
      </c>
      <c r="E967">
        <v>25</v>
      </c>
      <c r="F967" t="s">
        <v>175</v>
      </c>
    </row>
  </sheetData>
  <autoFilter ref="A1:F967">
    <sortState ref="A3:F968">
      <sortCondition ref="F2:F968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FO34"/>
  <sheetViews>
    <sheetView workbookViewId="0">
      <pane xSplit="4" ySplit="2" topLeftCell="E3" activePane="bottomRight" state="frozenSplit"/>
      <selection sqref="A1:XFD1048576"/>
      <selection pane="topRight" sqref="A1:XFD1048576"/>
      <selection pane="bottomLeft" sqref="A1:XFD1048576"/>
      <selection pane="bottomRight" activeCell="D31" sqref="D31"/>
    </sheetView>
  </sheetViews>
  <sheetFormatPr defaultRowHeight="15"/>
  <cols>
    <col min="1" max="3" width="3" style="12" customWidth="1"/>
    <col min="4" max="4" width="28.140625" style="12" customWidth="1"/>
    <col min="5" max="5" width="5.7109375" style="13" bestFit="1" customWidth="1"/>
    <col min="6" max="6" width="2.28515625" style="13" customWidth="1"/>
    <col min="7" max="7" width="4.85546875" style="13" bestFit="1" customWidth="1"/>
    <col min="8" max="8" width="2.28515625" style="13" customWidth="1"/>
    <col min="9" max="9" width="12.42578125" style="13" bestFit="1" customWidth="1"/>
    <col min="10" max="10" width="2.28515625" style="13" customWidth="1"/>
    <col min="11" max="11" width="7" style="13" bestFit="1" customWidth="1"/>
    <col min="12" max="12" width="2.28515625" style="13" customWidth="1"/>
    <col min="13" max="13" width="4.85546875" style="13" bestFit="1" customWidth="1"/>
    <col min="14" max="14" width="2.28515625" style="13" customWidth="1"/>
    <col min="15" max="15" width="12.42578125" style="13" bestFit="1" customWidth="1"/>
    <col min="16" max="16" width="2.28515625" style="13" customWidth="1"/>
    <col min="17" max="17" width="7" style="13" bestFit="1" customWidth="1"/>
    <col min="18" max="18" width="2.28515625" style="13" customWidth="1"/>
    <col min="19" max="19" width="4.85546875" style="13" bestFit="1" customWidth="1"/>
    <col min="20" max="20" width="2.28515625" style="13" customWidth="1"/>
    <col min="21" max="21" width="12.42578125" style="13" bestFit="1" customWidth="1"/>
    <col min="22" max="22" width="2.28515625" style="13" customWidth="1"/>
    <col min="23" max="23" width="7" style="13" bestFit="1" customWidth="1"/>
    <col min="24" max="24" width="2.28515625" style="13" customWidth="1"/>
    <col min="25" max="25" width="4.85546875" style="13" bestFit="1" customWidth="1"/>
    <col min="26" max="26" width="2.28515625" style="13" customWidth="1"/>
    <col min="27" max="27" width="12.42578125" style="13" bestFit="1" customWidth="1"/>
    <col min="28" max="28" width="2.28515625" style="13" customWidth="1"/>
    <col min="29" max="29" width="7" style="13" bestFit="1" customWidth="1"/>
    <col min="30" max="30" width="2.28515625" style="13" customWidth="1"/>
    <col min="31" max="31" width="4.85546875" style="13" bestFit="1" customWidth="1"/>
    <col min="32" max="32" width="2.28515625" style="13" customWidth="1"/>
    <col min="33" max="33" width="12.42578125" style="13" bestFit="1" customWidth="1"/>
    <col min="34" max="34" width="2.28515625" style="13" customWidth="1"/>
    <col min="35" max="35" width="7" style="13" bestFit="1" customWidth="1"/>
    <col min="36" max="36" width="2.28515625" style="13" customWidth="1"/>
    <col min="37" max="37" width="4.85546875" style="13" bestFit="1" customWidth="1"/>
    <col min="38" max="38" width="2.28515625" style="13" customWidth="1"/>
    <col min="39" max="39" width="12.42578125" style="13" bestFit="1" customWidth="1"/>
    <col min="40" max="40" width="2.28515625" style="13" customWidth="1"/>
    <col min="41" max="41" width="7" style="13" bestFit="1" customWidth="1"/>
    <col min="42" max="42" width="2.28515625" style="13" customWidth="1"/>
    <col min="43" max="43" width="4.85546875" style="13" bestFit="1" customWidth="1"/>
    <col min="44" max="44" width="2.28515625" style="13" customWidth="1"/>
    <col min="45" max="45" width="12.42578125" style="13" bestFit="1" customWidth="1"/>
    <col min="46" max="46" width="2.28515625" style="13" customWidth="1"/>
    <col min="47" max="47" width="7" style="13" bestFit="1" customWidth="1"/>
    <col min="48" max="48" width="2.28515625" style="13" customWidth="1"/>
    <col min="49" max="49" width="4.85546875" style="13" bestFit="1" customWidth="1"/>
    <col min="50" max="50" width="2.28515625" style="13" customWidth="1"/>
    <col min="51" max="51" width="12.42578125" style="13" bestFit="1" customWidth="1"/>
    <col min="52" max="52" width="2.28515625" style="13" customWidth="1"/>
    <col min="53" max="53" width="5.7109375" style="13" bestFit="1" customWidth="1"/>
    <col min="54" max="54" width="2.28515625" style="13" customWidth="1"/>
    <col min="55" max="55" width="4.85546875" style="13" bestFit="1" customWidth="1"/>
    <col min="56" max="56" width="2.28515625" style="13" customWidth="1"/>
    <col min="57" max="57" width="12.42578125" style="13" bestFit="1" customWidth="1"/>
    <col min="58" max="58" width="2.28515625" style="13" customWidth="1"/>
    <col min="59" max="59" width="5.7109375" style="13" bestFit="1" customWidth="1"/>
    <col min="60" max="60" width="2.28515625" style="13" customWidth="1"/>
    <col min="61" max="61" width="4.85546875" style="13" bestFit="1" customWidth="1"/>
    <col min="62" max="62" width="2.28515625" style="13" customWidth="1"/>
    <col min="63" max="63" width="12.42578125" style="13" bestFit="1" customWidth="1"/>
    <col min="64" max="64" width="2.28515625" style="13" customWidth="1"/>
    <col min="65" max="65" width="5.7109375" style="13" bestFit="1" customWidth="1"/>
    <col min="66" max="66" width="2.28515625" style="13" customWidth="1"/>
    <col min="67" max="67" width="4.42578125" style="13" bestFit="1" customWidth="1"/>
    <col min="68" max="68" width="2.28515625" style="13" customWidth="1"/>
    <col min="69" max="69" width="12.42578125" style="13" bestFit="1" customWidth="1"/>
    <col min="70" max="70" width="2.28515625" style="13" customWidth="1"/>
    <col min="71" max="71" width="5.7109375" style="13" bestFit="1" customWidth="1"/>
    <col min="72" max="72" width="2.28515625" style="13" customWidth="1"/>
    <col min="73" max="73" width="4.85546875" style="13" bestFit="1" customWidth="1"/>
    <col min="74" max="74" width="2.28515625" style="13" customWidth="1"/>
    <col min="75" max="75" width="12.42578125" style="13" bestFit="1" customWidth="1"/>
    <col min="76" max="76" width="2.28515625" style="13" customWidth="1"/>
    <col min="77" max="77" width="7" style="13" bestFit="1" customWidth="1"/>
    <col min="78" max="78" width="2.28515625" style="13" customWidth="1"/>
    <col min="79" max="79" width="4.85546875" style="13" bestFit="1" customWidth="1"/>
    <col min="80" max="80" width="2.28515625" style="13" customWidth="1"/>
    <col min="81" max="81" width="12.42578125" style="13" bestFit="1" customWidth="1"/>
    <col min="82" max="82" width="2.28515625" style="13" customWidth="1"/>
    <col min="83" max="83" width="7" style="13" bestFit="1" customWidth="1"/>
    <col min="84" max="84" width="2.28515625" style="13" customWidth="1"/>
    <col min="85" max="85" width="4.85546875" style="13" bestFit="1" customWidth="1"/>
    <col min="86" max="86" width="2.28515625" style="13" customWidth="1"/>
    <col min="87" max="87" width="12.42578125" style="13" bestFit="1" customWidth="1"/>
    <col min="88" max="88" width="2.28515625" style="13" customWidth="1"/>
    <col min="89" max="89" width="5.7109375" style="13" bestFit="1" customWidth="1"/>
    <col min="90" max="90" width="2.28515625" style="13" customWidth="1"/>
    <col min="91" max="91" width="4.85546875" style="13" bestFit="1" customWidth="1"/>
    <col min="92" max="92" width="2.28515625" style="13" customWidth="1"/>
    <col min="93" max="93" width="12.42578125" style="13" bestFit="1" customWidth="1"/>
    <col min="94" max="94" width="2.28515625" style="13" customWidth="1"/>
    <col min="95" max="95" width="7" style="13" bestFit="1" customWidth="1"/>
    <col min="96" max="96" width="2.28515625" style="13" customWidth="1"/>
    <col min="97" max="97" width="4.85546875" style="13" bestFit="1" customWidth="1"/>
    <col min="98" max="98" width="2.28515625" style="13" customWidth="1"/>
    <col min="99" max="99" width="12.42578125" style="13" bestFit="1" customWidth="1"/>
    <col min="100" max="100" width="2.28515625" style="13" customWidth="1"/>
    <col min="101" max="101" width="7" style="13" bestFit="1" customWidth="1"/>
    <col min="102" max="102" width="2.28515625" style="13" customWidth="1"/>
    <col min="103" max="103" width="4.85546875" style="13" bestFit="1" customWidth="1"/>
    <col min="104" max="104" width="2.28515625" style="13" customWidth="1"/>
    <col min="105" max="105" width="12.42578125" style="13" bestFit="1" customWidth="1"/>
    <col min="106" max="106" width="2.28515625" style="13" customWidth="1"/>
    <col min="107" max="107" width="5.7109375" style="13" bestFit="1" customWidth="1"/>
    <col min="108" max="108" width="2.28515625" style="13" customWidth="1"/>
    <col min="109" max="109" width="4.85546875" style="13" bestFit="1" customWidth="1"/>
    <col min="110" max="110" width="2.28515625" style="13" customWidth="1"/>
    <col min="111" max="111" width="12.42578125" style="13" bestFit="1" customWidth="1"/>
    <col min="112" max="112" width="2.28515625" style="13" customWidth="1"/>
    <col min="113" max="113" width="5.7109375" style="13" bestFit="1" customWidth="1"/>
    <col min="114" max="114" width="2.28515625" style="13" customWidth="1"/>
    <col min="115" max="115" width="4.85546875" style="13" bestFit="1" customWidth="1"/>
    <col min="116" max="116" width="2.28515625" style="13" customWidth="1"/>
    <col min="117" max="117" width="12.42578125" style="13" bestFit="1" customWidth="1"/>
    <col min="118" max="118" width="2.28515625" style="13" customWidth="1"/>
    <col min="119" max="119" width="7" style="13" bestFit="1" customWidth="1"/>
    <col min="120" max="120" width="2.28515625" style="13" customWidth="1"/>
    <col min="121" max="121" width="4.85546875" style="13" bestFit="1" customWidth="1"/>
    <col min="122" max="122" width="2.28515625" style="13" customWidth="1"/>
    <col min="123" max="123" width="12.42578125" style="13" bestFit="1" customWidth="1"/>
    <col min="124" max="124" width="2.28515625" style="13" customWidth="1"/>
    <col min="125" max="125" width="7" style="13" bestFit="1" customWidth="1"/>
    <col min="126" max="126" width="2.28515625" style="13" customWidth="1"/>
    <col min="127" max="127" width="4.85546875" style="13" bestFit="1" customWidth="1"/>
    <col min="128" max="128" width="2.28515625" style="13" customWidth="1"/>
    <col min="129" max="129" width="12.42578125" style="13" bestFit="1" customWidth="1"/>
    <col min="130" max="130" width="2.28515625" style="13" customWidth="1"/>
    <col min="131" max="131" width="5.7109375" style="13" bestFit="1" customWidth="1"/>
    <col min="132" max="132" width="2.28515625" style="13" customWidth="1"/>
    <col min="133" max="133" width="4.85546875" style="13" bestFit="1" customWidth="1"/>
    <col min="134" max="134" width="2.28515625" style="13" customWidth="1"/>
    <col min="135" max="135" width="12.42578125" style="13" bestFit="1" customWidth="1"/>
    <col min="136" max="136" width="2.28515625" style="13" customWidth="1"/>
    <col min="137" max="137" width="7" style="13" bestFit="1" customWidth="1"/>
    <col min="138" max="138" width="2.28515625" style="13" customWidth="1"/>
    <col min="139" max="139" width="4.85546875" style="13" bestFit="1" customWidth="1"/>
    <col min="140" max="140" width="2.28515625" style="13" customWidth="1"/>
    <col min="141" max="141" width="12.42578125" style="13" bestFit="1" customWidth="1"/>
    <col min="142" max="142" width="2.28515625" style="13" customWidth="1"/>
    <col min="143" max="143" width="7" style="13" bestFit="1" customWidth="1"/>
    <col min="144" max="144" width="2.28515625" style="13" customWidth="1"/>
    <col min="145" max="145" width="4.85546875" style="13" bestFit="1" customWidth="1"/>
    <col min="146" max="146" width="2.28515625" style="13" customWidth="1"/>
    <col min="147" max="147" width="12.42578125" style="13" bestFit="1" customWidth="1"/>
    <col min="148" max="148" width="2.28515625" style="13" customWidth="1"/>
    <col min="149" max="149" width="5.7109375" style="13" bestFit="1" customWidth="1"/>
    <col min="150" max="150" width="2.28515625" style="13" customWidth="1"/>
    <col min="151" max="151" width="4.42578125" style="13" bestFit="1" customWidth="1"/>
    <col min="152" max="152" width="2.28515625" style="13" customWidth="1"/>
    <col min="153" max="153" width="12.42578125" style="13" bestFit="1" customWidth="1"/>
    <col min="154" max="154" width="2.28515625" style="13" customWidth="1"/>
    <col min="155" max="155" width="5.7109375" style="13" bestFit="1" customWidth="1"/>
    <col min="156" max="156" width="2.28515625" style="13" customWidth="1"/>
    <col min="157" max="157" width="4.85546875" style="13" bestFit="1" customWidth="1"/>
    <col min="158" max="158" width="2.28515625" style="13" customWidth="1"/>
    <col min="159" max="159" width="12.42578125" style="13" bestFit="1" customWidth="1"/>
    <col min="160" max="160" width="2.28515625" style="13" customWidth="1"/>
    <col min="161" max="161" width="7" style="13" bestFit="1" customWidth="1"/>
    <col min="162" max="162" width="2.28515625" style="13" customWidth="1"/>
    <col min="163" max="163" width="4.85546875" style="13" bestFit="1" customWidth="1"/>
    <col min="164" max="164" width="2.28515625" style="13" customWidth="1"/>
    <col min="165" max="165" width="12.42578125" style="13" bestFit="1" customWidth="1"/>
    <col min="166" max="166" width="2.28515625" style="13" customWidth="1"/>
    <col min="167" max="167" width="7.85546875" style="13" bestFit="1" customWidth="1"/>
    <col min="168" max="168" width="2.28515625" style="13" customWidth="1"/>
    <col min="169" max="169" width="4.42578125" style="13" bestFit="1" customWidth="1"/>
    <col min="170" max="170" width="2.28515625" style="13" customWidth="1"/>
    <col min="171" max="171" width="12.42578125" style="13" bestFit="1" customWidth="1"/>
  </cols>
  <sheetData>
    <row r="1" spans="1:171" ht="15.75" thickBot="1">
      <c r="A1" s="2"/>
      <c r="B1" s="2"/>
      <c r="C1" s="2"/>
      <c r="D1" s="2"/>
      <c r="E1" s="61" t="s">
        <v>42</v>
      </c>
      <c r="F1" s="62"/>
      <c r="G1" s="63"/>
      <c r="H1" s="62"/>
      <c r="I1" s="63"/>
      <c r="J1" s="1"/>
      <c r="K1" s="61" t="s">
        <v>43</v>
      </c>
      <c r="L1" s="62"/>
      <c r="M1" s="63"/>
      <c r="N1" s="62"/>
      <c r="O1" s="63"/>
      <c r="P1" s="1"/>
      <c r="Q1" s="61" t="s">
        <v>44</v>
      </c>
      <c r="R1" s="62"/>
      <c r="S1" s="63"/>
      <c r="T1" s="62"/>
      <c r="U1" s="63"/>
      <c r="V1" s="1"/>
      <c r="W1" s="61" t="s">
        <v>45</v>
      </c>
      <c r="X1" s="62"/>
      <c r="Y1" s="63"/>
      <c r="Z1" s="62"/>
      <c r="AA1" s="63"/>
      <c r="AB1" s="1"/>
      <c r="AC1" s="61" t="s">
        <v>46</v>
      </c>
      <c r="AD1" s="62"/>
      <c r="AE1" s="63"/>
      <c r="AF1" s="62"/>
      <c r="AG1" s="63"/>
      <c r="AH1" s="1"/>
      <c r="AI1" s="61" t="s">
        <v>47</v>
      </c>
      <c r="AJ1" s="62"/>
      <c r="AK1" s="63"/>
      <c r="AL1" s="62"/>
      <c r="AM1" s="63"/>
      <c r="AN1" s="1"/>
      <c r="AO1" s="61" t="s">
        <v>48</v>
      </c>
      <c r="AP1" s="62"/>
      <c r="AQ1" s="63"/>
      <c r="AR1" s="62"/>
      <c r="AS1" s="63"/>
      <c r="AT1" s="1"/>
      <c r="AU1" s="61" t="s">
        <v>49</v>
      </c>
      <c r="AV1" s="62"/>
      <c r="AW1" s="63"/>
      <c r="AX1" s="62"/>
      <c r="AY1" s="63"/>
      <c r="AZ1" s="1"/>
      <c r="BA1" s="61" t="s">
        <v>50</v>
      </c>
      <c r="BB1" s="62"/>
      <c r="BC1" s="63"/>
      <c r="BD1" s="62"/>
      <c r="BE1" s="63"/>
      <c r="BF1" s="1"/>
      <c r="BG1" s="61" t="s">
        <v>51</v>
      </c>
      <c r="BH1" s="62"/>
      <c r="BI1" s="63"/>
      <c r="BJ1" s="62"/>
      <c r="BK1" s="63"/>
      <c r="BL1" s="1"/>
      <c r="BM1" s="61" t="s">
        <v>52</v>
      </c>
      <c r="BN1" s="62"/>
      <c r="BO1" s="63"/>
      <c r="BP1" s="62"/>
      <c r="BQ1" s="63"/>
      <c r="BR1" s="1"/>
      <c r="BS1" s="61" t="s">
        <v>53</v>
      </c>
      <c r="BT1" s="62"/>
      <c r="BU1" s="63"/>
      <c r="BV1" s="62"/>
      <c r="BW1" s="63"/>
      <c r="BX1" s="1"/>
      <c r="BY1" s="61" t="s">
        <v>54</v>
      </c>
      <c r="BZ1" s="62"/>
      <c r="CA1" s="63"/>
      <c r="CB1" s="62"/>
      <c r="CC1" s="63"/>
      <c r="CD1" s="1"/>
      <c r="CE1" s="61" t="s">
        <v>55</v>
      </c>
      <c r="CF1" s="62"/>
      <c r="CG1" s="63"/>
      <c r="CH1" s="62"/>
      <c r="CI1" s="63"/>
      <c r="CJ1" s="1"/>
      <c r="CK1" s="61" t="s">
        <v>56</v>
      </c>
      <c r="CL1" s="62"/>
      <c r="CM1" s="63"/>
      <c r="CN1" s="62"/>
      <c r="CO1" s="63"/>
      <c r="CP1" s="1"/>
      <c r="CQ1" s="61" t="s">
        <v>57</v>
      </c>
      <c r="CR1" s="62"/>
      <c r="CS1" s="63"/>
      <c r="CT1" s="62"/>
      <c r="CU1" s="63"/>
      <c r="CV1" s="1"/>
      <c r="CW1" s="61" t="s">
        <v>58</v>
      </c>
      <c r="CX1" s="62"/>
      <c r="CY1" s="63"/>
      <c r="CZ1" s="62"/>
      <c r="DA1" s="63"/>
      <c r="DB1" s="1"/>
      <c r="DC1" s="61" t="s">
        <v>59</v>
      </c>
      <c r="DD1" s="62"/>
      <c r="DE1" s="63"/>
      <c r="DF1" s="62"/>
      <c r="DG1" s="63"/>
      <c r="DH1" s="1"/>
      <c r="DI1" s="61" t="s">
        <v>60</v>
      </c>
      <c r="DJ1" s="62"/>
      <c r="DK1" s="63"/>
      <c r="DL1" s="62"/>
      <c r="DM1" s="63"/>
      <c r="DN1" s="1"/>
      <c r="DO1" s="61" t="s">
        <v>61</v>
      </c>
      <c r="DP1" s="62"/>
      <c r="DQ1" s="63"/>
      <c r="DR1" s="62"/>
      <c r="DS1" s="63"/>
      <c r="DT1" s="1"/>
      <c r="DU1" s="61" t="s">
        <v>62</v>
      </c>
      <c r="DV1" s="62"/>
      <c r="DW1" s="63"/>
      <c r="DX1" s="62"/>
      <c r="DY1" s="63"/>
      <c r="DZ1" s="1"/>
      <c r="EA1" s="61" t="s">
        <v>63</v>
      </c>
      <c r="EB1" s="62"/>
      <c r="EC1" s="63"/>
      <c r="ED1" s="62"/>
      <c r="EE1" s="63"/>
      <c r="EF1" s="1"/>
      <c r="EG1" s="61" t="s">
        <v>64</v>
      </c>
      <c r="EH1" s="62"/>
      <c r="EI1" s="63"/>
      <c r="EJ1" s="62"/>
      <c r="EK1" s="63"/>
      <c r="EL1" s="1"/>
      <c r="EM1" s="61" t="s">
        <v>65</v>
      </c>
      <c r="EN1" s="62"/>
      <c r="EO1" s="63"/>
      <c r="EP1" s="62"/>
      <c r="EQ1" s="63"/>
      <c r="ER1" s="1"/>
      <c r="ES1" s="61" t="s">
        <v>66</v>
      </c>
      <c r="ET1" s="62"/>
      <c r="EU1" s="63"/>
      <c r="EV1" s="62"/>
      <c r="EW1" s="63"/>
      <c r="EX1" s="1"/>
      <c r="EY1" s="61" t="s">
        <v>67</v>
      </c>
      <c r="EZ1" s="62"/>
      <c r="FA1" s="63"/>
      <c r="FB1" s="62"/>
      <c r="FC1" s="63"/>
      <c r="FD1" s="1"/>
      <c r="FE1" s="61" t="s">
        <v>68</v>
      </c>
      <c r="FF1" s="62"/>
      <c r="FG1" s="63"/>
      <c r="FH1" s="62"/>
      <c r="FI1" s="63"/>
      <c r="FJ1" s="1"/>
      <c r="FK1" s="61" t="s">
        <v>3</v>
      </c>
      <c r="FL1" s="62"/>
      <c r="FM1" s="63"/>
      <c r="FN1" s="62"/>
      <c r="FO1" s="63"/>
    </row>
    <row r="2" spans="1:171" s="11" customFormat="1" ht="16.5" thickTop="1" thickBot="1">
      <c r="A2" s="10"/>
      <c r="B2" s="10"/>
      <c r="C2" s="10"/>
      <c r="D2" s="10"/>
      <c r="E2" s="17" t="s">
        <v>4</v>
      </c>
      <c r="F2" s="14"/>
      <c r="G2" s="17" t="s">
        <v>5</v>
      </c>
      <c r="H2" s="14"/>
      <c r="I2" s="17" t="s">
        <v>41</v>
      </c>
      <c r="J2" s="14"/>
      <c r="K2" s="17" t="s">
        <v>4</v>
      </c>
      <c r="L2" s="14"/>
      <c r="M2" s="17" t="s">
        <v>5</v>
      </c>
      <c r="N2" s="14"/>
      <c r="O2" s="17" t="s">
        <v>41</v>
      </c>
      <c r="P2" s="14"/>
      <c r="Q2" s="17" t="s">
        <v>4</v>
      </c>
      <c r="R2" s="14"/>
      <c r="S2" s="17" t="s">
        <v>5</v>
      </c>
      <c r="T2" s="14"/>
      <c r="U2" s="17" t="s">
        <v>41</v>
      </c>
      <c r="V2" s="14"/>
      <c r="W2" s="17" t="s">
        <v>4</v>
      </c>
      <c r="X2" s="14"/>
      <c r="Y2" s="17" t="s">
        <v>5</v>
      </c>
      <c r="Z2" s="14"/>
      <c r="AA2" s="17" t="s">
        <v>41</v>
      </c>
      <c r="AB2" s="14"/>
      <c r="AC2" s="17" t="s">
        <v>4</v>
      </c>
      <c r="AD2" s="14"/>
      <c r="AE2" s="17" t="s">
        <v>5</v>
      </c>
      <c r="AF2" s="14"/>
      <c r="AG2" s="17" t="s">
        <v>41</v>
      </c>
      <c r="AH2" s="14"/>
      <c r="AI2" s="17" t="s">
        <v>4</v>
      </c>
      <c r="AJ2" s="14"/>
      <c r="AK2" s="17" t="s">
        <v>5</v>
      </c>
      <c r="AL2" s="14"/>
      <c r="AM2" s="17" t="s">
        <v>41</v>
      </c>
      <c r="AN2" s="14"/>
      <c r="AO2" s="17" t="s">
        <v>4</v>
      </c>
      <c r="AP2" s="14"/>
      <c r="AQ2" s="17" t="s">
        <v>5</v>
      </c>
      <c r="AR2" s="14"/>
      <c r="AS2" s="17" t="s">
        <v>41</v>
      </c>
      <c r="AT2" s="14"/>
      <c r="AU2" s="17" t="s">
        <v>4</v>
      </c>
      <c r="AV2" s="14"/>
      <c r="AW2" s="17" t="s">
        <v>5</v>
      </c>
      <c r="AX2" s="14"/>
      <c r="AY2" s="17" t="s">
        <v>41</v>
      </c>
      <c r="AZ2" s="14"/>
      <c r="BA2" s="17" t="s">
        <v>4</v>
      </c>
      <c r="BB2" s="14"/>
      <c r="BC2" s="17" t="s">
        <v>5</v>
      </c>
      <c r="BD2" s="14"/>
      <c r="BE2" s="17" t="s">
        <v>41</v>
      </c>
      <c r="BF2" s="14"/>
      <c r="BG2" s="17" t="s">
        <v>4</v>
      </c>
      <c r="BH2" s="14"/>
      <c r="BI2" s="17" t="s">
        <v>5</v>
      </c>
      <c r="BJ2" s="14"/>
      <c r="BK2" s="17" t="s">
        <v>41</v>
      </c>
      <c r="BL2" s="14"/>
      <c r="BM2" s="17" t="s">
        <v>4</v>
      </c>
      <c r="BN2" s="14"/>
      <c r="BO2" s="17" t="s">
        <v>5</v>
      </c>
      <c r="BP2" s="14"/>
      <c r="BQ2" s="17" t="s">
        <v>41</v>
      </c>
      <c r="BR2" s="14"/>
      <c r="BS2" s="17" t="s">
        <v>4</v>
      </c>
      <c r="BT2" s="14"/>
      <c r="BU2" s="17" t="s">
        <v>5</v>
      </c>
      <c r="BV2" s="14"/>
      <c r="BW2" s="17" t="s">
        <v>41</v>
      </c>
      <c r="BX2" s="14"/>
      <c r="BY2" s="17" t="s">
        <v>4</v>
      </c>
      <c r="BZ2" s="14"/>
      <c r="CA2" s="17" t="s">
        <v>5</v>
      </c>
      <c r="CB2" s="14"/>
      <c r="CC2" s="17" t="s">
        <v>41</v>
      </c>
      <c r="CD2" s="14"/>
      <c r="CE2" s="17" t="s">
        <v>4</v>
      </c>
      <c r="CF2" s="14"/>
      <c r="CG2" s="17" t="s">
        <v>5</v>
      </c>
      <c r="CH2" s="14"/>
      <c r="CI2" s="17" t="s">
        <v>41</v>
      </c>
      <c r="CJ2" s="14"/>
      <c r="CK2" s="17" t="s">
        <v>4</v>
      </c>
      <c r="CL2" s="14"/>
      <c r="CM2" s="17" t="s">
        <v>5</v>
      </c>
      <c r="CN2" s="14"/>
      <c r="CO2" s="17" t="s">
        <v>41</v>
      </c>
      <c r="CP2" s="14"/>
      <c r="CQ2" s="17" t="s">
        <v>4</v>
      </c>
      <c r="CR2" s="14"/>
      <c r="CS2" s="17" t="s">
        <v>5</v>
      </c>
      <c r="CT2" s="14"/>
      <c r="CU2" s="17" t="s">
        <v>41</v>
      </c>
      <c r="CV2" s="14"/>
      <c r="CW2" s="17" t="s">
        <v>4</v>
      </c>
      <c r="CX2" s="14"/>
      <c r="CY2" s="17" t="s">
        <v>5</v>
      </c>
      <c r="CZ2" s="14"/>
      <c r="DA2" s="17" t="s">
        <v>41</v>
      </c>
      <c r="DB2" s="14"/>
      <c r="DC2" s="17" t="s">
        <v>4</v>
      </c>
      <c r="DD2" s="14"/>
      <c r="DE2" s="17" t="s">
        <v>5</v>
      </c>
      <c r="DF2" s="14"/>
      <c r="DG2" s="17" t="s">
        <v>41</v>
      </c>
      <c r="DH2" s="14"/>
      <c r="DI2" s="17" t="s">
        <v>4</v>
      </c>
      <c r="DJ2" s="14"/>
      <c r="DK2" s="17" t="s">
        <v>5</v>
      </c>
      <c r="DL2" s="14"/>
      <c r="DM2" s="17" t="s">
        <v>41</v>
      </c>
      <c r="DN2" s="14"/>
      <c r="DO2" s="17" t="s">
        <v>4</v>
      </c>
      <c r="DP2" s="14"/>
      <c r="DQ2" s="17" t="s">
        <v>5</v>
      </c>
      <c r="DR2" s="14"/>
      <c r="DS2" s="17" t="s">
        <v>41</v>
      </c>
      <c r="DT2" s="14"/>
      <c r="DU2" s="17" t="s">
        <v>4</v>
      </c>
      <c r="DV2" s="14"/>
      <c r="DW2" s="17" t="s">
        <v>5</v>
      </c>
      <c r="DX2" s="14"/>
      <c r="DY2" s="17" t="s">
        <v>41</v>
      </c>
      <c r="DZ2" s="14"/>
      <c r="EA2" s="17" t="s">
        <v>4</v>
      </c>
      <c r="EB2" s="14"/>
      <c r="EC2" s="17" t="s">
        <v>5</v>
      </c>
      <c r="ED2" s="14"/>
      <c r="EE2" s="17" t="s">
        <v>41</v>
      </c>
      <c r="EF2" s="14"/>
      <c r="EG2" s="17" t="s">
        <v>4</v>
      </c>
      <c r="EH2" s="14"/>
      <c r="EI2" s="17" t="s">
        <v>5</v>
      </c>
      <c r="EJ2" s="14"/>
      <c r="EK2" s="17" t="s">
        <v>41</v>
      </c>
      <c r="EL2" s="14"/>
      <c r="EM2" s="17" t="s">
        <v>4</v>
      </c>
      <c r="EN2" s="14"/>
      <c r="EO2" s="17" t="s">
        <v>5</v>
      </c>
      <c r="EP2" s="14"/>
      <c r="EQ2" s="17" t="s">
        <v>41</v>
      </c>
      <c r="ER2" s="14"/>
      <c r="ES2" s="17" t="s">
        <v>4</v>
      </c>
      <c r="ET2" s="14"/>
      <c r="EU2" s="17" t="s">
        <v>5</v>
      </c>
      <c r="EV2" s="14"/>
      <c r="EW2" s="17" t="s">
        <v>41</v>
      </c>
      <c r="EX2" s="14"/>
      <c r="EY2" s="17" t="s">
        <v>4</v>
      </c>
      <c r="EZ2" s="14"/>
      <c r="FA2" s="17" t="s">
        <v>5</v>
      </c>
      <c r="FB2" s="14"/>
      <c r="FC2" s="17" t="s">
        <v>41</v>
      </c>
      <c r="FD2" s="14"/>
      <c r="FE2" s="17" t="s">
        <v>4</v>
      </c>
      <c r="FF2" s="14"/>
      <c r="FG2" s="17" t="s">
        <v>5</v>
      </c>
      <c r="FH2" s="14"/>
      <c r="FI2" s="17" t="s">
        <v>41</v>
      </c>
      <c r="FJ2" s="14"/>
      <c r="FK2" s="17" t="s">
        <v>4</v>
      </c>
      <c r="FL2" s="14"/>
      <c r="FM2" s="17" t="s">
        <v>5</v>
      </c>
      <c r="FN2" s="14"/>
      <c r="FO2" s="17" t="s">
        <v>41</v>
      </c>
    </row>
    <row r="3" spans="1:171" ht="15.75" thickTop="1">
      <c r="A3" s="2" t="s">
        <v>6</v>
      </c>
      <c r="B3" s="2"/>
      <c r="C3" s="2"/>
      <c r="D3" s="2"/>
      <c r="E3" s="18"/>
      <c r="F3" s="16"/>
      <c r="G3" s="3"/>
      <c r="H3" s="16"/>
      <c r="I3" s="3"/>
      <c r="J3" s="16"/>
      <c r="K3" s="18"/>
      <c r="L3" s="16"/>
      <c r="M3" s="3"/>
      <c r="N3" s="16"/>
      <c r="O3" s="3"/>
      <c r="P3" s="16"/>
      <c r="Q3" s="18"/>
      <c r="R3" s="16"/>
      <c r="S3" s="3"/>
      <c r="T3" s="16"/>
      <c r="U3" s="3"/>
      <c r="V3" s="16"/>
      <c r="W3" s="18"/>
      <c r="X3" s="16"/>
      <c r="Y3" s="3"/>
      <c r="Z3" s="16"/>
      <c r="AA3" s="3"/>
      <c r="AB3" s="16"/>
      <c r="AC3" s="18"/>
      <c r="AD3" s="16"/>
      <c r="AE3" s="3"/>
      <c r="AF3" s="16"/>
      <c r="AG3" s="3"/>
      <c r="AH3" s="16"/>
      <c r="AI3" s="18"/>
      <c r="AJ3" s="16"/>
      <c r="AK3" s="3"/>
      <c r="AL3" s="16"/>
      <c r="AM3" s="3"/>
      <c r="AN3" s="16"/>
      <c r="AO3" s="18"/>
      <c r="AP3" s="16"/>
      <c r="AQ3" s="3"/>
      <c r="AR3" s="16"/>
      <c r="AS3" s="3"/>
      <c r="AT3" s="16"/>
      <c r="AU3" s="18"/>
      <c r="AV3" s="16"/>
      <c r="AW3" s="3"/>
      <c r="AX3" s="16"/>
      <c r="AY3" s="3"/>
      <c r="AZ3" s="16"/>
      <c r="BA3" s="18"/>
      <c r="BB3" s="16"/>
      <c r="BC3" s="3"/>
      <c r="BD3" s="16"/>
      <c r="BE3" s="3"/>
      <c r="BF3" s="16"/>
      <c r="BG3" s="18"/>
      <c r="BH3" s="16"/>
      <c r="BI3" s="3"/>
      <c r="BJ3" s="16"/>
      <c r="BK3" s="3"/>
      <c r="BL3" s="16"/>
      <c r="BM3" s="18"/>
      <c r="BN3" s="16"/>
      <c r="BO3" s="16"/>
      <c r="BP3" s="16"/>
      <c r="BQ3" s="3"/>
      <c r="BR3" s="16"/>
      <c r="BS3" s="18"/>
      <c r="BT3" s="16"/>
      <c r="BU3" s="3"/>
      <c r="BV3" s="16"/>
      <c r="BW3" s="3"/>
      <c r="BX3" s="16"/>
      <c r="BY3" s="18"/>
      <c r="BZ3" s="16"/>
      <c r="CA3" s="3"/>
      <c r="CB3" s="16"/>
      <c r="CC3" s="3"/>
      <c r="CD3" s="16"/>
      <c r="CE3" s="18"/>
      <c r="CF3" s="16"/>
      <c r="CG3" s="3"/>
      <c r="CH3" s="16"/>
      <c r="CI3" s="3"/>
      <c r="CJ3" s="16"/>
      <c r="CK3" s="18"/>
      <c r="CL3" s="16"/>
      <c r="CM3" s="3"/>
      <c r="CN3" s="16"/>
      <c r="CO3" s="3"/>
      <c r="CP3" s="16"/>
      <c r="CQ3" s="18"/>
      <c r="CR3" s="16"/>
      <c r="CS3" s="3"/>
      <c r="CT3" s="16"/>
      <c r="CU3" s="3"/>
      <c r="CV3" s="16"/>
      <c r="CW3" s="18"/>
      <c r="CX3" s="16"/>
      <c r="CY3" s="3"/>
      <c r="CZ3" s="16"/>
      <c r="DA3" s="3"/>
      <c r="DB3" s="16"/>
      <c r="DC3" s="18"/>
      <c r="DD3" s="16"/>
      <c r="DE3" s="3"/>
      <c r="DF3" s="16"/>
      <c r="DG3" s="3"/>
      <c r="DH3" s="16"/>
      <c r="DI3" s="18"/>
      <c r="DJ3" s="16"/>
      <c r="DK3" s="3"/>
      <c r="DL3" s="16"/>
      <c r="DM3" s="3"/>
      <c r="DN3" s="16"/>
      <c r="DO3" s="18"/>
      <c r="DP3" s="16"/>
      <c r="DQ3" s="3"/>
      <c r="DR3" s="16"/>
      <c r="DS3" s="3"/>
      <c r="DT3" s="16"/>
      <c r="DU3" s="18"/>
      <c r="DV3" s="16"/>
      <c r="DW3" s="3"/>
      <c r="DX3" s="16"/>
      <c r="DY3" s="3"/>
      <c r="DZ3" s="16"/>
      <c r="EA3" s="18"/>
      <c r="EB3" s="16"/>
      <c r="EC3" s="3"/>
      <c r="ED3" s="16"/>
      <c r="EE3" s="3"/>
      <c r="EF3" s="16"/>
      <c r="EG3" s="18"/>
      <c r="EH3" s="16"/>
      <c r="EI3" s="3"/>
      <c r="EJ3" s="16"/>
      <c r="EK3" s="3"/>
      <c r="EL3" s="16"/>
      <c r="EM3" s="18"/>
      <c r="EN3" s="16"/>
      <c r="EO3" s="3"/>
      <c r="EP3" s="16"/>
      <c r="EQ3" s="3"/>
      <c r="ER3" s="16"/>
      <c r="ES3" s="18"/>
      <c r="ET3" s="16"/>
      <c r="EU3" s="16"/>
      <c r="EV3" s="16"/>
      <c r="EW3" s="3"/>
      <c r="EX3" s="16"/>
      <c r="EY3" s="18"/>
      <c r="EZ3" s="16"/>
      <c r="FA3" s="3"/>
      <c r="FB3" s="16"/>
      <c r="FC3" s="3"/>
      <c r="FD3" s="16"/>
      <c r="FE3" s="18"/>
      <c r="FF3" s="16"/>
      <c r="FG3" s="3"/>
      <c r="FH3" s="16"/>
      <c r="FI3" s="3"/>
      <c r="FJ3" s="16"/>
      <c r="FK3" s="18"/>
      <c r="FL3" s="16"/>
      <c r="FM3" s="16"/>
      <c r="FN3" s="16"/>
      <c r="FO3" s="3"/>
    </row>
    <row r="4" spans="1:171">
      <c r="A4" s="2"/>
      <c r="B4" s="2"/>
      <c r="C4" s="2" t="s">
        <v>7</v>
      </c>
      <c r="D4" s="2"/>
      <c r="E4" s="18"/>
      <c r="F4" s="16"/>
      <c r="G4" s="3"/>
      <c r="H4" s="16"/>
      <c r="I4" s="3"/>
      <c r="J4" s="16"/>
      <c r="K4" s="18"/>
      <c r="L4" s="16"/>
      <c r="M4" s="3"/>
      <c r="N4" s="16"/>
      <c r="O4" s="3"/>
      <c r="P4" s="16"/>
      <c r="Q4" s="18"/>
      <c r="R4" s="16"/>
      <c r="S4" s="3"/>
      <c r="T4" s="16"/>
      <c r="U4" s="3"/>
      <c r="V4" s="16"/>
      <c r="W4" s="18"/>
      <c r="X4" s="16"/>
      <c r="Y4" s="3"/>
      <c r="Z4" s="16"/>
      <c r="AA4" s="3"/>
      <c r="AB4" s="16"/>
      <c r="AC4" s="18"/>
      <c r="AD4" s="16"/>
      <c r="AE4" s="3"/>
      <c r="AF4" s="16"/>
      <c r="AG4" s="3"/>
      <c r="AH4" s="16"/>
      <c r="AI4" s="18"/>
      <c r="AJ4" s="16"/>
      <c r="AK4" s="3"/>
      <c r="AL4" s="16"/>
      <c r="AM4" s="3"/>
      <c r="AN4" s="16"/>
      <c r="AO4" s="18"/>
      <c r="AP4" s="16"/>
      <c r="AQ4" s="3"/>
      <c r="AR4" s="16"/>
      <c r="AS4" s="3"/>
      <c r="AT4" s="16"/>
      <c r="AU4" s="18"/>
      <c r="AV4" s="16"/>
      <c r="AW4" s="3"/>
      <c r="AX4" s="16"/>
      <c r="AY4" s="3"/>
      <c r="AZ4" s="16"/>
      <c r="BA4" s="18"/>
      <c r="BB4" s="16"/>
      <c r="BC4" s="3"/>
      <c r="BD4" s="16"/>
      <c r="BE4" s="3"/>
      <c r="BF4" s="16"/>
      <c r="BG4" s="18"/>
      <c r="BH4" s="16"/>
      <c r="BI4" s="3"/>
      <c r="BJ4" s="16"/>
      <c r="BK4" s="3"/>
      <c r="BL4" s="16"/>
      <c r="BM4" s="18"/>
      <c r="BN4" s="16"/>
      <c r="BO4" s="16"/>
      <c r="BP4" s="16"/>
      <c r="BQ4" s="3"/>
      <c r="BR4" s="16"/>
      <c r="BS4" s="18"/>
      <c r="BT4" s="16"/>
      <c r="BU4" s="3"/>
      <c r="BV4" s="16"/>
      <c r="BW4" s="3"/>
      <c r="BX4" s="16"/>
      <c r="BY4" s="18"/>
      <c r="BZ4" s="16"/>
      <c r="CA4" s="3"/>
      <c r="CB4" s="16"/>
      <c r="CC4" s="3"/>
      <c r="CD4" s="16"/>
      <c r="CE4" s="18"/>
      <c r="CF4" s="16"/>
      <c r="CG4" s="3"/>
      <c r="CH4" s="16"/>
      <c r="CI4" s="3"/>
      <c r="CJ4" s="16"/>
      <c r="CK4" s="18"/>
      <c r="CL4" s="16"/>
      <c r="CM4" s="3"/>
      <c r="CN4" s="16"/>
      <c r="CO4" s="3"/>
      <c r="CP4" s="16"/>
      <c r="CQ4" s="18"/>
      <c r="CR4" s="16"/>
      <c r="CS4" s="3"/>
      <c r="CT4" s="16"/>
      <c r="CU4" s="3"/>
      <c r="CV4" s="16"/>
      <c r="CW4" s="18"/>
      <c r="CX4" s="16"/>
      <c r="CY4" s="3"/>
      <c r="CZ4" s="16"/>
      <c r="DA4" s="3"/>
      <c r="DB4" s="16"/>
      <c r="DC4" s="18"/>
      <c r="DD4" s="16"/>
      <c r="DE4" s="3"/>
      <c r="DF4" s="16"/>
      <c r="DG4" s="3"/>
      <c r="DH4" s="16"/>
      <c r="DI4" s="18"/>
      <c r="DJ4" s="16"/>
      <c r="DK4" s="3"/>
      <c r="DL4" s="16"/>
      <c r="DM4" s="3"/>
      <c r="DN4" s="16"/>
      <c r="DO4" s="18"/>
      <c r="DP4" s="16"/>
      <c r="DQ4" s="3"/>
      <c r="DR4" s="16"/>
      <c r="DS4" s="3"/>
      <c r="DT4" s="16"/>
      <c r="DU4" s="18"/>
      <c r="DV4" s="16"/>
      <c r="DW4" s="3"/>
      <c r="DX4" s="16"/>
      <c r="DY4" s="3"/>
      <c r="DZ4" s="16"/>
      <c r="EA4" s="18"/>
      <c r="EB4" s="16"/>
      <c r="EC4" s="3"/>
      <c r="ED4" s="16"/>
      <c r="EE4" s="3"/>
      <c r="EF4" s="16"/>
      <c r="EG4" s="18"/>
      <c r="EH4" s="16"/>
      <c r="EI4" s="3"/>
      <c r="EJ4" s="16"/>
      <c r="EK4" s="3"/>
      <c r="EL4" s="16"/>
      <c r="EM4" s="18"/>
      <c r="EN4" s="16"/>
      <c r="EO4" s="3"/>
      <c r="EP4" s="16"/>
      <c r="EQ4" s="3"/>
      <c r="ER4" s="16"/>
      <c r="ES4" s="18"/>
      <c r="ET4" s="16"/>
      <c r="EU4" s="16"/>
      <c r="EV4" s="16"/>
      <c r="EW4" s="3"/>
      <c r="EX4" s="16"/>
      <c r="EY4" s="18"/>
      <c r="EZ4" s="16"/>
      <c r="FA4" s="3"/>
      <c r="FB4" s="16"/>
      <c r="FC4" s="3"/>
      <c r="FD4" s="16"/>
      <c r="FE4" s="18"/>
      <c r="FF4" s="16"/>
      <c r="FG4" s="3"/>
      <c r="FH4" s="16"/>
      <c r="FI4" s="3"/>
      <c r="FJ4" s="16"/>
      <c r="FK4" s="18"/>
      <c r="FL4" s="16"/>
      <c r="FM4" s="16"/>
      <c r="FN4" s="16"/>
      <c r="FO4" s="3"/>
    </row>
    <row r="5" spans="1:171">
      <c r="A5" s="2"/>
      <c r="B5" s="2"/>
      <c r="C5" s="2"/>
      <c r="D5" s="2" t="s">
        <v>8</v>
      </c>
      <c r="E5" s="18"/>
      <c r="F5" s="16"/>
      <c r="G5" s="3"/>
      <c r="H5" s="16"/>
      <c r="I5" s="3">
        <v>0</v>
      </c>
      <c r="J5" s="16"/>
      <c r="K5" s="18"/>
      <c r="L5" s="16"/>
      <c r="M5" s="3"/>
      <c r="N5" s="16"/>
      <c r="O5" s="3">
        <v>0</v>
      </c>
      <c r="P5" s="16"/>
      <c r="Q5" s="18"/>
      <c r="R5" s="16"/>
      <c r="S5" s="3"/>
      <c r="T5" s="16"/>
      <c r="U5" s="3">
        <v>0</v>
      </c>
      <c r="V5" s="16"/>
      <c r="W5" s="18"/>
      <c r="X5" s="16"/>
      <c r="Y5" s="3"/>
      <c r="Z5" s="16"/>
      <c r="AA5" s="3">
        <v>0</v>
      </c>
      <c r="AB5" s="16"/>
      <c r="AC5" s="18"/>
      <c r="AD5" s="16"/>
      <c r="AE5" s="3"/>
      <c r="AF5" s="16"/>
      <c r="AG5" s="3">
        <v>0</v>
      </c>
      <c r="AH5" s="16"/>
      <c r="AI5" s="18"/>
      <c r="AJ5" s="16"/>
      <c r="AK5" s="3"/>
      <c r="AL5" s="16"/>
      <c r="AM5" s="3">
        <v>0</v>
      </c>
      <c r="AN5" s="16"/>
      <c r="AO5" s="18"/>
      <c r="AP5" s="16"/>
      <c r="AQ5" s="3"/>
      <c r="AR5" s="16"/>
      <c r="AS5" s="3">
        <v>0</v>
      </c>
      <c r="AT5" s="16"/>
      <c r="AU5" s="18"/>
      <c r="AV5" s="16"/>
      <c r="AW5" s="3"/>
      <c r="AX5" s="16"/>
      <c r="AY5" s="3">
        <v>0</v>
      </c>
      <c r="AZ5" s="16"/>
      <c r="BA5" s="18"/>
      <c r="BB5" s="16"/>
      <c r="BC5" s="3"/>
      <c r="BD5" s="16"/>
      <c r="BE5" s="3">
        <v>0</v>
      </c>
      <c r="BF5" s="16"/>
      <c r="BG5" s="18"/>
      <c r="BH5" s="16"/>
      <c r="BI5" s="3"/>
      <c r="BJ5" s="16"/>
      <c r="BK5" s="3">
        <v>0</v>
      </c>
      <c r="BL5" s="16"/>
      <c r="BM5" s="18">
        <v>520</v>
      </c>
      <c r="BN5" s="16"/>
      <c r="BO5" s="16"/>
      <c r="BP5" s="16"/>
      <c r="BQ5" s="3">
        <v>31249.99</v>
      </c>
      <c r="BR5" s="16"/>
      <c r="BS5" s="18"/>
      <c r="BT5" s="16"/>
      <c r="BU5" s="3"/>
      <c r="BV5" s="16"/>
      <c r="BW5" s="3">
        <v>0</v>
      </c>
      <c r="BX5" s="16"/>
      <c r="BY5" s="18"/>
      <c r="BZ5" s="16"/>
      <c r="CA5" s="3"/>
      <c r="CB5" s="16"/>
      <c r="CC5" s="3">
        <v>0</v>
      </c>
      <c r="CD5" s="16"/>
      <c r="CE5" s="18">
        <v>2000</v>
      </c>
      <c r="CF5" s="16"/>
      <c r="CG5" s="3"/>
      <c r="CH5" s="16"/>
      <c r="CI5" s="3">
        <v>61538.400000000001</v>
      </c>
      <c r="CJ5" s="16"/>
      <c r="CK5" s="18"/>
      <c r="CL5" s="16"/>
      <c r="CM5" s="3"/>
      <c r="CN5" s="16"/>
      <c r="CO5" s="3">
        <v>0</v>
      </c>
      <c r="CP5" s="16"/>
      <c r="CQ5" s="18"/>
      <c r="CR5" s="16"/>
      <c r="CS5" s="3"/>
      <c r="CT5" s="16"/>
      <c r="CU5" s="3">
        <v>0</v>
      </c>
      <c r="CV5" s="16"/>
      <c r="CW5" s="18"/>
      <c r="CX5" s="16"/>
      <c r="CY5" s="3"/>
      <c r="CZ5" s="16"/>
      <c r="DA5" s="3">
        <v>0</v>
      </c>
      <c r="DB5" s="16"/>
      <c r="DC5" s="18"/>
      <c r="DD5" s="16"/>
      <c r="DE5" s="3"/>
      <c r="DF5" s="16"/>
      <c r="DG5" s="3">
        <v>0</v>
      </c>
      <c r="DH5" s="16"/>
      <c r="DI5" s="18">
        <v>160</v>
      </c>
      <c r="DJ5" s="16"/>
      <c r="DK5" s="3"/>
      <c r="DL5" s="16"/>
      <c r="DM5" s="3">
        <v>6538.46</v>
      </c>
      <c r="DN5" s="16"/>
      <c r="DO5" s="18"/>
      <c r="DP5" s="16"/>
      <c r="DQ5" s="3"/>
      <c r="DR5" s="16"/>
      <c r="DS5" s="3">
        <v>0</v>
      </c>
      <c r="DT5" s="16"/>
      <c r="DU5" s="18"/>
      <c r="DV5" s="16"/>
      <c r="DW5" s="3"/>
      <c r="DX5" s="16"/>
      <c r="DY5" s="3">
        <v>0</v>
      </c>
      <c r="DZ5" s="16"/>
      <c r="EA5" s="18"/>
      <c r="EB5" s="16"/>
      <c r="EC5" s="3"/>
      <c r="ED5" s="16"/>
      <c r="EE5" s="3">
        <v>0</v>
      </c>
      <c r="EF5" s="16"/>
      <c r="EG5" s="18"/>
      <c r="EH5" s="16"/>
      <c r="EI5" s="3"/>
      <c r="EJ5" s="16"/>
      <c r="EK5" s="3">
        <v>0</v>
      </c>
      <c r="EL5" s="16"/>
      <c r="EM5" s="18"/>
      <c r="EN5" s="16"/>
      <c r="EO5" s="3"/>
      <c r="EP5" s="16"/>
      <c r="EQ5" s="3">
        <v>0</v>
      </c>
      <c r="ER5" s="16"/>
      <c r="ES5" s="18">
        <v>40</v>
      </c>
      <c r="ET5" s="16"/>
      <c r="EU5" s="16"/>
      <c r="EV5" s="16"/>
      <c r="EW5" s="3">
        <v>961.54</v>
      </c>
      <c r="EX5" s="16"/>
      <c r="EY5" s="18"/>
      <c r="EZ5" s="16"/>
      <c r="FA5" s="3"/>
      <c r="FB5" s="16"/>
      <c r="FC5" s="3">
        <v>0</v>
      </c>
      <c r="FD5" s="16"/>
      <c r="FE5" s="18"/>
      <c r="FF5" s="16"/>
      <c r="FG5" s="3"/>
      <c r="FH5" s="16"/>
      <c r="FI5" s="3">
        <v>0</v>
      </c>
      <c r="FJ5" s="16"/>
      <c r="FK5" s="18">
        <f>ROUND(E5+K5+Q5+W5+AC5+AI5+AO5+AU5+BA5+BG5+BM5+BS5+BY5+CE5+CK5+CQ5+CW5+DC5+DI5+DO5+DU5+EA5+EG5+EM5+ES5+EY5+FE5,5)</f>
        <v>2720</v>
      </c>
      <c r="FL5" s="16"/>
      <c r="FM5" s="16"/>
      <c r="FN5" s="16"/>
      <c r="FO5" s="3">
        <f t="shared" ref="FO5:FO11" si="0">ROUND(I5+O5+U5+AA5+AG5+AM5+AS5+AY5+BE5+BK5+BQ5+BW5+CC5+CI5+CO5+CU5+DA5+DG5+DM5+DS5+DY5+EE5+EK5+EQ5+EW5+FC5+FI5,5)</f>
        <v>100288.39</v>
      </c>
    </row>
    <row r="6" spans="1:171">
      <c r="A6" s="2"/>
      <c r="B6" s="2"/>
      <c r="C6" s="2"/>
      <c r="D6" s="2" t="s">
        <v>9</v>
      </c>
      <c r="E6" s="18"/>
      <c r="F6" s="16"/>
      <c r="G6" s="3"/>
      <c r="H6" s="16"/>
      <c r="I6" s="3">
        <v>0</v>
      </c>
      <c r="J6" s="16"/>
      <c r="K6" s="18">
        <v>79.5</v>
      </c>
      <c r="L6" s="16"/>
      <c r="M6" s="3">
        <v>27</v>
      </c>
      <c r="N6" s="16"/>
      <c r="O6" s="3">
        <v>2146.5</v>
      </c>
      <c r="P6" s="16"/>
      <c r="Q6" s="18"/>
      <c r="R6" s="16"/>
      <c r="S6" s="3"/>
      <c r="T6" s="16"/>
      <c r="U6" s="3">
        <v>0</v>
      </c>
      <c r="V6" s="16"/>
      <c r="W6" s="18"/>
      <c r="X6" s="16"/>
      <c r="Y6" s="3"/>
      <c r="Z6" s="16"/>
      <c r="AA6" s="3">
        <v>0</v>
      </c>
      <c r="AB6" s="16"/>
      <c r="AC6" s="18"/>
      <c r="AD6" s="16"/>
      <c r="AE6" s="3"/>
      <c r="AF6" s="16"/>
      <c r="AG6" s="3">
        <v>0</v>
      </c>
      <c r="AH6" s="16"/>
      <c r="AI6" s="18"/>
      <c r="AJ6" s="16"/>
      <c r="AK6" s="3"/>
      <c r="AL6" s="16"/>
      <c r="AM6" s="3">
        <v>0</v>
      </c>
      <c r="AN6" s="16"/>
      <c r="AO6" s="18"/>
      <c r="AP6" s="16"/>
      <c r="AQ6" s="3"/>
      <c r="AR6" s="16"/>
      <c r="AS6" s="3">
        <v>0</v>
      </c>
      <c r="AT6" s="16"/>
      <c r="AU6" s="18"/>
      <c r="AV6" s="16"/>
      <c r="AW6" s="3"/>
      <c r="AX6" s="16"/>
      <c r="AY6" s="3">
        <v>0</v>
      </c>
      <c r="AZ6" s="16"/>
      <c r="BA6" s="18">
        <v>24</v>
      </c>
      <c r="BB6" s="16"/>
      <c r="BC6" s="3">
        <v>22.5</v>
      </c>
      <c r="BD6" s="16"/>
      <c r="BE6" s="3">
        <v>540</v>
      </c>
      <c r="BF6" s="16"/>
      <c r="BG6" s="18"/>
      <c r="BH6" s="16"/>
      <c r="BI6" s="3"/>
      <c r="BJ6" s="16"/>
      <c r="BK6" s="3">
        <v>0</v>
      </c>
      <c r="BL6" s="16"/>
      <c r="BM6" s="18"/>
      <c r="BN6" s="16"/>
      <c r="BO6" s="16"/>
      <c r="BP6" s="16"/>
      <c r="BQ6" s="3">
        <v>0</v>
      </c>
      <c r="BR6" s="16"/>
      <c r="BS6" s="18"/>
      <c r="BT6" s="16"/>
      <c r="BU6" s="3"/>
      <c r="BV6" s="16"/>
      <c r="BW6" s="3">
        <v>0</v>
      </c>
      <c r="BX6" s="16"/>
      <c r="BY6" s="18"/>
      <c r="BZ6" s="16"/>
      <c r="CA6" s="3"/>
      <c r="CB6" s="16"/>
      <c r="CC6" s="3">
        <v>0</v>
      </c>
      <c r="CD6" s="16"/>
      <c r="CE6" s="18"/>
      <c r="CF6" s="16"/>
      <c r="CG6" s="3"/>
      <c r="CH6" s="16"/>
      <c r="CI6" s="3">
        <v>0</v>
      </c>
      <c r="CJ6" s="16"/>
      <c r="CK6" s="18">
        <v>91.75</v>
      </c>
      <c r="CL6" s="16"/>
      <c r="CM6" s="3">
        <v>22.5</v>
      </c>
      <c r="CN6" s="16"/>
      <c r="CO6" s="3">
        <v>2064.38</v>
      </c>
      <c r="CP6" s="16"/>
      <c r="CQ6" s="18"/>
      <c r="CR6" s="16"/>
      <c r="CS6" s="3"/>
      <c r="CT6" s="16"/>
      <c r="CU6" s="3">
        <v>0</v>
      </c>
      <c r="CV6" s="16"/>
      <c r="CW6" s="18"/>
      <c r="CX6" s="16"/>
      <c r="CY6" s="3"/>
      <c r="CZ6" s="16"/>
      <c r="DA6" s="3">
        <v>0</v>
      </c>
      <c r="DB6" s="16"/>
      <c r="DC6" s="18"/>
      <c r="DD6" s="16"/>
      <c r="DE6" s="3"/>
      <c r="DF6" s="16"/>
      <c r="DG6" s="3">
        <v>0</v>
      </c>
      <c r="DH6" s="16"/>
      <c r="DI6" s="18"/>
      <c r="DJ6" s="16"/>
      <c r="DK6" s="3"/>
      <c r="DL6" s="16"/>
      <c r="DM6" s="3">
        <v>0</v>
      </c>
      <c r="DN6" s="16"/>
      <c r="DO6" s="18"/>
      <c r="DP6" s="16"/>
      <c r="DQ6" s="3">
        <v>30</v>
      </c>
      <c r="DR6" s="16"/>
      <c r="DS6" s="3">
        <v>0</v>
      </c>
      <c r="DT6" s="16"/>
      <c r="DU6" s="18">
        <v>101.25</v>
      </c>
      <c r="DV6" s="16"/>
      <c r="DW6" s="3">
        <v>33</v>
      </c>
      <c r="DX6" s="16"/>
      <c r="DY6" s="3">
        <v>3341.25</v>
      </c>
      <c r="DZ6" s="16"/>
      <c r="EA6" s="18"/>
      <c r="EB6" s="16"/>
      <c r="EC6" s="3"/>
      <c r="ED6" s="16"/>
      <c r="EE6" s="3">
        <v>0</v>
      </c>
      <c r="EF6" s="16"/>
      <c r="EG6" s="18"/>
      <c r="EH6" s="16"/>
      <c r="EI6" s="3"/>
      <c r="EJ6" s="16"/>
      <c r="EK6" s="3">
        <v>0</v>
      </c>
      <c r="EL6" s="16"/>
      <c r="EM6" s="18">
        <v>125</v>
      </c>
      <c r="EN6" s="16"/>
      <c r="EO6" s="3">
        <v>34.5</v>
      </c>
      <c r="EP6" s="16"/>
      <c r="EQ6" s="3">
        <v>4312.5</v>
      </c>
      <c r="ER6" s="16"/>
      <c r="ES6" s="18"/>
      <c r="ET6" s="16"/>
      <c r="EU6" s="16"/>
      <c r="EV6" s="16"/>
      <c r="EW6" s="3">
        <v>0</v>
      </c>
      <c r="EX6" s="16"/>
      <c r="EY6" s="18">
        <v>3</v>
      </c>
      <c r="EZ6" s="16"/>
      <c r="FA6" s="3">
        <v>30</v>
      </c>
      <c r="FB6" s="16"/>
      <c r="FC6" s="3">
        <v>90</v>
      </c>
      <c r="FD6" s="16"/>
      <c r="FE6" s="18"/>
      <c r="FF6" s="16"/>
      <c r="FG6" s="3"/>
      <c r="FH6" s="16"/>
      <c r="FI6" s="3">
        <v>0</v>
      </c>
      <c r="FJ6" s="16"/>
      <c r="FK6" s="18">
        <f>ROUND(E6+K6+Q6+W6+AC6+AI6+AO6+AU6+BA6+BG6+BM6+BS6+BY6+CE6+CK6+CQ6+CW6+DC6+DI6+DO6+DU6+EA6+EG6+EM6+ES6+EY6+FE6,5)</f>
        <v>424.5</v>
      </c>
      <c r="FL6" s="16"/>
      <c r="FM6" s="16"/>
      <c r="FN6" s="16"/>
      <c r="FO6" s="3">
        <f t="shared" si="0"/>
        <v>12494.63</v>
      </c>
    </row>
    <row r="7" spans="1:171">
      <c r="A7" s="2"/>
      <c r="B7" s="2"/>
      <c r="C7" s="2"/>
      <c r="D7" s="2" t="s">
        <v>10</v>
      </c>
      <c r="E7" s="18"/>
      <c r="F7" s="16"/>
      <c r="G7" s="3"/>
      <c r="H7" s="16"/>
      <c r="I7" s="3">
        <v>0</v>
      </c>
      <c r="J7" s="16"/>
      <c r="K7" s="18">
        <v>1646.5</v>
      </c>
      <c r="L7" s="16"/>
      <c r="M7" s="3">
        <v>18</v>
      </c>
      <c r="N7" s="16"/>
      <c r="O7" s="3">
        <v>29637</v>
      </c>
      <c r="P7" s="16"/>
      <c r="Q7" s="18">
        <v>1671.5</v>
      </c>
      <c r="R7" s="16"/>
      <c r="S7" s="3">
        <v>25</v>
      </c>
      <c r="T7" s="16"/>
      <c r="U7" s="3">
        <v>41787.5</v>
      </c>
      <c r="V7" s="16"/>
      <c r="W7" s="18"/>
      <c r="X7" s="16"/>
      <c r="Y7" s="3"/>
      <c r="Z7" s="16"/>
      <c r="AA7" s="3">
        <v>0</v>
      </c>
      <c r="AB7" s="16"/>
      <c r="AC7" s="18">
        <v>2109.5</v>
      </c>
      <c r="AD7" s="16"/>
      <c r="AE7" s="3">
        <v>28</v>
      </c>
      <c r="AF7" s="16"/>
      <c r="AG7" s="3">
        <v>59066</v>
      </c>
      <c r="AH7" s="16"/>
      <c r="AI7" s="18"/>
      <c r="AJ7" s="16"/>
      <c r="AK7" s="3"/>
      <c r="AL7" s="16"/>
      <c r="AM7" s="3">
        <v>0</v>
      </c>
      <c r="AN7" s="16"/>
      <c r="AO7" s="18"/>
      <c r="AP7" s="16"/>
      <c r="AQ7" s="3"/>
      <c r="AR7" s="16"/>
      <c r="AS7" s="3">
        <v>0</v>
      </c>
      <c r="AT7" s="16"/>
      <c r="AU7" s="18"/>
      <c r="AV7" s="16"/>
      <c r="AW7" s="3"/>
      <c r="AX7" s="16"/>
      <c r="AY7" s="3">
        <v>0</v>
      </c>
      <c r="AZ7" s="16"/>
      <c r="BA7" s="18">
        <v>426.25</v>
      </c>
      <c r="BB7" s="16"/>
      <c r="BC7" s="3">
        <v>15</v>
      </c>
      <c r="BD7" s="16"/>
      <c r="BE7" s="3">
        <v>6393.75</v>
      </c>
      <c r="BF7" s="16"/>
      <c r="BG7" s="18"/>
      <c r="BH7" s="16"/>
      <c r="BI7" s="3"/>
      <c r="BJ7" s="16"/>
      <c r="BK7" s="3">
        <v>0</v>
      </c>
      <c r="BL7" s="16"/>
      <c r="BM7" s="18"/>
      <c r="BN7" s="16"/>
      <c r="BO7" s="16"/>
      <c r="BP7" s="16"/>
      <c r="BQ7" s="3">
        <v>0</v>
      </c>
      <c r="BR7" s="16"/>
      <c r="BS7" s="18"/>
      <c r="BT7" s="16"/>
      <c r="BU7" s="3"/>
      <c r="BV7" s="16"/>
      <c r="BW7" s="3">
        <v>0</v>
      </c>
      <c r="BX7" s="16"/>
      <c r="BY7" s="18">
        <v>1508</v>
      </c>
      <c r="BZ7" s="16"/>
      <c r="CA7" s="3">
        <v>25</v>
      </c>
      <c r="CB7" s="16"/>
      <c r="CC7" s="3">
        <v>37700</v>
      </c>
      <c r="CD7" s="16"/>
      <c r="CE7" s="18">
        <v>320</v>
      </c>
      <c r="CF7" s="16"/>
      <c r="CG7" s="3">
        <v>35</v>
      </c>
      <c r="CH7" s="16"/>
      <c r="CI7" s="3">
        <v>11200</v>
      </c>
      <c r="CJ7" s="16"/>
      <c r="CK7" s="18">
        <v>717</v>
      </c>
      <c r="CL7" s="16"/>
      <c r="CM7" s="3">
        <v>15</v>
      </c>
      <c r="CN7" s="16"/>
      <c r="CO7" s="3">
        <v>10755</v>
      </c>
      <c r="CP7" s="16"/>
      <c r="CQ7" s="18"/>
      <c r="CR7" s="16"/>
      <c r="CS7" s="3"/>
      <c r="CT7" s="16"/>
      <c r="CU7" s="3">
        <v>0</v>
      </c>
      <c r="CV7" s="16"/>
      <c r="CW7" s="18">
        <v>1141.75</v>
      </c>
      <c r="CX7" s="16"/>
      <c r="CY7" s="3">
        <v>42</v>
      </c>
      <c r="CZ7" s="16"/>
      <c r="DA7" s="3">
        <v>47983.95</v>
      </c>
      <c r="DB7" s="16"/>
      <c r="DC7" s="18">
        <v>4</v>
      </c>
      <c r="DD7" s="16"/>
      <c r="DE7" s="3">
        <v>25</v>
      </c>
      <c r="DF7" s="16"/>
      <c r="DG7" s="3">
        <v>100</v>
      </c>
      <c r="DH7" s="16"/>
      <c r="DI7" s="18">
        <v>86.76</v>
      </c>
      <c r="DJ7" s="16"/>
      <c r="DK7" s="3">
        <v>36.32</v>
      </c>
      <c r="DL7" s="16"/>
      <c r="DM7" s="3">
        <v>3151.12</v>
      </c>
      <c r="DN7" s="16"/>
      <c r="DO7" s="18">
        <v>1817.5</v>
      </c>
      <c r="DP7" s="16"/>
      <c r="DQ7" s="3">
        <v>20</v>
      </c>
      <c r="DR7" s="16"/>
      <c r="DS7" s="3">
        <v>36350</v>
      </c>
      <c r="DT7" s="16"/>
      <c r="DU7" s="18">
        <v>1291.5</v>
      </c>
      <c r="DV7" s="16"/>
      <c r="DW7" s="3">
        <v>22</v>
      </c>
      <c r="DX7" s="16"/>
      <c r="DY7" s="3">
        <v>28413</v>
      </c>
      <c r="DZ7" s="16"/>
      <c r="EA7" s="18">
        <v>164.25</v>
      </c>
      <c r="EB7" s="16"/>
      <c r="EC7" s="3">
        <v>15</v>
      </c>
      <c r="ED7" s="16"/>
      <c r="EE7" s="3">
        <v>2514.19</v>
      </c>
      <c r="EF7" s="16"/>
      <c r="EG7" s="18"/>
      <c r="EH7" s="16"/>
      <c r="EI7" s="3"/>
      <c r="EJ7" s="16"/>
      <c r="EK7" s="3">
        <v>0</v>
      </c>
      <c r="EL7" s="16"/>
      <c r="EM7" s="18">
        <v>1259.75</v>
      </c>
      <c r="EN7" s="16"/>
      <c r="EO7" s="3">
        <v>23</v>
      </c>
      <c r="EP7" s="16"/>
      <c r="EQ7" s="3">
        <v>29069.39</v>
      </c>
      <c r="ER7" s="16"/>
      <c r="ES7" s="18"/>
      <c r="ET7" s="16"/>
      <c r="EU7" s="16"/>
      <c r="EV7" s="16"/>
      <c r="EW7" s="3">
        <v>0</v>
      </c>
      <c r="EX7" s="16"/>
      <c r="EY7" s="18">
        <v>108</v>
      </c>
      <c r="EZ7" s="16"/>
      <c r="FA7" s="3">
        <v>20</v>
      </c>
      <c r="FB7" s="16"/>
      <c r="FC7" s="3">
        <v>2160</v>
      </c>
      <c r="FD7" s="16"/>
      <c r="FE7" s="18"/>
      <c r="FF7" s="16"/>
      <c r="FG7" s="3"/>
      <c r="FH7" s="16"/>
      <c r="FI7" s="3">
        <v>0</v>
      </c>
      <c r="FJ7" s="16"/>
      <c r="FK7" s="18">
        <f>ROUND(E7+K7+Q7+W7+AC7+AI7+AO7+AU7+BA7+BG7+BM7+BS7+BY7+CE7+CK7+CQ7+CW7+DC7+DI7+DO7+DU7+EA7+EG7+EM7+ES7+EY7+FE7,5)</f>
        <v>14272.26</v>
      </c>
      <c r="FL7" s="16"/>
      <c r="FM7" s="16"/>
      <c r="FN7" s="16"/>
      <c r="FO7" s="3">
        <f t="shared" si="0"/>
        <v>346280.9</v>
      </c>
    </row>
    <row r="8" spans="1:171">
      <c r="A8" s="2"/>
      <c r="B8" s="2"/>
      <c r="C8" s="2"/>
      <c r="D8" s="2" t="s">
        <v>1</v>
      </c>
      <c r="E8" s="18">
        <v>151</v>
      </c>
      <c r="F8" s="16"/>
      <c r="G8" s="3">
        <v>15</v>
      </c>
      <c r="H8" s="16"/>
      <c r="I8" s="3">
        <v>2265</v>
      </c>
      <c r="J8" s="16"/>
      <c r="K8" s="18"/>
      <c r="L8" s="16"/>
      <c r="M8" s="3"/>
      <c r="N8" s="16"/>
      <c r="O8" s="3">
        <v>0</v>
      </c>
      <c r="P8" s="16"/>
      <c r="Q8" s="18"/>
      <c r="R8" s="16"/>
      <c r="S8" s="3"/>
      <c r="T8" s="16"/>
      <c r="U8" s="3">
        <v>0</v>
      </c>
      <c r="V8" s="16"/>
      <c r="W8" s="18">
        <v>1481</v>
      </c>
      <c r="X8" s="16"/>
      <c r="Y8" s="3">
        <v>35</v>
      </c>
      <c r="Z8" s="16"/>
      <c r="AA8" s="3">
        <v>51835</v>
      </c>
      <c r="AB8" s="16"/>
      <c r="AC8" s="18"/>
      <c r="AD8" s="16"/>
      <c r="AE8" s="3"/>
      <c r="AF8" s="16"/>
      <c r="AG8" s="3">
        <v>0</v>
      </c>
      <c r="AH8" s="16"/>
      <c r="AI8" s="18">
        <v>1790.25</v>
      </c>
      <c r="AJ8" s="16"/>
      <c r="AK8" s="3">
        <v>30</v>
      </c>
      <c r="AL8" s="16"/>
      <c r="AM8" s="3">
        <v>53707.5</v>
      </c>
      <c r="AN8" s="16"/>
      <c r="AO8" s="18">
        <v>1746.25</v>
      </c>
      <c r="AP8" s="16"/>
      <c r="AQ8" s="3">
        <v>25</v>
      </c>
      <c r="AR8" s="16"/>
      <c r="AS8" s="3">
        <v>43656.25</v>
      </c>
      <c r="AT8" s="16"/>
      <c r="AU8" s="18">
        <v>1225.75</v>
      </c>
      <c r="AV8" s="16"/>
      <c r="AW8" s="3">
        <v>18</v>
      </c>
      <c r="AX8" s="16"/>
      <c r="AY8" s="3">
        <v>20344.5</v>
      </c>
      <c r="AZ8" s="16"/>
      <c r="BA8" s="18"/>
      <c r="BB8" s="16"/>
      <c r="BC8" s="3"/>
      <c r="BD8" s="16"/>
      <c r="BE8" s="3">
        <v>0</v>
      </c>
      <c r="BF8" s="16"/>
      <c r="BG8" s="18">
        <v>810</v>
      </c>
      <c r="BH8" s="16"/>
      <c r="BI8" s="3">
        <v>32.049999999999997</v>
      </c>
      <c r="BJ8" s="16"/>
      <c r="BK8" s="3">
        <v>23079.599999999999</v>
      </c>
      <c r="BL8" s="16"/>
      <c r="BM8" s="18"/>
      <c r="BN8" s="16"/>
      <c r="BO8" s="16"/>
      <c r="BP8" s="16"/>
      <c r="BQ8" s="3">
        <v>0</v>
      </c>
      <c r="BR8" s="16"/>
      <c r="BS8" s="18">
        <v>440</v>
      </c>
      <c r="BT8" s="16"/>
      <c r="BU8" s="3">
        <v>11.36</v>
      </c>
      <c r="BV8" s="16"/>
      <c r="BW8" s="3">
        <v>4998.3999999999996</v>
      </c>
      <c r="BX8" s="16"/>
      <c r="BY8" s="18"/>
      <c r="BZ8" s="16"/>
      <c r="CA8" s="3"/>
      <c r="CB8" s="16"/>
      <c r="CC8" s="3">
        <v>0</v>
      </c>
      <c r="CD8" s="16"/>
      <c r="CE8" s="18"/>
      <c r="CF8" s="16"/>
      <c r="CG8" s="3"/>
      <c r="CH8" s="16"/>
      <c r="CI8" s="3">
        <v>0</v>
      </c>
      <c r="CJ8" s="16"/>
      <c r="CK8" s="18"/>
      <c r="CL8" s="16"/>
      <c r="CM8" s="3"/>
      <c r="CN8" s="16"/>
      <c r="CO8" s="3">
        <v>0</v>
      </c>
      <c r="CP8" s="16"/>
      <c r="CQ8" s="18">
        <v>1754.75</v>
      </c>
      <c r="CR8" s="16"/>
      <c r="CS8" s="3">
        <v>30</v>
      </c>
      <c r="CT8" s="16"/>
      <c r="CU8" s="3">
        <v>52642.5</v>
      </c>
      <c r="CV8" s="16"/>
      <c r="CW8" s="18"/>
      <c r="CX8" s="16"/>
      <c r="CY8" s="3"/>
      <c r="CZ8" s="16"/>
      <c r="DA8" s="3">
        <v>0</v>
      </c>
      <c r="DB8" s="16"/>
      <c r="DC8" s="18"/>
      <c r="DD8" s="16"/>
      <c r="DE8" s="3"/>
      <c r="DF8" s="16"/>
      <c r="DG8" s="3">
        <v>0</v>
      </c>
      <c r="DH8" s="16"/>
      <c r="DI8" s="18"/>
      <c r="DJ8" s="16"/>
      <c r="DK8" s="3"/>
      <c r="DL8" s="16"/>
      <c r="DM8" s="3">
        <v>0</v>
      </c>
      <c r="DN8" s="16"/>
      <c r="DO8" s="18"/>
      <c r="DP8" s="16"/>
      <c r="DQ8" s="3"/>
      <c r="DR8" s="16"/>
      <c r="DS8" s="3">
        <v>0</v>
      </c>
      <c r="DT8" s="16"/>
      <c r="DU8" s="18"/>
      <c r="DV8" s="16"/>
      <c r="DW8" s="3"/>
      <c r="DX8" s="16"/>
      <c r="DY8" s="3">
        <v>0</v>
      </c>
      <c r="DZ8" s="16"/>
      <c r="EA8" s="18"/>
      <c r="EB8" s="16"/>
      <c r="EC8" s="3"/>
      <c r="ED8" s="16"/>
      <c r="EE8" s="3">
        <v>0</v>
      </c>
      <c r="EF8" s="16"/>
      <c r="EG8" s="18">
        <v>1629.75</v>
      </c>
      <c r="EH8" s="16"/>
      <c r="EI8" s="3">
        <v>30</v>
      </c>
      <c r="EJ8" s="16"/>
      <c r="EK8" s="3">
        <v>48892.5</v>
      </c>
      <c r="EL8" s="16"/>
      <c r="EM8" s="18"/>
      <c r="EN8" s="16"/>
      <c r="EO8" s="3"/>
      <c r="EP8" s="16"/>
      <c r="EQ8" s="3">
        <v>0</v>
      </c>
      <c r="ER8" s="16"/>
      <c r="ES8" s="18"/>
      <c r="ET8" s="16"/>
      <c r="EU8" s="16"/>
      <c r="EV8" s="16"/>
      <c r="EW8" s="3">
        <v>0</v>
      </c>
      <c r="EX8" s="16"/>
      <c r="EY8" s="18"/>
      <c r="EZ8" s="16"/>
      <c r="FA8" s="3"/>
      <c r="FB8" s="16"/>
      <c r="FC8" s="3">
        <v>0</v>
      </c>
      <c r="FD8" s="16"/>
      <c r="FE8" s="18">
        <v>1751</v>
      </c>
      <c r="FF8" s="16"/>
      <c r="FG8" s="3">
        <v>27.5</v>
      </c>
      <c r="FH8" s="16"/>
      <c r="FI8" s="3">
        <v>48152.5</v>
      </c>
      <c r="FJ8" s="16"/>
      <c r="FK8" s="18">
        <f>ROUND(E8+K8+Q8+W8+AC8+AI8+AO8+AU8+BA8+BG8+BM8+BS8+BY8+CE8+CK8+CQ8+CW8+DC8+DI8+DO8+DU8+EA8+EG8+EM8+ES8+EY8+FE8,5)</f>
        <v>12779.75</v>
      </c>
      <c r="FL8" s="16"/>
      <c r="FM8" s="16"/>
      <c r="FN8" s="16"/>
      <c r="FO8" s="3">
        <f t="shared" si="0"/>
        <v>349573.75</v>
      </c>
    </row>
    <row r="9" spans="1:171">
      <c r="A9" s="2"/>
      <c r="B9" s="2"/>
      <c r="C9" s="2"/>
      <c r="D9" s="2" t="s">
        <v>11</v>
      </c>
      <c r="E9" s="18"/>
      <c r="F9" s="16"/>
      <c r="G9" s="3"/>
      <c r="H9" s="16"/>
      <c r="I9" s="3">
        <v>0</v>
      </c>
      <c r="J9" s="16"/>
      <c r="K9" s="18"/>
      <c r="L9" s="16"/>
      <c r="M9" s="3"/>
      <c r="N9" s="16"/>
      <c r="O9" s="3">
        <v>0</v>
      </c>
      <c r="P9" s="16"/>
      <c r="Q9" s="18"/>
      <c r="R9" s="16"/>
      <c r="S9" s="3"/>
      <c r="T9" s="16"/>
      <c r="U9" s="3">
        <v>0</v>
      </c>
      <c r="V9" s="16"/>
      <c r="W9" s="18"/>
      <c r="X9" s="16"/>
      <c r="Y9" s="3"/>
      <c r="Z9" s="16"/>
      <c r="AA9" s="3">
        <v>0</v>
      </c>
      <c r="AB9" s="16"/>
      <c r="AC9" s="18"/>
      <c r="AD9" s="16"/>
      <c r="AE9" s="3"/>
      <c r="AF9" s="16"/>
      <c r="AG9" s="3">
        <v>0</v>
      </c>
      <c r="AH9" s="16"/>
      <c r="AI9" s="18"/>
      <c r="AJ9" s="16"/>
      <c r="AK9" s="3"/>
      <c r="AL9" s="16"/>
      <c r="AM9" s="3">
        <v>665.82</v>
      </c>
      <c r="AN9" s="16"/>
      <c r="AO9" s="18"/>
      <c r="AP9" s="16"/>
      <c r="AQ9" s="3"/>
      <c r="AR9" s="16"/>
      <c r="AS9" s="3">
        <v>0</v>
      </c>
      <c r="AT9" s="16"/>
      <c r="AU9" s="18"/>
      <c r="AV9" s="16"/>
      <c r="AW9" s="3"/>
      <c r="AX9" s="16"/>
      <c r="AY9" s="3">
        <v>0</v>
      </c>
      <c r="AZ9" s="16"/>
      <c r="BA9" s="18"/>
      <c r="BB9" s="16"/>
      <c r="BC9" s="3"/>
      <c r="BD9" s="16"/>
      <c r="BE9" s="3">
        <v>0</v>
      </c>
      <c r="BF9" s="16"/>
      <c r="BG9" s="18"/>
      <c r="BH9" s="16"/>
      <c r="BI9" s="3"/>
      <c r="BJ9" s="16"/>
      <c r="BK9" s="3">
        <v>0</v>
      </c>
      <c r="BL9" s="16"/>
      <c r="BM9" s="18"/>
      <c r="BN9" s="16"/>
      <c r="BO9" s="16"/>
      <c r="BP9" s="16"/>
      <c r="BQ9" s="3">
        <v>0</v>
      </c>
      <c r="BR9" s="16"/>
      <c r="BS9" s="18"/>
      <c r="BT9" s="16"/>
      <c r="BU9" s="3"/>
      <c r="BV9" s="16"/>
      <c r="BW9" s="3">
        <v>0</v>
      </c>
      <c r="BX9" s="16"/>
      <c r="BY9" s="18"/>
      <c r="BZ9" s="16"/>
      <c r="CA9" s="3"/>
      <c r="CB9" s="16"/>
      <c r="CC9" s="3">
        <v>0</v>
      </c>
      <c r="CD9" s="16"/>
      <c r="CE9" s="18"/>
      <c r="CF9" s="16"/>
      <c r="CG9" s="3"/>
      <c r="CH9" s="16"/>
      <c r="CI9" s="3">
        <v>0</v>
      </c>
      <c r="CJ9" s="16"/>
      <c r="CK9" s="18"/>
      <c r="CL9" s="16"/>
      <c r="CM9" s="3"/>
      <c r="CN9" s="16"/>
      <c r="CO9" s="3">
        <v>0</v>
      </c>
      <c r="CP9" s="16"/>
      <c r="CQ9" s="18"/>
      <c r="CR9" s="16"/>
      <c r="CS9" s="3"/>
      <c r="CT9" s="16"/>
      <c r="CU9" s="3">
        <v>0</v>
      </c>
      <c r="CV9" s="16"/>
      <c r="CW9" s="18"/>
      <c r="CX9" s="16"/>
      <c r="CY9" s="3"/>
      <c r="CZ9" s="16"/>
      <c r="DA9" s="3">
        <v>0</v>
      </c>
      <c r="DB9" s="16"/>
      <c r="DC9" s="18"/>
      <c r="DD9" s="16"/>
      <c r="DE9" s="3"/>
      <c r="DF9" s="16"/>
      <c r="DG9" s="3">
        <v>0</v>
      </c>
      <c r="DH9" s="16"/>
      <c r="DI9" s="18"/>
      <c r="DJ9" s="16"/>
      <c r="DK9" s="3"/>
      <c r="DL9" s="16"/>
      <c r="DM9" s="3">
        <v>0</v>
      </c>
      <c r="DN9" s="16"/>
      <c r="DO9" s="18"/>
      <c r="DP9" s="16"/>
      <c r="DQ9" s="3"/>
      <c r="DR9" s="16"/>
      <c r="DS9" s="3">
        <v>0</v>
      </c>
      <c r="DT9" s="16"/>
      <c r="DU9" s="18"/>
      <c r="DV9" s="16"/>
      <c r="DW9" s="3"/>
      <c r="DX9" s="16"/>
      <c r="DY9" s="3">
        <v>0</v>
      </c>
      <c r="DZ9" s="16"/>
      <c r="EA9" s="18"/>
      <c r="EB9" s="16"/>
      <c r="EC9" s="3"/>
      <c r="ED9" s="16"/>
      <c r="EE9" s="3">
        <v>0</v>
      </c>
      <c r="EF9" s="16"/>
      <c r="EG9" s="18"/>
      <c r="EH9" s="16"/>
      <c r="EI9" s="3"/>
      <c r="EJ9" s="16"/>
      <c r="EK9" s="3">
        <v>0</v>
      </c>
      <c r="EL9" s="16"/>
      <c r="EM9" s="18"/>
      <c r="EN9" s="16"/>
      <c r="EO9" s="3"/>
      <c r="EP9" s="16"/>
      <c r="EQ9" s="3">
        <v>0</v>
      </c>
      <c r="ER9" s="16"/>
      <c r="ES9" s="18"/>
      <c r="ET9" s="16"/>
      <c r="EU9" s="16"/>
      <c r="EV9" s="16"/>
      <c r="EW9" s="3">
        <v>0</v>
      </c>
      <c r="EX9" s="16"/>
      <c r="EY9" s="18"/>
      <c r="EZ9" s="16"/>
      <c r="FA9" s="3"/>
      <c r="FB9" s="16"/>
      <c r="FC9" s="3">
        <v>0</v>
      </c>
      <c r="FD9" s="16"/>
      <c r="FE9" s="18"/>
      <c r="FF9" s="16"/>
      <c r="FG9" s="3"/>
      <c r="FH9" s="16"/>
      <c r="FI9" s="3">
        <v>0</v>
      </c>
      <c r="FJ9" s="16"/>
      <c r="FK9" s="18"/>
      <c r="FL9" s="16"/>
      <c r="FM9" s="16"/>
      <c r="FN9" s="16"/>
      <c r="FO9" s="3">
        <f t="shared" si="0"/>
        <v>665.82</v>
      </c>
    </row>
    <row r="10" spans="1:171" ht="15.75" thickBot="1">
      <c r="A10" s="2"/>
      <c r="B10" s="2"/>
      <c r="C10" s="2"/>
      <c r="D10" s="2" t="s">
        <v>13</v>
      </c>
      <c r="E10" s="18"/>
      <c r="F10" s="16"/>
      <c r="G10" s="3"/>
      <c r="H10" s="16"/>
      <c r="I10" s="4">
        <v>0</v>
      </c>
      <c r="J10" s="16"/>
      <c r="K10" s="18"/>
      <c r="L10" s="16"/>
      <c r="M10" s="3"/>
      <c r="N10" s="16"/>
      <c r="O10" s="4">
        <v>1128.69</v>
      </c>
      <c r="P10" s="16"/>
      <c r="Q10" s="18"/>
      <c r="R10" s="16"/>
      <c r="S10" s="3"/>
      <c r="T10" s="16"/>
      <c r="U10" s="4">
        <v>0</v>
      </c>
      <c r="V10" s="16"/>
      <c r="W10" s="18"/>
      <c r="X10" s="16"/>
      <c r="Y10" s="3"/>
      <c r="Z10" s="16"/>
      <c r="AA10" s="4">
        <v>1411.9</v>
      </c>
      <c r="AB10" s="16"/>
      <c r="AC10" s="18"/>
      <c r="AD10" s="16"/>
      <c r="AE10" s="3"/>
      <c r="AF10" s="16"/>
      <c r="AG10" s="4">
        <v>1849.68</v>
      </c>
      <c r="AH10" s="16"/>
      <c r="AI10" s="18"/>
      <c r="AJ10" s="16"/>
      <c r="AK10" s="3"/>
      <c r="AL10" s="16"/>
      <c r="AM10" s="4">
        <v>2160</v>
      </c>
      <c r="AN10" s="16"/>
      <c r="AO10" s="18"/>
      <c r="AP10" s="16"/>
      <c r="AQ10" s="3"/>
      <c r="AR10" s="16"/>
      <c r="AS10" s="4">
        <v>0</v>
      </c>
      <c r="AT10" s="16"/>
      <c r="AU10" s="18"/>
      <c r="AV10" s="16"/>
      <c r="AW10" s="3"/>
      <c r="AX10" s="16"/>
      <c r="AY10" s="4">
        <v>0</v>
      </c>
      <c r="AZ10" s="16"/>
      <c r="BA10" s="18"/>
      <c r="BB10" s="16"/>
      <c r="BC10" s="3"/>
      <c r="BD10" s="16"/>
      <c r="BE10" s="4">
        <v>239.55</v>
      </c>
      <c r="BF10" s="16"/>
      <c r="BG10" s="18"/>
      <c r="BH10" s="16"/>
      <c r="BI10" s="3"/>
      <c r="BJ10" s="16"/>
      <c r="BK10" s="4">
        <v>0</v>
      </c>
      <c r="BL10" s="16"/>
      <c r="BM10" s="18"/>
      <c r="BN10" s="16"/>
      <c r="BO10" s="16"/>
      <c r="BP10" s="16"/>
      <c r="BQ10" s="4">
        <v>0</v>
      </c>
      <c r="BR10" s="16"/>
      <c r="BS10" s="18"/>
      <c r="BT10" s="16"/>
      <c r="BU10" s="3"/>
      <c r="BV10" s="16"/>
      <c r="BW10" s="4">
        <v>0</v>
      </c>
      <c r="BX10" s="16"/>
      <c r="BY10" s="18"/>
      <c r="BZ10" s="16"/>
      <c r="CA10" s="3"/>
      <c r="CB10" s="16"/>
      <c r="CC10" s="4">
        <v>902</v>
      </c>
      <c r="CD10" s="16"/>
      <c r="CE10" s="18"/>
      <c r="CF10" s="16"/>
      <c r="CG10" s="3"/>
      <c r="CH10" s="16"/>
      <c r="CI10" s="4">
        <v>0</v>
      </c>
      <c r="CJ10" s="16"/>
      <c r="CK10" s="18"/>
      <c r="CL10" s="16"/>
      <c r="CM10" s="3"/>
      <c r="CN10" s="16"/>
      <c r="CO10" s="4">
        <v>512.78</v>
      </c>
      <c r="CP10" s="16"/>
      <c r="CQ10" s="18"/>
      <c r="CR10" s="16"/>
      <c r="CS10" s="3"/>
      <c r="CT10" s="16"/>
      <c r="CU10" s="4">
        <v>1412.1</v>
      </c>
      <c r="CV10" s="16"/>
      <c r="CW10" s="18"/>
      <c r="CX10" s="16"/>
      <c r="CY10" s="3"/>
      <c r="CZ10" s="16"/>
      <c r="DA10" s="4">
        <v>1753.46</v>
      </c>
      <c r="DB10" s="16"/>
      <c r="DC10" s="18"/>
      <c r="DD10" s="16"/>
      <c r="DE10" s="3"/>
      <c r="DF10" s="16"/>
      <c r="DG10" s="4">
        <v>0</v>
      </c>
      <c r="DH10" s="16"/>
      <c r="DI10" s="18"/>
      <c r="DJ10" s="16"/>
      <c r="DK10" s="3"/>
      <c r="DL10" s="16"/>
      <c r="DM10" s="4">
        <v>117.68</v>
      </c>
      <c r="DN10" s="16"/>
      <c r="DO10" s="18"/>
      <c r="DP10" s="16"/>
      <c r="DQ10" s="3"/>
      <c r="DR10" s="16"/>
      <c r="DS10" s="4">
        <v>1289.5999999999999</v>
      </c>
      <c r="DT10" s="16"/>
      <c r="DU10" s="18"/>
      <c r="DV10" s="16"/>
      <c r="DW10" s="3"/>
      <c r="DX10" s="16"/>
      <c r="DY10" s="4">
        <v>250</v>
      </c>
      <c r="DZ10" s="16"/>
      <c r="EA10" s="18"/>
      <c r="EB10" s="16"/>
      <c r="EC10" s="3"/>
      <c r="ED10" s="16"/>
      <c r="EE10" s="4">
        <v>100.57</v>
      </c>
      <c r="EF10" s="16"/>
      <c r="EG10" s="18"/>
      <c r="EH10" s="16"/>
      <c r="EI10" s="3"/>
      <c r="EJ10" s="16"/>
      <c r="EK10" s="4">
        <v>1655.7</v>
      </c>
      <c r="EL10" s="16"/>
      <c r="EM10" s="18"/>
      <c r="EN10" s="16"/>
      <c r="EO10" s="3"/>
      <c r="EP10" s="16"/>
      <c r="EQ10" s="4">
        <v>0</v>
      </c>
      <c r="ER10" s="16"/>
      <c r="ES10" s="18"/>
      <c r="ET10" s="16"/>
      <c r="EU10" s="16"/>
      <c r="EV10" s="16"/>
      <c r="EW10" s="4">
        <v>0</v>
      </c>
      <c r="EX10" s="16"/>
      <c r="EY10" s="18"/>
      <c r="EZ10" s="16"/>
      <c r="FA10" s="3"/>
      <c r="FB10" s="16"/>
      <c r="FC10" s="4">
        <v>90</v>
      </c>
      <c r="FD10" s="16"/>
      <c r="FE10" s="18"/>
      <c r="FF10" s="16"/>
      <c r="FG10" s="3"/>
      <c r="FH10" s="16"/>
      <c r="FI10" s="4">
        <v>1557.6</v>
      </c>
      <c r="FJ10" s="16"/>
      <c r="FK10" s="18"/>
      <c r="FL10" s="16"/>
      <c r="FM10" s="16"/>
      <c r="FN10" s="16"/>
      <c r="FO10" s="4">
        <f t="shared" si="0"/>
        <v>16431.310000000001</v>
      </c>
    </row>
    <row r="11" spans="1:171">
      <c r="A11" s="2"/>
      <c r="B11" s="2"/>
      <c r="C11" s="2" t="s">
        <v>14</v>
      </c>
      <c r="D11" s="2"/>
      <c r="E11" s="18"/>
      <c r="F11" s="16"/>
      <c r="G11" s="3"/>
      <c r="H11" s="16"/>
      <c r="I11" s="3">
        <f>ROUND(SUM(I4:I10),5)</f>
        <v>2265</v>
      </c>
      <c r="J11" s="16"/>
      <c r="K11" s="18"/>
      <c r="L11" s="16"/>
      <c r="M11" s="3"/>
      <c r="N11" s="16"/>
      <c r="O11" s="3">
        <f>ROUND(SUM(O4:O10),5)</f>
        <v>32912.19</v>
      </c>
      <c r="P11" s="16"/>
      <c r="Q11" s="18"/>
      <c r="R11" s="16"/>
      <c r="S11" s="3"/>
      <c r="T11" s="16"/>
      <c r="U11" s="3">
        <f>ROUND(SUM(U4:U10),5)</f>
        <v>41787.5</v>
      </c>
      <c r="V11" s="16"/>
      <c r="W11" s="18"/>
      <c r="X11" s="16"/>
      <c r="Y11" s="3"/>
      <c r="Z11" s="16"/>
      <c r="AA11" s="3">
        <f>ROUND(SUM(AA4:AA10),5)</f>
        <v>53246.9</v>
      </c>
      <c r="AB11" s="16"/>
      <c r="AC11" s="18"/>
      <c r="AD11" s="16"/>
      <c r="AE11" s="3"/>
      <c r="AF11" s="16"/>
      <c r="AG11" s="3">
        <f>ROUND(SUM(AG4:AG10),5)</f>
        <v>60915.68</v>
      </c>
      <c r="AH11" s="16"/>
      <c r="AI11" s="18"/>
      <c r="AJ11" s="16"/>
      <c r="AK11" s="3"/>
      <c r="AL11" s="16"/>
      <c r="AM11" s="3">
        <f>ROUND(SUM(AM4:AM10),5)</f>
        <v>56533.32</v>
      </c>
      <c r="AN11" s="16"/>
      <c r="AO11" s="18"/>
      <c r="AP11" s="16"/>
      <c r="AQ11" s="3"/>
      <c r="AR11" s="16"/>
      <c r="AS11" s="3">
        <f>ROUND(SUM(AS4:AS10),5)</f>
        <v>43656.25</v>
      </c>
      <c r="AT11" s="16"/>
      <c r="AU11" s="18"/>
      <c r="AV11" s="16"/>
      <c r="AW11" s="3"/>
      <c r="AX11" s="16"/>
      <c r="AY11" s="3">
        <f>ROUND(SUM(AY4:AY10),5)</f>
        <v>20344.5</v>
      </c>
      <c r="AZ11" s="16"/>
      <c r="BA11" s="18"/>
      <c r="BB11" s="16"/>
      <c r="BC11" s="3"/>
      <c r="BD11" s="16"/>
      <c r="BE11" s="3">
        <f>ROUND(SUM(BE4:BE10),5)</f>
        <v>7173.3</v>
      </c>
      <c r="BF11" s="16"/>
      <c r="BG11" s="18"/>
      <c r="BH11" s="16"/>
      <c r="BI11" s="3"/>
      <c r="BJ11" s="16"/>
      <c r="BK11" s="3">
        <f>ROUND(SUM(BK4:BK10),5)</f>
        <v>23079.599999999999</v>
      </c>
      <c r="BL11" s="16"/>
      <c r="BM11" s="18"/>
      <c r="BN11" s="16"/>
      <c r="BO11" s="16"/>
      <c r="BP11" s="16"/>
      <c r="BQ11" s="3">
        <f>ROUND(SUM(BQ4:BQ10),5)</f>
        <v>31249.99</v>
      </c>
      <c r="BR11" s="16"/>
      <c r="BS11" s="18"/>
      <c r="BT11" s="16"/>
      <c r="BU11" s="3"/>
      <c r="BV11" s="16"/>
      <c r="BW11" s="3">
        <f>ROUND(SUM(BW4:BW10),5)</f>
        <v>4998.3999999999996</v>
      </c>
      <c r="BX11" s="16"/>
      <c r="BY11" s="18"/>
      <c r="BZ11" s="16"/>
      <c r="CA11" s="3"/>
      <c r="CB11" s="16"/>
      <c r="CC11" s="3">
        <f>ROUND(SUM(CC4:CC10),5)</f>
        <v>38602</v>
      </c>
      <c r="CD11" s="16"/>
      <c r="CE11" s="18"/>
      <c r="CF11" s="16"/>
      <c r="CG11" s="3"/>
      <c r="CH11" s="16"/>
      <c r="CI11" s="3">
        <f>ROUND(SUM(CI4:CI10),5)</f>
        <v>72738.399999999994</v>
      </c>
      <c r="CJ11" s="16"/>
      <c r="CK11" s="18"/>
      <c r="CL11" s="16"/>
      <c r="CM11" s="3"/>
      <c r="CN11" s="16"/>
      <c r="CO11" s="3">
        <f>ROUND(SUM(CO4:CO10),5)</f>
        <v>13332.16</v>
      </c>
      <c r="CP11" s="16"/>
      <c r="CQ11" s="18"/>
      <c r="CR11" s="16"/>
      <c r="CS11" s="3"/>
      <c r="CT11" s="16"/>
      <c r="CU11" s="3">
        <f>ROUND(SUM(CU4:CU10),5)</f>
        <v>54054.6</v>
      </c>
      <c r="CV11" s="16"/>
      <c r="CW11" s="18"/>
      <c r="CX11" s="16"/>
      <c r="CY11" s="3"/>
      <c r="CZ11" s="16"/>
      <c r="DA11" s="3">
        <f>ROUND(SUM(DA4:DA10),5)</f>
        <v>49737.41</v>
      </c>
      <c r="DB11" s="16"/>
      <c r="DC11" s="18"/>
      <c r="DD11" s="16"/>
      <c r="DE11" s="3"/>
      <c r="DF11" s="16"/>
      <c r="DG11" s="3">
        <f>ROUND(SUM(DG4:DG10),5)</f>
        <v>100</v>
      </c>
      <c r="DH11" s="16"/>
      <c r="DI11" s="18"/>
      <c r="DJ11" s="16"/>
      <c r="DK11" s="3"/>
      <c r="DL11" s="16"/>
      <c r="DM11" s="3">
        <f>ROUND(SUM(DM4:DM10),5)</f>
        <v>9807.26</v>
      </c>
      <c r="DN11" s="16"/>
      <c r="DO11" s="18"/>
      <c r="DP11" s="16"/>
      <c r="DQ11" s="3"/>
      <c r="DR11" s="16"/>
      <c r="DS11" s="3">
        <f>ROUND(SUM(DS4:DS10),5)</f>
        <v>37639.599999999999</v>
      </c>
      <c r="DT11" s="16"/>
      <c r="DU11" s="18"/>
      <c r="DV11" s="16"/>
      <c r="DW11" s="3"/>
      <c r="DX11" s="16"/>
      <c r="DY11" s="3">
        <f>ROUND(SUM(DY4:DY10),5)</f>
        <v>32004.25</v>
      </c>
      <c r="DZ11" s="16"/>
      <c r="EA11" s="18"/>
      <c r="EB11" s="16"/>
      <c r="EC11" s="3"/>
      <c r="ED11" s="16"/>
      <c r="EE11" s="3">
        <f>ROUND(SUM(EE4:EE10),5)</f>
        <v>2614.7600000000002</v>
      </c>
      <c r="EF11" s="16"/>
      <c r="EG11" s="18"/>
      <c r="EH11" s="16"/>
      <c r="EI11" s="3"/>
      <c r="EJ11" s="16"/>
      <c r="EK11" s="3">
        <f>ROUND(SUM(EK4:EK10),5)</f>
        <v>50548.2</v>
      </c>
      <c r="EL11" s="16"/>
      <c r="EM11" s="18"/>
      <c r="EN11" s="16"/>
      <c r="EO11" s="3"/>
      <c r="EP11" s="16"/>
      <c r="EQ11" s="3">
        <f>ROUND(SUM(EQ4:EQ10),5)</f>
        <v>33381.89</v>
      </c>
      <c r="ER11" s="16"/>
      <c r="ES11" s="18"/>
      <c r="ET11" s="16"/>
      <c r="EU11" s="16"/>
      <c r="EV11" s="16"/>
      <c r="EW11" s="3">
        <f>ROUND(SUM(EW4:EW10),5)</f>
        <v>961.54</v>
      </c>
      <c r="EX11" s="16"/>
      <c r="EY11" s="18"/>
      <c r="EZ11" s="16"/>
      <c r="FA11" s="3"/>
      <c r="FB11" s="16"/>
      <c r="FC11" s="3">
        <f>ROUND(SUM(FC4:FC10),5)</f>
        <v>2340</v>
      </c>
      <c r="FD11" s="16"/>
      <c r="FE11" s="18"/>
      <c r="FF11" s="16"/>
      <c r="FG11" s="3"/>
      <c r="FH11" s="16"/>
      <c r="FI11" s="3">
        <f>ROUND(SUM(FI4:FI10),5)</f>
        <v>49710.1</v>
      </c>
      <c r="FJ11" s="16"/>
      <c r="FK11" s="18"/>
      <c r="FL11" s="16"/>
      <c r="FM11" s="16"/>
      <c r="FN11" s="16"/>
      <c r="FO11" s="3">
        <f t="shared" si="0"/>
        <v>825734.8</v>
      </c>
    </row>
    <row r="12" spans="1:171" ht="30" customHeight="1">
      <c r="A12" s="2"/>
      <c r="B12" s="2"/>
      <c r="C12" s="2" t="s">
        <v>15</v>
      </c>
      <c r="D12" s="2"/>
      <c r="E12" s="18"/>
      <c r="F12" s="16"/>
      <c r="G12" s="3"/>
      <c r="H12" s="16"/>
      <c r="I12" s="3"/>
      <c r="J12" s="16"/>
      <c r="K12" s="18"/>
      <c r="L12" s="16"/>
      <c r="M12" s="3"/>
      <c r="N12" s="16"/>
      <c r="O12" s="3"/>
      <c r="P12" s="16"/>
      <c r="Q12" s="18"/>
      <c r="R12" s="16"/>
      <c r="S12" s="3"/>
      <c r="T12" s="16"/>
      <c r="U12" s="3"/>
      <c r="V12" s="16"/>
      <c r="W12" s="18"/>
      <c r="X12" s="16"/>
      <c r="Y12" s="3"/>
      <c r="Z12" s="16"/>
      <c r="AA12" s="3"/>
      <c r="AB12" s="16"/>
      <c r="AC12" s="18"/>
      <c r="AD12" s="16"/>
      <c r="AE12" s="3"/>
      <c r="AF12" s="16"/>
      <c r="AG12" s="3"/>
      <c r="AH12" s="16"/>
      <c r="AI12" s="18"/>
      <c r="AJ12" s="16"/>
      <c r="AK12" s="3"/>
      <c r="AL12" s="16"/>
      <c r="AM12" s="3"/>
      <c r="AN12" s="16"/>
      <c r="AO12" s="18"/>
      <c r="AP12" s="16"/>
      <c r="AQ12" s="3"/>
      <c r="AR12" s="16"/>
      <c r="AS12" s="3"/>
      <c r="AT12" s="16"/>
      <c r="AU12" s="18"/>
      <c r="AV12" s="16"/>
      <c r="AW12" s="3"/>
      <c r="AX12" s="16"/>
      <c r="AY12" s="3"/>
      <c r="AZ12" s="16"/>
      <c r="BA12" s="18"/>
      <c r="BB12" s="16"/>
      <c r="BC12" s="3"/>
      <c r="BD12" s="16"/>
      <c r="BE12" s="3"/>
      <c r="BF12" s="16"/>
      <c r="BG12" s="18"/>
      <c r="BH12" s="16"/>
      <c r="BI12" s="3"/>
      <c r="BJ12" s="16"/>
      <c r="BK12" s="3"/>
      <c r="BL12" s="16"/>
      <c r="BM12" s="18"/>
      <c r="BN12" s="16"/>
      <c r="BO12" s="16"/>
      <c r="BP12" s="16"/>
      <c r="BQ12" s="3"/>
      <c r="BR12" s="16"/>
      <c r="BS12" s="18"/>
      <c r="BT12" s="16"/>
      <c r="BU12" s="3"/>
      <c r="BV12" s="16"/>
      <c r="BW12" s="3"/>
      <c r="BX12" s="16"/>
      <c r="BY12" s="18"/>
      <c r="BZ12" s="16"/>
      <c r="CA12" s="3"/>
      <c r="CB12" s="16"/>
      <c r="CC12" s="3"/>
      <c r="CD12" s="16"/>
      <c r="CE12" s="18"/>
      <c r="CF12" s="16"/>
      <c r="CG12" s="3"/>
      <c r="CH12" s="16"/>
      <c r="CI12" s="3"/>
      <c r="CJ12" s="16"/>
      <c r="CK12" s="18"/>
      <c r="CL12" s="16"/>
      <c r="CM12" s="3"/>
      <c r="CN12" s="16"/>
      <c r="CO12" s="3"/>
      <c r="CP12" s="16"/>
      <c r="CQ12" s="18"/>
      <c r="CR12" s="16"/>
      <c r="CS12" s="3"/>
      <c r="CT12" s="16"/>
      <c r="CU12" s="3"/>
      <c r="CV12" s="16"/>
      <c r="CW12" s="18"/>
      <c r="CX12" s="16"/>
      <c r="CY12" s="3"/>
      <c r="CZ12" s="16"/>
      <c r="DA12" s="3"/>
      <c r="DB12" s="16"/>
      <c r="DC12" s="18"/>
      <c r="DD12" s="16"/>
      <c r="DE12" s="3"/>
      <c r="DF12" s="16"/>
      <c r="DG12" s="3"/>
      <c r="DH12" s="16"/>
      <c r="DI12" s="18"/>
      <c r="DJ12" s="16"/>
      <c r="DK12" s="3"/>
      <c r="DL12" s="16"/>
      <c r="DM12" s="3"/>
      <c r="DN12" s="16"/>
      <c r="DO12" s="18"/>
      <c r="DP12" s="16"/>
      <c r="DQ12" s="3"/>
      <c r="DR12" s="16"/>
      <c r="DS12" s="3"/>
      <c r="DT12" s="16"/>
      <c r="DU12" s="18"/>
      <c r="DV12" s="16"/>
      <c r="DW12" s="3"/>
      <c r="DX12" s="16"/>
      <c r="DY12" s="3"/>
      <c r="DZ12" s="16"/>
      <c r="EA12" s="18"/>
      <c r="EB12" s="16"/>
      <c r="EC12" s="3"/>
      <c r="ED12" s="16"/>
      <c r="EE12" s="3"/>
      <c r="EF12" s="16"/>
      <c r="EG12" s="18"/>
      <c r="EH12" s="16"/>
      <c r="EI12" s="3"/>
      <c r="EJ12" s="16"/>
      <c r="EK12" s="3"/>
      <c r="EL12" s="16"/>
      <c r="EM12" s="18"/>
      <c r="EN12" s="16"/>
      <c r="EO12" s="3"/>
      <c r="EP12" s="16"/>
      <c r="EQ12" s="3"/>
      <c r="ER12" s="16"/>
      <c r="ES12" s="18"/>
      <c r="ET12" s="16"/>
      <c r="EU12" s="16"/>
      <c r="EV12" s="16"/>
      <c r="EW12" s="3"/>
      <c r="EX12" s="16"/>
      <c r="EY12" s="18"/>
      <c r="EZ12" s="16"/>
      <c r="FA12" s="3"/>
      <c r="FB12" s="16"/>
      <c r="FC12" s="3"/>
      <c r="FD12" s="16"/>
      <c r="FE12" s="18"/>
      <c r="FF12" s="16"/>
      <c r="FG12" s="3"/>
      <c r="FH12" s="16"/>
      <c r="FI12" s="3"/>
      <c r="FJ12" s="16"/>
      <c r="FK12" s="18"/>
      <c r="FL12" s="16"/>
      <c r="FM12" s="16"/>
      <c r="FN12" s="16"/>
      <c r="FO12" s="3"/>
    </row>
    <row r="13" spans="1:171" ht="15.75" thickBot="1">
      <c r="A13" s="2"/>
      <c r="B13" s="2"/>
      <c r="C13" s="2"/>
      <c r="D13" s="2" t="s">
        <v>16</v>
      </c>
      <c r="E13" s="18"/>
      <c r="F13" s="16"/>
      <c r="G13" s="3"/>
      <c r="H13" s="16"/>
      <c r="I13" s="5">
        <v>0</v>
      </c>
      <c r="J13" s="16"/>
      <c r="K13" s="18"/>
      <c r="L13" s="16"/>
      <c r="M13" s="3"/>
      <c r="N13" s="16"/>
      <c r="O13" s="5">
        <v>0</v>
      </c>
      <c r="P13" s="16"/>
      <c r="Q13" s="18"/>
      <c r="R13" s="16"/>
      <c r="S13" s="3"/>
      <c r="T13" s="16"/>
      <c r="U13" s="5">
        <v>-500</v>
      </c>
      <c r="V13" s="16"/>
      <c r="W13" s="18"/>
      <c r="X13" s="16"/>
      <c r="Y13" s="3"/>
      <c r="Z13" s="16"/>
      <c r="AA13" s="5">
        <v>-400</v>
      </c>
      <c r="AB13" s="16"/>
      <c r="AC13" s="18"/>
      <c r="AD13" s="16"/>
      <c r="AE13" s="3"/>
      <c r="AF13" s="16"/>
      <c r="AG13" s="5">
        <v>0</v>
      </c>
      <c r="AH13" s="16"/>
      <c r="AI13" s="18"/>
      <c r="AJ13" s="16"/>
      <c r="AK13" s="3"/>
      <c r="AL13" s="16"/>
      <c r="AM13" s="5">
        <v>-500</v>
      </c>
      <c r="AN13" s="16"/>
      <c r="AO13" s="18"/>
      <c r="AP13" s="16"/>
      <c r="AQ13" s="3"/>
      <c r="AR13" s="16"/>
      <c r="AS13" s="5">
        <v>-500</v>
      </c>
      <c r="AT13" s="16"/>
      <c r="AU13" s="18"/>
      <c r="AV13" s="16"/>
      <c r="AW13" s="3"/>
      <c r="AX13" s="16"/>
      <c r="AY13" s="5">
        <v>-325</v>
      </c>
      <c r="AZ13" s="16"/>
      <c r="BA13" s="18"/>
      <c r="BB13" s="16"/>
      <c r="BC13" s="3"/>
      <c r="BD13" s="16"/>
      <c r="BE13" s="5">
        <v>0</v>
      </c>
      <c r="BF13" s="16"/>
      <c r="BG13" s="18"/>
      <c r="BH13" s="16"/>
      <c r="BI13" s="3"/>
      <c r="BJ13" s="16"/>
      <c r="BK13" s="5">
        <v>0</v>
      </c>
      <c r="BL13" s="16"/>
      <c r="BM13" s="18"/>
      <c r="BN13" s="16"/>
      <c r="BO13" s="16"/>
      <c r="BP13" s="16"/>
      <c r="BQ13" s="5">
        <v>0</v>
      </c>
      <c r="BR13" s="16"/>
      <c r="BS13" s="18"/>
      <c r="BT13" s="16"/>
      <c r="BU13" s="3"/>
      <c r="BV13" s="16"/>
      <c r="BW13" s="5">
        <v>0</v>
      </c>
      <c r="BX13" s="16"/>
      <c r="BY13" s="18"/>
      <c r="BZ13" s="16"/>
      <c r="CA13" s="3"/>
      <c r="CB13" s="16"/>
      <c r="CC13" s="5">
        <v>-475</v>
      </c>
      <c r="CD13" s="16"/>
      <c r="CE13" s="18"/>
      <c r="CF13" s="16"/>
      <c r="CG13" s="3"/>
      <c r="CH13" s="16"/>
      <c r="CI13" s="5">
        <v>-575</v>
      </c>
      <c r="CJ13" s="16"/>
      <c r="CK13" s="18"/>
      <c r="CL13" s="16"/>
      <c r="CM13" s="3"/>
      <c r="CN13" s="16"/>
      <c r="CO13" s="5">
        <v>0</v>
      </c>
      <c r="CP13" s="16"/>
      <c r="CQ13" s="18"/>
      <c r="CR13" s="16"/>
      <c r="CS13" s="3"/>
      <c r="CT13" s="16"/>
      <c r="CU13" s="5">
        <v>-500</v>
      </c>
      <c r="CV13" s="16"/>
      <c r="CW13" s="18"/>
      <c r="CX13" s="16"/>
      <c r="CY13" s="3"/>
      <c r="CZ13" s="16"/>
      <c r="DA13" s="5">
        <v>-150</v>
      </c>
      <c r="DB13" s="16"/>
      <c r="DC13" s="18"/>
      <c r="DD13" s="16"/>
      <c r="DE13" s="3"/>
      <c r="DF13" s="16"/>
      <c r="DG13" s="5">
        <v>0</v>
      </c>
      <c r="DH13" s="16"/>
      <c r="DI13" s="18"/>
      <c r="DJ13" s="16"/>
      <c r="DK13" s="3"/>
      <c r="DL13" s="16"/>
      <c r="DM13" s="5">
        <v>0</v>
      </c>
      <c r="DN13" s="16"/>
      <c r="DO13" s="18"/>
      <c r="DP13" s="16"/>
      <c r="DQ13" s="3"/>
      <c r="DR13" s="16"/>
      <c r="DS13" s="5">
        <v>0</v>
      </c>
      <c r="DT13" s="16"/>
      <c r="DU13" s="18"/>
      <c r="DV13" s="16"/>
      <c r="DW13" s="3"/>
      <c r="DX13" s="16"/>
      <c r="DY13" s="5">
        <v>-150</v>
      </c>
      <c r="DZ13" s="16"/>
      <c r="EA13" s="18"/>
      <c r="EB13" s="16"/>
      <c r="EC13" s="3"/>
      <c r="ED13" s="16"/>
      <c r="EE13" s="5">
        <v>0</v>
      </c>
      <c r="EF13" s="16"/>
      <c r="EG13" s="18"/>
      <c r="EH13" s="16"/>
      <c r="EI13" s="3"/>
      <c r="EJ13" s="16"/>
      <c r="EK13" s="5">
        <v>-525</v>
      </c>
      <c r="EL13" s="16"/>
      <c r="EM13" s="18"/>
      <c r="EN13" s="16"/>
      <c r="EO13" s="3"/>
      <c r="EP13" s="16"/>
      <c r="EQ13" s="5">
        <v>0</v>
      </c>
      <c r="ER13" s="16"/>
      <c r="ES13" s="18"/>
      <c r="ET13" s="16"/>
      <c r="EU13" s="16"/>
      <c r="EV13" s="16"/>
      <c r="EW13" s="5">
        <v>0</v>
      </c>
      <c r="EX13" s="16"/>
      <c r="EY13" s="18"/>
      <c r="EZ13" s="16"/>
      <c r="FA13" s="3"/>
      <c r="FB13" s="16"/>
      <c r="FC13" s="5">
        <v>0</v>
      </c>
      <c r="FD13" s="16"/>
      <c r="FE13" s="18"/>
      <c r="FF13" s="16"/>
      <c r="FG13" s="3"/>
      <c r="FH13" s="16"/>
      <c r="FI13" s="5">
        <v>0</v>
      </c>
      <c r="FJ13" s="16"/>
      <c r="FK13" s="18"/>
      <c r="FL13" s="16"/>
      <c r="FM13" s="16"/>
      <c r="FN13" s="16"/>
      <c r="FO13" s="5">
        <f>ROUND(I13+O13+U13+AA13+AG13+AM13+AS13+AY13+BE13+BK13+BQ13+BW13+CC13+CI13+CO13+CU13+DA13+DG13+DM13+DS13+DY13+EE13+EK13+EQ13+EW13+FC13+FI13,5)</f>
        <v>-4600</v>
      </c>
    </row>
    <row r="14" spans="1:171" ht="15.75" thickBot="1">
      <c r="A14" s="2"/>
      <c r="B14" s="2"/>
      <c r="C14" s="2" t="s">
        <v>17</v>
      </c>
      <c r="D14" s="2"/>
      <c r="E14" s="18"/>
      <c r="F14" s="16"/>
      <c r="G14" s="3"/>
      <c r="H14" s="16"/>
      <c r="I14" s="7">
        <f>ROUND(SUM(I12:I13),5)</f>
        <v>0</v>
      </c>
      <c r="J14" s="16"/>
      <c r="K14" s="18"/>
      <c r="L14" s="16"/>
      <c r="M14" s="3"/>
      <c r="N14" s="16"/>
      <c r="O14" s="7">
        <f>ROUND(SUM(O12:O13),5)</f>
        <v>0</v>
      </c>
      <c r="P14" s="16"/>
      <c r="Q14" s="18"/>
      <c r="R14" s="16"/>
      <c r="S14" s="3"/>
      <c r="T14" s="16"/>
      <c r="U14" s="7">
        <f>ROUND(SUM(U12:U13),5)</f>
        <v>-500</v>
      </c>
      <c r="V14" s="16"/>
      <c r="W14" s="18"/>
      <c r="X14" s="16"/>
      <c r="Y14" s="3"/>
      <c r="Z14" s="16"/>
      <c r="AA14" s="7">
        <f>ROUND(SUM(AA12:AA13),5)</f>
        <v>-400</v>
      </c>
      <c r="AB14" s="16"/>
      <c r="AC14" s="18"/>
      <c r="AD14" s="16"/>
      <c r="AE14" s="3"/>
      <c r="AF14" s="16"/>
      <c r="AG14" s="7">
        <f>ROUND(SUM(AG12:AG13),5)</f>
        <v>0</v>
      </c>
      <c r="AH14" s="16"/>
      <c r="AI14" s="18"/>
      <c r="AJ14" s="16"/>
      <c r="AK14" s="3"/>
      <c r="AL14" s="16"/>
      <c r="AM14" s="7">
        <f>ROUND(SUM(AM12:AM13),5)</f>
        <v>-500</v>
      </c>
      <c r="AN14" s="16"/>
      <c r="AO14" s="18"/>
      <c r="AP14" s="16"/>
      <c r="AQ14" s="3"/>
      <c r="AR14" s="16"/>
      <c r="AS14" s="7">
        <f>ROUND(SUM(AS12:AS13),5)</f>
        <v>-500</v>
      </c>
      <c r="AT14" s="16"/>
      <c r="AU14" s="18"/>
      <c r="AV14" s="16"/>
      <c r="AW14" s="3"/>
      <c r="AX14" s="16"/>
      <c r="AY14" s="7">
        <f>ROUND(SUM(AY12:AY13),5)</f>
        <v>-325</v>
      </c>
      <c r="AZ14" s="16"/>
      <c r="BA14" s="18"/>
      <c r="BB14" s="16"/>
      <c r="BC14" s="3"/>
      <c r="BD14" s="16"/>
      <c r="BE14" s="7">
        <f>ROUND(SUM(BE12:BE13),5)</f>
        <v>0</v>
      </c>
      <c r="BF14" s="16"/>
      <c r="BG14" s="18"/>
      <c r="BH14" s="16"/>
      <c r="BI14" s="3"/>
      <c r="BJ14" s="16"/>
      <c r="BK14" s="7">
        <f>ROUND(SUM(BK12:BK13),5)</f>
        <v>0</v>
      </c>
      <c r="BL14" s="16"/>
      <c r="BM14" s="18"/>
      <c r="BN14" s="16"/>
      <c r="BO14" s="16"/>
      <c r="BP14" s="16"/>
      <c r="BQ14" s="7">
        <f>ROUND(SUM(BQ12:BQ13),5)</f>
        <v>0</v>
      </c>
      <c r="BR14" s="16"/>
      <c r="BS14" s="18"/>
      <c r="BT14" s="16"/>
      <c r="BU14" s="3"/>
      <c r="BV14" s="16"/>
      <c r="BW14" s="7">
        <f>ROUND(SUM(BW12:BW13),5)</f>
        <v>0</v>
      </c>
      <c r="BX14" s="16"/>
      <c r="BY14" s="18"/>
      <c r="BZ14" s="16"/>
      <c r="CA14" s="3"/>
      <c r="CB14" s="16"/>
      <c r="CC14" s="7">
        <f>ROUND(SUM(CC12:CC13),5)</f>
        <v>-475</v>
      </c>
      <c r="CD14" s="16"/>
      <c r="CE14" s="18"/>
      <c r="CF14" s="16"/>
      <c r="CG14" s="3"/>
      <c r="CH14" s="16"/>
      <c r="CI14" s="7">
        <f>ROUND(SUM(CI12:CI13),5)</f>
        <v>-575</v>
      </c>
      <c r="CJ14" s="16"/>
      <c r="CK14" s="18"/>
      <c r="CL14" s="16"/>
      <c r="CM14" s="3"/>
      <c r="CN14" s="16"/>
      <c r="CO14" s="7">
        <f>ROUND(SUM(CO12:CO13),5)</f>
        <v>0</v>
      </c>
      <c r="CP14" s="16"/>
      <c r="CQ14" s="18"/>
      <c r="CR14" s="16"/>
      <c r="CS14" s="3"/>
      <c r="CT14" s="16"/>
      <c r="CU14" s="7">
        <f>ROUND(SUM(CU12:CU13),5)</f>
        <v>-500</v>
      </c>
      <c r="CV14" s="16"/>
      <c r="CW14" s="18"/>
      <c r="CX14" s="16"/>
      <c r="CY14" s="3"/>
      <c r="CZ14" s="16"/>
      <c r="DA14" s="7">
        <f>ROUND(SUM(DA12:DA13),5)</f>
        <v>-150</v>
      </c>
      <c r="DB14" s="16"/>
      <c r="DC14" s="18"/>
      <c r="DD14" s="16"/>
      <c r="DE14" s="3"/>
      <c r="DF14" s="16"/>
      <c r="DG14" s="7">
        <f>ROUND(SUM(DG12:DG13),5)</f>
        <v>0</v>
      </c>
      <c r="DH14" s="16"/>
      <c r="DI14" s="18"/>
      <c r="DJ14" s="16"/>
      <c r="DK14" s="3"/>
      <c r="DL14" s="16"/>
      <c r="DM14" s="7">
        <f>ROUND(SUM(DM12:DM13),5)</f>
        <v>0</v>
      </c>
      <c r="DN14" s="16"/>
      <c r="DO14" s="18"/>
      <c r="DP14" s="16"/>
      <c r="DQ14" s="3"/>
      <c r="DR14" s="16"/>
      <c r="DS14" s="7">
        <f>ROUND(SUM(DS12:DS13),5)</f>
        <v>0</v>
      </c>
      <c r="DT14" s="16"/>
      <c r="DU14" s="18"/>
      <c r="DV14" s="16"/>
      <c r="DW14" s="3"/>
      <c r="DX14" s="16"/>
      <c r="DY14" s="7">
        <f>ROUND(SUM(DY12:DY13),5)</f>
        <v>-150</v>
      </c>
      <c r="DZ14" s="16"/>
      <c r="EA14" s="18"/>
      <c r="EB14" s="16"/>
      <c r="EC14" s="3"/>
      <c r="ED14" s="16"/>
      <c r="EE14" s="7">
        <f>ROUND(SUM(EE12:EE13),5)</f>
        <v>0</v>
      </c>
      <c r="EF14" s="16"/>
      <c r="EG14" s="18"/>
      <c r="EH14" s="16"/>
      <c r="EI14" s="3"/>
      <c r="EJ14" s="16"/>
      <c r="EK14" s="7">
        <f>ROUND(SUM(EK12:EK13),5)</f>
        <v>-525</v>
      </c>
      <c r="EL14" s="16"/>
      <c r="EM14" s="18"/>
      <c r="EN14" s="16"/>
      <c r="EO14" s="3"/>
      <c r="EP14" s="16"/>
      <c r="EQ14" s="7">
        <f>ROUND(SUM(EQ12:EQ13),5)</f>
        <v>0</v>
      </c>
      <c r="ER14" s="16"/>
      <c r="ES14" s="18"/>
      <c r="ET14" s="16"/>
      <c r="EU14" s="16"/>
      <c r="EV14" s="16"/>
      <c r="EW14" s="7">
        <f>ROUND(SUM(EW12:EW13),5)</f>
        <v>0</v>
      </c>
      <c r="EX14" s="16"/>
      <c r="EY14" s="18"/>
      <c r="EZ14" s="16"/>
      <c r="FA14" s="3"/>
      <c r="FB14" s="16"/>
      <c r="FC14" s="7">
        <f>ROUND(SUM(FC12:FC13),5)</f>
        <v>0</v>
      </c>
      <c r="FD14" s="16"/>
      <c r="FE14" s="18"/>
      <c r="FF14" s="16"/>
      <c r="FG14" s="3"/>
      <c r="FH14" s="16"/>
      <c r="FI14" s="7">
        <f>ROUND(SUM(FI12:FI13),5)</f>
        <v>0</v>
      </c>
      <c r="FJ14" s="16"/>
      <c r="FK14" s="18"/>
      <c r="FL14" s="16"/>
      <c r="FM14" s="16"/>
      <c r="FN14" s="16"/>
      <c r="FO14" s="7">
        <f>ROUND(I14+O14+U14+AA14+AG14+AM14+AS14+AY14+BE14+BK14+BQ14+BW14+CC14+CI14+CO14+CU14+DA14+DG14+DM14+DS14+DY14+EE14+EK14+EQ14+EW14+FC14+FI14,5)</f>
        <v>-4600</v>
      </c>
    </row>
    <row r="15" spans="1:171" ht="30" customHeight="1">
      <c r="A15" s="2"/>
      <c r="B15" s="2" t="s">
        <v>18</v>
      </c>
      <c r="C15" s="2"/>
      <c r="D15" s="2"/>
      <c r="E15" s="18"/>
      <c r="F15" s="16"/>
      <c r="G15" s="3"/>
      <c r="H15" s="16"/>
      <c r="I15" s="3">
        <f>ROUND(I11+I14,5)</f>
        <v>2265</v>
      </c>
      <c r="J15" s="16"/>
      <c r="K15" s="18"/>
      <c r="L15" s="16"/>
      <c r="M15" s="3"/>
      <c r="N15" s="16"/>
      <c r="O15" s="3">
        <f>ROUND(O11+O14,5)</f>
        <v>32912.19</v>
      </c>
      <c r="P15" s="16"/>
      <c r="Q15" s="18"/>
      <c r="R15" s="16"/>
      <c r="S15" s="3"/>
      <c r="T15" s="16"/>
      <c r="U15" s="3">
        <f>ROUND(U11+U14,5)</f>
        <v>41287.5</v>
      </c>
      <c r="V15" s="16"/>
      <c r="W15" s="18"/>
      <c r="X15" s="16"/>
      <c r="Y15" s="3"/>
      <c r="Z15" s="16"/>
      <c r="AA15" s="3">
        <f>ROUND(AA11+AA14,5)</f>
        <v>52846.9</v>
      </c>
      <c r="AB15" s="16"/>
      <c r="AC15" s="18"/>
      <c r="AD15" s="16"/>
      <c r="AE15" s="3"/>
      <c r="AF15" s="16"/>
      <c r="AG15" s="3">
        <f>ROUND(AG11+AG14,5)</f>
        <v>60915.68</v>
      </c>
      <c r="AH15" s="16"/>
      <c r="AI15" s="18"/>
      <c r="AJ15" s="16"/>
      <c r="AK15" s="3"/>
      <c r="AL15" s="16"/>
      <c r="AM15" s="3">
        <f>ROUND(AM11+AM14,5)</f>
        <v>56033.32</v>
      </c>
      <c r="AN15" s="16"/>
      <c r="AO15" s="18"/>
      <c r="AP15" s="16"/>
      <c r="AQ15" s="3"/>
      <c r="AR15" s="16"/>
      <c r="AS15" s="3">
        <f>ROUND(AS11+AS14,5)</f>
        <v>43156.25</v>
      </c>
      <c r="AT15" s="16"/>
      <c r="AU15" s="18"/>
      <c r="AV15" s="16"/>
      <c r="AW15" s="3"/>
      <c r="AX15" s="16"/>
      <c r="AY15" s="3">
        <f>ROUND(AY11+AY14,5)</f>
        <v>20019.5</v>
      </c>
      <c r="AZ15" s="16"/>
      <c r="BA15" s="18"/>
      <c r="BB15" s="16"/>
      <c r="BC15" s="3"/>
      <c r="BD15" s="16"/>
      <c r="BE15" s="3">
        <f>ROUND(BE11+BE14,5)</f>
        <v>7173.3</v>
      </c>
      <c r="BF15" s="16"/>
      <c r="BG15" s="18"/>
      <c r="BH15" s="16"/>
      <c r="BI15" s="3"/>
      <c r="BJ15" s="16"/>
      <c r="BK15" s="3">
        <f>ROUND(BK11+BK14,5)</f>
        <v>23079.599999999999</v>
      </c>
      <c r="BL15" s="16"/>
      <c r="BM15" s="18"/>
      <c r="BN15" s="16"/>
      <c r="BO15" s="16"/>
      <c r="BP15" s="16"/>
      <c r="BQ15" s="3">
        <f>ROUND(BQ11+BQ14,5)</f>
        <v>31249.99</v>
      </c>
      <c r="BR15" s="16"/>
      <c r="BS15" s="18"/>
      <c r="BT15" s="16"/>
      <c r="BU15" s="3"/>
      <c r="BV15" s="16"/>
      <c r="BW15" s="3">
        <f>ROUND(BW11+BW14,5)</f>
        <v>4998.3999999999996</v>
      </c>
      <c r="BX15" s="16"/>
      <c r="BY15" s="18"/>
      <c r="BZ15" s="16"/>
      <c r="CA15" s="3"/>
      <c r="CB15" s="16"/>
      <c r="CC15" s="3">
        <f>ROUND(CC11+CC14,5)</f>
        <v>38127</v>
      </c>
      <c r="CD15" s="16"/>
      <c r="CE15" s="18"/>
      <c r="CF15" s="16"/>
      <c r="CG15" s="3"/>
      <c r="CH15" s="16"/>
      <c r="CI15" s="3">
        <f>ROUND(CI11+CI14,5)</f>
        <v>72163.399999999994</v>
      </c>
      <c r="CJ15" s="16"/>
      <c r="CK15" s="18"/>
      <c r="CL15" s="16"/>
      <c r="CM15" s="3"/>
      <c r="CN15" s="16"/>
      <c r="CO15" s="3">
        <f>ROUND(CO11+CO14,5)</f>
        <v>13332.16</v>
      </c>
      <c r="CP15" s="16"/>
      <c r="CQ15" s="18"/>
      <c r="CR15" s="16"/>
      <c r="CS15" s="3"/>
      <c r="CT15" s="16"/>
      <c r="CU15" s="3">
        <f>ROUND(CU11+CU14,5)</f>
        <v>53554.6</v>
      </c>
      <c r="CV15" s="16"/>
      <c r="CW15" s="18"/>
      <c r="CX15" s="16"/>
      <c r="CY15" s="3"/>
      <c r="CZ15" s="16"/>
      <c r="DA15" s="3">
        <f>ROUND(DA11+DA14,5)</f>
        <v>49587.41</v>
      </c>
      <c r="DB15" s="16"/>
      <c r="DC15" s="18"/>
      <c r="DD15" s="16"/>
      <c r="DE15" s="3"/>
      <c r="DF15" s="16"/>
      <c r="DG15" s="3">
        <f>ROUND(DG11+DG14,5)</f>
        <v>100</v>
      </c>
      <c r="DH15" s="16"/>
      <c r="DI15" s="18"/>
      <c r="DJ15" s="16"/>
      <c r="DK15" s="3"/>
      <c r="DL15" s="16"/>
      <c r="DM15" s="3">
        <f>ROUND(DM11+DM14,5)</f>
        <v>9807.26</v>
      </c>
      <c r="DN15" s="16"/>
      <c r="DO15" s="18"/>
      <c r="DP15" s="16"/>
      <c r="DQ15" s="3"/>
      <c r="DR15" s="16"/>
      <c r="DS15" s="3">
        <f>ROUND(DS11+DS14,5)</f>
        <v>37639.599999999999</v>
      </c>
      <c r="DT15" s="16"/>
      <c r="DU15" s="18"/>
      <c r="DV15" s="16"/>
      <c r="DW15" s="3"/>
      <c r="DX15" s="16"/>
      <c r="DY15" s="3">
        <f>ROUND(DY11+DY14,5)</f>
        <v>31854.25</v>
      </c>
      <c r="DZ15" s="16"/>
      <c r="EA15" s="18"/>
      <c r="EB15" s="16"/>
      <c r="EC15" s="3"/>
      <c r="ED15" s="16"/>
      <c r="EE15" s="3">
        <f>ROUND(EE11+EE14,5)</f>
        <v>2614.7600000000002</v>
      </c>
      <c r="EF15" s="16"/>
      <c r="EG15" s="18"/>
      <c r="EH15" s="16"/>
      <c r="EI15" s="3"/>
      <c r="EJ15" s="16"/>
      <c r="EK15" s="3">
        <f>ROUND(EK11+EK14,5)</f>
        <v>50023.199999999997</v>
      </c>
      <c r="EL15" s="16"/>
      <c r="EM15" s="18"/>
      <c r="EN15" s="16"/>
      <c r="EO15" s="3"/>
      <c r="EP15" s="16"/>
      <c r="EQ15" s="3">
        <f>ROUND(EQ11+EQ14,5)</f>
        <v>33381.89</v>
      </c>
      <c r="ER15" s="16"/>
      <c r="ES15" s="18"/>
      <c r="ET15" s="16"/>
      <c r="EU15" s="16"/>
      <c r="EV15" s="16"/>
      <c r="EW15" s="3">
        <f>ROUND(EW11+EW14,5)</f>
        <v>961.54</v>
      </c>
      <c r="EX15" s="16"/>
      <c r="EY15" s="18"/>
      <c r="EZ15" s="16"/>
      <c r="FA15" s="3"/>
      <c r="FB15" s="16"/>
      <c r="FC15" s="3">
        <f>ROUND(FC11+FC14,5)</f>
        <v>2340</v>
      </c>
      <c r="FD15" s="16"/>
      <c r="FE15" s="18"/>
      <c r="FF15" s="16"/>
      <c r="FG15" s="3"/>
      <c r="FH15" s="16"/>
      <c r="FI15" s="3">
        <f>ROUND(FI11+FI14,5)</f>
        <v>49710.1</v>
      </c>
      <c r="FJ15" s="16"/>
      <c r="FK15" s="18"/>
      <c r="FL15" s="16"/>
      <c r="FM15" s="16"/>
      <c r="FN15" s="16"/>
      <c r="FO15" s="3">
        <f>ROUND(I15+O15+U15+AA15+AG15+AM15+AS15+AY15+BE15+BK15+BQ15+BW15+CC15+CI15+CO15+CU15+DA15+DG15+DM15+DS15+DY15+EE15+EK15+EQ15+EW15+FC15+FI15,5)</f>
        <v>821134.8</v>
      </c>
    </row>
    <row r="16" spans="1:171" ht="30" customHeight="1">
      <c r="A16" s="2"/>
      <c r="B16" s="2" t="s">
        <v>19</v>
      </c>
      <c r="C16" s="2"/>
      <c r="D16" s="2"/>
      <c r="E16" s="18"/>
      <c r="F16" s="16"/>
      <c r="G16" s="3"/>
      <c r="H16" s="16"/>
      <c r="I16" s="3"/>
      <c r="J16" s="16"/>
      <c r="K16" s="18"/>
      <c r="L16" s="16"/>
      <c r="M16" s="3"/>
      <c r="N16" s="16"/>
      <c r="O16" s="3"/>
      <c r="P16" s="16"/>
      <c r="Q16" s="18"/>
      <c r="R16" s="16"/>
      <c r="S16" s="3"/>
      <c r="T16" s="16"/>
      <c r="U16" s="3"/>
      <c r="V16" s="16"/>
      <c r="W16" s="18"/>
      <c r="X16" s="16"/>
      <c r="Y16" s="3"/>
      <c r="Z16" s="16"/>
      <c r="AA16" s="3"/>
      <c r="AB16" s="16"/>
      <c r="AC16" s="18"/>
      <c r="AD16" s="16"/>
      <c r="AE16" s="3"/>
      <c r="AF16" s="16"/>
      <c r="AG16" s="3"/>
      <c r="AH16" s="16"/>
      <c r="AI16" s="18"/>
      <c r="AJ16" s="16"/>
      <c r="AK16" s="3"/>
      <c r="AL16" s="16"/>
      <c r="AM16" s="3"/>
      <c r="AN16" s="16"/>
      <c r="AO16" s="18"/>
      <c r="AP16" s="16"/>
      <c r="AQ16" s="3"/>
      <c r="AR16" s="16"/>
      <c r="AS16" s="3"/>
      <c r="AT16" s="16"/>
      <c r="AU16" s="18"/>
      <c r="AV16" s="16"/>
      <c r="AW16" s="3"/>
      <c r="AX16" s="16"/>
      <c r="AY16" s="3"/>
      <c r="AZ16" s="16"/>
      <c r="BA16" s="18"/>
      <c r="BB16" s="16"/>
      <c r="BC16" s="3"/>
      <c r="BD16" s="16"/>
      <c r="BE16" s="3"/>
      <c r="BF16" s="16"/>
      <c r="BG16" s="18"/>
      <c r="BH16" s="16"/>
      <c r="BI16" s="3"/>
      <c r="BJ16" s="16"/>
      <c r="BK16" s="3"/>
      <c r="BL16" s="16"/>
      <c r="BM16" s="18"/>
      <c r="BN16" s="16"/>
      <c r="BO16" s="16"/>
      <c r="BP16" s="16"/>
      <c r="BQ16" s="3"/>
      <c r="BR16" s="16"/>
      <c r="BS16" s="18"/>
      <c r="BT16" s="16"/>
      <c r="BU16" s="3"/>
      <c r="BV16" s="16"/>
      <c r="BW16" s="3"/>
      <c r="BX16" s="16"/>
      <c r="BY16" s="18"/>
      <c r="BZ16" s="16"/>
      <c r="CA16" s="3"/>
      <c r="CB16" s="16"/>
      <c r="CC16" s="3"/>
      <c r="CD16" s="16"/>
      <c r="CE16" s="18"/>
      <c r="CF16" s="16"/>
      <c r="CG16" s="3"/>
      <c r="CH16" s="16"/>
      <c r="CI16" s="3"/>
      <c r="CJ16" s="16"/>
      <c r="CK16" s="18"/>
      <c r="CL16" s="16"/>
      <c r="CM16" s="3"/>
      <c r="CN16" s="16"/>
      <c r="CO16" s="3"/>
      <c r="CP16" s="16"/>
      <c r="CQ16" s="18"/>
      <c r="CR16" s="16"/>
      <c r="CS16" s="3"/>
      <c r="CT16" s="16"/>
      <c r="CU16" s="3"/>
      <c r="CV16" s="16"/>
      <c r="CW16" s="18"/>
      <c r="CX16" s="16"/>
      <c r="CY16" s="3"/>
      <c r="CZ16" s="16"/>
      <c r="DA16" s="3"/>
      <c r="DB16" s="16"/>
      <c r="DC16" s="18"/>
      <c r="DD16" s="16"/>
      <c r="DE16" s="3"/>
      <c r="DF16" s="16"/>
      <c r="DG16" s="3"/>
      <c r="DH16" s="16"/>
      <c r="DI16" s="18"/>
      <c r="DJ16" s="16"/>
      <c r="DK16" s="3"/>
      <c r="DL16" s="16"/>
      <c r="DM16" s="3"/>
      <c r="DN16" s="16"/>
      <c r="DO16" s="18"/>
      <c r="DP16" s="16"/>
      <c r="DQ16" s="3"/>
      <c r="DR16" s="16"/>
      <c r="DS16" s="3"/>
      <c r="DT16" s="16"/>
      <c r="DU16" s="18"/>
      <c r="DV16" s="16"/>
      <c r="DW16" s="3"/>
      <c r="DX16" s="16"/>
      <c r="DY16" s="3"/>
      <c r="DZ16" s="16"/>
      <c r="EA16" s="18"/>
      <c r="EB16" s="16"/>
      <c r="EC16" s="3"/>
      <c r="ED16" s="16"/>
      <c r="EE16" s="3"/>
      <c r="EF16" s="16"/>
      <c r="EG16" s="18"/>
      <c r="EH16" s="16"/>
      <c r="EI16" s="3"/>
      <c r="EJ16" s="16"/>
      <c r="EK16" s="3"/>
      <c r="EL16" s="16"/>
      <c r="EM16" s="18"/>
      <c r="EN16" s="16"/>
      <c r="EO16" s="3"/>
      <c r="EP16" s="16"/>
      <c r="EQ16" s="3"/>
      <c r="ER16" s="16"/>
      <c r="ES16" s="18"/>
      <c r="ET16" s="16"/>
      <c r="EU16" s="16"/>
      <c r="EV16" s="16"/>
      <c r="EW16" s="3"/>
      <c r="EX16" s="16"/>
      <c r="EY16" s="18"/>
      <c r="EZ16" s="16"/>
      <c r="FA16" s="3"/>
      <c r="FB16" s="16"/>
      <c r="FC16" s="3"/>
      <c r="FD16" s="16"/>
      <c r="FE16" s="18"/>
      <c r="FF16" s="16"/>
      <c r="FG16" s="3"/>
      <c r="FH16" s="16"/>
      <c r="FI16" s="3"/>
      <c r="FJ16" s="16"/>
      <c r="FK16" s="18"/>
      <c r="FL16" s="16"/>
      <c r="FM16" s="16"/>
      <c r="FN16" s="16"/>
      <c r="FO16" s="3"/>
    </row>
    <row r="17" spans="1:171">
      <c r="A17" s="2"/>
      <c r="B17" s="2"/>
      <c r="C17" s="2" t="s">
        <v>20</v>
      </c>
      <c r="D17" s="2"/>
      <c r="E17" s="18"/>
      <c r="F17" s="16"/>
      <c r="G17" s="3"/>
      <c r="H17" s="16"/>
      <c r="I17" s="3">
        <v>0</v>
      </c>
      <c r="J17" s="16"/>
      <c r="K17" s="18"/>
      <c r="L17" s="16"/>
      <c r="M17" s="3"/>
      <c r="N17" s="16"/>
      <c r="O17" s="3">
        <v>-5427.46</v>
      </c>
      <c r="P17" s="16"/>
      <c r="Q17" s="18"/>
      <c r="R17" s="16"/>
      <c r="S17" s="3"/>
      <c r="T17" s="16"/>
      <c r="U17" s="3">
        <v>-8240.58</v>
      </c>
      <c r="V17" s="16"/>
      <c r="W17" s="18"/>
      <c r="X17" s="16"/>
      <c r="Y17" s="3"/>
      <c r="Z17" s="16"/>
      <c r="AA17" s="3">
        <v>-13147.43</v>
      </c>
      <c r="AB17" s="16"/>
      <c r="AC17" s="18"/>
      <c r="AD17" s="16"/>
      <c r="AE17" s="3"/>
      <c r="AF17" s="16"/>
      <c r="AG17" s="3">
        <v>-14612.63</v>
      </c>
      <c r="AH17" s="16"/>
      <c r="AI17" s="18"/>
      <c r="AJ17" s="16"/>
      <c r="AK17" s="3"/>
      <c r="AL17" s="16"/>
      <c r="AM17" s="3">
        <v>-12201.47</v>
      </c>
      <c r="AN17" s="16"/>
      <c r="AO17" s="18"/>
      <c r="AP17" s="16"/>
      <c r="AQ17" s="3"/>
      <c r="AR17" s="16"/>
      <c r="AS17" s="3">
        <v>-8682.3799999999992</v>
      </c>
      <c r="AT17" s="16"/>
      <c r="AU17" s="18"/>
      <c r="AV17" s="16"/>
      <c r="AW17" s="3"/>
      <c r="AX17" s="16"/>
      <c r="AY17" s="3">
        <v>-2764.45</v>
      </c>
      <c r="AZ17" s="16"/>
      <c r="BA17" s="18"/>
      <c r="BB17" s="16"/>
      <c r="BC17" s="3"/>
      <c r="BD17" s="16"/>
      <c r="BE17" s="3">
        <v>-936.83</v>
      </c>
      <c r="BF17" s="16"/>
      <c r="BG17" s="18"/>
      <c r="BH17" s="16"/>
      <c r="BI17" s="3"/>
      <c r="BJ17" s="16"/>
      <c r="BK17" s="3">
        <v>-5776.34</v>
      </c>
      <c r="BL17" s="16"/>
      <c r="BM17" s="18"/>
      <c r="BN17" s="16"/>
      <c r="BO17" s="16"/>
      <c r="BP17" s="16"/>
      <c r="BQ17" s="3">
        <v>-9266.6299999999992</v>
      </c>
      <c r="BR17" s="16"/>
      <c r="BS17" s="18"/>
      <c r="BT17" s="16"/>
      <c r="BU17" s="3"/>
      <c r="BV17" s="16"/>
      <c r="BW17" s="3">
        <v>-751.43</v>
      </c>
      <c r="BX17" s="16"/>
      <c r="BY17" s="18"/>
      <c r="BZ17" s="16"/>
      <c r="CA17" s="3"/>
      <c r="CB17" s="16"/>
      <c r="CC17" s="3">
        <v>-7440.73</v>
      </c>
      <c r="CD17" s="16"/>
      <c r="CE17" s="18"/>
      <c r="CF17" s="16"/>
      <c r="CG17" s="3"/>
      <c r="CH17" s="16"/>
      <c r="CI17" s="3">
        <v>-17755.259999999998</v>
      </c>
      <c r="CJ17" s="16"/>
      <c r="CK17" s="18"/>
      <c r="CL17" s="16"/>
      <c r="CM17" s="3"/>
      <c r="CN17" s="16"/>
      <c r="CO17" s="3">
        <v>-2179.3200000000002</v>
      </c>
      <c r="CP17" s="16"/>
      <c r="CQ17" s="18"/>
      <c r="CR17" s="16"/>
      <c r="CS17" s="3"/>
      <c r="CT17" s="16"/>
      <c r="CU17" s="3">
        <v>-11815.08</v>
      </c>
      <c r="CV17" s="16"/>
      <c r="CW17" s="18"/>
      <c r="CX17" s="16"/>
      <c r="CY17" s="3"/>
      <c r="CZ17" s="16"/>
      <c r="DA17" s="3">
        <v>-12554.36</v>
      </c>
      <c r="DB17" s="16"/>
      <c r="DC17" s="18"/>
      <c r="DD17" s="16"/>
      <c r="DE17" s="3"/>
      <c r="DF17" s="16"/>
      <c r="DG17" s="3">
        <v>0</v>
      </c>
      <c r="DH17" s="16"/>
      <c r="DI17" s="18"/>
      <c r="DJ17" s="16"/>
      <c r="DK17" s="3"/>
      <c r="DL17" s="16"/>
      <c r="DM17" s="3">
        <v>-2272.36</v>
      </c>
      <c r="DN17" s="16"/>
      <c r="DO17" s="18"/>
      <c r="DP17" s="16"/>
      <c r="DQ17" s="3"/>
      <c r="DR17" s="16"/>
      <c r="DS17" s="3">
        <v>-6801.69</v>
      </c>
      <c r="DT17" s="16"/>
      <c r="DU17" s="18"/>
      <c r="DV17" s="16"/>
      <c r="DW17" s="3"/>
      <c r="DX17" s="16"/>
      <c r="DY17" s="3">
        <v>-6008.18</v>
      </c>
      <c r="DZ17" s="16"/>
      <c r="EA17" s="18"/>
      <c r="EB17" s="16"/>
      <c r="EC17" s="3"/>
      <c r="ED17" s="16"/>
      <c r="EE17" s="3">
        <v>-223.98</v>
      </c>
      <c r="EF17" s="16"/>
      <c r="EG17" s="18"/>
      <c r="EH17" s="16"/>
      <c r="EI17" s="3"/>
      <c r="EJ17" s="16"/>
      <c r="EK17" s="3">
        <v>-10766.15</v>
      </c>
      <c r="EL17" s="16"/>
      <c r="EM17" s="18"/>
      <c r="EN17" s="16"/>
      <c r="EO17" s="3"/>
      <c r="EP17" s="16"/>
      <c r="EQ17" s="3">
        <v>-6810.94</v>
      </c>
      <c r="ER17" s="16"/>
      <c r="ES17" s="18"/>
      <c r="ET17" s="16"/>
      <c r="EU17" s="16"/>
      <c r="EV17" s="16"/>
      <c r="EW17" s="3">
        <v>-128.74</v>
      </c>
      <c r="EX17" s="16"/>
      <c r="EY17" s="18"/>
      <c r="EZ17" s="16"/>
      <c r="FA17" s="3"/>
      <c r="FB17" s="16"/>
      <c r="FC17" s="3">
        <v>-348.86</v>
      </c>
      <c r="FD17" s="16"/>
      <c r="FE17" s="18"/>
      <c r="FF17" s="16"/>
      <c r="FG17" s="3"/>
      <c r="FH17" s="16"/>
      <c r="FI17" s="3">
        <v>-10461.73</v>
      </c>
      <c r="FJ17" s="16"/>
      <c r="FK17" s="18"/>
      <c r="FL17" s="16"/>
      <c r="FM17" s="16"/>
      <c r="FN17" s="16"/>
      <c r="FO17" s="3">
        <f>ROUND(I17+O17+U17+AA17+AG17+AM17+AS17+AY17+BE17+BK17+BQ17+BW17+CC17+CI17+CO17+CU17+DA17+DG17+DM17+DS17+DY17+EE17+EK17+EQ17+EW17+FC17+FI17,5)</f>
        <v>-177375.01</v>
      </c>
    </row>
    <row r="18" spans="1:171">
      <c r="A18" s="2"/>
      <c r="B18" s="2"/>
      <c r="C18" s="2" t="s">
        <v>21</v>
      </c>
      <c r="D18" s="2"/>
      <c r="E18" s="18"/>
      <c r="F18" s="16"/>
      <c r="G18" s="3"/>
      <c r="H18" s="16"/>
      <c r="I18" s="3">
        <v>0</v>
      </c>
      <c r="J18" s="16"/>
      <c r="K18" s="18"/>
      <c r="L18" s="16"/>
      <c r="M18" s="3"/>
      <c r="N18" s="16"/>
      <c r="O18" s="3">
        <v>-1489.21</v>
      </c>
      <c r="P18" s="16"/>
      <c r="Q18" s="18"/>
      <c r="R18" s="16"/>
      <c r="S18" s="3"/>
      <c r="T18" s="16"/>
      <c r="U18" s="3">
        <v>-1935.23</v>
      </c>
      <c r="V18" s="16"/>
      <c r="W18" s="18"/>
      <c r="X18" s="16"/>
      <c r="Y18" s="3"/>
      <c r="Z18" s="16"/>
      <c r="AA18" s="3">
        <v>-2356.1999999999998</v>
      </c>
      <c r="AB18" s="16"/>
      <c r="AC18" s="18"/>
      <c r="AD18" s="16"/>
      <c r="AE18" s="3"/>
      <c r="AF18" s="16"/>
      <c r="AG18" s="3">
        <v>-2356.1999999999998</v>
      </c>
      <c r="AH18" s="16"/>
      <c r="AI18" s="18"/>
      <c r="AJ18" s="16"/>
      <c r="AK18" s="3"/>
      <c r="AL18" s="16"/>
      <c r="AM18" s="3">
        <v>-2356.1999999999998</v>
      </c>
      <c r="AN18" s="16"/>
      <c r="AO18" s="18"/>
      <c r="AP18" s="16"/>
      <c r="AQ18" s="3"/>
      <c r="AR18" s="16"/>
      <c r="AS18" s="3">
        <v>-2027.73</v>
      </c>
      <c r="AT18" s="16"/>
      <c r="AU18" s="18"/>
      <c r="AV18" s="16"/>
      <c r="AW18" s="3"/>
      <c r="AX18" s="16"/>
      <c r="AY18" s="3">
        <v>-880.44</v>
      </c>
      <c r="AZ18" s="16"/>
      <c r="BA18" s="18"/>
      <c r="BB18" s="16"/>
      <c r="BC18" s="3"/>
      <c r="BD18" s="16"/>
      <c r="BE18" s="3">
        <v>-301.77</v>
      </c>
      <c r="BF18" s="16"/>
      <c r="BG18" s="18"/>
      <c r="BH18" s="16"/>
      <c r="BI18" s="3"/>
      <c r="BJ18" s="16"/>
      <c r="BK18" s="3">
        <v>-1095.79</v>
      </c>
      <c r="BL18" s="16"/>
      <c r="BM18" s="18"/>
      <c r="BN18" s="16"/>
      <c r="BO18" s="16"/>
      <c r="BP18" s="16"/>
      <c r="BQ18" s="3">
        <v>-1500.25</v>
      </c>
      <c r="BR18" s="16"/>
      <c r="BS18" s="18"/>
      <c r="BT18" s="16"/>
      <c r="BU18" s="3"/>
      <c r="BV18" s="16"/>
      <c r="BW18" s="3">
        <v>-220.77</v>
      </c>
      <c r="BX18" s="16"/>
      <c r="BY18" s="18"/>
      <c r="BZ18" s="16"/>
      <c r="CA18" s="3"/>
      <c r="CB18" s="16"/>
      <c r="CC18" s="3">
        <v>-1784.22</v>
      </c>
      <c r="CD18" s="16"/>
      <c r="CE18" s="18"/>
      <c r="CF18" s="16"/>
      <c r="CG18" s="3"/>
      <c r="CH18" s="16"/>
      <c r="CI18" s="3">
        <v>-2356.1999999999998</v>
      </c>
      <c r="CJ18" s="16"/>
      <c r="CK18" s="18"/>
      <c r="CL18" s="16"/>
      <c r="CM18" s="3"/>
      <c r="CN18" s="16"/>
      <c r="CO18" s="3">
        <v>-599.96</v>
      </c>
      <c r="CP18" s="16"/>
      <c r="CQ18" s="18"/>
      <c r="CR18" s="16"/>
      <c r="CS18" s="3"/>
      <c r="CT18" s="16"/>
      <c r="CU18" s="3">
        <v>-2356.1999999999998</v>
      </c>
      <c r="CV18" s="16"/>
      <c r="CW18" s="18"/>
      <c r="CX18" s="16"/>
      <c r="CY18" s="3"/>
      <c r="CZ18" s="16"/>
      <c r="DA18" s="3">
        <v>-2355.4</v>
      </c>
      <c r="DB18" s="16"/>
      <c r="DC18" s="18"/>
      <c r="DD18" s="16"/>
      <c r="DE18" s="3"/>
      <c r="DF18" s="16"/>
      <c r="DG18" s="3">
        <v>0</v>
      </c>
      <c r="DH18" s="16"/>
      <c r="DI18" s="18"/>
      <c r="DJ18" s="16"/>
      <c r="DK18" s="3"/>
      <c r="DL18" s="16"/>
      <c r="DM18" s="3">
        <v>-458.8</v>
      </c>
      <c r="DN18" s="16"/>
      <c r="DO18" s="18"/>
      <c r="DP18" s="16"/>
      <c r="DQ18" s="3"/>
      <c r="DR18" s="16"/>
      <c r="DS18" s="3">
        <v>-1716.59</v>
      </c>
      <c r="DT18" s="16"/>
      <c r="DU18" s="18"/>
      <c r="DV18" s="16"/>
      <c r="DW18" s="3"/>
      <c r="DX18" s="16"/>
      <c r="DY18" s="3">
        <v>-1464.29</v>
      </c>
      <c r="DZ18" s="16"/>
      <c r="EA18" s="18"/>
      <c r="EB18" s="16"/>
      <c r="EC18" s="3"/>
      <c r="ED18" s="16"/>
      <c r="EE18" s="3">
        <v>-97.79</v>
      </c>
      <c r="EF18" s="16"/>
      <c r="EG18" s="18"/>
      <c r="EH18" s="16"/>
      <c r="EI18" s="3"/>
      <c r="EJ18" s="16"/>
      <c r="EK18" s="3">
        <v>0</v>
      </c>
      <c r="EL18" s="16"/>
      <c r="EM18" s="18"/>
      <c r="EN18" s="16"/>
      <c r="EO18" s="3"/>
      <c r="EP18" s="16"/>
      <c r="EQ18" s="3">
        <v>-1552.44</v>
      </c>
      <c r="ER18" s="16"/>
      <c r="ES18" s="18"/>
      <c r="ET18" s="16"/>
      <c r="EU18" s="16"/>
      <c r="EV18" s="16"/>
      <c r="EW18" s="3">
        <v>-40.93</v>
      </c>
      <c r="EX18" s="16"/>
      <c r="EY18" s="18"/>
      <c r="EZ18" s="16"/>
      <c r="FA18" s="3"/>
      <c r="FB18" s="16"/>
      <c r="FC18" s="3">
        <v>-102.5</v>
      </c>
      <c r="FD18" s="16"/>
      <c r="FE18" s="18"/>
      <c r="FF18" s="16"/>
      <c r="FG18" s="3"/>
      <c r="FH18" s="16"/>
      <c r="FI18" s="3">
        <v>-2320.7399999999998</v>
      </c>
      <c r="FJ18" s="16"/>
      <c r="FK18" s="18"/>
      <c r="FL18" s="16"/>
      <c r="FM18" s="16"/>
      <c r="FN18" s="16"/>
      <c r="FO18" s="3">
        <f>ROUND(I18+O18+U18+AA18+AG18+AM18+AS18+AY18+BE18+BK18+BQ18+BW18+CC18+CI18+CO18+CU18+DA18+DG18+DM18+DS18+DY18+EE18+EK18+EQ18+EW18+FC18+FI18,5)</f>
        <v>-33725.85</v>
      </c>
    </row>
    <row r="19" spans="1:171" ht="15.75" thickBot="1">
      <c r="A19" s="2"/>
      <c r="B19" s="2"/>
      <c r="C19" s="2" t="s">
        <v>22</v>
      </c>
      <c r="D19" s="2"/>
      <c r="E19" s="18"/>
      <c r="F19" s="16"/>
      <c r="G19" s="3"/>
      <c r="H19" s="16"/>
      <c r="I19" s="4">
        <v>-42.59</v>
      </c>
      <c r="J19" s="16"/>
      <c r="K19" s="18"/>
      <c r="L19" s="16"/>
      <c r="M19" s="3"/>
      <c r="N19" s="16"/>
      <c r="O19" s="4">
        <v>-618.72</v>
      </c>
      <c r="P19" s="16"/>
      <c r="Q19" s="18"/>
      <c r="R19" s="16"/>
      <c r="S19" s="3"/>
      <c r="T19" s="16"/>
      <c r="U19" s="4">
        <v>-785.64</v>
      </c>
      <c r="V19" s="16"/>
      <c r="W19" s="18"/>
      <c r="X19" s="16"/>
      <c r="Y19" s="3"/>
      <c r="Z19" s="16"/>
      <c r="AA19" s="4">
        <v>-891.12</v>
      </c>
      <c r="AB19" s="16"/>
      <c r="AC19" s="18"/>
      <c r="AD19" s="16"/>
      <c r="AE19" s="3"/>
      <c r="AF19" s="16"/>
      <c r="AG19" s="4">
        <v>-891.11</v>
      </c>
      <c r="AH19" s="16"/>
      <c r="AI19" s="18"/>
      <c r="AJ19" s="16"/>
      <c r="AK19" s="3"/>
      <c r="AL19" s="16"/>
      <c r="AM19" s="4">
        <v>-891.11</v>
      </c>
      <c r="AN19" s="16"/>
      <c r="AO19" s="18"/>
      <c r="AP19" s="16"/>
      <c r="AQ19" s="3"/>
      <c r="AR19" s="16"/>
      <c r="AS19" s="4">
        <v>-820.81</v>
      </c>
      <c r="AT19" s="16"/>
      <c r="AU19" s="18"/>
      <c r="AV19" s="16"/>
      <c r="AW19" s="3"/>
      <c r="AX19" s="16"/>
      <c r="AY19" s="4">
        <v>-382.46</v>
      </c>
      <c r="AZ19" s="16"/>
      <c r="BA19" s="18"/>
      <c r="BB19" s="16"/>
      <c r="BC19" s="3"/>
      <c r="BD19" s="16"/>
      <c r="BE19" s="4">
        <v>-134.85</v>
      </c>
      <c r="BF19" s="16"/>
      <c r="BG19" s="18"/>
      <c r="BH19" s="16"/>
      <c r="BI19" s="3"/>
      <c r="BJ19" s="16"/>
      <c r="BK19" s="4">
        <v>-433.91</v>
      </c>
      <c r="BL19" s="16"/>
      <c r="BM19" s="18"/>
      <c r="BN19" s="16"/>
      <c r="BO19" s="16"/>
      <c r="BP19" s="16"/>
      <c r="BQ19" s="4">
        <v>-587.47</v>
      </c>
      <c r="BR19" s="16"/>
      <c r="BS19" s="18"/>
      <c r="BT19" s="16"/>
      <c r="BU19" s="3"/>
      <c r="BV19" s="16"/>
      <c r="BW19" s="4">
        <v>-93.98</v>
      </c>
      <c r="BX19" s="16"/>
      <c r="BY19" s="18"/>
      <c r="BZ19" s="16"/>
      <c r="CA19" s="3"/>
      <c r="CB19" s="16"/>
      <c r="CC19" s="4">
        <v>-725.77</v>
      </c>
      <c r="CD19" s="16"/>
      <c r="CE19" s="18"/>
      <c r="CF19" s="16"/>
      <c r="CG19" s="3"/>
      <c r="CH19" s="16"/>
      <c r="CI19" s="4">
        <v>0</v>
      </c>
      <c r="CJ19" s="16"/>
      <c r="CK19" s="18"/>
      <c r="CL19" s="16"/>
      <c r="CM19" s="3"/>
      <c r="CN19" s="16"/>
      <c r="CO19" s="4">
        <v>-250.65</v>
      </c>
      <c r="CP19" s="16"/>
      <c r="CQ19" s="18"/>
      <c r="CR19" s="16"/>
      <c r="CS19" s="3"/>
      <c r="CT19" s="16"/>
      <c r="CU19" s="4">
        <v>-891.12</v>
      </c>
      <c r="CV19" s="16"/>
      <c r="CW19" s="18"/>
      <c r="CX19" s="16"/>
      <c r="CY19" s="3"/>
      <c r="CZ19" s="16"/>
      <c r="DA19" s="4">
        <v>-891.12</v>
      </c>
      <c r="DB19" s="16"/>
      <c r="DC19" s="18"/>
      <c r="DD19" s="16"/>
      <c r="DE19" s="3"/>
      <c r="DF19" s="16"/>
      <c r="DG19" s="4">
        <v>-1.88</v>
      </c>
      <c r="DH19" s="16"/>
      <c r="DI19" s="18"/>
      <c r="DJ19" s="16"/>
      <c r="DK19" s="3"/>
      <c r="DL19" s="16"/>
      <c r="DM19" s="4">
        <v>-184.38</v>
      </c>
      <c r="DN19" s="16"/>
      <c r="DO19" s="18"/>
      <c r="DP19" s="16"/>
      <c r="DQ19" s="3"/>
      <c r="DR19" s="16"/>
      <c r="DS19" s="4">
        <v>-707.62</v>
      </c>
      <c r="DT19" s="16"/>
      <c r="DU19" s="18"/>
      <c r="DV19" s="16"/>
      <c r="DW19" s="3"/>
      <c r="DX19" s="16"/>
      <c r="DY19" s="4">
        <v>-601.69000000000005</v>
      </c>
      <c r="DZ19" s="16"/>
      <c r="EA19" s="18"/>
      <c r="EB19" s="16"/>
      <c r="EC19" s="3"/>
      <c r="ED19" s="16"/>
      <c r="EE19" s="4">
        <v>-49.17</v>
      </c>
      <c r="EF19" s="16"/>
      <c r="EG19" s="18"/>
      <c r="EH19" s="16"/>
      <c r="EI19" s="3"/>
      <c r="EJ19" s="16"/>
      <c r="EK19" s="4">
        <v>-891.11</v>
      </c>
      <c r="EL19" s="16"/>
      <c r="EM19" s="18"/>
      <c r="EN19" s="16"/>
      <c r="EO19" s="3"/>
      <c r="EP19" s="16"/>
      <c r="EQ19" s="4">
        <v>-627.59</v>
      </c>
      <c r="ER19" s="16"/>
      <c r="ES19" s="18"/>
      <c r="ET19" s="16"/>
      <c r="EU19" s="16"/>
      <c r="EV19" s="16"/>
      <c r="EW19" s="4">
        <v>-18.079999999999998</v>
      </c>
      <c r="EX19" s="16"/>
      <c r="EY19" s="18"/>
      <c r="EZ19" s="16"/>
      <c r="FA19" s="3"/>
      <c r="FB19" s="16"/>
      <c r="FC19" s="4">
        <v>-43.99</v>
      </c>
      <c r="FD19" s="16"/>
      <c r="FE19" s="18"/>
      <c r="FF19" s="16"/>
      <c r="FG19" s="3"/>
      <c r="FH19" s="16"/>
      <c r="FI19" s="4">
        <v>-891.12</v>
      </c>
      <c r="FJ19" s="16"/>
      <c r="FK19" s="18"/>
      <c r="FL19" s="16"/>
      <c r="FM19" s="16"/>
      <c r="FN19" s="16"/>
      <c r="FO19" s="4">
        <f>ROUND(I19+O19+U19+AA19+AG19+AM19+AS19+AY19+BE19+BK19+BQ19+BW19+CC19+CI19+CO19+CU19+DA19+DG19+DM19+DS19+DY19+EE19+EK19+EQ19+EW19+FC19+FI19,5)</f>
        <v>-13349.06</v>
      </c>
    </row>
    <row r="20" spans="1:171">
      <c r="A20" s="2"/>
      <c r="B20" s="2" t="s">
        <v>23</v>
      </c>
      <c r="C20" s="2"/>
      <c r="D20" s="2"/>
      <c r="E20" s="18"/>
      <c r="F20" s="16"/>
      <c r="G20" s="3"/>
      <c r="H20" s="16"/>
      <c r="I20" s="3">
        <f>ROUND(SUM(I16:I19),5)</f>
        <v>-42.59</v>
      </c>
      <c r="J20" s="16"/>
      <c r="K20" s="18"/>
      <c r="L20" s="16"/>
      <c r="M20" s="3"/>
      <c r="N20" s="16"/>
      <c r="O20" s="3">
        <f>ROUND(SUM(O16:O19),5)</f>
        <v>-7535.39</v>
      </c>
      <c r="P20" s="16"/>
      <c r="Q20" s="18"/>
      <c r="R20" s="16"/>
      <c r="S20" s="3"/>
      <c r="T20" s="16"/>
      <c r="U20" s="3">
        <f>ROUND(SUM(U16:U19),5)</f>
        <v>-10961.45</v>
      </c>
      <c r="V20" s="16"/>
      <c r="W20" s="18"/>
      <c r="X20" s="16"/>
      <c r="Y20" s="3"/>
      <c r="Z20" s="16"/>
      <c r="AA20" s="3">
        <f>ROUND(SUM(AA16:AA19),5)</f>
        <v>-16394.75</v>
      </c>
      <c r="AB20" s="16"/>
      <c r="AC20" s="18"/>
      <c r="AD20" s="16"/>
      <c r="AE20" s="3"/>
      <c r="AF20" s="16"/>
      <c r="AG20" s="3">
        <f>ROUND(SUM(AG16:AG19),5)</f>
        <v>-17859.939999999999</v>
      </c>
      <c r="AH20" s="16"/>
      <c r="AI20" s="18"/>
      <c r="AJ20" s="16"/>
      <c r="AK20" s="3"/>
      <c r="AL20" s="16"/>
      <c r="AM20" s="3">
        <f>ROUND(SUM(AM16:AM19),5)</f>
        <v>-15448.78</v>
      </c>
      <c r="AN20" s="16"/>
      <c r="AO20" s="18"/>
      <c r="AP20" s="16"/>
      <c r="AQ20" s="3"/>
      <c r="AR20" s="16"/>
      <c r="AS20" s="3">
        <f>ROUND(SUM(AS16:AS19),5)</f>
        <v>-11530.92</v>
      </c>
      <c r="AT20" s="16"/>
      <c r="AU20" s="18"/>
      <c r="AV20" s="16"/>
      <c r="AW20" s="3"/>
      <c r="AX20" s="16"/>
      <c r="AY20" s="3">
        <f>ROUND(SUM(AY16:AY19),5)</f>
        <v>-4027.35</v>
      </c>
      <c r="AZ20" s="16"/>
      <c r="BA20" s="18"/>
      <c r="BB20" s="16"/>
      <c r="BC20" s="3"/>
      <c r="BD20" s="16"/>
      <c r="BE20" s="3">
        <f>ROUND(SUM(BE16:BE19),5)</f>
        <v>-1373.45</v>
      </c>
      <c r="BF20" s="16"/>
      <c r="BG20" s="18"/>
      <c r="BH20" s="16"/>
      <c r="BI20" s="3"/>
      <c r="BJ20" s="16"/>
      <c r="BK20" s="3">
        <f>ROUND(SUM(BK16:BK19),5)</f>
        <v>-7306.04</v>
      </c>
      <c r="BL20" s="16"/>
      <c r="BM20" s="18"/>
      <c r="BN20" s="16"/>
      <c r="BO20" s="16"/>
      <c r="BP20" s="16"/>
      <c r="BQ20" s="3">
        <f>ROUND(SUM(BQ16:BQ19),5)</f>
        <v>-11354.35</v>
      </c>
      <c r="BR20" s="16"/>
      <c r="BS20" s="18"/>
      <c r="BT20" s="16"/>
      <c r="BU20" s="3"/>
      <c r="BV20" s="16"/>
      <c r="BW20" s="3">
        <f>ROUND(SUM(BW16:BW19),5)</f>
        <v>-1066.18</v>
      </c>
      <c r="BX20" s="16"/>
      <c r="BY20" s="18"/>
      <c r="BZ20" s="16"/>
      <c r="CA20" s="3"/>
      <c r="CB20" s="16"/>
      <c r="CC20" s="3">
        <f>ROUND(SUM(CC16:CC19),5)</f>
        <v>-9950.7199999999993</v>
      </c>
      <c r="CD20" s="16"/>
      <c r="CE20" s="18"/>
      <c r="CF20" s="16"/>
      <c r="CG20" s="3"/>
      <c r="CH20" s="16"/>
      <c r="CI20" s="3">
        <f>ROUND(SUM(CI16:CI19),5)</f>
        <v>-20111.46</v>
      </c>
      <c r="CJ20" s="16"/>
      <c r="CK20" s="18"/>
      <c r="CL20" s="16"/>
      <c r="CM20" s="3"/>
      <c r="CN20" s="16"/>
      <c r="CO20" s="3">
        <f>ROUND(SUM(CO16:CO19),5)</f>
        <v>-3029.93</v>
      </c>
      <c r="CP20" s="16"/>
      <c r="CQ20" s="18"/>
      <c r="CR20" s="16"/>
      <c r="CS20" s="3"/>
      <c r="CT20" s="16"/>
      <c r="CU20" s="3">
        <f>ROUND(SUM(CU16:CU19),5)</f>
        <v>-15062.4</v>
      </c>
      <c r="CV20" s="16"/>
      <c r="CW20" s="18"/>
      <c r="CX20" s="16"/>
      <c r="CY20" s="3"/>
      <c r="CZ20" s="16"/>
      <c r="DA20" s="3">
        <f>ROUND(SUM(DA16:DA19),5)</f>
        <v>-15800.88</v>
      </c>
      <c r="DB20" s="16"/>
      <c r="DC20" s="18"/>
      <c r="DD20" s="16"/>
      <c r="DE20" s="3"/>
      <c r="DF20" s="16"/>
      <c r="DG20" s="3">
        <f>ROUND(SUM(DG16:DG19),5)</f>
        <v>-1.88</v>
      </c>
      <c r="DH20" s="16"/>
      <c r="DI20" s="18"/>
      <c r="DJ20" s="16"/>
      <c r="DK20" s="3"/>
      <c r="DL20" s="16"/>
      <c r="DM20" s="3">
        <f>ROUND(SUM(DM16:DM19),5)</f>
        <v>-2915.54</v>
      </c>
      <c r="DN20" s="16"/>
      <c r="DO20" s="18"/>
      <c r="DP20" s="16"/>
      <c r="DQ20" s="3"/>
      <c r="DR20" s="16"/>
      <c r="DS20" s="3">
        <f>ROUND(SUM(DS16:DS19),5)</f>
        <v>-9225.9</v>
      </c>
      <c r="DT20" s="16"/>
      <c r="DU20" s="18"/>
      <c r="DV20" s="16"/>
      <c r="DW20" s="3"/>
      <c r="DX20" s="16"/>
      <c r="DY20" s="3">
        <f>ROUND(SUM(DY16:DY19),5)</f>
        <v>-8074.16</v>
      </c>
      <c r="DZ20" s="16"/>
      <c r="EA20" s="18"/>
      <c r="EB20" s="16"/>
      <c r="EC20" s="3"/>
      <c r="ED20" s="16"/>
      <c r="EE20" s="3">
        <f>ROUND(SUM(EE16:EE19),5)</f>
        <v>-370.94</v>
      </c>
      <c r="EF20" s="16"/>
      <c r="EG20" s="18"/>
      <c r="EH20" s="16"/>
      <c r="EI20" s="3"/>
      <c r="EJ20" s="16"/>
      <c r="EK20" s="3">
        <f>ROUND(SUM(EK16:EK19),5)</f>
        <v>-11657.26</v>
      </c>
      <c r="EL20" s="16"/>
      <c r="EM20" s="18"/>
      <c r="EN20" s="16"/>
      <c r="EO20" s="3"/>
      <c r="EP20" s="16"/>
      <c r="EQ20" s="3">
        <f>ROUND(SUM(EQ16:EQ19),5)</f>
        <v>-8990.9699999999993</v>
      </c>
      <c r="ER20" s="16"/>
      <c r="ES20" s="18"/>
      <c r="ET20" s="16"/>
      <c r="EU20" s="16"/>
      <c r="EV20" s="16"/>
      <c r="EW20" s="3">
        <f>ROUND(SUM(EW16:EW19),5)</f>
        <v>-187.75</v>
      </c>
      <c r="EX20" s="16"/>
      <c r="EY20" s="18"/>
      <c r="EZ20" s="16"/>
      <c r="FA20" s="3"/>
      <c r="FB20" s="16"/>
      <c r="FC20" s="3">
        <f>ROUND(SUM(FC16:FC19),5)</f>
        <v>-495.35</v>
      </c>
      <c r="FD20" s="16"/>
      <c r="FE20" s="18"/>
      <c r="FF20" s="16"/>
      <c r="FG20" s="3"/>
      <c r="FH20" s="16"/>
      <c r="FI20" s="3">
        <f>ROUND(SUM(FI16:FI19),5)</f>
        <v>-13673.59</v>
      </c>
      <c r="FJ20" s="16"/>
      <c r="FK20" s="18"/>
      <c r="FL20" s="16"/>
      <c r="FM20" s="16"/>
      <c r="FN20" s="16"/>
      <c r="FO20" s="3">
        <f>ROUND(I20+O20+U20+AA20+AG20+AM20+AS20+AY20+BE20+BK20+BQ20+BW20+CC20+CI20+CO20+CU20+DA20+DG20+DM20+DS20+DY20+EE20+EK20+EQ20+EW20+FC20+FI20,5)</f>
        <v>-224449.92000000001</v>
      </c>
    </row>
    <row r="21" spans="1:171" ht="30" customHeight="1">
      <c r="A21" s="2"/>
      <c r="B21" s="2" t="s">
        <v>24</v>
      </c>
      <c r="C21" s="2"/>
      <c r="D21" s="2"/>
      <c r="E21" s="18"/>
      <c r="F21" s="16"/>
      <c r="G21" s="3"/>
      <c r="H21" s="16"/>
      <c r="I21" s="3"/>
      <c r="J21" s="16"/>
      <c r="K21" s="18"/>
      <c r="L21" s="16"/>
      <c r="M21" s="3"/>
      <c r="N21" s="16"/>
      <c r="O21" s="3"/>
      <c r="P21" s="16"/>
      <c r="Q21" s="18"/>
      <c r="R21" s="16"/>
      <c r="S21" s="3"/>
      <c r="T21" s="16"/>
      <c r="U21" s="3"/>
      <c r="V21" s="16"/>
      <c r="W21" s="18"/>
      <c r="X21" s="16"/>
      <c r="Y21" s="3"/>
      <c r="Z21" s="16"/>
      <c r="AA21" s="3"/>
      <c r="AB21" s="16"/>
      <c r="AC21" s="18"/>
      <c r="AD21" s="16"/>
      <c r="AE21" s="3"/>
      <c r="AF21" s="16"/>
      <c r="AG21" s="3"/>
      <c r="AH21" s="16"/>
      <c r="AI21" s="18"/>
      <c r="AJ21" s="16"/>
      <c r="AK21" s="3"/>
      <c r="AL21" s="16"/>
      <c r="AM21" s="3"/>
      <c r="AN21" s="16"/>
      <c r="AO21" s="18"/>
      <c r="AP21" s="16"/>
      <c r="AQ21" s="3"/>
      <c r="AR21" s="16"/>
      <c r="AS21" s="3"/>
      <c r="AT21" s="16"/>
      <c r="AU21" s="18"/>
      <c r="AV21" s="16"/>
      <c r="AW21" s="3"/>
      <c r="AX21" s="16"/>
      <c r="AY21" s="3"/>
      <c r="AZ21" s="16"/>
      <c r="BA21" s="18"/>
      <c r="BB21" s="16"/>
      <c r="BC21" s="3"/>
      <c r="BD21" s="16"/>
      <c r="BE21" s="3"/>
      <c r="BF21" s="16"/>
      <c r="BG21" s="18"/>
      <c r="BH21" s="16"/>
      <c r="BI21" s="3"/>
      <c r="BJ21" s="16"/>
      <c r="BK21" s="3"/>
      <c r="BL21" s="16"/>
      <c r="BM21" s="18"/>
      <c r="BN21" s="16"/>
      <c r="BO21" s="16"/>
      <c r="BP21" s="16"/>
      <c r="BQ21" s="3"/>
      <c r="BR21" s="16"/>
      <c r="BS21" s="18"/>
      <c r="BT21" s="16"/>
      <c r="BU21" s="3"/>
      <c r="BV21" s="16"/>
      <c r="BW21" s="3"/>
      <c r="BX21" s="16"/>
      <c r="BY21" s="18"/>
      <c r="BZ21" s="16"/>
      <c r="CA21" s="3"/>
      <c r="CB21" s="16"/>
      <c r="CC21" s="3"/>
      <c r="CD21" s="16"/>
      <c r="CE21" s="18"/>
      <c r="CF21" s="16"/>
      <c r="CG21" s="3"/>
      <c r="CH21" s="16"/>
      <c r="CI21" s="3"/>
      <c r="CJ21" s="16"/>
      <c r="CK21" s="18"/>
      <c r="CL21" s="16"/>
      <c r="CM21" s="3"/>
      <c r="CN21" s="16"/>
      <c r="CO21" s="3"/>
      <c r="CP21" s="16"/>
      <c r="CQ21" s="18"/>
      <c r="CR21" s="16"/>
      <c r="CS21" s="3"/>
      <c r="CT21" s="16"/>
      <c r="CU21" s="3"/>
      <c r="CV21" s="16"/>
      <c r="CW21" s="18"/>
      <c r="CX21" s="16"/>
      <c r="CY21" s="3"/>
      <c r="CZ21" s="16"/>
      <c r="DA21" s="3"/>
      <c r="DB21" s="16"/>
      <c r="DC21" s="18"/>
      <c r="DD21" s="16"/>
      <c r="DE21" s="3"/>
      <c r="DF21" s="16"/>
      <c r="DG21" s="3"/>
      <c r="DH21" s="16"/>
      <c r="DI21" s="18"/>
      <c r="DJ21" s="16"/>
      <c r="DK21" s="3"/>
      <c r="DL21" s="16"/>
      <c r="DM21" s="3"/>
      <c r="DN21" s="16"/>
      <c r="DO21" s="18"/>
      <c r="DP21" s="16"/>
      <c r="DQ21" s="3"/>
      <c r="DR21" s="16"/>
      <c r="DS21" s="3"/>
      <c r="DT21" s="16"/>
      <c r="DU21" s="18"/>
      <c r="DV21" s="16"/>
      <c r="DW21" s="3"/>
      <c r="DX21" s="16"/>
      <c r="DY21" s="3"/>
      <c r="DZ21" s="16"/>
      <c r="EA21" s="18"/>
      <c r="EB21" s="16"/>
      <c r="EC21" s="3"/>
      <c r="ED21" s="16"/>
      <c r="EE21" s="3"/>
      <c r="EF21" s="16"/>
      <c r="EG21" s="18"/>
      <c r="EH21" s="16"/>
      <c r="EI21" s="3"/>
      <c r="EJ21" s="16"/>
      <c r="EK21" s="3"/>
      <c r="EL21" s="16"/>
      <c r="EM21" s="18"/>
      <c r="EN21" s="16"/>
      <c r="EO21" s="3"/>
      <c r="EP21" s="16"/>
      <c r="EQ21" s="3"/>
      <c r="ER21" s="16"/>
      <c r="ES21" s="18"/>
      <c r="ET21" s="16"/>
      <c r="EU21" s="16"/>
      <c r="EV21" s="16"/>
      <c r="EW21" s="3"/>
      <c r="EX21" s="16"/>
      <c r="EY21" s="18"/>
      <c r="EZ21" s="16"/>
      <c r="FA21" s="3"/>
      <c r="FB21" s="16"/>
      <c r="FC21" s="3"/>
      <c r="FD21" s="16"/>
      <c r="FE21" s="18"/>
      <c r="FF21" s="16"/>
      <c r="FG21" s="3"/>
      <c r="FH21" s="16"/>
      <c r="FI21" s="3"/>
      <c r="FJ21" s="16"/>
      <c r="FK21" s="18"/>
      <c r="FL21" s="16"/>
      <c r="FM21" s="16"/>
      <c r="FN21" s="16"/>
      <c r="FO21" s="3"/>
    </row>
    <row r="22" spans="1:171">
      <c r="A22" s="2"/>
      <c r="B22" s="2"/>
      <c r="C22" s="2" t="s">
        <v>25</v>
      </c>
      <c r="D22" s="2"/>
      <c r="E22" s="18"/>
      <c r="F22" s="16"/>
      <c r="G22" s="3"/>
      <c r="H22" s="16"/>
      <c r="I22" s="3">
        <v>0</v>
      </c>
      <c r="J22" s="16"/>
      <c r="K22" s="18"/>
      <c r="L22" s="16"/>
      <c r="M22" s="3"/>
      <c r="N22" s="16"/>
      <c r="O22" s="3">
        <v>0</v>
      </c>
      <c r="P22" s="16"/>
      <c r="Q22" s="18"/>
      <c r="R22" s="16"/>
      <c r="S22" s="3"/>
      <c r="T22" s="16"/>
      <c r="U22" s="3">
        <v>0</v>
      </c>
      <c r="V22" s="16"/>
      <c r="W22" s="18"/>
      <c r="X22" s="16"/>
      <c r="Y22" s="3"/>
      <c r="Z22" s="16"/>
      <c r="AA22" s="3">
        <v>0</v>
      </c>
      <c r="AB22" s="16"/>
      <c r="AC22" s="18"/>
      <c r="AD22" s="16"/>
      <c r="AE22" s="3"/>
      <c r="AF22" s="16"/>
      <c r="AG22" s="3">
        <v>34.44</v>
      </c>
      <c r="AH22" s="16"/>
      <c r="AI22" s="18"/>
      <c r="AJ22" s="16"/>
      <c r="AK22" s="3"/>
      <c r="AL22" s="16"/>
      <c r="AM22" s="3">
        <v>0</v>
      </c>
      <c r="AN22" s="16"/>
      <c r="AO22" s="18"/>
      <c r="AP22" s="16"/>
      <c r="AQ22" s="3"/>
      <c r="AR22" s="16"/>
      <c r="AS22" s="3">
        <v>0</v>
      </c>
      <c r="AT22" s="16"/>
      <c r="AU22" s="18"/>
      <c r="AV22" s="16"/>
      <c r="AW22" s="3"/>
      <c r="AX22" s="16"/>
      <c r="AY22" s="3">
        <v>0</v>
      </c>
      <c r="AZ22" s="16"/>
      <c r="BA22" s="18"/>
      <c r="BB22" s="16"/>
      <c r="BC22" s="3"/>
      <c r="BD22" s="16"/>
      <c r="BE22" s="3">
        <v>0</v>
      </c>
      <c r="BF22" s="16"/>
      <c r="BG22" s="18"/>
      <c r="BH22" s="16"/>
      <c r="BI22" s="3"/>
      <c r="BJ22" s="16"/>
      <c r="BK22" s="3">
        <v>0</v>
      </c>
      <c r="BL22" s="16"/>
      <c r="BM22" s="18"/>
      <c r="BN22" s="16"/>
      <c r="BO22" s="16"/>
      <c r="BP22" s="16"/>
      <c r="BQ22" s="3">
        <v>0</v>
      </c>
      <c r="BR22" s="16"/>
      <c r="BS22" s="18"/>
      <c r="BT22" s="16"/>
      <c r="BU22" s="3"/>
      <c r="BV22" s="16"/>
      <c r="BW22" s="3">
        <v>0</v>
      </c>
      <c r="BX22" s="16"/>
      <c r="BY22" s="18"/>
      <c r="BZ22" s="16"/>
      <c r="CA22" s="3"/>
      <c r="CB22" s="16"/>
      <c r="CC22" s="3">
        <v>64.25</v>
      </c>
      <c r="CD22" s="16"/>
      <c r="CE22" s="18"/>
      <c r="CF22" s="16"/>
      <c r="CG22" s="3"/>
      <c r="CH22" s="16"/>
      <c r="CI22" s="3">
        <v>0</v>
      </c>
      <c r="CJ22" s="16"/>
      <c r="CK22" s="18"/>
      <c r="CL22" s="16"/>
      <c r="CM22" s="3"/>
      <c r="CN22" s="16"/>
      <c r="CO22" s="3">
        <v>0</v>
      </c>
      <c r="CP22" s="16"/>
      <c r="CQ22" s="18"/>
      <c r="CR22" s="16"/>
      <c r="CS22" s="3"/>
      <c r="CT22" s="16"/>
      <c r="CU22" s="3">
        <v>0</v>
      </c>
      <c r="CV22" s="16"/>
      <c r="CW22" s="18"/>
      <c r="CX22" s="16"/>
      <c r="CY22" s="3"/>
      <c r="CZ22" s="16"/>
      <c r="DA22" s="3">
        <v>0</v>
      </c>
      <c r="DB22" s="16"/>
      <c r="DC22" s="18"/>
      <c r="DD22" s="16"/>
      <c r="DE22" s="3"/>
      <c r="DF22" s="16"/>
      <c r="DG22" s="3">
        <v>0</v>
      </c>
      <c r="DH22" s="16"/>
      <c r="DI22" s="18"/>
      <c r="DJ22" s="16"/>
      <c r="DK22" s="3"/>
      <c r="DL22" s="16"/>
      <c r="DM22" s="3">
        <v>0</v>
      </c>
      <c r="DN22" s="16"/>
      <c r="DO22" s="18"/>
      <c r="DP22" s="16"/>
      <c r="DQ22" s="3"/>
      <c r="DR22" s="16"/>
      <c r="DS22" s="3">
        <v>2.5</v>
      </c>
      <c r="DT22" s="16"/>
      <c r="DU22" s="18"/>
      <c r="DV22" s="16"/>
      <c r="DW22" s="3"/>
      <c r="DX22" s="16"/>
      <c r="DY22" s="3">
        <v>-100</v>
      </c>
      <c r="DZ22" s="16"/>
      <c r="EA22" s="18"/>
      <c r="EB22" s="16"/>
      <c r="EC22" s="3"/>
      <c r="ED22" s="16"/>
      <c r="EE22" s="3">
        <v>60.01</v>
      </c>
      <c r="EF22" s="16"/>
      <c r="EG22" s="18"/>
      <c r="EH22" s="16"/>
      <c r="EI22" s="3"/>
      <c r="EJ22" s="16"/>
      <c r="EK22" s="3">
        <v>0</v>
      </c>
      <c r="EL22" s="16"/>
      <c r="EM22" s="18"/>
      <c r="EN22" s="16"/>
      <c r="EO22" s="3"/>
      <c r="EP22" s="16"/>
      <c r="EQ22" s="3">
        <v>0</v>
      </c>
      <c r="ER22" s="16"/>
      <c r="ES22" s="18"/>
      <c r="ET22" s="16"/>
      <c r="EU22" s="16"/>
      <c r="EV22" s="16"/>
      <c r="EW22" s="3">
        <v>0</v>
      </c>
      <c r="EX22" s="16"/>
      <c r="EY22" s="18"/>
      <c r="EZ22" s="16"/>
      <c r="FA22" s="3"/>
      <c r="FB22" s="16"/>
      <c r="FC22" s="3">
        <v>0</v>
      </c>
      <c r="FD22" s="16"/>
      <c r="FE22" s="18"/>
      <c r="FF22" s="16"/>
      <c r="FG22" s="3"/>
      <c r="FH22" s="16"/>
      <c r="FI22" s="3">
        <v>0</v>
      </c>
      <c r="FJ22" s="16"/>
      <c r="FK22" s="18"/>
      <c r="FL22" s="16"/>
      <c r="FM22" s="16"/>
      <c r="FN22" s="16"/>
      <c r="FO22" s="3">
        <f>ROUND(I22+O22+U22+AA22+AG22+AM22+AS22+AY22+BE22+BK22+BQ22+BW22+CC22+CI22+CO22+CU22+DA22+DG22+DM22+DS22+DY22+EE22+EK22+EQ22+EW22+FC22+FI22,5)</f>
        <v>61.2</v>
      </c>
    </row>
    <row r="23" spans="1:171" ht="15.75" thickBot="1">
      <c r="A23" s="2"/>
      <c r="B23" s="2"/>
      <c r="C23" s="2" t="s">
        <v>40</v>
      </c>
      <c r="D23" s="2"/>
      <c r="E23" s="18"/>
      <c r="F23" s="16"/>
      <c r="G23" s="3"/>
      <c r="H23" s="16"/>
      <c r="I23" s="5">
        <v>0</v>
      </c>
      <c r="J23" s="16"/>
      <c r="K23" s="18"/>
      <c r="L23" s="16"/>
      <c r="M23" s="3"/>
      <c r="N23" s="16"/>
      <c r="O23" s="5">
        <v>0</v>
      </c>
      <c r="P23" s="16"/>
      <c r="Q23" s="18"/>
      <c r="R23" s="16"/>
      <c r="S23" s="3"/>
      <c r="T23" s="16"/>
      <c r="U23" s="5">
        <v>0</v>
      </c>
      <c r="V23" s="16"/>
      <c r="W23" s="18"/>
      <c r="X23" s="16"/>
      <c r="Y23" s="3"/>
      <c r="Z23" s="16"/>
      <c r="AA23" s="5">
        <v>0</v>
      </c>
      <c r="AB23" s="16"/>
      <c r="AC23" s="18"/>
      <c r="AD23" s="16"/>
      <c r="AE23" s="3"/>
      <c r="AF23" s="16"/>
      <c r="AG23" s="5">
        <v>0</v>
      </c>
      <c r="AH23" s="16"/>
      <c r="AI23" s="18"/>
      <c r="AJ23" s="16"/>
      <c r="AK23" s="3"/>
      <c r="AL23" s="16"/>
      <c r="AM23" s="5">
        <v>0</v>
      </c>
      <c r="AN23" s="16"/>
      <c r="AO23" s="18"/>
      <c r="AP23" s="16"/>
      <c r="AQ23" s="3"/>
      <c r="AR23" s="16"/>
      <c r="AS23" s="5">
        <v>0</v>
      </c>
      <c r="AT23" s="16"/>
      <c r="AU23" s="18"/>
      <c r="AV23" s="16"/>
      <c r="AW23" s="3"/>
      <c r="AX23" s="16"/>
      <c r="AY23" s="5">
        <v>0</v>
      </c>
      <c r="AZ23" s="16"/>
      <c r="BA23" s="18"/>
      <c r="BB23" s="16"/>
      <c r="BC23" s="3"/>
      <c r="BD23" s="16"/>
      <c r="BE23" s="5">
        <v>0</v>
      </c>
      <c r="BF23" s="16"/>
      <c r="BG23" s="18"/>
      <c r="BH23" s="16"/>
      <c r="BI23" s="3"/>
      <c r="BJ23" s="16"/>
      <c r="BK23" s="5">
        <v>0</v>
      </c>
      <c r="BL23" s="16"/>
      <c r="BM23" s="18"/>
      <c r="BN23" s="16"/>
      <c r="BO23" s="16"/>
      <c r="BP23" s="16"/>
      <c r="BQ23" s="5">
        <v>0</v>
      </c>
      <c r="BR23" s="16"/>
      <c r="BS23" s="18"/>
      <c r="BT23" s="16"/>
      <c r="BU23" s="3"/>
      <c r="BV23" s="16"/>
      <c r="BW23" s="5">
        <v>0</v>
      </c>
      <c r="BX23" s="16"/>
      <c r="BY23" s="18"/>
      <c r="BZ23" s="16"/>
      <c r="CA23" s="3"/>
      <c r="CB23" s="16"/>
      <c r="CC23" s="5">
        <v>0</v>
      </c>
      <c r="CD23" s="16"/>
      <c r="CE23" s="18"/>
      <c r="CF23" s="16"/>
      <c r="CG23" s="3"/>
      <c r="CH23" s="16"/>
      <c r="CI23" s="5">
        <v>0</v>
      </c>
      <c r="CJ23" s="16"/>
      <c r="CK23" s="18"/>
      <c r="CL23" s="16"/>
      <c r="CM23" s="3"/>
      <c r="CN23" s="16"/>
      <c r="CO23" s="5">
        <v>0</v>
      </c>
      <c r="CP23" s="16"/>
      <c r="CQ23" s="18"/>
      <c r="CR23" s="16"/>
      <c r="CS23" s="3"/>
      <c r="CT23" s="16"/>
      <c r="CU23" s="5">
        <v>0</v>
      </c>
      <c r="CV23" s="16"/>
      <c r="CW23" s="18"/>
      <c r="CX23" s="16"/>
      <c r="CY23" s="3"/>
      <c r="CZ23" s="16"/>
      <c r="DA23" s="5">
        <v>0</v>
      </c>
      <c r="DB23" s="16"/>
      <c r="DC23" s="18"/>
      <c r="DD23" s="16"/>
      <c r="DE23" s="3"/>
      <c r="DF23" s="16"/>
      <c r="DG23" s="5">
        <v>0</v>
      </c>
      <c r="DH23" s="16"/>
      <c r="DI23" s="18"/>
      <c r="DJ23" s="16"/>
      <c r="DK23" s="3"/>
      <c r="DL23" s="16"/>
      <c r="DM23" s="5">
        <v>-555</v>
      </c>
      <c r="DN23" s="16"/>
      <c r="DO23" s="18"/>
      <c r="DP23" s="16"/>
      <c r="DQ23" s="3"/>
      <c r="DR23" s="16"/>
      <c r="DS23" s="5">
        <v>0</v>
      </c>
      <c r="DT23" s="16"/>
      <c r="DU23" s="18"/>
      <c r="DV23" s="16"/>
      <c r="DW23" s="3"/>
      <c r="DX23" s="16"/>
      <c r="DY23" s="5">
        <v>0</v>
      </c>
      <c r="DZ23" s="16"/>
      <c r="EA23" s="18"/>
      <c r="EB23" s="16"/>
      <c r="EC23" s="3"/>
      <c r="ED23" s="16"/>
      <c r="EE23" s="5">
        <v>0</v>
      </c>
      <c r="EF23" s="16"/>
      <c r="EG23" s="18"/>
      <c r="EH23" s="16"/>
      <c r="EI23" s="3"/>
      <c r="EJ23" s="16"/>
      <c r="EK23" s="5">
        <v>0</v>
      </c>
      <c r="EL23" s="16"/>
      <c r="EM23" s="18"/>
      <c r="EN23" s="16"/>
      <c r="EO23" s="3"/>
      <c r="EP23" s="16"/>
      <c r="EQ23" s="5">
        <v>0</v>
      </c>
      <c r="ER23" s="16"/>
      <c r="ES23" s="18"/>
      <c r="ET23" s="16"/>
      <c r="EU23" s="16"/>
      <c r="EV23" s="16"/>
      <c r="EW23" s="5">
        <v>0</v>
      </c>
      <c r="EX23" s="16"/>
      <c r="EY23" s="18"/>
      <c r="EZ23" s="16"/>
      <c r="FA23" s="3"/>
      <c r="FB23" s="16"/>
      <c r="FC23" s="5">
        <v>0</v>
      </c>
      <c r="FD23" s="16"/>
      <c r="FE23" s="18"/>
      <c r="FF23" s="16"/>
      <c r="FG23" s="3"/>
      <c r="FH23" s="16"/>
      <c r="FI23" s="5">
        <v>0</v>
      </c>
      <c r="FJ23" s="16"/>
      <c r="FK23" s="18"/>
      <c r="FL23" s="16"/>
      <c r="FM23" s="16"/>
      <c r="FN23" s="16"/>
      <c r="FO23" s="5">
        <f>ROUND(I23+O23+U23+AA23+AG23+AM23+AS23+AY23+BE23+BK23+BQ23+BW23+CC23+CI23+CO23+CU23+DA23+DG23+DM23+DS23+DY23+EE23+EK23+EQ23+EW23+FC23+FI23,5)</f>
        <v>-555</v>
      </c>
    </row>
    <row r="24" spans="1:171" ht="15.75" thickBot="1">
      <c r="A24" s="2"/>
      <c r="B24" s="2" t="s">
        <v>26</v>
      </c>
      <c r="C24" s="2"/>
      <c r="D24" s="2"/>
      <c r="E24" s="18"/>
      <c r="F24" s="16"/>
      <c r="G24" s="3"/>
      <c r="H24" s="16"/>
      <c r="I24" s="6">
        <f>ROUND(SUM(I21:I23),5)</f>
        <v>0</v>
      </c>
      <c r="J24" s="16"/>
      <c r="K24" s="18"/>
      <c r="L24" s="16"/>
      <c r="M24" s="3"/>
      <c r="N24" s="16"/>
      <c r="O24" s="6">
        <f>ROUND(SUM(O21:O23),5)</f>
        <v>0</v>
      </c>
      <c r="P24" s="16"/>
      <c r="Q24" s="18"/>
      <c r="R24" s="16"/>
      <c r="S24" s="3"/>
      <c r="T24" s="16"/>
      <c r="U24" s="6">
        <f>ROUND(SUM(U21:U23),5)</f>
        <v>0</v>
      </c>
      <c r="V24" s="16"/>
      <c r="W24" s="18"/>
      <c r="X24" s="16"/>
      <c r="Y24" s="3"/>
      <c r="Z24" s="16"/>
      <c r="AA24" s="6">
        <f>ROUND(SUM(AA21:AA23),5)</f>
        <v>0</v>
      </c>
      <c r="AB24" s="16"/>
      <c r="AC24" s="18"/>
      <c r="AD24" s="16"/>
      <c r="AE24" s="3"/>
      <c r="AF24" s="16"/>
      <c r="AG24" s="6">
        <f>ROUND(SUM(AG21:AG23),5)</f>
        <v>34.44</v>
      </c>
      <c r="AH24" s="16"/>
      <c r="AI24" s="18"/>
      <c r="AJ24" s="16"/>
      <c r="AK24" s="3"/>
      <c r="AL24" s="16"/>
      <c r="AM24" s="6">
        <f>ROUND(SUM(AM21:AM23),5)</f>
        <v>0</v>
      </c>
      <c r="AN24" s="16"/>
      <c r="AO24" s="18"/>
      <c r="AP24" s="16"/>
      <c r="AQ24" s="3"/>
      <c r="AR24" s="16"/>
      <c r="AS24" s="6">
        <f>ROUND(SUM(AS21:AS23),5)</f>
        <v>0</v>
      </c>
      <c r="AT24" s="16"/>
      <c r="AU24" s="18"/>
      <c r="AV24" s="16"/>
      <c r="AW24" s="3"/>
      <c r="AX24" s="16"/>
      <c r="AY24" s="6">
        <f>ROUND(SUM(AY21:AY23),5)</f>
        <v>0</v>
      </c>
      <c r="AZ24" s="16"/>
      <c r="BA24" s="18"/>
      <c r="BB24" s="16"/>
      <c r="BC24" s="3"/>
      <c r="BD24" s="16"/>
      <c r="BE24" s="6">
        <f>ROUND(SUM(BE21:BE23),5)</f>
        <v>0</v>
      </c>
      <c r="BF24" s="16"/>
      <c r="BG24" s="18"/>
      <c r="BH24" s="16"/>
      <c r="BI24" s="3"/>
      <c r="BJ24" s="16"/>
      <c r="BK24" s="6">
        <f>ROUND(SUM(BK21:BK23),5)</f>
        <v>0</v>
      </c>
      <c r="BL24" s="16"/>
      <c r="BM24" s="18"/>
      <c r="BN24" s="16"/>
      <c r="BO24" s="16"/>
      <c r="BP24" s="16"/>
      <c r="BQ24" s="6">
        <f>ROUND(SUM(BQ21:BQ23),5)</f>
        <v>0</v>
      </c>
      <c r="BR24" s="16"/>
      <c r="BS24" s="18"/>
      <c r="BT24" s="16"/>
      <c r="BU24" s="3"/>
      <c r="BV24" s="16"/>
      <c r="BW24" s="6">
        <f>ROUND(SUM(BW21:BW23),5)</f>
        <v>0</v>
      </c>
      <c r="BX24" s="16"/>
      <c r="BY24" s="18"/>
      <c r="BZ24" s="16"/>
      <c r="CA24" s="3"/>
      <c r="CB24" s="16"/>
      <c r="CC24" s="6">
        <f>ROUND(SUM(CC21:CC23),5)</f>
        <v>64.25</v>
      </c>
      <c r="CD24" s="16"/>
      <c r="CE24" s="18"/>
      <c r="CF24" s="16"/>
      <c r="CG24" s="3"/>
      <c r="CH24" s="16"/>
      <c r="CI24" s="6">
        <f>ROUND(SUM(CI21:CI23),5)</f>
        <v>0</v>
      </c>
      <c r="CJ24" s="16"/>
      <c r="CK24" s="18"/>
      <c r="CL24" s="16"/>
      <c r="CM24" s="3"/>
      <c r="CN24" s="16"/>
      <c r="CO24" s="6">
        <f>ROUND(SUM(CO21:CO23),5)</f>
        <v>0</v>
      </c>
      <c r="CP24" s="16"/>
      <c r="CQ24" s="18"/>
      <c r="CR24" s="16"/>
      <c r="CS24" s="3"/>
      <c r="CT24" s="16"/>
      <c r="CU24" s="6">
        <f>ROUND(SUM(CU21:CU23),5)</f>
        <v>0</v>
      </c>
      <c r="CV24" s="16"/>
      <c r="CW24" s="18"/>
      <c r="CX24" s="16"/>
      <c r="CY24" s="3"/>
      <c r="CZ24" s="16"/>
      <c r="DA24" s="6">
        <f>ROUND(SUM(DA21:DA23),5)</f>
        <v>0</v>
      </c>
      <c r="DB24" s="16"/>
      <c r="DC24" s="18"/>
      <c r="DD24" s="16"/>
      <c r="DE24" s="3"/>
      <c r="DF24" s="16"/>
      <c r="DG24" s="6">
        <f>ROUND(SUM(DG21:DG23),5)</f>
        <v>0</v>
      </c>
      <c r="DH24" s="16"/>
      <c r="DI24" s="18"/>
      <c r="DJ24" s="16"/>
      <c r="DK24" s="3"/>
      <c r="DL24" s="16"/>
      <c r="DM24" s="6">
        <f>ROUND(SUM(DM21:DM23),5)</f>
        <v>-555</v>
      </c>
      <c r="DN24" s="16"/>
      <c r="DO24" s="18"/>
      <c r="DP24" s="16"/>
      <c r="DQ24" s="3"/>
      <c r="DR24" s="16"/>
      <c r="DS24" s="6">
        <f>ROUND(SUM(DS21:DS23),5)</f>
        <v>2.5</v>
      </c>
      <c r="DT24" s="16"/>
      <c r="DU24" s="18"/>
      <c r="DV24" s="16"/>
      <c r="DW24" s="3"/>
      <c r="DX24" s="16"/>
      <c r="DY24" s="6">
        <f>ROUND(SUM(DY21:DY23),5)</f>
        <v>-100</v>
      </c>
      <c r="DZ24" s="16"/>
      <c r="EA24" s="18"/>
      <c r="EB24" s="16"/>
      <c r="EC24" s="3"/>
      <c r="ED24" s="16"/>
      <c r="EE24" s="6">
        <f>ROUND(SUM(EE21:EE23),5)</f>
        <v>60.01</v>
      </c>
      <c r="EF24" s="16"/>
      <c r="EG24" s="18"/>
      <c r="EH24" s="16"/>
      <c r="EI24" s="3"/>
      <c r="EJ24" s="16"/>
      <c r="EK24" s="6">
        <f>ROUND(SUM(EK21:EK23),5)</f>
        <v>0</v>
      </c>
      <c r="EL24" s="16"/>
      <c r="EM24" s="18"/>
      <c r="EN24" s="16"/>
      <c r="EO24" s="3"/>
      <c r="EP24" s="16"/>
      <c r="EQ24" s="6">
        <f>ROUND(SUM(EQ21:EQ23),5)</f>
        <v>0</v>
      </c>
      <c r="ER24" s="16"/>
      <c r="ES24" s="18"/>
      <c r="ET24" s="16"/>
      <c r="EU24" s="16"/>
      <c r="EV24" s="16"/>
      <c r="EW24" s="6">
        <f>ROUND(SUM(EW21:EW23),5)</f>
        <v>0</v>
      </c>
      <c r="EX24" s="16"/>
      <c r="EY24" s="18"/>
      <c r="EZ24" s="16"/>
      <c r="FA24" s="3"/>
      <c r="FB24" s="16"/>
      <c r="FC24" s="6">
        <f>ROUND(SUM(FC21:FC23),5)</f>
        <v>0</v>
      </c>
      <c r="FD24" s="16"/>
      <c r="FE24" s="18"/>
      <c r="FF24" s="16"/>
      <c r="FG24" s="3"/>
      <c r="FH24" s="16"/>
      <c r="FI24" s="6">
        <f>ROUND(SUM(FI21:FI23),5)</f>
        <v>0</v>
      </c>
      <c r="FJ24" s="16"/>
      <c r="FK24" s="18"/>
      <c r="FL24" s="16"/>
      <c r="FM24" s="16"/>
      <c r="FN24" s="16"/>
      <c r="FO24" s="6">
        <f>ROUND(I24+O24+U24+AA24+AG24+AM24+AS24+AY24+BE24+BK24+BQ24+BW24+CC24+CI24+CO24+CU24+DA24+DG24+DM24+DS24+DY24+EE24+EK24+EQ24+EW24+FC24+FI24,5)</f>
        <v>-493.8</v>
      </c>
    </row>
    <row r="25" spans="1:171" s="9" customFormat="1" ht="30" customHeight="1" thickBot="1">
      <c r="A25" s="2" t="s">
        <v>27</v>
      </c>
      <c r="B25" s="2"/>
      <c r="C25" s="2"/>
      <c r="D25" s="2"/>
      <c r="E25" s="19"/>
      <c r="F25" s="2"/>
      <c r="G25" s="15"/>
      <c r="H25" s="2"/>
      <c r="I25" s="8">
        <f>ROUND(I3+I15+I20+I24,5)</f>
        <v>2222.41</v>
      </c>
      <c r="J25" s="2"/>
      <c r="K25" s="19"/>
      <c r="L25" s="2"/>
      <c r="M25" s="15"/>
      <c r="N25" s="2"/>
      <c r="O25" s="8">
        <f>ROUND(O3+O15+O20+O24,5)</f>
        <v>25376.799999999999</v>
      </c>
      <c r="P25" s="2"/>
      <c r="Q25" s="19"/>
      <c r="R25" s="2"/>
      <c r="S25" s="15"/>
      <c r="T25" s="2"/>
      <c r="U25" s="8">
        <f>ROUND(U3+U15+U20+U24,5)</f>
        <v>30326.05</v>
      </c>
      <c r="V25" s="2"/>
      <c r="W25" s="19"/>
      <c r="X25" s="2"/>
      <c r="Y25" s="15"/>
      <c r="Z25" s="2"/>
      <c r="AA25" s="8">
        <f>ROUND(AA3+AA15+AA20+AA24,5)</f>
        <v>36452.15</v>
      </c>
      <c r="AB25" s="2"/>
      <c r="AC25" s="19"/>
      <c r="AD25" s="2"/>
      <c r="AE25" s="15"/>
      <c r="AF25" s="2"/>
      <c r="AG25" s="8">
        <f>ROUND(AG3+AG15+AG20+AG24,5)</f>
        <v>43090.18</v>
      </c>
      <c r="AH25" s="2"/>
      <c r="AI25" s="19"/>
      <c r="AJ25" s="2"/>
      <c r="AK25" s="15"/>
      <c r="AL25" s="2"/>
      <c r="AM25" s="8">
        <f>ROUND(AM3+AM15+AM20+AM24,5)</f>
        <v>40584.54</v>
      </c>
      <c r="AN25" s="2"/>
      <c r="AO25" s="19"/>
      <c r="AP25" s="2"/>
      <c r="AQ25" s="15"/>
      <c r="AR25" s="2"/>
      <c r="AS25" s="8">
        <f>ROUND(AS3+AS15+AS20+AS24,5)</f>
        <v>31625.33</v>
      </c>
      <c r="AT25" s="2"/>
      <c r="AU25" s="19"/>
      <c r="AV25" s="2"/>
      <c r="AW25" s="15"/>
      <c r="AX25" s="2"/>
      <c r="AY25" s="8">
        <f>ROUND(AY3+AY15+AY20+AY24,5)</f>
        <v>15992.15</v>
      </c>
      <c r="AZ25" s="2"/>
      <c r="BA25" s="19"/>
      <c r="BB25" s="2"/>
      <c r="BC25" s="15"/>
      <c r="BD25" s="2"/>
      <c r="BE25" s="8">
        <f>ROUND(BE3+BE15+BE20+BE24,5)</f>
        <v>5799.85</v>
      </c>
      <c r="BF25" s="2"/>
      <c r="BG25" s="19"/>
      <c r="BH25" s="2"/>
      <c r="BI25" s="15"/>
      <c r="BJ25" s="2"/>
      <c r="BK25" s="8">
        <f>ROUND(BK3+BK15+BK20+BK24,5)</f>
        <v>15773.56</v>
      </c>
      <c r="BL25" s="2"/>
      <c r="BM25" s="19"/>
      <c r="BN25" s="2"/>
      <c r="BO25" s="2"/>
      <c r="BP25" s="2"/>
      <c r="BQ25" s="8">
        <f>ROUND(BQ3+BQ15+BQ20+BQ24,5)</f>
        <v>19895.64</v>
      </c>
      <c r="BR25" s="2"/>
      <c r="BS25" s="19"/>
      <c r="BT25" s="2"/>
      <c r="BU25" s="15"/>
      <c r="BV25" s="2"/>
      <c r="BW25" s="8">
        <f>ROUND(BW3+BW15+BW20+BW24,5)</f>
        <v>3932.22</v>
      </c>
      <c r="BX25" s="2"/>
      <c r="BY25" s="19"/>
      <c r="BZ25" s="2"/>
      <c r="CA25" s="15"/>
      <c r="CB25" s="2"/>
      <c r="CC25" s="8">
        <f>ROUND(CC3+CC15+CC20+CC24,5)</f>
        <v>28240.53</v>
      </c>
      <c r="CD25" s="2"/>
      <c r="CE25" s="19"/>
      <c r="CF25" s="2"/>
      <c r="CG25" s="15"/>
      <c r="CH25" s="2"/>
      <c r="CI25" s="8">
        <f>ROUND(CI3+CI15+CI20+CI24,5)</f>
        <v>52051.94</v>
      </c>
      <c r="CJ25" s="2"/>
      <c r="CK25" s="19"/>
      <c r="CL25" s="2"/>
      <c r="CM25" s="15"/>
      <c r="CN25" s="2"/>
      <c r="CO25" s="8">
        <f>ROUND(CO3+CO15+CO20+CO24,5)</f>
        <v>10302.23</v>
      </c>
      <c r="CP25" s="2"/>
      <c r="CQ25" s="19"/>
      <c r="CR25" s="2"/>
      <c r="CS25" s="15"/>
      <c r="CT25" s="2"/>
      <c r="CU25" s="8">
        <f>ROUND(CU3+CU15+CU20+CU24,5)</f>
        <v>38492.199999999997</v>
      </c>
      <c r="CV25" s="2"/>
      <c r="CW25" s="19"/>
      <c r="CX25" s="2"/>
      <c r="CY25" s="15"/>
      <c r="CZ25" s="2"/>
      <c r="DA25" s="8">
        <f>ROUND(DA3+DA15+DA20+DA24,5)</f>
        <v>33786.53</v>
      </c>
      <c r="DB25" s="2"/>
      <c r="DC25" s="19"/>
      <c r="DD25" s="2"/>
      <c r="DE25" s="15"/>
      <c r="DF25" s="2"/>
      <c r="DG25" s="8">
        <f>ROUND(DG3+DG15+DG20+DG24,5)</f>
        <v>98.12</v>
      </c>
      <c r="DH25" s="2"/>
      <c r="DI25" s="19"/>
      <c r="DJ25" s="2"/>
      <c r="DK25" s="15"/>
      <c r="DL25" s="2"/>
      <c r="DM25" s="8">
        <f>ROUND(DM3+DM15+DM20+DM24,5)</f>
        <v>6336.72</v>
      </c>
      <c r="DN25" s="2"/>
      <c r="DO25" s="19"/>
      <c r="DP25" s="2"/>
      <c r="DQ25" s="15"/>
      <c r="DR25" s="2"/>
      <c r="DS25" s="8">
        <f>ROUND(DS3+DS15+DS20+DS24,5)</f>
        <v>28416.2</v>
      </c>
      <c r="DT25" s="2"/>
      <c r="DU25" s="19"/>
      <c r="DV25" s="2"/>
      <c r="DW25" s="15"/>
      <c r="DX25" s="2"/>
      <c r="DY25" s="8">
        <f>ROUND(DY3+DY15+DY20+DY24,5)</f>
        <v>23680.09</v>
      </c>
      <c r="DZ25" s="2"/>
      <c r="EA25" s="19"/>
      <c r="EB25" s="2"/>
      <c r="EC25" s="15"/>
      <c r="ED25" s="2"/>
      <c r="EE25" s="8">
        <f>ROUND(EE3+EE15+EE20+EE24,5)</f>
        <v>2303.83</v>
      </c>
      <c r="EF25" s="2"/>
      <c r="EG25" s="19"/>
      <c r="EH25" s="2"/>
      <c r="EI25" s="15"/>
      <c r="EJ25" s="2"/>
      <c r="EK25" s="8">
        <f>ROUND(EK3+EK15+EK20+EK24,5)</f>
        <v>38365.94</v>
      </c>
      <c r="EL25" s="2"/>
      <c r="EM25" s="19"/>
      <c r="EN25" s="2"/>
      <c r="EO25" s="15"/>
      <c r="EP25" s="2"/>
      <c r="EQ25" s="8">
        <f>ROUND(EQ3+EQ15+EQ20+EQ24,5)</f>
        <v>24390.92</v>
      </c>
      <c r="ER25" s="2"/>
      <c r="ES25" s="19"/>
      <c r="ET25" s="2"/>
      <c r="EU25" s="2"/>
      <c r="EV25" s="2"/>
      <c r="EW25" s="8">
        <f>ROUND(EW3+EW15+EW20+EW24,5)</f>
        <v>773.79</v>
      </c>
      <c r="EX25" s="2"/>
      <c r="EY25" s="19"/>
      <c r="EZ25" s="2"/>
      <c r="FA25" s="15"/>
      <c r="FB25" s="2"/>
      <c r="FC25" s="8">
        <f>ROUND(FC3+FC15+FC20+FC24,5)</f>
        <v>1844.65</v>
      </c>
      <c r="FD25" s="2"/>
      <c r="FE25" s="19"/>
      <c r="FF25" s="2"/>
      <c r="FG25" s="15"/>
      <c r="FH25" s="2"/>
      <c r="FI25" s="8">
        <f>ROUND(FI3+FI15+FI20+FI24,5)</f>
        <v>36036.51</v>
      </c>
      <c r="FJ25" s="2"/>
      <c r="FK25" s="19"/>
      <c r="FL25" s="2"/>
      <c r="FM25" s="2"/>
      <c r="FN25" s="2"/>
      <c r="FO25" s="8">
        <f>ROUND(I25+O25+U25+AA25+AG25+AM25+AS25+AY25+BE25+BK25+BQ25+BW25+CC25+CI25+CO25+CU25+DA25+DG25+DM25+DS25+DY25+EE25+EK25+EQ25+EW25+FC25+FI25,5)</f>
        <v>596191.07999999996</v>
      </c>
    </row>
    <row r="26" spans="1:171" ht="31.5" customHeight="1" thickTop="1">
      <c r="A26" s="2" t="s">
        <v>28</v>
      </c>
      <c r="B26" s="2"/>
      <c r="C26" s="2"/>
      <c r="D26" s="2"/>
      <c r="E26" s="18"/>
      <c r="F26" s="16"/>
      <c r="G26" s="3"/>
      <c r="H26" s="16"/>
      <c r="I26" s="3"/>
      <c r="J26" s="16"/>
      <c r="K26" s="18"/>
      <c r="L26" s="16"/>
      <c r="M26" s="3"/>
      <c r="N26" s="16"/>
      <c r="O26" s="3"/>
      <c r="P26" s="16"/>
      <c r="Q26" s="18"/>
      <c r="R26" s="16"/>
      <c r="S26" s="3"/>
      <c r="T26" s="16"/>
      <c r="U26" s="3"/>
      <c r="V26" s="16"/>
      <c r="W26" s="18"/>
      <c r="X26" s="16"/>
      <c r="Y26" s="3"/>
      <c r="Z26" s="16"/>
      <c r="AA26" s="3"/>
      <c r="AB26" s="16"/>
      <c r="AC26" s="18"/>
      <c r="AD26" s="16"/>
      <c r="AE26" s="3"/>
      <c r="AF26" s="16"/>
      <c r="AG26" s="3"/>
      <c r="AH26" s="16"/>
      <c r="AI26" s="18"/>
      <c r="AJ26" s="16"/>
      <c r="AK26" s="3"/>
      <c r="AL26" s="16"/>
      <c r="AM26" s="3"/>
      <c r="AN26" s="16"/>
      <c r="AO26" s="18"/>
      <c r="AP26" s="16"/>
      <c r="AQ26" s="3"/>
      <c r="AR26" s="16"/>
      <c r="AS26" s="3"/>
      <c r="AT26" s="16"/>
      <c r="AU26" s="18"/>
      <c r="AV26" s="16"/>
      <c r="AW26" s="3"/>
      <c r="AX26" s="16"/>
      <c r="AY26" s="3"/>
      <c r="AZ26" s="16"/>
      <c r="BA26" s="18"/>
      <c r="BB26" s="16"/>
      <c r="BC26" s="3"/>
      <c r="BD26" s="16"/>
      <c r="BE26" s="3"/>
      <c r="BF26" s="16"/>
      <c r="BG26" s="18"/>
      <c r="BH26" s="16"/>
      <c r="BI26" s="3"/>
      <c r="BJ26" s="16"/>
      <c r="BK26" s="3"/>
      <c r="BL26" s="16"/>
      <c r="BM26" s="18"/>
      <c r="BN26" s="16"/>
      <c r="BO26" s="16"/>
      <c r="BP26" s="16"/>
      <c r="BQ26" s="3"/>
      <c r="BR26" s="16"/>
      <c r="BS26" s="18"/>
      <c r="BT26" s="16"/>
      <c r="BU26" s="3"/>
      <c r="BV26" s="16"/>
      <c r="BW26" s="3"/>
      <c r="BX26" s="16"/>
      <c r="BY26" s="18"/>
      <c r="BZ26" s="16"/>
      <c r="CA26" s="3"/>
      <c r="CB26" s="16"/>
      <c r="CC26" s="3"/>
      <c r="CD26" s="16"/>
      <c r="CE26" s="18"/>
      <c r="CF26" s="16"/>
      <c r="CG26" s="3"/>
      <c r="CH26" s="16"/>
      <c r="CI26" s="3"/>
      <c r="CJ26" s="16"/>
      <c r="CK26" s="18"/>
      <c r="CL26" s="16"/>
      <c r="CM26" s="3"/>
      <c r="CN26" s="16"/>
      <c r="CO26" s="3"/>
      <c r="CP26" s="16"/>
      <c r="CQ26" s="18"/>
      <c r="CR26" s="16"/>
      <c r="CS26" s="3"/>
      <c r="CT26" s="16"/>
      <c r="CU26" s="3"/>
      <c r="CV26" s="16"/>
      <c r="CW26" s="18"/>
      <c r="CX26" s="16"/>
      <c r="CY26" s="3"/>
      <c r="CZ26" s="16"/>
      <c r="DA26" s="3"/>
      <c r="DB26" s="16"/>
      <c r="DC26" s="18"/>
      <c r="DD26" s="16"/>
      <c r="DE26" s="3"/>
      <c r="DF26" s="16"/>
      <c r="DG26" s="3"/>
      <c r="DH26" s="16"/>
      <c r="DI26" s="18"/>
      <c r="DJ26" s="16"/>
      <c r="DK26" s="3"/>
      <c r="DL26" s="16"/>
      <c r="DM26" s="3"/>
      <c r="DN26" s="16"/>
      <c r="DO26" s="18"/>
      <c r="DP26" s="16"/>
      <c r="DQ26" s="3"/>
      <c r="DR26" s="16"/>
      <c r="DS26" s="3"/>
      <c r="DT26" s="16"/>
      <c r="DU26" s="18"/>
      <c r="DV26" s="16"/>
      <c r="DW26" s="3"/>
      <c r="DX26" s="16"/>
      <c r="DY26" s="3"/>
      <c r="DZ26" s="16"/>
      <c r="EA26" s="18"/>
      <c r="EB26" s="16"/>
      <c r="EC26" s="3"/>
      <c r="ED26" s="16"/>
      <c r="EE26" s="3"/>
      <c r="EF26" s="16"/>
      <c r="EG26" s="18"/>
      <c r="EH26" s="16"/>
      <c r="EI26" s="3"/>
      <c r="EJ26" s="16"/>
      <c r="EK26" s="3"/>
      <c r="EL26" s="16"/>
      <c r="EM26" s="18"/>
      <c r="EN26" s="16"/>
      <c r="EO26" s="3"/>
      <c r="EP26" s="16"/>
      <c r="EQ26" s="3"/>
      <c r="ER26" s="16"/>
      <c r="ES26" s="18"/>
      <c r="ET26" s="16"/>
      <c r="EU26" s="16"/>
      <c r="EV26" s="16"/>
      <c r="EW26" s="3"/>
      <c r="EX26" s="16"/>
      <c r="EY26" s="18"/>
      <c r="EZ26" s="16"/>
      <c r="FA26" s="3"/>
      <c r="FB26" s="16"/>
      <c r="FC26" s="3"/>
      <c r="FD26" s="16"/>
      <c r="FE26" s="18"/>
      <c r="FF26" s="16"/>
      <c r="FG26" s="3"/>
      <c r="FH26" s="16"/>
      <c r="FI26" s="3"/>
      <c r="FJ26" s="16"/>
      <c r="FK26" s="18"/>
      <c r="FL26" s="16"/>
      <c r="FM26" s="16"/>
      <c r="FN26" s="16"/>
      <c r="FO26" s="3"/>
    </row>
    <row r="27" spans="1:171">
      <c r="A27" s="2"/>
      <c r="B27" s="2" t="s">
        <v>29</v>
      </c>
      <c r="C27" s="2"/>
      <c r="D27" s="2"/>
      <c r="E27" s="18"/>
      <c r="F27" s="16"/>
      <c r="G27" s="3"/>
      <c r="H27" s="16"/>
      <c r="I27" s="3">
        <v>0</v>
      </c>
      <c r="J27" s="16"/>
      <c r="K27" s="18"/>
      <c r="L27" s="16"/>
      <c r="M27" s="3"/>
      <c r="N27" s="16"/>
      <c r="O27" s="3">
        <v>1489.21</v>
      </c>
      <c r="P27" s="16"/>
      <c r="Q27" s="18"/>
      <c r="R27" s="16"/>
      <c r="S27" s="3"/>
      <c r="T27" s="16"/>
      <c r="U27" s="3">
        <v>1935.23</v>
      </c>
      <c r="V27" s="16"/>
      <c r="W27" s="18"/>
      <c r="X27" s="16"/>
      <c r="Y27" s="3"/>
      <c r="Z27" s="16"/>
      <c r="AA27" s="3">
        <v>2356.1999999999998</v>
      </c>
      <c r="AB27" s="16"/>
      <c r="AC27" s="18"/>
      <c r="AD27" s="16"/>
      <c r="AE27" s="3"/>
      <c r="AF27" s="16"/>
      <c r="AG27" s="3">
        <v>2356.1999999999998</v>
      </c>
      <c r="AH27" s="16"/>
      <c r="AI27" s="18"/>
      <c r="AJ27" s="16"/>
      <c r="AK27" s="3"/>
      <c r="AL27" s="16"/>
      <c r="AM27" s="3">
        <v>2356.1999999999998</v>
      </c>
      <c r="AN27" s="16"/>
      <c r="AO27" s="18"/>
      <c r="AP27" s="16"/>
      <c r="AQ27" s="3"/>
      <c r="AR27" s="16"/>
      <c r="AS27" s="3">
        <v>2027.73</v>
      </c>
      <c r="AT27" s="16"/>
      <c r="AU27" s="18"/>
      <c r="AV27" s="16"/>
      <c r="AW27" s="3"/>
      <c r="AX27" s="16"/>
      <c r="AY27" s="3">
        <v>880.44</v>
      </c>
      <c r="AZ27" s="16"/>
      <c r="BA27" s="18"/>
      <c r="BB27" s="16"/>
      <c r="BC27" s="3"/>
      <c r="BD27" s="16"/>
      <c r="BE27" s="3">
        <v>301.77</v>
      </c>
      <c r="BF27" s="16"/>
      <c r="BG27" s="18"/>
      <c r="BH27" s="16"/>
      <c r="BI27" s="3"/>
      <c r="BJ27" s="16"/>
      <c r="BK27" s="3">
        <v>1095.79</v>
      </c>
      <c r="BL27" s="16"/>
      <c r="BM27" s="18"/>
      <c r="BN27" s="16"/>
      <c r="BO27" s="16"/>
      <c r="BP27" s="16"/>
      <c r="BQ27" s="3">
        <v>1500.25</v>
      </c>
      <c r="BR27" s="16"/>
      <c r="BS27" s="18"/>
      <c r="BT27" s="16"/>
      <c r="BU27" s="3"/>
      <c r="BV27" s="16"/>
      <c r="BW27" s="3">
        <v>220.77</v>
      </c>
      <c r="BX27" s="16"/>
      <c r="BY27" s="18"/>
      <c r="BZ27" s="16"/>
      <c r="CA27" s="3"/>
      <c r="CB27" s="16"/>
      <c r="CC27" s="3">
        <v>1784.22</v>
      </c>
      <c r="CD27" s="16"/>
      <c r="CE27" s="18"/>
      <c r="CF27" s="16"/>
      <c r="CG27" s="3"/>
      <c r="CH27" s="16"/>
      <c r="CI27" s="3">
        <v>2356.1999999999998</v>
      </c>
      <c r="CJ27" s="16"/>
      <c r="CK27" s="18"/>
      <c r="CL27" s="16"/>
      <c r="CM27" s="3"/>
      <c r="CN27" s="16"/>
      <c r="CO27" s="3">
        <v>599.96</v>
      </c>
      <c r="CP27" s="16"/>
      <c r="CQ27" s="18"/>
      <c r="CR27" s="16"/>
      <c r="CS27" s="3"/>
      <c r="CT27" s="16"/>
      <c r="CU27" s="3">
        <v>2356.1999999999998</v>
      </c>
      <c r="CV27" s="16"/>
      <c r="CW27" s="18"/>
      <c r="CX27" s="16"/>
      <c r="CY27" s="3"/>
      <c r="CZ27" s="16"/>
      <c r="DA27" s="3">
        <v>2355.4</v>
      </c>
      <c r="DB27" s="16"/>
      <c r="DC27" s="18"/>
      <c r="DD27" s="16"/>
      <c r="DE27" s="3"/>
      <c r="DF27" s="16"/>
      <c r="DG27" s="3">
        <v>0</v>
      </c>
      <c r="DH27" s="16"/>
      <c r="DI27" s="18"/>
      <c r="DJ27" s="16"/>
      <c r="DK27" s="3"/>
      <c r="DL27" s="16"/>
      <c r="DM27" s="3">
        <v>458.8</v>
      </c>
      <c r="DN27" s="16"/>
      <c r="DO27" s="18"/>
      <c r="DP27" s="16"/>
      <c r="DQ27" s="3"/>
      <c r="DR27" s="16"/>
      <c r="DS27" s="3">
        <v>1716.59</v>
      </c>
      <c r="DT27" s="16"/>
      <c r="DU27" s="18"/>
      <c r="DV27" s="16"/>
      <c r="DW27" s="3"/>
      <c r="DX27" s="16"/>
      <c r="DY27" s="3">
        <v>1464.29</v>
      </c>
      <c r="DZ27" s="16"/>
      <c r="EA27" s="18"/>
      <c r="EB27" s="16"/>
      <c r="EC27" s="3"/>
      <c r="ED27" s="16"/>
      <c r="EE27" s="3">
        <v>97.79</v>
      </c>
      <c r="EF27" s="16"/>
      <c r="EG27" s="18"/>
      <c r="EH27" s="16"/>
      <c r="EI27" s="3"/>
      <c r="EJ27" s="16"/>
      <c r="EK27" s="3">
        <v>0</v>
      </c>
      <c r="EL27" s="16"/>
      <c r="EM27" s="18"/>
      <c r="EN27" s="16"/>
      <c r="EO27" s="3"/>
      <c r="EP27" s="16"/>
      <c r="EQ27" s="3">
        <v>1552.44</v>
      </c>
      <c r="ER27" s="16"/>
      <c r="ES27" s="18"/>
      <c r="ET27" s="16"/>
      <c r="EU27" s="16"/>
      <c r="EV27" s="16"/>
      <c r="EW27" s="3">
        <v>40.93</v>
      </c>
      <c r="EX27" s="16"/>
      <c r="EY27" s="18"/>
      <c r="EZ27" s="16"/>
      <c r="FA27" s="3"/>
      <c r="FB27" s="16"/>
      <c r="FC27" s="3">
        <v>102.5</v>
      </c>
      <c r="FD27" s="16"/>
      <c r="FE27" s="18"/>
      <c r="FF27" s="16"/>
      <c r="FG27" s="3"/>
      <c r="FH27" s="16"/>
      <c r="FI27" s="3">
        <v>2320.7399999999998</v>
      </c>
      <c r="FJ27" s="16"/>
      <c r="FK27" s="18"/>
      <c r="FL27" s="16"/>
      <c r="FM27" s="16"/>
      <c r="FN27" s="16"/>
      <c r="FO27" s="3">
        <f>ROUND(I27+O27+U27+AA27+AG27+AM27+AS27+AY27+BE27+BK27+BQ27+BW27+CC27+CI27+CO27+CU27+DA27+DG27+DM27+DS27+DY27+EE27+EK27+EQ27+EW27+FC27+FI27,5)</f>
        <v>33725.85</v>
      </c>
    </row>
    <row r="28" spans="1:171">
      <c r="A28" s="2"/>
      <c r="B28" s="2" t="s">
        <v>30</v>
      </c>
      <c r="C28" s="2"/>
      <c r="D28" s="2"/>
      <c r="E28" s="18"/>
      <c r="F28" s="16"/>
      <c r="G28" s="3"/>
      <c r="H28" s="16"/>
      <c r="I28" s="3">
        <v>59.62</v>
      </c>
      <c r="J28" s="16"/>
      <c r="K28" s="18"/>
      <c r="L28" s="16"/>
      <c r="M28" s="3"/>
      <c r="N28" s="16"/>
      <c r="O28" s="3">
        <v>866.19</v>
      </c>
      <c r="P28" s="16"/>
      <c r="Q28" s="18"/>
      <c r="R28" s="16"/>
      <c r="S28" s="3"/>
      <c r="T28" s="16"/>
      <c r="U28" s="3">
        <v>1099.8800000000001</v>
      </c>
      <c r="V28" s="16"/>
      <c r="W28" s="18"/>
      <c r="X28" s="16"/>
      <c r="Y28" s="3"/>
      <c r="Z28" s="16"/>
      <c r="AA28" s="3">
        <v>1247.57</v>
      </c>
      <c r="AB28" s="16"/>
      <c r="AC28" s="18"/>
      <c r="AD28" s="16"/>
      <c r="AE28" s="3"/>
      <c r="AF28" s="16"/>
      <c r="AG28" s="3">
        <v>1247.56</v>
      </c>
      <c r="AH28" s="16"/>
      <c r="AI28" s="18"/>
      <c r="AJ28" s="16"/>
      <c r="AK28" s="3"/>
      <c r="AL28" s="16"/>
      <c r="AM28" s="3">
        <v>1247.55</v>
      </c>
      <c r="AN28" s="16"/>
      <c r="AO28" s="18"/>
      <c r="AP28" s="16"/>
      <c r="AQ28" s="3"/>
      <c r="AR28" s="16"/>
      <c r="AS28" s="3">
        <v>1149.1300000000001</v>
      </c>
      <c r="AT28" s="16"/>
      <c r="AU28" s="18"/>
      <c r="AV28" s="16"/>
      <c r="AW28" s="3"/>
      <c r="AX28" s="16"/>
      <c r="AY28" s="3">
        <v>535.44000000000005</v>
      </c>
      <c r="AZ28" s="16"/>
      <c r="BA28" s="18"/>
      <c r="BB28" s="16"/>
      <c r="BC28" s="3"/>
      <c r="BD28" s="16"/>
      <c r="BE28" s="3">
        <v>188.79</v>
      </c>
      <c r="BF28" s="16"/>
      <c r="BG28" s="18"/>
      <c r="BH28" s="16"/>
      <c r="BI28" s="3"/>
      <c r="BJ28" s="16"/>
      <c r="BK28" s="3">
        <v>607.47</v>
      </c>
      <c r="BL28" s="16"/>
      <c r="BM28" s="18"/>
      <c r="BN28" s="16"/>
      <c r="BO28" s="16"/>
      <c r="BP28" s="16"/>
      <c r="BQ28" s="3">
        <v>822.45</v>
      </c>
      <c r="BR28" s="16"/>
      <c r="BS28" s="18"/>
      <c r="BT28" s="16"/>
      <c r="BU28" s="3"/>
      <c r="BV28" s="16"/>
      <c r="BW28" s="3">
        <v>131.58000000000001</v>
      </c>
      <c r="BX28" s="16"/>
      <c r="BY28" s="18"/>
      <c r="BZ28" s="16"/>
      <c r="CA28" s="3"/>
      <c r="CB28" s="16"/>
      <c r="CC28" s="3">
        <v>1016.09</v>
      </c>
      <c r="CD28" s="16"/>
      <c r="CE28" s="18"/>
      <c r="CF28" s="16"/>
      <c r="CG28" s="3"/>
      <c r="CH28" s="16"/>
      <c r="CI28" s="3">
        <v>0</v>
      </c>
      <c r="CJ28" s="16"/>
      <c r="CK28" s="18"/>
      <c r="CL28" s="16"/>
      <c r="CM28" s="3"/>
      <c r="CN28" s="16"/>
      <c r="CO28" s="3">
        <v>350.91</v>
      </c>
      <c r="CP28" s="16"/>
      <c r="CQ28" s="18"/>
      <c r="CR28" s="16"/>
      <c r="CS28" s="3"/>
      <c r="CT28" s="16"/>
      <c r="CU28" s="3">
        <v>1247.57</v>
      </c>
      <c r="CV28" s="16"/>
      <c r="CW28" s="18"/>
      <c r="CX28" s="16"/>
      <c r="CY28" s="3"/>
      <c r="CZ28" s="16"/>
      <c r="DA28" s="3">
        <v>1247.56</v>
      </c>
      <c r="DB28" s="16"/>
      <c r="DC28" s="18"/>
      <c r="DD28" s="16"/>
      <c r="DE28" s="3"/>
      <c r="DF28" s="16"/>
      <c r="DG28" s="3">
        <v>2.63</v>
      </c>
      <c r="DH28" s="16"/>
      <c r="DI28" s="18"/>
      <c r="DJ28" s="16"/>
      <c r="DK28" s="3"/>
      <c r="DL28" s="16"/>
      <c r="DM28" s="3">
        <v>258.12</v>
      </c>
      <c r="DN28" s="16"/>
      <c r="DO28" s="18"/>
      <c r="DP28" s="16"/>
      <c r="DQ28" s="3"/>
      <c r="DR28" s="16"/>
      <c r="DS28" s="3">
        <v>990.67</v>
      </c>
      <c r="DT28" s="16"/>
      <c r="DU28" s="18"/>
      <c r="DV28" s="16"/>
      <c r="DW28" s="3"/>
      <c r="DX28" s="16"/>
      <c r="DY28" s="3">
        <v>842.38</v>
      </c>
      <c r="DZ28" s="16"/>
      <c r="EA28" s="18"/>
      <c r="EB28" s="16"/>
      <c r="EC28" s="3"/>
      <c r="ED28" s="16"/>
      <c r="EE28" s="3">
        <v>68.84</v>
      </c>
      <c r="EF28" s="16"/>
      <c r="EG28" s="18"/>
      <c r="EH28" s="16"/>
      <c r="EI28" s="3"/>
      <c r="EJ28" s="16"/>
      <c r="EK28" s="3">
        <v>1247.57</v>
      </c>
      <c r="EL28" s="16"/>
      <c r="EM28" s="18"/>
      <c r="EN28" s="16"/>
      <c r="EO28" s="3"/>
      <c r="EP28" s="16"/>
      <c r="EQ28" s="3">
        <v>878.63</v>
      </c>
      <c r="ER28" s="16"/>
      <c r="ES28" s="18"/>
      <c r="ET28" s="16"/>
      <c r="EU28" s="16"/>
      <c r="EV28" s="16"/>
      <c r="EW28" s="3">
        <v>25.31</v>
      </c>
      <c r="EX28" s="16"/>
      <c r="EY28" s="18"/>
      <c r="EZ28" s="16"/>
      <c r="FA28" s="3"/>
      <c r="FB28" s="16"/>
      <c r="FC28" s="3">
        <v>61.58</v>
      </c>
      <c r="FD28" s="16"/>
      <c r="FE28" s="18"/>
      <c r="FF28" s="16"/>
      <c r="FG28" s="3"/>
      <c r="FH28" s="16"/>
      <c r="FI28" s="3">
        <v>1247.57</v>
      </c>
      <c r="FJ28" s="16"/>
      <c r="FK28" s="18"/>
      <c r="FL28" s="16"/>
      <c r="FM28" s="16"/>
      <c r="FN28" s="16"/>
      <c r="FO28" s="3">
        <f>ROUND(I28+O28+U28+AA28+AG28+AM28+AS28+AY28+BE28+BK28+BQ28+BW28+CC28+CI28+CO28+CU28+DA28+DG28+DM28+DS28+DY28+EE28+EK28+EQ28+EW28+FC28+FI28,5)</f>
        <v>18688.66</v>
      </c>
    </row>
    <row r="29" spans="1:171" ht="15.75" thickBot="1">
      <c r="A29" s="2"/>
      <c r="B29" s="2" t="s">
        <v>31</v>
      </c>
      <c r="C29" s="2"/>
      <c r="D29" s="2"/>
      <c r="E29" s="18"/>
      <c r="F29" s="16"/>
      <c r="G29" s="3"/>
      <c r="H29" s="16"/>
      <c r="I29" s="5">
        <v>0</v>
      </c>
      <c r="J29" s="16"/>
      <c r="K29" s="18"/>
      <c r="L29" s="16"/>
      <c r="M29" s="3"/>
      <c r="N29" s="16"/>
      <c r="O29" s="5">
        <v>0</v>
      </c>
      <c r="P29" s="16"/>
      <c r="Q29" s="18"/>
      <c r="R29" s="16"/>
      <c r="S29" s="3"/>
      <c r="T29" s="16"/>
      <c r="U29" s="5">
        <v>0</v>
      </c>
      <c r="V29" s="16"/>
      <c r="W29" s="18"/>
      <c r="X29" s="16"/>
      <c r="Y29" s="3"/>
      <c r="Z29" s="16"/>
      <c r="AA29" s="5">
        <v>0</v>
      </c>
      <c r="AB29" s="16"/>
      <c r="AC29" s="18"/>
      <c r="AD29" s="16"/>
      <c r="AE29" s="3"/>
      <c r="AF29" s="16"/>
      <c r="AG29" s="5">
        <v>0</v>
      </c>
      <c r="AH29" s="16"/>
      <c r="AI29" s="18"/>
      <c r="AJ29" s="16"/>
      <c r="AK29" s="3"/>
      <c r="AL29" s="16"/>
      <c r="AM29" s="5">
        <v>1600</v>
      </c>
      <c r="AN29" s="16"/>
      <c r="AO29" s="18"/>
      <c r="AP29" s="16"/>
      <c r="AQ29" s="3"/>
      <c r="AR29" s="16"/>
      <c r="AS29" s="5">
        <v>0</v>
      </c>
      <c r="AT29" s="16"/>
      <c r="AU29" s="18"/>
      <c r="AV29" s="16"/>
      <c r="AW29" s="3"/>
      <c r="AX29" s="16"/>
      <c r="AY29" s="5">
        <v>0</v>
      </c>
      <c r="AZ29" s="16"/>
      <c r="BA29" s="18"/>
      <c r="BB29" s="16"/>
      <c r="BC29" s="3"/>
      <c r="BD29" s="16"/>
      <c r="BE29" s="5">
        <v>0</v>
      </c>
      <c r="BF29" s="16"/>
      <c r="BG29" s="18"/>
      <c r="BH29" s="16"/>
      <c r="BI29" s="3"/>
      <c r="BJ29" s="16"/>
      <c r="BK29" s="5">
        <v>0</v>
      </c>
      <c r="BL29" s="16"/>
      <c r="BM29" s="18"/>
      <c r="BN29" s="16"/>
      <c r="BO29" s="16"/>
      <c r="BP29" s="16"/>
      <c r="BQ29" s="5">
        <v>0</v>
      </c>
      <c r="BR29" s="16"/>
      <c r="BS29" s="18"/>
      <c r="BT29" s="16"/>
      <c r="BU29" s="3"/>
      <c r="BV29" s="16"/>
      <c r="BW29" s="5">
        <v>0</v>
      </c>
      <c r="BX29" s="16"/>
      <c r="BY29" s="18"/>
      <c r="BZ29" s="16"/>
      <c r="CA29" s="3"/>
      <c r="CB29" s="16"/>
      <c r="CC29" s="5">
        <v>0</v>
      </c>
      <c r="CD29" s="16"/>
      <c r="CE29" s="18"/>
      <c r="CF29" s="16"/>
      <c r="CG29" s="3"/>
      <c r="CH29" s="16"/>
      <c r="CI29" s="5">
        <v>0</v>
      </c>
      <c r="CJ29" s="16"/>
      <c r="CK29" s="18"/>
      <c r="CL29" s="16"/>
      <c r="CM29" s="3"/>
      <c r="CN29" s="16"/>
      <c r="CO29" s="5">
        <v>0</v>
      </c>
      <c r="CP29" s="16"/>
      <c r="CQ29" s="18"/>
      <c r="CR29" s="16"/>
      <c r="CS29" s="3"/>
      <c r="CT29" s="16"/>
      <c r="CU29" s="5">
        <v>0</v>
      </c>
      <c r="CV29" s="16"/>
      <c r="CW29" s="18"/>
      <c r="CX29" s="16"/>
      <c r="CY29" s="3"/>
      <c r="CZ29" s="16"/>
      <c r="DA29" s="5">
        <v>0</v>
      </c>
      <c r="DB29" s="16"/>
      <c r="DC29" s="18"/>
      <c r="DD29" s="16"/>
      <c r="DE29" s="3"/>
      <c r="DF29" s="16"/>
      <c r="DG29" s="5">
        <v>0</v>
      </c>
      <c r="DH29" s="16"/>
      <c r="DI29" s="18"/>
      <c r="DJ29" s="16"/>
      <c r="DK29" s="3"/>
      <c r="DL29" s="16"/>
      <c r="DM29" s="5">
        <v>0</v>
      </c>
      <c r="DN29" s="16"/>
      <c r="DO29" s="18"/>
      <c r="DP29" s="16"/>
      <c r="DQ29" s="3"/>
      <c r="DR29" s="16"/>
      <c r="DS29" s="5">
        <v>0</v>
      </c>
      <c r="DT29" s="16"/>
      <c r="DU29" s="18"/>
      <c r="DV29" s="16"/>
      <c r="DW29" s="3"/>
      <c r="DX29" s="16"/>
      <c r="DY29" s="5">
        <v>0</v>
      </c>
      <c r="DZ29" s="16"/>
      <c r="EA29" s="18"/>
      <c r="EB29" s="16"/>
      <c r="EC29" s="3"/>
      <c r="ED29" s="16"/>
      <c r="EE29" s="5">
        <v>0</v>
      </c>
      <c r="EF29" s="16"/>
      <c r="EG29" s="18"/>
      <c r="EH29" s="16"/>
      <c r="EI29" s="3"/>
      <c r="EJ29" s="16"/>
      <c r="EK29" s="5">
        <v>0</v>
      </c>
      <c r="EL29" s="16"/>
      <c r="EM29" s="18"/>
      <c r="EN29" s="16"/>
      <c r="EO29" s="3"/>
      <c r="EP29" s="16"/>
      <c r="EQ29" s="5">
        <v>0</v>
      </c>
      <c r="ER29" s="16"/>
      <c r="ES29" s="18"/>
      <c r="ET29" s="16"/>
      <c r="EU29" s="16"/>
      <c r="EV29" s="16"/>
      <c r="EW29" s="5">
        <v>0</v>
      </c>
      <c r="EX29" s="16"/>
      <c r="EY29" s="18"/>
      <c r="EZ29" s="16"/>
      <c r="FA29" s="3"/>
      <c r="FB29" s="16"/>
      <c r="FC29" s="5">
        <v>0</v>
      </c>
      <c r="FD29" s="16"/>
      <c r="FE29" s="18"/>
      <c r="FF29" s="16"/>
      <c r="FG29" s="3"/>
      <c r="FH29" s="16"/>
      <c r="FI29" s="5">
        <v>0</v>
      </c>
      <c r="FJ29" s="16"/>
      <c r="FK29" s="18"/>
      <c r="FL29" s="16"/>
      <c r="FM29" s="16"/>
      <c r="FN29" s="16"/>
      <c r="FO29" s="5">
        <f>ROUND(I29+O29+U29+AA29+AG29+AM29+AS29+AY29+BE29+BK29+BQ29+BW29+CC29+CI29+CO29+CU29+DA29+DG29+DM29+DS29+DY29+EE29+EK29+EQ29+EW29+FC29+FI29,5)</f>
        <v>1600</v>
      </c>
    </row>
    <row r="30" spans="1:171" s="9" customFormat="1" ht="15.95" customHeight="1" thickBot="1">
      <c r="A30" s="2" t="s">
        <v>32</v>
      </c>
      <c r="B30" s="2"/>
      <c r="C30" s="2"/>
      <c r="D30" s="2"/>
      <c r="E30" s="19"/>
      <c r="F30" s="2"/>
      <c r="G30" s="15"/>
      <c r="H30" s="2"/>
      <c r="I30" s="8">
        <f>ROUND(SUM(I26:I29),5)</f>
        <v>59.62</v>
      </c>
      <c r="J30" s="2"/>
      <c r="K30" s="19"/>
      <c r="L30" s="2"/>
      <c r="M30" s="15"/>
      <c r="N30" s="2"/>
      <c r="O30" s="8">
        <f>ROUND(SUM(O26:O29),5)</f>
        <v>2355.4</v>
      </c>
      <c r="P30" s="2"/>
      <c r="Q30" s="19"/>
      <c r="R30" s="2"/>
      <c r="S30" s="15"/>
      <c r="T30" s="2"/>
      <c r="U30" s="8">
        <f>ROUND(SUM(U26:U29),5)</f>
        <v>3035.11</v>
      </c>
      <c r="V30" s="2"/>
      <c r="W30" s="19"/>
      <c r="X30" s="2"/>
      <c r="Y30" s="15"/>
      <c r="Z30" s="2"/>
      <c r="AA30" s="8">
        <f>ROUND(SUM(AA26:AA29),5)</f>
        <v>3603.77</v>
      </c>
      <c r="AB30" s="2"/>
      <c r="AC30" s="19"/>
      <c r="AD30" s="2"/>
      <c r="AE30" s="15"/>
      <c r="AF30" s="2"/>
      <c r="AG30" s="8">
        <f>ROUND(SUM(AG26:AG29),5)</f>
        <v>3603.76</v>
      </c>
      <c r="AH30" s="2"/>
      <c r="AI30" s="19"/>
      <c r="AJ30" s="2"/>
      <c r="AK30" s="15"/>
      <c r="AL30" s="2"/>
      <c r="AM30" s="8">
        <f>ROUND(SUM(AM26:AM29),5)</f>
        <v>5203.75</v>
      </c>
      <c r="AN30" s="2"/>
      <c r="AO30" s="19"/>
      <c r="AP30" s="2"/>
      <c r="AQ30" s="15"/>
      <c r="AR30" s="2"/>
      <c r="AS30" s="8">
        <f>ROUND(SUM(AS26:AS29),5)</f>
        <v>3176.86</v>
      </c>
      <c r="AT30" s="2"/>
      <c r="AU30" s="19"/>
      <c r="AV30" s="2"/>
      <c r="AW30" s="15"/>
      <c r="AX30" s="2"/>
      <c r="AY30" s="8">
        <f>ROUND(SUM(AY26:AY29),5)</f>
        <v>1415.88</v>
      </c>
      <c r="AZ30" s="2"/>
      <c r="BA30" s="19"/>
      <c r="BB30" s="2"/>
      <c r="BC30" s="15"/>
      <c r="BD30" s="2"/>
      <c r="BE30" s="8">
        <f>ROUND(SUM(BE26:BE29),5)</f>
        <v>490.56</v>
      </c>
      <c r="BF30" s="2"/>
      <c r="BG30" s="19"/>
      <c r="BH30" s="2"/>
      <c r="BI30" s="15"/>
      <c r="BJ30" s="2"/>
      <c r="BK30" s="8">
        <f>ROUND(SUM(BK26:BK29),5)</f>
        <v>1703.26</v>
      </c>
      <c r="BL30" s="2"/>
      <c r="BM30" s="19"/>
      <c r="BN30" s="2"/>
      <c r="BO30" s="2"/>
      <c r="BP30" s="2"/>
      <c r="BQ30" s="8">
        <f>ROUND(SUM(BQ26:BQ29),5)</f>
        <v>2322.6999999999998</v>
      </c>
      <c r="BR30" s="2"/>
      <c r="BS30" s="19"/>
      <c r="BT30" s="2"/>
      <c r="BU30" s="15"/>
      <c r="BV30" s="2"/>
      <c r="BW30" s="8">
        <f>ROUND(SUM(BW26:BW29),5)</f>
        <v>352.35</v>
      </c>
      <c r="BX30" s="2"/>
      <c r="BY30" s="19"/>
      <c r="BZ30" s="2"/>
      <c r="CA30" s="15"/>
      <c r="CB30" s="2"/>
      <c r="CC30" s="8">
        <f>ROUND(SUM(CC26:CC29),5)</f>
        <v>2800.31</v>
      </c>
      <c r="CD30" s="2"/>
      <c r="CE30" s="19"/>
      <c r="CF30" s="2"/>
      <c r="CG30" s="15"/>
      <c r="CH30" s="2"/>
      <c r="CI30" s="8">
        <f>ROUND(SUM(CI26:CI29),5)</f>
        <v>2356.1999999999998</v>
      </c>
      <c r="CJ30" s="2"/>
      <c r="CK30" s="19"/>
      <c r="CL30" s="2"/>
      <c r="CM30" s="15"/>
      <c r="CN30" s="2"/>
      <c r="CO30" s="8">
        <f>ROUND(SUM(CO26:CO29),5)</f>
        <v>950.87</v>
      </c>
      <c r="CP30" s="2"/>
      <c r="CQ30" s="19"/>
      <c r="CR30" s="2"/>
      <c r="CS30" s="15"/>
      <c r="CT30" s="2"/>
      <c r="CU30" s="8">
        <f>ROUND(SUM(CU26:CU29),5)</f>
        <v>3603.77</v>
      </c>
      <c r="CV30" s="2"/>
      <c r="CW30" s="19"/>
      <c r="CX30" s="2"/>
      <c r="CY30" s="15"/>
      <c r="CZ30" s="2"/>
      <c r="DA30" s="8">
        <f>ROUND(SUM(DA26:DA29),5)</f>
        <v>3602.96</v>
      </c>
      <c r="DB30" s="2"/>
      <c r="DC30" s="19"/>
      <c r="DD30" s="2"/>
      <c r="DE30" s="15"/>
      <c r="DF30" s="2"/>
      <c r="DG30" s="8">
        <f>ROUND(SUM(DG26:DG29),5)</f>
        <v>2.63</v>
      </c>
      <c r="DH30" s="2"/>
      <c r="DI30" s="19"/>
      <c r="DJ30" s="2"/>
      <c r="DK30" s="15"/>
      <c r="DL30" s="2"/>
      <c r="DM30" s="8">
        <f>ROUND(SUM(DM26:DM29),5)</f>
        <v>716.92</v>
      </c>
      <c r="DN30" s="2"/>
      <c r="DO30" s="19"/>
      <c r="DP30" s="2"/>
      <c r="DQ30" s="15"/>
      <c r="DR30" s="2"/>
      <c r="DS30" s="8">
        <f>ROUND(SUM(DS26:DS29),5)</f>
        <v>2707.26</v>
      </c>
      <c r="DT30" s="2"/>
      <c r="DU30" s="19"/>
      <c r="DV30" s="2"/>
      <c r="DW30" s="15"/>
      <c r="DX30" s="2"/>
      <c r="DY30" s="8">
        <f>ROUND(SUM(DY26:DY29),5)</f>
        <v>2306.67</v>
      </c>
      <c r="DZ30" s="2"/>
      <c r="EA30" s="19"/>
      <c r="EB30" s="2"/>
      <c r="EC30" s="15"/>
      <c r="ED30" s="2"/>
      <c r="EE30" s="8">
        <f>ROUND(SUM(EE26:EE29),5)</f>
        <v>166.63</v>
      </c>
      <c r="EF30" s="2"/>
      <c r="EG30" s="19"/>
      <c r="EH30" s="2"/>
      <c r="EI30" s="15"/>
      <c r="EJ30" s="2"/>
      <c r="EK30" s="8">
        <f>ROUND(SUM(EK26:EK29),5)</f>
        <v>1247.57</v>
      </c>
      <c r="EL30" s="2"/>
      <c r="EM30" s="19"/>
      <c r="EN30" s="2"/>
      <c r="EO30" s="15"/>
      <c r="EP30" s="2"/>
      <c r="EQ30" s="8">
        <f>ROUND(SUM(EQ26:EQ29),5)</f>
        <v>2431.0700000000002</v>
      </c>
      <c r="ER30" s="2"/>
      <c r="ES30" s="19"/>
      <c r="ET30" s="2"/>
      <c r="EU30" s="2"/>
      <c r="EV30" s="2"/>
      <c r="EW30" s="8">
        <f>ROUND(SUM(EW26:EW29),5)</f>
        <v>66.239999999999995</v>
      </c>
      <c r="EX30" s="2"/>
      <c r="EY30" s="19"/>
      <c r="EZ30" s="2"/>
      <c r="FA30" s="15"/>
      <c r="FB30" s="2"/>
      <c r="FC30" s="8">
        <f>ROUND(SUM(FC26:FC29),5)</f>
        <v>164.08</v>
      </c>
      <c r="FD30" s="2"/>
      <c r="FE30" s="19"/>
      <c r="FF30" s="2"/>
      <c r="FG30" s="15"/>
      <c r="FH30" s="2"/>
      <c r="FI30" s="8">
        <f>ROUND(SUM(FI26:FI29),5)</f>
        <v>3568.31</v>
      </c>
      <c r="FJ30" s="2"/>
      <c r="FK30" s="19"/>
      <c r="FL30" s="2"/>
      <c r="FM30" s="2"/>
      <c r="FN30" s="2"/>
      <c r="FO30" s="8">
        <f>ROUND(I30+O30+U30+AA30+AG30+AM30+AS30+AY30+BE30+BK30+BQ30+BW30+CC30+CI30+CO30+CU30+DA30+DG30+DM30+DS30+DY30+EE30+EK30+EQ30+EW30+FC30+FI30,5)</f>
        <v>54014.51</v>
      </c>
    </row>
    <row r="31" spans="1:171" ht="31.5" customHeight="1" thickTop="1">
      <c r="A31" s="2" t="s">
        <v>33</v>
      </c>
      <c r="B31" s="2"/>
      <c r="C31" s="2"/>
      <c r="D31" s="2"/>
      <c r="E31" s="18"/>
      <c r="F31" s="16"/>
      <c r="G31" s="3"/>
      <c r="H31" s="16"/>
      <c r="I31" s="3"/>
      <c r="J31" s="16"/>
      <c r="K31" s="18"/>
      <c r="L31" s="16"/>
      <c r="M31" s="3"/>
      <c r="N31" s="16"/>
      <c r="O31" s="3"/>
      <c r="P31" s="16"/>
      <c r="Q31" s="18"/>
      <c r="R31" s="16"/>
      <c r="S31" s="3"/>
      <c r="T31" s="16"/>
      <c r="U31" s="3"/>
      <c r="V31" s="16"/>
      <c r="W31" s="18"/>
      <c r="X31" s="16"/>
      <c r="Y31" s="3"/>
      <c r="Z31" s="16"/>
      <c r="AA31" s="3"/>
      <c r="AB31" s="16"/>
      <c r="AC31" s="18"/>
      <c r="AD31" s="16"/>
      <c r="AE31" s="3"/>
      <c r="AF31" s="16"/>
      <c r="AG31" s="3"/>
      <c r="AH31" s="16"/>
      <c r="AI31" s="18"/>
      <c r="AJ31" s="16"/>
      <c r="AK31" s="3"/>
      <c r="AL31" s="16"/>
      <c r="AM31" s="3"/>
      <c r="AN31" s="16"/>
      <c r="AO31" s="18"/>
      <c r="AP31" s="16"/>
      <c r="AQ31" s="3"/>
      <c r="AR31" s="16"/>
      <c r="AS31" s="3"/>
      <c r="AT31" s="16"/>
      <c r="AU31" s="18"/>
      <c r="AV31" s="16"/>
      <c r="AW31" s="3"/>
      <c r="AX31" s="16"/>
      <c r="AY31" s="3"/>
      <c r="AZ31" s="16"/>
      <c r="BA31" s="18"/>
      <c r="BB31" s="16"/>
      <c r="BC31" s="3"/>
      <c r="BD31" s="16"/>
      <c r="BE31" s="3"/>
      <c r="BF31" s="16"/>
      <c r="BG31" s="18"/>
      <c r="BH31" s="16"/>
      <c r="BI31" s="3"/>
      <c r="BJ31" s="16"/>
      <c r="BK31" s="3"/>
      <c r="BL31" s="16"/>
      <c r="BM31" s="18"/>
      <c r="BN31" s="16"/>
      <c r="BO31" s="16"/>
      <c r="BP31" s="16"/>
      <c r="BQ31" s="3"/>
      <c r="BR31" s="16"/>
      <c r="BS31" s="18"/>
      <c r="BT31" s="16"/>
      <c r="BU31" s="3"/>
      <c r="BV31" s="16"/>
      <c r="BW31" s="3"/>
      <c r="BX31" s="16"/>
      <c r="BY31" s="18"/>
      <c r="BZ31" s="16"/>
      <c r="CA31" s="3"/>
      <c r="CB31" s="16"/>
      <c r="CC31" s="3"/>
      <c r="CD31" s="16"/>
      <c r="CE31" s="18"/>
      <c r="CF31" s="16"/>
      <c r="CG31" s="3"/>
      <c r="CH31" s="16"/>
      <c r="CI31" s="3"/>
      <c r="CJ31" s="16"/>
      <c r="CK31" s="18"/>
      <c r="CL31" s="16"/>
      <c r="CM31" s="3"/>
      <c r="CN31" s="16"/>
      <c r="CO31" s="3"/>
      <c r="CP31" s="16"/>
      <c r="CQ31" s="18"/>
      <c r="CR31" s="16"/>
      <c r="CS31" s="3"/>
      <c r="CT31" s="16"/>
      <c r="CU31" s="3"/>
      <c r="CV31" s="16"/>
      <c r="CW31" s="18"/>
      <c r="CX31" s="16"/>
      <c r="CY31" s="3"/>
      <c r="CZ31" s="16"/>
      <c r="DA31" s="3"/>
      <c r="DB31" s="16"/>
      <c r="DC31" s="18"/>
      <c r="DD31" s="16"/>
      <c r="DE31" s="3"/>
      <c r="DF31" s="16"/>
      <c r="DG31" s="3"/>
      <c r="DH31" s="16"/>
      <c r="DI31" s="18"/>
      <c r="DJ31" s="16"/>
      <c r="DK31" s="3"/>
      <c r="DL31" s="16"/>
      <c r="DM31" s="3"/>
      <c r="DN31" s="16"/>
      <c r="DO31" s="18"/>
      <c r="DP31" s="16"/>
      <c r="DQ31" s="3"/>
      <c r="DR31" s="16"/>
      <c r="DS31" s="3"/>
      <c r="DT31" s="16"/>
      <c r="DU31" s="18"/>
      <c r="DV31" s="16"/>
      <c r="DW31" s="3"/>
      <c r="DX31" s="16"/>
      <c r="DY31" s="3"/>
      <c r="DZ31" s="16"/>
      <c r="EA31" s="18"/>
      <c r="EB31" s="16"/>
      <c r="EC31" s="3"/>
      <c r="ED31" s="16"/>
      <c r="EE31" s="3"/>
      <c r="EF31" s="16"/>
      <c r="EG31" s="18"/>
      <c r="EH31" s="16"/>
      <c r="EI31" s="3"/>
      <c r="EJ31" s="16"/>
      <c r="EK31" s="3"/>
      <c r="EL31" s="16"/>
      <c r="EM31" s="18"/>
      <c r="EN31" s="16"/>
      <c r="EO31" s="3"/>
      <c r="EP31" s="16"/>
      <c r="EQ31" s="3"/>
      <c r="ER31" s="16"/>
      <c r="ES31" s="18"/>
      <c r="ET31" s="16"/>
      <c r="EU31" s="16"/>
      <c r="EV31" s="16"/>
      <c r="EW31" s="3"/>
      <c r="EX31" s="16"/>
      <c r="EY31" s="18"/>
      <c r="EZ31" s="16"/>
      <c r="FA31" s="3"/>
      <c r="FB31" s="16"/>
      <c r="FC31" s="3"/>
      <c r="FD31" s="16"/>
      <c r="FE31" s="18"/>
      <c r="FF31" s="16"/>
      <c r="FG31" s="3"/>
      <c r="FH31" s="16"/>
      <c r="FI31" s="3"/>
      <c r="FJ31" s="16"/>
      <c r="FK31" s="18"/>
      <c r="FL31" s="16"/>
      <c r="FM31" s="16"/>
      <c r="FN31" s="16"/>
      <c r="FO31" s="3"/>
    </row>
    <row r="32" spans="1:171" ht="15.75" thickBot="1">
      <c r="A32" s="2"/>
      <c r="B32" s="2" t="s">
        <v>34</v>
      </c>
      <c r="C32" s="2"/>
      <c r="D32" s="2"/>
      <c r="E32" s="18"/>
      <c r="F32" s="16"/>
      <c r="G32" s="3"/>
      <c r="H32" s="16"/>
      <c r="I32" s="5">
        <v>90.6</v>
      </c>
      <c r="J32" s="16"/>
      <c r="K32" s="18"/>
      <c r="L32" s="16"/>
      <c r="M32" s="3"/>
      <c r="N32" s="16"/>
      <c r="O32" s="5">
        <v>1271.3399999999999</v>
      </c>
      <c r="P32" s="16"/>
      <c r="Q32" s="18"/>
      <c r="R32" s="16"/>
      <c r="S32" s="3"/>
      <c r="T32" s="16"/>
      <c r="U32" s="5">
        <v>2507.3000000000002</v>
      </c>
      <c r="V32" s="16"/>
      <c r="W32" s="18"/>
      <c r="X32" s="16"/>
      <c r="Y32" s="3"/>
      <c r="Z32" s="16"/>
      <c r="AA32" s="5">
        <v>2073.4</v>
      </c>
      <c r="AB32" s="16"/>
      <c r="AC32" s="18"/>
      <c r="AD32" s="16"/>
      <c r="AE32" s="3"/>
      <c r="AF32" s="16"/>
      <c r="AG32" s="5">
        <v>2362.64</v>
      </c>
      <c r="AH32" s="16"/>
      <c r="AI32" s="18"/>
      <c r="AJ32" s="16"/>
      <c r="AK32" s="3"/>
      <c r="AL32" s="16"/>
      <c r="AM32" s="5">
        <v>4296.6000000000004</v>
      </c>
      <c r="AN32" s="16"/>
      <c r="AO32" s="18"/>
      <c r="AP32" s="16"/>
      <c r="AQ32" s="3"/>
      <c r="AR32" s="16"/>
      <c r="AS32" s="5">
        <v>1746.25</v>
      </c>
      <c r="AT32" s="16"/>
      <c r="AU32" s="18"/>
      <c r="AV32" s="16"/>
      <c r="AW32" s="3"/>
      <c r="AX32" s="16"/>
      <c r="AY32" s="5">
        <v>813.78</v>
      </c>
      <c r="AZ32" s="16"/>
      <c r="BA32" s="18"/>
      <c r="BB32" s="16"/>
      <c r="BC32" s="3"/>
      <c r="BD32" s="16"/>
      <c r="BE32" s="5">
        <v>255.75</v>
      </c>
      <c r="BF32" s="16"/>
      <c r="BG32" s="18"/>
      <c r="BH32" s="16"/>
      <c r="BI32" s="3"/>
      <c r="BJ32" s="16"/>
      <c r="BK32" s="5">
        <v>923.17</v>
      </c>
      <c r="BL32" s="16"/>
      <c r="BM32" s="18"/>
      <c r="BN32" s="16"/>
      <c r="BO32" s="16"/>
      <c r="BP32" s="16"/>
      <c r="BQ32" s="5">
        <v>0</v>
      </c>
      <c r="BR32" s="16"/>
      <c r="BS32" s="18"/>
      <c r="BT32" s="16"/>
      <c r="BU32" s="3"/>
      <c r="BV32" s="16"/>
      <c r="BW32" s="5">
        <v>0</v>
      </c>
      <c r="BX32" s="16"/>
      <c r="BY32" s="18"/>
      <c r="BZ32" s="16"/>
      <c r="CA32" s="3"/>
      <c r="CB32" s="16"/>
      <c r="CC32" s="5">
        <v>1508</v>
      </c>
      <c r="CD32" s="16"/>
      <c r="CE32" s="18"/>
      <c r="CF32" s="16"/>
      <c r="CG32" s="3"/>
      <c r="CH32" s="16"/>
      <c r="CI32" s="5">
        <v>0</v>
      </c>
      <c r="CJ32" s="16"/>
      <c r="CK32" s="18"/>
      <c r="CL32" s="16"/>
      <c r="CM32" s="3"/>
      <c r="CN32" s="16"/>
      <c r="CO32" s="5">
        <v>512.78</v>
      </c>
      <c r="CP32" s="16"/>
      <c r="CQ32" s="18"/>
      <c r="CR32" s="16"/>
      <c r="CS32" s="3"/>
      <c r="CT32" s="16"/>
      <c r="CU32" s="5">
        <v>2105.6999999999998</v>
      </c>
      <c r="CV32" s="16"/>
      <c r="CW32" s="18"/>
      <c r="CX32" s="16"/>
      <c r="CY32" s="3"/>
      <c r="CZ32" s="16"/>
      <c r="DA32" s="5">
        <v>1919.36</v>
      </c>
      <c r="DB32" s="16"/>
      <c r="DC32" s="18"/>
      <c r="DD32" s="16"/>
      <c r="DE32" s="3"/>
      <c r="DF32" s="16"/>
      <c r="DG32" s="5">
        <v>4</v>
      </c>
      <c r="DH32" s="16"/>
      <c r="DI32" s="18"/>
      <c r="DJ32" s="16"/>
      <c r="DK32" s="3"/>
      <c r="DL32" s="16"/>
      <c r="DM32" s="5">
        <v>117.68</v>
      </c>
      <c r="DN32" s="16"/>
      <c r="DO32" s="18"/>
      <c r="DP32" s="16"/>
      <c r="DQ32" s="3"/>
      <c r="DR32" s="16"/>
      <c r="DS32" s="5">
        <v>1454</v>
      </c>
      <c r="DT32" s="16"/>
      <c r="DU32" s="18"/>
      <c r="DV32" s="16"/>
      <c r="DW32" s="3"/>
      <c r="DX32" s="16"/>
      <c r="DY32" s="5">
        <v>1270.17</v>
      </c>
      <c r="DZ32" s="16"/>
      <c r="EA32" s="18"/>
      <c r="EB32" s="16"/>
      <c r="EC32" s="3"/>
      <c r="ED32" s="16"/>
      <c r="EE32" s="5">
        <v>100.57</v>
      </c>
      <c r="EF32" s="16"/>
      <c r="EG32" s="18"/>
      <c r="EH32" s="16"/>
      <c r="EI32" s="3"/>
      <c r="EJ32" s="16"/>
      <c r="EK32" s="5">
        <v>1955.7</v>
      </c>
      <c r="EL32" s="16"/>
      <c r="EM32" s="18"/>
      <c r="EN32" s="16"/>
      <c r="EO32" s="3"/>
      <c r="EP32" s="16"/>
      <c r="EQ32" s="5">
        <v>1335.28</v>
      </c>
      <c r="ER32" s="16"/>
      <c r="ES32" s="18"/>
      <c r="ET32" s="16"/>
      <c r="EU32" s="16"/>
      <c r="EV32" s="16"/>
      <c r="EW32" s="5">
        <v>0</v>
      </c>
      <c r="EX32" s="16"/>
      <c r="EY32" s="18"/>
      <c r="EZ32" s="16"/>
      <c r="FA32" s="3"/>
      <c r="FB32" s="16"/>
      <c r="FC32" s="5">
        <v>90</v>
      </c>
      <c r="FD32" s="16"/>
      <c r="FE32" s="18"/>
      <c r="FF32" s="16"/>
      <c r="FG32" s="3"/>
      <c r="FH32" s="16"/>
      <c r="FI32" s="5">
        <v>1926.1</v>
      </c>
      <c r="FJ32" s="16"/>
      <c r="FK32" s="18"/>
      <c r="FL32" s="16"/>
      <c r="FM32" s="16"/>
      <c r="FN32" s="16"/>
      <c r="FO32" s="5">
        <f>ROUND(I32+O32+U32+AA32+AG32+AM32+AS32+AY32+BE32+BK32+BQ32+BW32+CC32+CI32+CO32+CU32+DA32+DG32+DM32+DS32+DY32+EE32+EK32+EQ32+EW32+FC32+FI32,5)</f>
        <v>30640.17</v>
      </c>
    </row>
    <row r="33" spans="1:171" s="9" customFormat="1" ht="15.95" customHeight="1" thickBot="1">
      <c r="A33" s="2" t="s">
        <v>35</v>
      </c>
      <c r="B33" s="2"/>
      <c r="C33" s="2"/>
      <c r="D33" s="2"/>
      <c r="E33" s="19"/>
      <c r="F33" s="2"/>
      <c r="G33" s="15"/>
      <c r="H33" s="2"/>
      <c r="I33" s="8">
        <f>ROUND(SUM(I31:I32),5)</f>
        <v>90.6</v>
      </c>
      <c r="J33" s="2"/>
      <c r="K33" s="19"/>
      <c r="L33" s="2"/>
      <c r="M33" s="15"/>
      <c r="N33" s="2"/>
      <c r="O33" s="8">
        <f>ROUND(SUM(O31:O32),5)</f>
        <v>1271.3399999999999</v>
      </c>
      <c r="P33" s="2"/>
      <c r="Q33" s="19"/>
      <c r="R33" s="2"/>
      <c r="S33" s="15"/>
      <c r="T33" s="2"/>
      <c r="U33" s="8">
        <f>ROUND(SUM(U31:U32),5)</f>
        <v>2507.3000000000002</v>
      </c>
      <c r="V33" s="2"/>
      <c r="W33" s="19"/>
      <c r="X33" s="2"/>
      <c r="Y33" s="15"/>
      <c r="Z33" s="2"/>
      <c r="AA33" s="8">
        <f>ROUND(SUM(AA31:AA32),5)</f>
        <v>2073.4</v>
      </c>
      <c r="AB33" s="2"/>
      <c r="AC33" s="19"/>
      <c r="AD33" s="2"/>
      <c r="AE33" s="15"/>
      <c r="AF33" s="2"/>
      <c r="AG33" s="8">
        <f>ROUND(SUM(AG31:AG32),5)</f>
        <v>2362.64</v>
      </c>
      <c r="AH33" s="2"/>
      <c r="AI33" s="19"/>
      <c r="AJ33" s="2"/>
      <c r="AK33" s="15"/>
      <c r="AL33" s="2"/>
      <c r="AM33" s="8">
        <f>ROUND(SUM(AM31:AM32),5)</f>
        <v>4296.6000000000004</v>
      </c>
      <c r="AN33" s="2"/>
      <c r="AO33" s="19"/>
      <c r="AP33" s="2"/>
      <c r="AQ33" s="15"/>
      <c r="AR33" s="2"/>
      <c r="AS33" s="8">
        <f>ROUND(SUM(AS31:AS32),5)</f>
        <v>1746.25</v>
      </c>
      <c r="AT33" s="2"/>
      <c r="AU33" s="19"/>
      <c r="AV33" s="2"/>
      <c r="AW33" s="15"/>
      <c r="AX33" s="2"/>
      <c r="AY33" s="8">
        <f>ROUND(SUM(AY31:AY32),5)</f>
        <v>813.78</v>
      </c>
      <c r="AZ33" s="2"/>
      <c r="BA33" s="19"/>
      <c r="BB33" s="2"/>
      <c r="BC33" s="15"/>
      <c r="BD33" s="2"/>
      <c r="BE33" s="8">
        <f>ROUND(SUM(BE31:BE32),5)</f>
        <v>255.75</v>
      </c>
      <c r="BF33" s="2"/>
      <c r="BG33" s="19"/>
      <c r="BH33" s="2"/>
      <c r="BI33" s="15"/>
      <c r="BJ33" s="2"/>
      <c r="BK33" s="8">
        <f>ROUND(SUM(BK31:BK32),5)</f>
        <v>923.17</v>
      </c>
      <c r="BL33" s="2"/>
      <c r="BM33" s="19"/>
      <c r="BN33" s="2"/>
      <c r="BO33" s="2"/>
      <c r="BP33" s="2"/>
      <c r="BQ33" s="8">
        <f>ROUND(SUM(BQ31:BQ32),5)</f>
        <v>0</v>
      </c>
      <c r="BR33" s="2"/>
      <c r="BS33" s="19"/>
      <c r="BT33" s="2"/>
      <c r="BU33" s="15"/>
      <c r="BV33" s="2"/>
      <c r="BW33" s="8">
        <f>ROUND(SUM(BW31:BW32),5)</f>
        <v>0</v>
      </c>
      <c r="BX33" s="2"/>
      <c r="BY33" s="19"/>
      <c r="BZ33" s="2"/>
      <c r="CA33" s="15"/>
      <c r="CB33" s="2"/>
      <c r="CC33" s="8">
        <f>ROUND(SUM(CC31:CC32),5)</f>
        <v>1508</v>
      </c>
      <c r="CD33" s="2"/>
      <c r="CE33" s="19"/>
      <c r="CF33" s="2"/>
      <c r="CG33" s="15"/>
      <c r="CH33" s="2"/>
      <c r="CI33" s="8">
        <f>ROUND(SUM(CI31:CI32),5)</f>
        <v>0</v>
      </c>
      <c r="CJ33" s="2"/>
      <c r="CK33" s="19"/>
      <c r="CL33" s="2"/>
      <c r="CM33" s="15"/>
      <c r="CN33" s="2"/>
      <c r="CO33" s="8">
        <f>ROUND(SUM(CO31:CO32),5)</f>
        <v>512.78</v>
      </c>
      <c r="CP33" s="2"/>
      <c r="CQ33" s="19"/>
      <c r="CR33" s="2"/>
      <c r="CS33" s="15"/>
      <c r="CT33" s="2"/>
      <c r="CU33" s="8">
        <f>ROUND(SUM(CU31:CU32),5)</f>
        <v>2105.6999999999998</v>
      </c>
      <c r="CV33" s="2"/>
      <c r="CW33" s="19"/>
      <c r="CX33" s="2"/>
      <c r="CY33" s="15"/>
      <c r="CZ33" s="2"/>
      <c r="DA33" s="8">
        <f>ROUND(SUM(DA31:DA32),5)</f>
        <v>1919.36</v>
      </c>
      <c r="DB33" s="2"/>
      <c r="DC33" s="19"/>
      <c r="DD33" s="2"/>
      <c r="DE33" s="15"/>
      <c r="DF33" s="2"/>
      <c r="DG33" s="8">
        <f>ROUND(SUM(DG31:DG32),5)</f>
        <v>4</v>
      </c>
      <c r="DH33" s="2"/>
      <c r="DI33" s="19"/>
      <c r="DJ33" s="2"/>
      <c r="DK33" s="15"/>
      <c r="DL33" s="2"/>
      <c r="DM33" s="8">
        <f>ROUND(SUM(DM31:DM32),5)</f>
        <v>117.68</v>
      </c>
      <c r="DN33" s="2"/>
      <c r="DO33" s="19"/>
      <c r="DP33" s="2"/>
      <c r="DQ33" s="15"/>
      <c r="DR33" s="2"/>
      <c r="DS33" s="8">
        <f>ROUND(SUM(DS31:DS32),5)</f>
        <v>1454</v>
      </c>
      <c r="DT33" s="2"/>
      <c r="DU33" s="19"/>
      <c r="DV33" s="2"/>
      <c r="DW33" s="15"/>
      <c r="DX33" s="2"/>
      <c r="DY33" s="8">
        <f>ROUND(SUM(DY31:DY32),5)</f>
        <v>1270.17</v>
      </c>
      <c r="DZ33" s="2"/>
      <c r="EA33" s="19"/>
      <c r="EB33" s="2"/>
      <c r="EC33" s="15"/>
      <c r="ED33" s="2"/>
      <c r="EE33" s="8">
        <f>ROUND(SUM(EE31:EE32),5)</f>
        <v>100.57</v>
      </c>
      <c r="EF33" s="2"/>
      <c r="EG33" s="19"/>
      <c r="EH33" s="2"/>
      <c r="EI33" s="15"/>
      <c r="EJ33" s="2"/>
      <c r="EK33" s="8">
        <f>ROUND(SUM(EK31:EK32),5)</f>
        <v>1955.7</v>
      </c>
      <c r="EL33" s="2"/>
      <c r="EM33" s="19"/>
      <c r="EN33" s="2"/>
      <c r="EO33" s="15"/>
      <c r="EP33" s="2"/>
      <c r="EQ33" s="8">
        <f>ROUND(SUM(EQ31:EQ32),5)</f>
        <v>1335.28</v>
      </c>
      <c r="ER33" s="2"/>
      <c r="ES33" s="19"/>
      <c r="ET33" s="2"/>
      <c r="EU33" s="2"/>
      <c r="EV33" s="2"/>
      <c r="EW33" s="8">
        <f>ROUND(SUM(EW31:EW32),5)</f>
        <v>0</v>
      </c>
      <c r="EX33" s="2"/>
      <c r="EY33" s="19"/>
      <c r="EZ33" s="2"/>
      <c r="FA33" s="15"/>
      <c r="FB33" s="2"/>
      <c r="FC33" s="8">
        <f>ROUND(SUM(FC31:FC32),5)</f>
        <v>90</v>
      </c>
      <c r="FD33" s="2"/>
      <c r="FE33" s="19"/>
      <c r="FF33" s="2"/>
      <c r="FG33" s="15"/>
      <c r="FH33" s="2"/>
      <c r="FI33" s="8">
        <f>ROUND(SUM(FI31:FI32),5)</f>
        <v>1926.1</v>
      </c>
      <c r="FJ33" s="2"/>
      <c r="FK33" s="19"/>
      <c r="FL33" s="2"/>
      <c r="FM33" s="2"/>
      <c r="FN33" s="2"/>
      <c r="FO33" s="8">
        <f>ROUND(I33+O33+U33+AA33+AG33+AM33+AS33+AY33+BE33+BK33+BQ33+BW33+CC33+CI33+CO33+CU33+DA33+DG33+DM33+DS33+DY33+EE33+EK33+EQ33+EW33+FC33+FI33,5)</f>
        <v>30640.17</v>
      </c>
    </row>
    <row r="34" spans="1:171" ht="15.75" thickTop="1"/>
  </sheetData>
  <pageMargins left="0.7" right="0.7" top="0.75" bottom="0.75" header="0.1" footer="0.3"/>
  <pageSetup orientation="portrait" r:id="rId1"/>
  <headerFooter>
    <oddHeader>&amp;L&amp;"Arial,Bold"&amp;8 1:54 PM
&amp;"Arial,Bold"&amp;8 09/09/13&amp;C&amp;"Arial,Bold"&amp;12 Frost Refrigeration Inc.
&amp;"Arial,Bold"&amp;14 Payroll Summary
&amp;"Arial,Bold"&amp;10 January through August 2013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2290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3</xdr:col>
                <xdr:colOff>314325</xdr:colOff>
                <xdr:row>1</xdr:row>
                <xdr:rowOff>28575</xdr:rowOff>
              </to>
            </anchor>
          </controlPr>
        </control>
      </mc:Choice>
      <mc:Fallback>
        <control shapeId="12290" r:id="rId4" name="HEADER"/>
      </mc:Fallback>
    </mc:AlternateContent>
    <mc:AlternateContent xmlns:mc="http://schemas.openxmlformats.org/markup-compatibility/2006">
      <mc:Choice Requires="x14">
        <control shapeId="12289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3</xdr:col>
                <xdr:colOff>314325</xdr:colOff>
                <xdr:row>1</xdr:row>
                <xdr:rowOff>28575</xdr:rowOff>
              </to>
            </anchor>
          </controlPr>
        </control>
      </mc:Choice>
      <mc:Fallback>
        <control shapeId="12289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Payroll Summary 2013</vt:lpstr>
      <vt:lpstr>Formulas</vt:lpstr>
      <vt:lpstr>RAW_DATA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Cooke</dc:creator>
  <cp:lastModifiedBy>Windows User</cp:lastModifiedBy>
  <dcterms:created xsi:type="dcterms:W3CDTF">2013-09-09T17:44:52Z</dcterms:created>
  <dcterms:modified xsi:type="dcterms:W3CDTF">2013-10-25T08:47:40Z</dcterms:modified>
</cp:coreProperties>
</file>