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1405"/>
  <workbookPr date1904="1" showInkAnnotation="0" autoCompressPictures="0"/>
  <bookViews>
    <workbookView xWindow="0" yWindow="0" windowWidth="28260" windowHeight="17540" tabRatio="500" activeTab="6"/>
  </bookViews>
  <sheets>
    <sheet name="requirements" sheetId="1" r:id="rId1"/>
    <sheet name="people" sheetId="2" r:id="rId2"/>
    <sheet name="packages" sheetId="3" r:id="rId3"/>
    <sheet name="screen resolutions" sheetId="4" r:id="rId4"/>
    <sheet name="provenance" sheetId="5" r:id="rId5"/>
    <sheet name="status" sheetId="6" r:id="rId6"/>
    <sheet name="backlog" sheetId="7" r:id="rId7"/>
    <sheet name="models" sheetId="8"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7" i="4" l="1"/>
  <c r="F11" i="8"/>
  <c r="F47" i="8"/>
  <c r="F45" i="8"/>
  <c r="F44" i="8"/>
  <c r="F43" i="8"/>
  <c r="F42" i="8"/>
  <c r="F41" i="8"/>
  <c r="F39" i="8"/>
  <c r="F38" i="8"/>
  <c r="E45" i="8"/>
  <c r="E44" i="8"/>
  <c r="E43" i="8"/>
  <c r="E42" i="8"/>
  <c r="E41" i="8"/>
  <c r="E39" i="8"/>
  <c r="I31" i="8"/>
  <c r="G31" i="8"/>
  <c r="G30" i="8"/>
  <c r="F30" i="8"/>
  <c r="E30" i="8"/>
  <c r="D30" i="8"/>
  <c r="G13" i="4"/>
  <c r="F13" i="4"/>
  <c r="G12" i="4"/>
  <c r="F12" i="4"/>
  <c r="G11" i="4"/>
  <c r="F11" i="4"/>
  <c r="G10" i="4"/>
  <c r="F10" i="4"/>
  <c r="G9" i="4"/>
  <c r="F9" i="4"/>
  <c r="C8" i="8"/>
  <c r="G8" i="8"/>
  <c r="F8" i="8"/>
  <c r="D8" i="8"/>
  <c r="I8" i="8"/>
  <c r="H8" i="8"/>
  <c r="I11" i="8"/>
  <c r="E8" i="8"/>
  <c r="K8" i="8"/>
  <c r="J8" i="8"/>
  <c r="K11" i="8"/>
  <c r="L11" i="8"/>
  <c r="L12" i="8"/>
  <c r="D16" i="8"/>
  <c r="E16" i="8"/>
  <c r="F16" i="8"/>
  <c r="G16" i="8"/>
  <c r="L17" i="8"/>
  <c r="L16" i="8"/>
  <c r="M37" i="4"/>
  <c r="M36" i="4"/>
  <c r="M34" i="4"/>
  <c r="M33" i="4"/>
  <c r="M32" i="4"/>
  <c r="M30" i="4"/>
  <c r="M29" i="4"/>
  <c r="M28" i="4"/>
</calcChain>
</file>

<file path=xl/sharedStrings.xml><?xml version="1.0" encoding="utf-8"?>
<sst xmlns="http://schemas.openxmlformats.org/spreadsheetml/2006/main" count="511" uniqueCount="344">
  <si>
    <t>accepts payment methods: cc, paypal, btc, ideal, direct bank transfer ...
Make your payment directly into our bank account. Please use your Order ID as the payment reference. Your order won’t be shipped until the funds have cleared in our account.
Holding of Items Pending Purchase
Items purchased by “Direct to Bank” payment could possibly be sold to another while we are waiting for the payment to be received or cleared.  This would be extremely rare but possible.  We cannot hold items due to the problem of people placing orders for items and never completing the purchase.
If you want to request an item to b</t>
    <phoneticPr fontId="4" type="noConversion"/>
  </si>
  <si>
    <t>http://danielladraper.com/</t>
    <phoneticPr fontId="4" type="noConversion"/>
  </si>
  <si>
    <t>speaking with ...</t>
    <phoneticPr fontId="4" type="noConversion"/>
  </si>
  <si>
    <t>currently on offer ...</t>
    <phoneticPr fontId="4" type="noConversion"/>
  </si>
  <si>
    <t>email out to ...</t>
    <phoneticPr fontId="4" type="noConversion"/>
  </si>
  <si>
    <t>location live ...</t>
    <phoneticPr fontId="4" type="noConversion"/>
  </si>
  <si>
    <t>last social update (twitter, etc)</t>
    <phoneticPr fontId="4" type="noConversion"/>
  </si>
  <si>
    <t>last source ...</t>
    <phoneticPr fontId="4" type="noConversion"/>
  </si>
  <si>
    <t>latest adoptation ...</t>
    <phoneticPr fontId="4" type="noConversion"/>
  </si>
  <si>
    <t>testimonials (for website)</t>
    <phoneticPr fontId="4" type="noConversion"/>
  </si>
  <si>
    <t>japanese style ...</t>
    <phoneticPr fontId="4" type="noConversion"/>
  </si>
  <si>
    <t>job smeets</t>
    <phoneticPr fontId="4" type="noConversion"/>
  </si>
  <si>
    <t>cok de rooij</t>
    <phoneticPr fontId="4" type="noConversion"/>
  </si>
  <si>
    <t>A</t>
    <phoneticPr fontId="4" type="noConversion"/>
  </si>
  <si>
    <t>email enquiry button per product/embodiment</t>
    <phoneticPr fontId="4" type="noConversion"/>
  </si>
  <si>
    <t>landing page template markup, css &amp; content</t>
    <phoneticPr fontId="4" type="noConversion"/>
  </si>
  <si>
    <t>menu nav structure templates designs, markup, css</t>
    <phoneticPr fontId="4" type="noConversion"/>
  </si>
  <si>
    <t>solution swipe/click portrait mode</t>
    <phoneticPr fontId="4" type="noConversion"/>
  </si>
  <si>
    <t>scroll/swipe indicator</t>
    <phoneticPr fontId="4" type="noConversion"/>
  </si>
  <si>
    <t>Wit marmeren/albast asbak?</t>
  </si>
  <si>
    <t>Thrift store Nijverdal</t>
  </si>
  <si>
    <t>Dorcas Nijverdal, met z'n 3-en geshopt</t>
  </si>
  <si>
    <t>Schetstafelkleed</t>
  </si>
  <si>
    <t>Linnen tafelkleed, borduursel, onaf</t>
  </si>
  <si>
    <t>??</t>
  </si>
  <si>
    <t>DSC_2691</t>
  </si>
  <si>
    <t>Houten bak bij Terre des Hommes, 's Hertogenbosch</t>
  </si>
  <si>
    <t>Thrift store 's Hertogenbosch</t>
  </si>
  <si>
    <t>09 Aug. 2014</t>
  </si>
  <si>
    <t>Terre des Hommes, 's Hertogenbosch</t>
  </si>
  <si>
    <t>DSC_2610</t>
  </si>
  <si>
    <t>Bruine gekleide schaal met duimafdrukken erin</t>
  </si>
  <si>
    <t>27 Jun. 2014</t>
  </si>
  <si>
    <t>The Oddity Shop, Amsterdam</t>
  </si>
  <si>
    <t>DSC_2682</t>
  </si>
  <si>
    <t>Houten doosje, dicht</t>
  </si>
  <si>
    <t>implement class for black image background (silver birch)</t>
    <phoneticPr fontId="4" type="noConversion"/>
  </si>
  <si>
    <t>improvement</t>
    <phoneticPr fontId="4" type="noConversion"/>
  </si>
  <si>
    <t>products</t>
    <phoneticPr fontId="4" type="noConversion"/>
  </si>
  <si>
    <t>objects</t>
    <phoneticPr fontId="4" type="noConversion"/>
  </si>
  <si>
    <t>prints</t>
    <phoneticPr fontId="4" type="noConversion"/>
  </si>
  <si>
    <t>3d prints</t>
    <phoneticPr fontId="4" type="noConversion"/>
  </si>
  <si>
    <t>object costs</t>
    <phoneticPr fontId="4" type="noConversion"/>
  </si>
  <si>
    <t>object rev</t>
    <phoneticPr fontId="4" type="noConversion"/>
  </si>
  <si>
    <t>print costs</t>
    <phoneticPr fontId="4" type="noConversion"/>
  </si>
  <si>
    <t>print revenue</t>
    <phoneticPr fontId="4" type="noConversion"/>
  </si>
  <si>
    <t>3d pr costs</t>
    <phoneticPr fontId="4" type="noConversion"/>
  </si>
  <si>
    <t>3d pr revenue</t>
    <phoneticPr fontId="4" type="noConversion"/>
  </si>
  <si>
    <t>profit</t>
    <phoneticPr fontId="4" type="noConversion"/>
  </si>
  <si>
    <t>net income</t>
    <phoneticPr fontId="4" type="noConversion"/>
  </si>
  <si>
    <t>fte</t>
    <phoneticPr fontId="4" type="noConversion"/>
  </si>
  <si>
    <t>salaris</t>
    <phoneticPr fontId="4" type="noConversion"/>
  </si>
  <si>
    <t>costs</t>
    <phoneticPr fontId="4" type="noConversion"/>
  </si>
  <si>
    <t>cost / yr</t>
    <phoneticPr fontId="4" type="noConversion"/>
  </si>
  <si>
    <t>personal</t>
    <phoneticPr fontId="4" type="noConversion"/>
  </si>
  <si>
    <t>gallery</t>
    <phoneticPr fontId="4" type="noConversion"/>
  </si>
  <si>
    <t>years</t>
    <phoneticPr fontId="4" type="noConversion"/>
  </si>
  <si>
    <t>QandA</t>
    <phoneticPr fontId="4" type="noConversion"/>
  </si>
  <si>
    <t>resolved</t>
  </si>
  <si>
    <t>resolved</t>
    <phoneticPr fontId="4" type="noConversion"/>
  </si>
  <si>
    <t>magnifier glass for even bigger picture</t>
    <phoneticPr fontId="4" type="noConversion"/>
  </si>
  <si>
    <t>feature</t>
  </si>
  <si>
    <t>REMARK</t>
    <phoneticPr fontId="4" type="noConversion"/>
  </si>
  <si>
    <t>stef</t>
    <phoneticPr fontId="4" type="noConversion"/>
  </si>
  <si>
    <t>found new font type "Lustria"</t>
    <phoneticPr fontId="4" type="noConversion"/>
  </si>
  <si>
    <t>in progress</t>
  </si>
  <si>
    <t>found new icon font untitled but cant import in code</t>
    <phoneticPr fontId="4" type="noConversion"/>
  </si>
  <si>
    <t>SFG / SJJ</t>
    <phoneticPr fontId="4" type="noConversion"/>
  </si>
  <si>
    <t>MS</t>
    <phoneticPr fontId="4" type="noConversion"/>
  </si>
  <si>
    <t>SJJ</t>
    <phoneticPr fontId="4" type="noConversion"/>
  </si>
  <si>
    <t>SFG</t>
    <phoneticPr fontId="4" type="noConversion"/>
  </si>
  <si>
    <t>RN</t>
    <phoneticPr fontId="4" type="noConversion"/>
  </si>
  <si>
    <t>Mok met foto man met baby, bij kopieerwinkel gemaakt (Thailand?)</t>
  </si>
  <si>
    <t>De Locatie, Camperstraat 42 Amsterdam</t>
  </si>
  <si>
    <t>DSC_2693</t>
  </si>
  <si>
    <t>Vestje baby, SFG</t>
  </si>
  <si>
    <t>Frankrijk ?</t>
  </si>
  <si>
    <t>DSC_2609</t>
  </si>
  <si>
    <t>Gekleid asbakje, zwart met wit geglazuurde binnenkant</t>
  </si>
  <si>
    <t>Samsung Galaxy S3</t>
    <phoneticPr fontId="4" type="noConversion"/>
  </si>
  <si>
    <t>iPhone 4</t>
    <phoneticPr fontId="4" type="noConversion"/>
  </si>
  <si>
    <t>iPhone 6 *</t>
    <phoneticPr fontId="4" type="noConversion"/>
  </si>
  <si>
    <t>Samsung Galaxy S5</t>
    <phoneticPr fontId="4" type="noConversion"/>
  </si>
  <si>
    <t>iPad</t>
    <phoneticPr fontId="4" type="noConversion"/>
  </si>
  <si>
    <t>iPad Retina</t>
    <phoneticPr fontId="4" type="noConversion"/>
  </si>
  <si>
    <t>hella jongerius</t>
    <phoneticPr fontId="4" type="noConversion"/>
  </si>
  <si>
    <t>judith cahen</t>
    <phoneticPr fontId="4" type="noConversion"/>
  </si>
  <si>
    <t>support act</t>
    <phoneticPr fontId="4" type="noConversion"/>
  </si>
  <si>
    <t>auction</t>
    <phoneticPr fontId="4" type="noConversion"/>
  </si>
  <si>
    <t>name on website</t>
    <phoneticPr fontId="4" type="noConversion"/>
  </si>
  <si>
    <t>ambassador, speak on behalve of</t>
    <phoneticPr fontId="4" type="noConversion"/>
  </si>
  <si>
    <t>be present at pr events</t>
    <phoneticPr fontId="4" type="noConversion"/>
  </si>
  <si>
    <t>buy product</t>
    <phoneticPr fontId="4" type="noConversion"/>
  </si>
  <si>
    <t>how can i help?</t>
    <phoneticPr fontId="4" type="noConversion"/>
  </si>
  <si>
    <t>aspect ratio</t>
    <phoneticPr fontId="4" type="noConversion"/>
  </si>
  <si>
    <t>Device</t>
    <phoneticPr fontId="4" type="noConversion"/>
  </si>
  <si>
    <t>width</t>
    <phoneticPr fontId="4" type="noConversion"/>
  </si>
  <si>
    <t>height</t>
    <phoneticPr fontId="4" type="noConversion"/>
  </si>
  <si>
    <t>iPhone 5s</t>
    <phoneticPr fontId="4" type="noConversion"/>
  </si>
  <si>
    <t>1:</t>
    <phoneticPr fontId="4" type="noConversion"/>
  </si>
  <si>
    <t>Samsung Galaxy S4</t>
    <phoneticPr fontId="4" type="noConversion"/>
  </si>
  <si>
    <t>1:</t>
    <phoneticPr fontId="4" type="noConversion"/>
  </si>
  <si>
    <t>http://www.madebysix.com/</t>
    <phoneticPr fontId="4" type="noConversion"/>
  </si>
  <si>
    <t>how to present object &amp; photoprint?</t>
    <phoneticPr fontId="4" type="noConversion"/>
  </si>
  <si>
    <t>http://www.pictureframes.com/Ready-Made-Wood-Picture-Frames</t>
  </si>
  <si>
    <t>online picture frame shop</t>
    <phoneticPr fontId="4" type="noConversion"/>
  </si>
  <si>
    <t>http://framefinders.com/antique-frames/all/american-arts-and-crafts-antique-frame-4/</t>
  </si>
  <si>
    <t>legendary antique frame shop</t>
    <phoneticPr fontId="4" type="noConversion"/>
  </si>
  <si>
    <t>http://www.a-frames.nl/en//</t>
  </si>
  <si>
    <t>frame maker nl wormerveer</t>
    <phoneticPr fontId="4" type="noConversion"/>
  </si>
  <si>
    <t>photograph photoprint in interior ... How to standardise?</t>
    <phoneticPr fontId="4" type="noConversion"/>
  </si>
  <si>
    <t>http://codecanyon.net/item/woocommerce-one-page-shopping/7158470</t>
  </si>
  <si>
    <t>registration</t>
    <phoneticPr fontId="4" type="noConversion"/>
  </si>
  <si>
    <t>signin</t>
    <phoneticPr fontId="4" type="noConversion"/>
  </si>
  <si>
    <t>search function</t>
    <phoneticPr fontId="4" type="noConversion"/>
  </si>
  <si>
    <t>breadcrumb navigation</t>
    <phoneticPr fontId="4" type="noConversion"/>
  </si>
  <si>
    <t>shopping cart</t>
    <phoneticPr fontId="4" type="noConversion"/>
  </si>
  <si>
    <t>product categories</t>
    <phoneticPr fontId="4" type="noConversion"/>
  </si>
  <si>
    <t>sections: home, products, about, contact</t>
    <phoneticPr fontId="4" type="noConversion"/>
  </si>
  <si>
    <t xml:space="preserve">check out </t>
    <phoneticPr fontId="4" type="noConversion"/>
  </si>
  <si>
    <t>http://www.pixpa.com/</t>
  </si>
  <si>
    <t>full screen carousel homepage</t>
    <phoneticPr fontId="4" type="noConversion"/>
  </si>
  <si>
    <t>http://www.woothemes.com/woocommerce/</t>
    <phoneticPr fontId="4" type="noConversion"/>
  </si>
  <si>
    <t>Bakje van ijsstokjes</t>
  </si>
  <si>
    <t>Welke houtsoort?</t>
  </si>
  <si>
    <t>26 Jun. 2014 …?</t>
  </si>
  <si>
    <t>Martine ?</t>
  </si>
  <si>
    <t>Vaasmand Tiny '95</t>
  </si>
  <si>
    <t>Aardewerk bak met groene griezels bovenop</t>
  </si>
  <si>
    <t xml:space="preserve"> Tiny '95 on the verso</t>
  </si>
  <si>
    <t>Witte asbak</t>
  </si>
  <si>
    <t>improvement</t>
  </si>
  <si>
    <t>feature</t>
    <phoneticPr fontId="4" type="noConversion"/>
  </si>
  <si>
    <t>content</t>
  </si>
  <si>
    <t>content</t>
    <phoneticPr fontId="4" type="noConversion"/>
  </si>
  <si>
    <t>bug</t>
    <phoneticPr fontId="4" type="noConversion"/>
  </si>
  <si>
    <t>improvement</t>
    <phoneticPr fontId="4" type="noConversion"/>
  </si>
  <si>
    <t>replace Propertius Duskywing image (1px white line)</t>
    <phoneticPr fontId="4" type="noConversion"/>
  </si>
  <si>
    <t>replace menu icon with close icon when shop open</t>
    <phoneticPr fontId="4" type="noConversion"/>
  </si>
  <si>
    <t>styling css shop layout</t>
    <phoneticPr fontId="4" type="noConversion"/>
  </si>
  <si>
    <t>all products</t>
    <phoneticPr fontId="4" type="noConversion"/>
  </si>
  <si>
    <t>about</t>
    <phoneticPr fontId="4" type="noConversion"/>
  </si>
  <si>
    <t>terms of service</t>
    <phoneticPr fontId="4" type="noConversion"/>
  </si>
  <si>
    <t>open</t>
    <phoneticPr fontId="4" type="noConversion"/>
  </si>
  <si>
    <t>PRIO</t>
    <phoneticPr fontId="4" type="noConversion"/>
  </si>
  <si>
    <t>urgent</t>
  </si>
  <si>
    <t>urgent</t>
    <phoneticPr fontId="4" type="noConversion"/>
  </si>
  <si>
    <t>high</t>
    <phoneticPr fontId="4" type="noConversion"/>
  </si>
  <si>
    <t>13 Jun. 2014</t>
  </si>
  <si>
    <t>http://www.smashingmagazine.com/2014/02/13/create-client-side-shopping-cart/</t>
  </si>
  <si>
    <t>http://www.htmlgoodies.com/beyond/javascript/article.php/3471331</t>
  </si>
  <si>
    <t>tutorial shopping cart</t>
    <phoneticPr fontId="4" type="noConversion"/>
  </si>
  <si>
    <t>tutorial shopping cart</t>
    <phoneticPr fontId="4" type="noConversion"/>
  </si>
  <si>
    <t>http://www.iamnotchinese.co/</t>
  </si>
  <si>
    <t>one pager shop</t>
    <phoneticPr fontId="4" type="noConversion"/>
  </si>
  <si>
    <t>http://phones.matiasgallipoli.com/</t>
  </si>
  <si>
    <t xml:space="preserve">one pager shop </t>
    <phoneticPr fontId="4" type="noConversion"/>
  </si>
  <si>
    <t>incorporate social media: twitter, fb, pinterest, instagram</t>
    <phoneticPr fontId="4" type="noConversion"/>
  </si>
  <si>
    <t>website Backlog</t>
    <phoneticPr fontId="4" type="noConversion"/>
  </si>
  <si>
    <t xml:space="preserve">LISTED BLUE </t>
  </si>
  <si>
    <t>homepage movie</t>
    <phoneticPr fontId="4" type="noConversion"/>
  </si>
  <si>
    <t>webdesign examples</t>
    <phoneticPr fontId="4" type="noConversion"/>
  </si>
  <si>
    <t>http://lsm.com/</t>
  </si>
  <si>
    <t>full image homepages; in comes the navigation</t>
    <phoneticPr fontId="4" type="noConversion"/>
  </si>
  <si>
    <t>http://www.kirschnerbrasil.cc/</t>
  </si>
  <si>
    <t>http://charactersf.com/</t>
  </si>
  <si>
    <t>http://thecharlesnyc.com/</t>
  </si>
  <si>
    <t>brits juwelery ... Could be something to look at</t>
    <phoneticPr fontId="4" type="noConversion"/>
  </si>
  <si>
    <t>http://makedirectory.co/</t>
  </si>
  <si>
    <t>Juttersdok, Postjeskade 23-25, Amsterdam</t>
  </si>
  <si>
    <t>DSC_2639</t>
  </si>
  <si>
    <t>Varkensblaas</t>
  </si>
  <si>
    <t>Stef/Martine</t>
  </si>
  <si>
    <t>DSC_2612</t>
  </si>
  <si>
    <t xml:space="preserve">Scheef vaasje met horizontale streepjes groen en … </t>
  </si>
  <si>
    <t>Thriftstore Arnhem</t>
  </si>
  <si>
    <t>03 Jul. 2014</t>
  </si>
  <si>
    <t>2Switch, Westervoortsedijk 120, Arnhem</t>
  </si>
  <si>
    <t>DSC_2611</t>
  </si>
  <si>
    <t>Scheef kommetje, zwart</t>
  </si>
  <si>
    <t>24 Jul. 2014</t>
  </si>
  <si>
    <t>Groen glazen vaastje</t>
  </si>
  <si>
    <t>13 Sep. 2104</t>
  </si>
  <si>
    <t>May Antiek, Nieuwe Spiegelstraat 25, Amsterdam</t>
  </si>
  <si>
    <t>Schilderijtje met kerk en koeien</t>
  </si>
  <si>
    <t>Brahim, Jan Hanzenstraat 58-60</t>
  </si>
  <si>
    <t>?</t>
  </si>
  <si>
    <t>DSC_2622</t>
  </si>
  <si>
    <t>Asbak rood/roze marmer</t>
  </si>
  <si>
    <t>23 Jun. 2014</t>
  </si>
  <si>
    <t>DSC_2646</t>
  </si>
  <si>
    <t>Tinnen bordje</t>
  </si>
  <si>
    <t>19 Mrt. 2014</t>
  </si>
  <si>
    <t>Houten lineaal</t>
  </si>
  <si>
    <t>10 Jun. 2014</t>
  </si>
  <si>
    <t>DSC_2645</t>
  </si>
  <si>
    <t>low</t>
    <phoneticPr fontId="4" type="noConversion"/>
  </si>
  <si>
    <t>CMS to upload products</t>
    <phoneticPr fontId="4" type="noConversion"/>
  </si>
  <si>
    <t>currencies: USD, EUR, BTC, etc</t>
    <phoneticPr fontId="4" type="noConversion"/>
  </si>
  <si>
    <t>comments / rate prodcts</t>
    <phoneticPr fontId="4" type="noConversion"/>
  </si>
  <si>
    <t>order tracking</t>
    <phoneticPr fontId="4" type="noConversion"/>
  </si>
  <si>
    <t>shipping options: DHL, UPS, etc</t>
    <phoneticPr fontId="4" type="noConversion"/>
  </si>
  <si>
    <t>http://www.addthis.com/for/wordpress</t>
  </si>
  <si>
    <t>http://modernizr.com/</t>
  </si>
  <si>
    <t>feedback form</t>
    <phoneticPr fontId="4" type="noConversion"/>
  </si>
  <si>
    <t>Visual:</t>
    <phoneticPr fontId="4" type="noConversion"/>
  </si>
  <si>
    <t>responsive</t>
    <phoneticPr fontId="4" type="noConversion"/>
  </si>
  <si>
    <t>100% images</t>
    <phoneticPr fontId="4" type="noConversion"/>
  </si>
  <si>
    <t>a-frames</t>
    <phoneticPr fontId="4" type="noConversion"/>
  </si>
  <si>
    <t>mertens amsterdam</t>
    <phoneticPr fontId="4" type="noConversion"/>
  </si>
  <si>
    <t>http://melanie-f.com/</t>
  </si>
  <si>
    <t>gijs stork</t>
    <phoneticPr fontId="4" type="noConversion"/>
  </si>
  <si>
    <t>Title</t>
  </si>
  <si>
    <t>Pet name</t>
  </si>
  <si>
    <t>http://themeforest.unitedthemes.com/wpversions/brooklyn/elegant/</t>
  </si>
  <si>
    <t>magnifying glass for product zoom in
http://www.mind-projects.it/projects/jqzoom/demos.php</t>
    <phoneticPr fontId="4" type="noConversion"/>
  </si>
  <si>
    <t>procut order realitey / oplage teller</t>
    <phoneticPr fontId="4" type="noConversion"/>
  </si>
  <si>
    <t>single page scroll
 (http://www.thepetedesign.com/demos/onepage_scroll_demo.html#1)</t>
    <phoneticPr fontId="4" type="noConversion"/>
  </si>
  <si>
    <t>must</t>
    <phoneticPr fontId="4" type="noConversion"/>
  </si>
  <si>
    <t xml:space="preserve">later </t>
    <phoneticPr fontId="4" type="noConversion"/>
  </si>
  <si>
    <t>no</t>
    <phoneticPr fontId="4" type="noConversion"/>
  </si>
  <si>
    <t>√</t>
    <phoneticPr fontId="4" type="noConversion"/>
  </si>
  <si>
    <t>our site includes:</t>
    <phoneticPr fontId="4" type="noConversion"/>
  </si>
  <si>
    <t>in progress</t>
    <phoneticPr fontId="4" type="noConversion"/>
  </si>
  <si>
    <t>resolved</t>
    <phoneticPr fontId="4" type="noConversion"/>
  </si>
  <si>
    <t>Description</t>
  </si>
  <si>
    <t>Materials</t>
  </si>
  <si>
    <t>Dimensions</t>
  </si>
  <si>
    <t>Signed, Dated, Numbered</t>
  </si>
  <si>
    <t>Provenance</t>
  </si>
  <si>
    <t>Image shot (Conceived)</t>
  </si>
  <si>
    <t>Purchase date</t>
  </si>
  <si>
    <t>Price</t>
  </si>
  <si>
    <t>Store</t>
  </si>
  <si>
    <t>? ListedBlue No. 01</t>
  </si>
  <si>
    <t>Inktpotje</t>
  </si>
  <si>
    <t>Thrift store Amsterdam</t>
  </si>
  <si>
    <t>do 5 Jun. 2014</t>
  </si>
  <si>
    <t>22 May. 2014</t>
  </si>
  <si>
    <t>Het Juttersdok, Zeeburgerpad 90-99, Amsterdam</t>
  </si>
  <si>
    <t>Nanda</t>
  </si>
  <si>
    <t>? ListedBlue No. 02</t>
  </si>
  <si>
    <t>Zen stone (ListedBlue.tiff)</t>
  </si>
  <si>
    <t>Welke steensoort?</t>
  </si>
  <si>
    <t>31 May. 2014</t>
  </si>
  <si>
    <t>Rataplan, Willem Roelofstraat 2, Amsterdam</t>
  </si>
  <si>
    <t>Japans</t>
  </si>
  <si>
    <t>Rode geglazuurde bak (asbak?) met schoefafdrukken erin</t>
  </si>
  <si>
    <t>do 12 Jun. 2014</t>
  </si>
  <si>
    <t>02 Jun. 2014</t>
  </si>
  <si>
    <t>De Locatie, Distelweg 85, Amsterdam</t>
  </si>
  <si>
    <t>Pukkelman (Pikachu)</t>
  </si>
  <si>
    <t>Thrift store Schiedam</t>
  </si>
  <si>
    <t>12 Jul. 2014</t>
  </si>
  <si>
    <t>Kringloop Gewoon Goed, Schiedam</t>
  </si>
  <si>
    <t>Lolliepot</t>
  </si>
  <si>
    <t>NR</t>
    <phoneticPr fontId="4" type="noConversion"/>
  </si>
  <si>
    <t>DESCRIPTION</t>
    <phoneticPr fontId="4" type="noConversion"/>
  </si>
  <si>
    <t>TYPE</t>
    <phoneticPr fontId="4" type="noConversion"/>
  </si>
  <si>
    <t>STATUS</t>
    <phoneticPr fontId="4" type="noConversion"/>
  </si>
  <si>
    <t>ASSIGNED</t>
    <phoneticPr fontId="4" type="noConversion"/>
  </si>
  <si>
    <t>replace logo header with image file</t>
  </si>
  <si>
    <t>find replacement icon font for 'x' close button close store</t>
  </si>
  <si>
    <t>finalise content copy</t>
    <phoneticPr fontId="4" type="noConversion"/>
  </si>
  <si>
    <t>melvin moti</t>
  </si>
  <si>
    <t>via lawrence</t>
  </si>
  <si>
    <t>clean up _landing.css, finish landing page (mobile first)</t>
  </si>
  <si>
    <t>SFG</t>
  </si>
  <si>
    <t>add product ID / name to mailto Enquiry tag</t>
  </si>
  <si>
    <t>RN</t>
  </si>
  <si>
    <t>items sold functionality &amp; visual design</t>
  </si>
  <si>
    <t>high</t>
  </si>
  <si>
    <t>low</t>
  </si>
  <si>
    <t>open</t>
  </si>
  <si>
    <t>what is mean here?</t>
  </si>
  <si>
    <t>bug</t>
  </si>
  <si>
    <t>z-index product navigation title</t>
  </si>
  <si>
    <t>loading product title on collection.html delayed?</t>
  </si>
  <si>
    <t>SFG / RN</t>
  </si>
  <si>
    <t>json: textcolor … light / dark</t>
  </si>
  <si>
    <t>add unique id's (upper roman) to all products, sort on id display</t>
  </si>
  <si>
    <t>javascript onclick not ontouch</t>
  </si>
  <si>
    <t>firefox mobile (android) content twitch / white gap on top page</t>
  </si>
  <si>
    <t>The browser as of July 2014 only has 0.69% of the mobile/tablet market share</t>
  </si>
  <si>
    <t>ios collection.html fix body floats in window</t>
  </si>
  <si>
    <t>portrait mode click to next product fix 1st center current product</t>
  </si>
  <si>
    <t>move object info in store page to center collumn?</t>
  </si>
  <si>
    <t>implement method to link/share product specific page in collection</t>
  </si>
  <si>
    <t>discussed with girls, agreed, done</t>
  </si>
  <si>
    <t>resize landing page images (object,image,download)</t>
  </si>
  <si>
    <t>way too big right now</t>
  </si>
  <si>
    <t>style css for IOS device</t>
  </si>
  <si>
    <t>pix dens</t>
  </si>
  <si>
    <t>OS</t>
  </si>
  <si>
    <t>iOS</t>
  </si>
  <si>
    <t>aOS</t>
  </si>
  <si>
    <t>Resolution</t>
  </si>
  <si>
    <t>iPhone 3</t>
  </si>
  <si>
    <t> 320x240, 480x320, 800x480, 960x480, 1024x800, and 1024x768.</t>
  </si>
  <si>
    <t>iPhone 4</t>
  </si>
  <si>
    <t>status bar</t>
  </si>
  <si>
    <t>nav bar</t>
  </si>
  <si>
    <t>tab bar</t>
  </si>
  <si>
    <t>iPhone 5</t>
  </si>
  <si>
    <t>iPhone 6</t>
  </si>
  <si>
    <t>iPhone 6+</t>
  </si>
  <si>
    <t>real size</t>
  </si>
  <si>
    <t>iPad</t>
  </si>
  <si>
    <t>iPad retina</t>
  </si>
  <si>
    <t>prijs</t>
  </si>
  <si>
    <t>multiplier</t>
  </si>
  <si>
    <t>compress &amp; speed up fonts &gt; woff2</t>
  </si>
  <si>
    <t>http://sth.name/2014/09/03/Speed-up-webfonts/</t>
  </si>
  <si>
    <t>sourcing</t>
  </si>
  <si>
    <t>photography</t>
  </si>
  <si>
    <t>webbify</t>
  </si>
  <si>
    <t>packaging</t>
  </si>
  <si>
    <t>handling</t>
  </si>
  <si>
    <t>hrs</t>
  </si>
  <si>
    <t>print</t>
  </si>
  <si>
    <t>postproduction</t>
  </si>
  <si>
    <t>copy</t>
  </si>
  <si>
    <t>fee (euro/hr)</t>
  </si>
  <si>
    <t>labour cost</t>
  </si>
  <si>
    <t>Object</t>
  </si>
  <si>
    <t>item</t>
  </si>
  <si>
    <t>printing</t>
  </si>
  <si>
    <t>pre-printing</t>
  </si>
  <si>
    <t>nexus5</t>
  </si>
  <si>
    <t>create digital certificates for .stl downloads</t>
  </si>
  <si>
    <t>http://stylecube.co.uk/article-Certificate-Of-Authenticity-1.php
https://www.adobe.com/devnet-docs/acrobatetk/tools/DigSig/Acrobat_DigitalSignatures_in_PDF.pdf</t>
  </si>
  <si>
    <t>title tags in collection html …</t>
  </si>
  <si>
    <t>add "click for details" usability info</t>
  </si>
  <si>
    <t>use max realestate for image on touch device &amp; landscape</t>
  </si>
  <si>
    <t>css media query in devices.css (touch/landscape)</t>
  </si>
  <si>
    <t>IOS8 doesn’t handle position: fixed (h1 and product nav)</t>
  </si>
  <si>
    <t>menu btn, h1 title &amp; prev/next butts are not rendered in place</t>
  </si>
  <si>
    <t>orientation change (touch) is messy</t>
  </si>
  <si>
    <t>rotating mobile device back/forth leaves UI messy</t>
  </si>
  <si>
    <t>remove "romanid" from json data</t>
  </si>
  <si>
    <t>cleanup</t>
  </si>
  <si>
    <t>tried with roman numbering but not prefered</t>
  </si>
  <si>
    <t>fix product numbering on index.html</t>
  </si>
  <si>
    <t>import 'id' from 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</si>
</sst>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0.0"/>
    <numFmt numFmtId="166" formatCode="&quot;€&quot;\ #,##0.00_-"/>
  </numFmts>
  <fonts count="13" x14ac:knownFonts="1">
    <font>
      <sz val="10"/>
      <name val="Verdana"/>
    </font>
    <font>
      <sz val="10"/>
      <name val="Verdana"/>
    </font>
    <font>
      <b/>
      <sz val="10"/>
      <name val="Verdana"/>
    </font>
    <font>
      <b/>
      <sz val="10"/>
      <name val="Verdana"/>
    </font>
    <font>
      <sz val="8"/>
      <name val="Verdana"/>
    </font>
    <font>
      <sz val="16"/>
      <name val="Times New Roman"/>
    </font>
    <font>
      <u/>
      <sz val="10"/>
      <color indexed="12"/>
      <name val="Verdana"/>
    </font>
    <font>
      <b/>
      <sz val="12"/>
      <color indexed="8"/>
      <name val="Calibri"/>
      <family val="2"/>
    </font>
    <font>
      <sz val="12"/>
      <color indexed="8"/>
      <name val="Calibri"/>
      <family val="2"/>
    </font>
    <font>
      <sz val="10"/>
      <color rgb="FF252525"/>
      <name val="Arial"/>
    </font>
    <font>
      <u/>
      <sz val="10"/>
      <color theme="11"/>
      <name val="Verdana"/>
    </font>
    <font>
      <sz val="15"/>
      <color rgb="FF222222"/>
      <name val="Helvetica Neue"/>
    </font>
    <font>
      <sz val="10"/>
      <name val="Arial"/>
    </font>
  </fonts>
  <fills count="5">
    <fill>
      <patternFill patternType="none"/>
    </fill>
    <fill>
      <patternFill patternType="gray125"/>
    </fill>
    <fill>
      <patternFill patternType="solid">
        <fgColor theme="6" tint="0.59999389629810485"/>
        <bgColor indexed="64"/>
      </patternFill>
    </fill>
    <fill>
      <patternFill patternType="solid">
        <fgColor theme="9" tint="-0.249977111117893"/>
        <bgColor indexed="64"/>
      </patternFill>
    </fill>
    <fill>
      <patternFill patternType="solid">
        <fgColor theme="9" tint="0.79998168889431442"/>
        <bgColor indexed="64"/>
      </patternFill>
    </fill>
  </fills>
  <borders count="6">
    <border>
      <left/>
      <right/>
      <top/>
      <bottom/>
      <diagonal/>
    </border>
    <border>
      <left style="thin">
        <color auto="1"/>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s>
  <cellStyleXfs count="11">
    <xf numFmtId="0" fontId="0" fillId="0" borderId="0"/>
    <xf numFmtId="0" fontId="6" fillId="0" borderId="0" applyNumberFormat="0" applyFill="0" applyBorder="0" applyAlignment="0" applyProtection="0">
      <alignment vertical="top"/>
      <protection locked="0"/>
    </xf>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7">
    <xf numFmtId="0" fontId="0" fillId="0" borderId="0" xfId="0"/>
    <xf numFmtId="0" fontId="0" fillId="0" borderId="0" xfId="0" applyAlignment="1">
      <alignment horizontal="left" indent="1"/>
    </xf>
    <xf numFmtId="0" fontId="5" fillId="0" borderId="0" xfId="0" applyFont="1"/>
    <xf numFmtId="0" fontId="0" fillId="0" borderId="0" xfId="0" applyAlignment="1">
      <alignment horizontal="left" wrapText="1" indent="1"/>
    </xf>
    <xf numFmtId="0" fontId="0" fillId="0" borderId="0" xfId="0" applyAlignment="1">
      <alignment wrapText="1"/>
    </xf>
    <xf numFmtId="0" fontId="6" fillId="0" borderId="0" xfId="1" applyAlignment="1" applyProtection="1"/>
    <xf numFmtId="0" fontId="3" fillId="0" borderId="0" xfId="0" applyFont="1"/>
    <xf numFmtId="0" fontId="0" fillId="0" borderId="0" xfId="0" applyAlignment="1">
      <alignment horizontal="right"/>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right" vertical="center"/>
    </xf>
    <xf numFmtId="0" fontId="0" fillId="0" borderId="0" xfId="0" applyAlignment="1">
      <alignment horizontal="center"/>
    </xf>
    <xf numFmtId="49" fontId="0" fillId="0" borderId="0" xfId="0" applyNumberFormat="1" applyAlignment="1">
      <alignment horizontal="right"/>
    </xf>
    <xf numFmtId="165" fontId="0" fillId="0" borderId="0" xfId="0" applyNumberFormat="1" applyAlignment="1">
      <alignment horizontal="left"/>
    </xf>
    <xf numFmtId="0" fontId="0" fillId="0" borderId="1" xfId="0" applyBorder="1"/>
    <xf numFmtId="0" fontId="7" fillId="0" borderId="0" xfId="0" applyFont="1"/>
    <xf numFmtId="0" fontId="0" fillId="0" borderId="0" xfId="0" applyFont="1"/>
    <xf numFmtId="166" fontId="0" fillId="0" borderId="0" xfId="0" applyNumberFormat="1" applyFont="1"/>
    <xf numFmtId="0" fontId="8" fillId="0" borderId="0" xfId="0" applyFont="1"/>
    <xf numFmtId="166" fontId="0" fillId="0" borderId="0" xfId="0" applyNumberFormat="1"/>
    <xf numFmtId="0" fontId="0" fillId="0" borderId="0" xfId="0" applyFill="1"/>
    <xf numFmtId="0" fontId="1" fillId="0" borderId="0" xfId="0" applyFont="1" applyFill="1"/>
    <xf numFmtId="164" fontId="0" fillId="0" borderId="0" xfId="0" applyNumberFormat="1"/>
    <xf numFmtId="164" fontId="0" fillId="0" borderId="2" xfId="0" applyNumberFormat="1" applyBorder="1"/>
    <xf numFmtId="164" fontId="0" fillId="0" borderId="3" xfId="0" applyNumberFormat="1" applyBorder="1"/>
    <xf numFmtId="0" fontId="0" fillId="0" borderId="2" xfId="0" applyBorder="1"/>
    <xf numFmtId="164" fontId="0" fillId="0" borderId="4" xfId="0" applyNumberFormat="1" applyBorder="1"/>
    <xf numFmtId="9" fontId="0" fillId="0" borderId="5" xfId="0" applyNumberFormat="1" applyBorder="1"/>
    <xf numFmtId="165" fontId="0" fillId="0" borderId="0" xfId="0" applyNumberFormat="1"/>
    <xf numFmtId="165" fontId="0" fillId="0" borderId="0" xfId="0" applyNumberFormat="1"/>
    <xf numFmtId="0" fontId="2" fillId="0" borderId="0" xfId="0" applyFont="1" applyAlignment="1">
      <alignment horizontal="center" vertical="center"/>
    </xf>
    <xf numFmtId="0" fontId="9" fillId="0" borderId="0" xfId="0" applyFont="1"/>
    <xf numFmtId="0" fontId="0" fillId="0" borderId="0" xfId="0" applyFont="1" applyAlignment="1">
      <alignment vertical="center"/>
    </xf>
    <xf numFmtId="0" fontId="11" fillId="0" borderId="0" xfId="0" applyFont="1"/>
    <xf numFmtId="0" fontId="0" fillId="0" borderId="0" xfId="0" applyFont="1" applyAlignment="1">
      <alignment horizontal="center" vertical="center"/>
    </xf>
    <xf numFmtId="0" fontId="0" fillId="0" borderId="0" xfId="0" applyFont="1" applyAlignment="1">
      <alignment horizontal="center"/>
    </xf>
    <xf numFmtId="0" fontId="2" fillId="0" borderId="0" xfId="0" applyFont="1" applyAlignment="1">
      <alignment horizontal="center"/>
    </xf>
    <xf numFmtId="0" fontId="0" fillId="2" borderId="0" xfId="0" applyFill="1"/>
    <xf numFmtId="0" fontId="0" fillId="3" borderId="0" xfId="0" applyFill="1"/>
    <xf numFmtId="0" fontId="0" fillId="4" borderId="0" xfId="0" applyFill="1"/>
    <xf numFmtId="0" fontId="12" fillId="0" borderId="0" xfId="0" applyFont="1"/>
    <xf numFmtId="0" fontId="12" fillId="0" borderId="0" xfId="0" applyFont="1" applyAlignment="1">
      <alignment wrapText="1"/>
    </xf>
    <xf numFmtId="0" fontId="2"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textRotation="90"/>
    </xf>
  </cellXfs>
  <cellStyles count="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meforest.unitedthemes.com/wpversions/brooklyn/elegant/" TargetMode="External"/><Relationship Id="rId2" Type="http://schemas.openxmlformats.org/officeDocument/2006/relationships/hyperlink" Target="http://melanie-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1"/>
  <sheetViews>
    <sheetView workbookViewId="0">
      <selection activeCell="E16" sqref="E16"/>
    </sheetView>
  </sheetViews>
  <sheetFormatPr baseColWidth="10" defaultRowHeight="13" x14ac:dyDescent="0"/>
  <cols>
    <col min="2" max="2" width="48" customWidth="1"/>
    <col min="3" max="3" width="32.7109375" customWidth="1"/>
  </cols>
  <sheetData>
    <row r="3" spans="2:5" ht="18">
      <c r="B3" s="2" t="s">
        <v>159</v>
      </c>
    </row>
    <row r="4" spans="2:5">
      <c r="B4" t="s">
        <v>158</v>
      </c>
    </row>
    <row r="6" spans="2:5">
      <c r="B6" t="s">
        <v>222</v>
      </c>
      <c r="C6" t="s">
        <v>218</v>
      </c>
      <c r="D6" t="s">
        <v>219</v>
      </c>
      <c r="E6" t="s">
        <v>220</v>
      </c>
    </row>
    <row r="7" spans="2:5">
      <c r="B7" s="1" t="s">
        <v>112</v>
      </c>
      <c r="E7" t="s">
        <v>221</v>
      </c>
    </row>
    <row r="8" spans="2:5">
      <c r="B8" s="1" t="s">
        <v>113</v>
      </c>
    </row>
    <row r="9" spans="2:5">
      <c r="B9" s="1" t="s">
        <v>114</v>
      </c>
    </row>
    <row r="10" spans="2:5">
      <c r="B10" s="1" t="s">
        <v>115</v>
      </c>
    </row>
    <row r="11" spans="2:5">
      <c r="B11" s="1" t="s">
        <v>116</v>
      </c>
    </row>
    <row r="12" spans="2:5">
      <c r="B12" s="1" t="s">
        <v>119</v>
      </c>
    </row>
    <row r="13" spans="2:5" ht="169">
      <c r="B13" s="3" t="s">
        <v>0</v>
      </c>
    </row>
    <row r="14" spans="2:5">
      <c r="B14" s="1" t="s">
        <v>200</v>
      </c>
    </row>
    <row r="15" spans="2:5">
      <c r="B15" s="1" t="s">
        <v>198</v>
      </c>
    </row>
    <row r="16" spans="2:5">
      <c r="B16" s="1" t="s">
        <v>201</v>
      </c>
    </row>
    <row r="17" spans="2:2">
      <c r="B17" s="1" t="s">
        <v>216</v>
      </c>
    </row>
    <row r="18" spans="2:2">
      <c r="B18" s="1" t="s">
        <v>117</v>
      </c>
    </row>
    <row r="19" spans="2:2">
      <c r="B19" s="1" t="s">
        <v>118</v>
      </c>
    </row>
    <row r="20" spans="2:2">
      <c r="B20" s="1" t="s">
        <v>204</v>
      </c>
    </row>
    <row r="21" spans="2:2">
      <c r="B21" s="1" t="s">
        <v>157</v>
      </c>
    </row>
    <row r="22" spans="2:2">
      <c r="B22" s="1" t="s">
        <v>199</v>
      </c>
    </row>
    <row r="24" spans="2:2">
      <c r="B24" s="1" t="s">
        <v>197</v>
      </c>
    </row>
    <row r="26" spans="2:2" ht="26">
      <c r="B26" s="3" t="s">
        <v>215</v>
      </c>
    </row>
    <row r="29" spans="2:2">
      <c r="B29" t="s">
        <v>205</v>
      </c>
    </row>
    <row r="30" spans="2:2" ht="39">
      <c r="B30" s="4" t="s">
        <v>217</v>
      </c>
    </row>
    <row r="31" spans="2:2">
      <c r="B31" t="s">
        <v>206</v>
      </c>
    </row>
    <row r="32" spans="2:2">
      <c r="B32" t="s">
        <v>207</v>
      </c>
    </row>
    <row r="36" spans="2:3">
      <c r="B36" t="s">
        <v>202</v>
      </c>
    </row>
    <row r="37" spans="2:3">
      <c r="B37" t="s">
        <v>203</v>
      </c>
    </row>
    <row r="38" spans="2:3">
      <c r="B38" t="s">
        <v>111</v>
      </c>
    </row>
    <row r="39" spans="2:3">
      <c r="B39" t="s">
        <v>122</v>
      </c>
    </row>
    <row r="40" spans="2:3">
      <c r="B40" s="5" t="s">
        <v>214</v>
      </c>
    </row>
    <row r="41" spans="2:3">
      <c r="B41" t="s">
        <v>149</v>
      </c>
      <c r="C41" t="s">
        <v>152</v>
      </c>
    </row>
    <row r="42" spans="2:3">
      <c r="B42" t="s">
        <v>150</v>
      </c>
      <c r="C42" t="s">
        <v>151</v>
      </c>
    </row>
    <row r="44" spans="2:3">
      <c r="B44" t="s">
        <v>208</v>
      </c>
    </row>
    <row r="45" spans="2:3">
      <c r="B45" t="s">
        <v>209</v>
      </c>
    </row>
    <row r="48" spans="2:3">
      <c r="B48" s="6" t="s">
        <v>161</v>
      </c>
    </row>
    <row r="49" spans="2:3">
      <c r="B49" s="5" t="s">
        <v>210</v>
      </c>
      <c r="C49" t="s">
        <v>160</v>
      </c>
    </row>
    <row r="50" spans="2:3">
      <c r="B50" t="s">
        <v>162</v>
      </c>
      <c r="C50" t="s">
        <v>163</v>
      </c>
    </row>
    <row r="51" spans="2:3">
      <c r="B51" t="s">
        <v>164</v>
      </c>
    </row>
    <row r="52" spans="2:3">
      <c r="B52" t="s">
        <v>165</v>
      </c>
    </row>
    <row r="53" spans="2:3">
      <c r="B53" t="s">
        <v>166</v>
      </c>
    </row>
    <row r="54" spans="2:3">
      <c r="B54" t="s">
        <v>1</v>
      </c>
      <c r="C54" t="s">
        <v>167</v>
      </c>
    </row>
    <row r="55" spans="2:3">
      <c r="B55" t="s">
        <v>168</v>
      </c>
      <c r="C55" t="s">
        <v>10</v>
      </c>
    </row>
    <row r="57" spans="2:3">
      <c r="B57" t="s">
        <v>153</v>
      </c>
      <c r="C57" t="s">
        <v>154</v>
      </c>
    </row>
    <row r="58" spans="2:3">
      <c r="B58" t="s">
        <v>155</v>
      </c>
      <c r="C58" t="s">
        <v>156</v>
      </c>
    </row>
    <row r="60" spans="2:3">
      <c r="B60" t="s">
        <v>102</v>
      </c>
    </row>
    <row r="63" spans="2:3">
      <c r="B63" s="6" t="s">
        <v>103</v>
      </c>
    </row>
    <row r="64" spans="2:3">
      <c r="B64" t="s">
        <v>104</v>
      </c>
      <c r="C64" t="s">
        <v>105</v>
      </c>
    </row>
    <row r="65" spans="2:3">
      <c r="B65" t="s">
        <v>106</v>
      </c>
      <c r="C65" t="s">
        <v>107</v>
      </c>
    </row>
    <row r="66" spans="2:3">
      <c r="B66" t="s">
        <v>108</v>
      </c>
      <c r="C66" t="s">
        <v>109</v>
      </c>
    </row>
    <row r="68" spans="2:3">
      <c r="B68" t="s">
        <v>110</v>
      </c>
    </row>
    <row r="71" spans="2:3">
      <c r="B71" t="s">
        <v>120</v>
      </c>
      <c r="C71" t="s">
        <v>121</v>
      </c>
    </row>
  </sheetData>
  <phoneticPr fontId="4" type="noConversion"/>
  <hyperlinks>
    <hyperlink ref="B40" r:id="rId1"/>
    <hyperlink ref="B49" r:id="rId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12"/>
  <sheetViews>
    <sheetView workbookViewId="0">
      <selection activeCell="C13" sqref="C13"/>
    </sheetView>
  </sheetViews>
  <sheetFormatPr baseColWidth="10" defaultRowHeight="13" x14ac:dyDescent="0"/>
  <cols>
    <col min="2" max="2" width="15" customWidth="1"/>
  </cols>
  <sheetData>
    <row r="5" spans="2:3">
      <c r="B5" t="s">
        <v>11</v>
      </c>
    </row>
    <row r="6" spans="2:3">
      <c r="B6" t="s">
        <v>12</v>
      </c>
    </row>
    <row r="7" spans="2:3">
      <c r="B7" t="s">
        <v>85</v>
      </c>
    </row>
    <row r="8" spans="2:3">
      <c r="B8" t="s">
        <v>86</v>
      </c>
    </row>
    <row r="11" spans="2:3">
      <c r="B11" t="s">
        <v>211</v>
      </c>
    </row>
    <row r="12" spans="2:3">
      <c r="B12" t="s">
        <v>264</v>
      </c>
      <c r="C12" t="s">
        <v>265</v>
      </c>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8"/>
  <sheetViews>
    <sheetView workbookViewId="0">
      <selection activeCell="C10" sqref="C10"/>
    </sheetView>
  </sheetViews>
  <sheetFormatPr baseColWidth="10" defaultRowHeight="13" x14ac:dyDescent="0"/>
  <cols>
    <col min="3" max="3" width="42.140625" customWidth="1"/>
  </cols>
  <sheetData>
    <row r="3" spans="2:3">
      <c r="C3" t="s">
        <v>93</v>
      </c>
    </row>
    <row r="5" spans="2:3">
      <c r="B5" t="s">
        <v>13</v>
      </c>
      <c r="C5" t="s">
        <v>89</v>
      </c>
    </row>
    <row r="6" spans="2:3">
      <c r="C6" t="s">
        <v>90</v>
      </c>
    </row>
    <row r="7" spans="2:3">
      <c r="C7" t="s">
        <v>91</v>
      </c>
    </row>
    <row r="8" spans="2:3">
      <c r="C8" t="s">
        <v>92</v>
      </c>
    </row>
    <row r="9" spans="2:3">
      <c r="C9" t="s">
        <v>9</v>
      </c>
    </row>
    <row r="13" spans="2:3">
      <c r="C13" t="s">
        <v>87</v>
      </c>
    </row>
    <row r="17" spans="3:3">
      <c r="C17" t="s">
        <v>88</v>
      </c>
    </row>
    <row r="18" spans="3:3">
      <c r="C18" s="15"/>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H28" sqref="H28"/>
    </sheetView>
  </sheetViews>
  <sheetFormatPr baseColWidth="10" defaultRowHeight="13" x14ac:dyDescent="0"/>
  <cols>
    <col min="2" max="2" width="19.28515625" customWidth="1"/>
    <col min="12" max="12" width="6.7109375" style="7" customWidth="1"/>
    <col min="13" max="13" width="4.42578125" customWidth="1"/>
  </cols>
  <sheetData>
    <row r="1" spans="1:15" ht="18">
      <c r="O1" s="34" t="s">
        <v>298</v>
      </c>
    </row>
    <row r="7" spans="1:15">
      <c r="B7" s="8"/>
      <c r="C7" s="43" t="s">
        <v>296</v>
      </c>
      <c r="D7" s="43"/>
      <c r="E7" s="31" t="s">
        <v>292</v>
      </c>
      <c r="F7" s="43" t="s">
        <v>306</v>
      </c>
      <c r="G7" s="43"/>
      <c r="H7" s="31" t="s">
        <v>300</v>
      </c>
      <c r="I7" s="31" t="s">
        <v>301</v>
      </c>
      <c r="J7" s="31" t="s">
        <v>302</v>
      </c>
      <c r="K7" s="31"/>
      <c r="L7" s="43" t="s">
        <v>94</v>
      </c>
      <c r="M7" s="43"/>
    </row>
    <row r="8" spans="1:15">
      <c r="A8" s="8" t="s">
        <v>293</v>
      </c>
      <c r="B8" s="9" t="s">
        <v>95</v>
      </c>
      <c r="C8" s="10" t="s">
        <v>97</v>
      </c>
      <c r="D8" s="10" t="s">
        <v>96</v>
      </c>
      <c r="E8" s="31"/>
      <c r="F8" s="31"/>
      <c r="G8" s="31"/>
      <c r="H8" s="31"/>
      <c r="I8" s="31"/>
      <c r="J8" s="31"/>
      <c r="K8" s="31"/>
      <c r="L8" s="11"/>
      <c r="M8" s="9"/>
    </row>
    <row r="9" spans="1:15">
      <c r="A9" t="s">
        <v>294</v>
      </c>
      <c r="B9" s="33" t="s">
        <v>297</v>
      </c>
      <c r="C9" s="35">
        <v>480</v>
      </c>
      <c r="D9" s="35">
        <v>320</v>
      </c>
      <c r="E9" s="35">
        <v>1</v>
      </c>
      <c r="F9" s="35">
        <f>C9*E9</f>
        <v>480</v>
      </c>
      <c r="G9" s="35">
        <f>D9*E9</f>
        <v>320</v>
      </c>
      <c r="H9" s="35">
        <v>20</v>
      </c>
      <c r="I9" s="35">
        <v>44</v>
      </c>
      <c r="J9" s="35">
        <v>49</v>
      </c>
      <c r="K9" s="31"/>
      <c r="L9" s="11"/>
      <c r="M9" s="9"/>
    </row>
    <row r="10" spans="1:15">
      <c r="B10" s="33" t="s">
        <v>299</v>
      </c>
      <c r="C10" s="35">
        <v>480</v>
      </c>
      <c r="D10" s="35">
        <v>320</v>
      </c>
      <c r="E10" s="35">
        <v>2</v>
      </c>
      <c r="F10" s="35">
        <f>C10*E10</f>
        <v>960</v>
      </c>
      <c r="G10" s="35">
        <f>D10*E10</f>
        <v>640</v>
      </c>
      <c r="H10" s="31"/>
      <c r="I10" s="31"/>
      <c r="J10" s="31"/>
      <c r="K10" s="31"/>
      <c r="L10" s="11"/>
      <c r="M10" s="9"/>
    </row>
    <row r="11" spans="1:15">
      <c r="B11" s="33" t="s">
        <v>303</v>
      </c>
      <c r="C11" s="35">
        <v>568</v>
      </c>
      <c r="D11" s="35">
        <v>320</v>
      </c>
      <c r="E11" s="35">
        <v>2</v>
      </c>
      <c r="F11" s="35">
        <f>C11*E11</f>
        <v>1136</v>
      </c>
      <c r="G11" s="35">
        <f>D11*E11</f>
        <v>640</v>
      </c>
      <c r="H11" s="31"/>
      <c r="I11" s="31"/>
      <c r="J11" s="31"/>
      <c r="K11" s="31"/>
      <c r="L11" s="11"/>
      <c r="M11" s="9"/>
    </row>
    <row r="12" spans="1:15">
      <c r="B12" s="33" t="s">
        <v>304</v>
      </c>
      <c r="C12" s="35">
        <v>667</v>
      </c>
      <c r="D12" s="35">
        <v>375</v>
      </c>
      <c r="E12" s="35">
        <v>2</v>
      </c>
      <c r="F12" s="35">
        <f>C12*E12</f>
        <v>1334</v>
      </c>
      <c r="G12" s="35">
        <f>D12*E12</f>
        <v>750</v>
      </c>
      <c r="H12" s="31"/>
      <c r="I12" s="31"/>
      <c r="J12" s="31"/>
      <c r="K12" s="31"/>
      <c r="L12" s="11"/>
      <c r="M12" s="9"/>
    </row>
    <row r="13" spans="1:15">
      <c r="B13" s="33" t="s">
        <v>305</v>
      </c>
      <c r="C13" s="35">
        <v>736</v>
      </c>
      <c r="D13" s="35">
        <v>414</v>
      </c>
      <c r="E13" s="35">
        <v>3</v>
      </c>
      <c r="F13" s="35">
        <f>C13*E13</f>
        <v>2208</v>
      </c>
      <c r="G13" s="35">
        <f>D13*E13</f>
        <v>1242</v>
      </c>
      <c r="H13" s="31"/>
      <c r="I13" s="31"/>
      <c r="J13" s="31"/>
      <c r="K13" s="31"/>
      <c r="L13" s="11"/>
      <c r="M13" s="9"/>
    </row>
    <row r="14" spans="1:15">
      <c r="B14" s="9"/>
      <c r="C14" s="35"/>
      <c r="D14" s="35"/>
      <c r="E14" s="31"/>
      <c r="F14" s="31"/>
      <c r="G14" s="31"/>
      <c r="H14" s="31"/>
      <c r="I14" s="31"/>
      <c r="J14" s="31"/>
      <c r="K14" s="31"/>
      <c r="L14" s="11"/>
      <c r="M14" s="9"/>
    </row>
    <row r="15" spans="1:15">
      <c r="B15" s="33" t="s">
        <v>307</v>
      </c>
      <c r="C15" s="35">
        <v>1024</v>
      </c>
      <c r="D15" s="35">
        <v>768</v>
      </c>
      <c r="E15" s="31"/>
      <c r="F15" s="31"/>
      <c r="G15" s="31"/>
      <c r="H15" s="31"/>
      <c r="I15" s="31"/>
      <c r="J15" s="31"/>
      <c r="K15" s="31"/>
      <c r="L15" s="11"/>
      <c r="M15" s="9"/>
    </row>
    <row r="16" spans="1:15">
      <c r="B16" s="33" t="s">
        <v>308</v>
      </c>
      <c r="C16" s="35">
        <v>2048</v>
      </c>
      <c r="D16" s="35">
        <v>1496</v>
      </c>
      <c r="E16" s="35">
        <v>2</v>
      </c>
      <c r="F16" s="31"/>
      <c r="G16" s="31"/>
      <c r="H16" s="31"/>
      <c r="I16" s="31"/>
      <c r="J16" s="31"/>
      <c r="K16" s="31"/>
      <c r="L16" s="11"/>
      <c r="M16" s="9"/>
    </row>
    <row r="17" spans="1:13">
      <c r="B17" s="33"/>
      <c r="C17" s="35"/>
      <c r="D17" s="35"/>
      <c r="E17" s="31"/>
      <c r="F17" s="31"/>
      <c r="G17" s="31"/>
      <c r="H17" s="31"/>
      <c r="I17" s="31"/>
      <c r="J17" s="31"/>
      <c r="K17" s="31"/>
      <c r="L17" s="11"/>
      <c r="M17" s="9"/>
    </row>
    <row r="18" spans="1:13">
      <c r="B18" s="33"/>
      <c r="C18" s="35"/>
      <c r="D18" s="35"/>
      <c r="E18" s="31"/>
      <c r="F18" s="31"/>
      <c r="G18" s="31"/>
      <c r="H18" s="31"/>
      <c r="I18" s="31"/>
      <c r="J18" s="31"/>
      <c r="K18" s="31"/>
      <c r="L18" s="11"/>
      <c r="M18" s="9"/>
    </row>
    <row r="19" spans="1:13">
      <c r="A19" t="s">
        <v>295</v>
      </c>
      <c r="B19" s="9"/>
      <c r="C19" s="35"/>
      <c r="D19" s="35"/>
      <c r="E19" s="31"/>
      <c r="F19" s="31"/>
      <c r="G19" s="31"/>
      <c r="H19" s="31"/>
      <c r="I19" s="31"/>
      <c r="J19" s="31"/>
      <c r="K19" s="31"/>
      <c r="L19" s="11"/>
      <c r="M19" s="9"/>
    </row>
    <row r="20" spans="1:13">
      <c r="B20" s="9"/>
      <c r="C20" s="35"/>
      <c r="D20" s="35"/>
      <c r="E20" s="31"/>
      <c r="F20" s="31"/>
      <c r="G20" s="31"/>
      <c r="H20" s="31"/>
      <c r="I20" s="31"/>
      <c r="J20" s="31"/>
      <c r="K20" s="31"/>
      <c r="L20" s="11"/>
      <c r="M20" s="9"/>
    </row>
    <row r="21" spans="1:13">
      <c r="B21" s="9"/>
      <c r="C21" s="35"/>
      <c r="D21" s="35"/>
      <c r="E21" s="31"/>
      <c r="F21" s="31"/>
      <c r="G21" s="31"/>
      <c r="H21" s="31"/>
      <c r="I21" s="31"/>
      <c r="J21" s="31"/>
      <c r="K21" s="31"/>
      <c r="L21" s="11"/>
      <c r="M21" s="9"/>
    </row>
    <row r="22" spans="1:13">
      <c r="B22" s="9"/>
      <c r="C22" s="35"/>
      <c r="D22" s="35"/>
      <c r="E22" s="31"/>
      <c r="F22" s="31"/>
      <c r="G22" s="31"/>
      <c r="H22" s="31"/>
      <c r="I22" s="31"/>
      <c r="J22" s="31"/>
      <c r="K22" s="31"/>
      <c r="L22" s="11"/>
      <c r="M22" s="9"/>
    </row>
    <row r="23" spans="1:13">
      <c r="B23" s="9"/>
      <c r="C23" s="35"/>
      <c r="D23" s="35"/>
      <c r="E23" s="31"/>
      <c r="F23" s="31"/>
      <c r="G23" s="31"/>
      <c r="H23" s="31"/>
      <c r="I23" s="31"/>
      <c r="J23" s="31"/>
      <c r="K23" s="31"/>
      <c r="L23" s="11"/>
      <c r="M23" s="9"/>
    </row>
    <row r="24" spans="1:13">
      <c r="B24" s="9"/>
      <c r="C24" s="35"/>
      <c r="D24" s="35"/>
      <c r="E24" s="31"/>
      <c r="F24" s="31"/>
      <c r="G24" s="31"/>
      <c r="H24" s="31"/>
      <c r="I24" s="31"/>
      <c r="J24" s="31"/>
      <c r="K24" s="31"/>
      <c r="L24" s="11"/>
      <c r="M24" s="9"/>
    </row>
    <row r="25" spans="1:13">
      <c r="B25" s="9"/>
      <c r="C25" s="35"/>
      <c r="D25" s="35"/>
      <c r="E25" s="31"/>
      <c r="F25" s="31"/>
      <c r="G25" s="31"/>
      <c r="H25" s="31"/>
      <c r="I25" s="31"/>
      <c r="J25" s="31"/>
      <c r="K25" s="31"/>
      <c r="L25" s="11"/>
      <c r="M25" s="9"/>
    </row>
    <row r="26" spans="1:13">
      <c r="B26" s="9"/>
      <c r="C26" s="35"/>
      <c r="D26" s="35"/>
      <c r="E26" s="31"/>
      <c r="F26" s="31"/>
      <c r="G26" s="31"/>
      <c r="H26" s="31"/>
      <c r="I26" s="31"/>
      <c r="J26" s="31"/>
      <c r="K26" s="31"/>
      <c r="L26" s="11"/>
      <c r="M26" s="9"/>
    </row>
    <row r="27" spans="1:13">
      <c r="B27" s="33" t="s">
        <v>328</v>
      </c>
      <c r="C27" s="35">
        <v>1920</v>
      </c>
      <c r="D27" s="35">
        <v>1080</v>
      </c>
      <c r="E27" s="31"/>
      <c r="F27" s="31"/>
      <c r="G27" s="31">
        <v>512</v>
      </c>
      <c r="H27" s="31">
        <f>G27/C27*D27</f>
        <v>288</v>
      </c>
      <c r="I27" s="31"/>
      <c r="J27" s="31"/>
      <c r="K27" s="31"/>
      <c r="L27" s="11"/>
      <c r="M27" s="9"/>
    </row>
    <row r="28" spans="1:13">
      <c r="B28" t="s">
        <v>98</v>
      </c>
      <c r="C28" s="36">
        <v>1136</v>
      </c>
      <c r="D28" s="36">
        <v>640</v>
      </c>
      <c r="E28" s="12"/>
      <c r="F28" s="12"/>
      <c r="G28" s="12"/>
      <c r="H28" s="12"/>
      <c r="I28" s="12"/>
      <c r="J28" s="12"/>
      <c r="K28" s="12"/>
      <c r="L28" s="13" t="s">
        <v>99</v>
      </c>
      <c r="M28" s="14">
        <f>C28/D28</f>
        <v>1.7749999999999999</v>
      </c>
    </row>
    <row r="29" spans="1:13">
      <c r="B29" t="s">
        <v>100</v>
      </c>
      <c r="C29" s="36">
        <v>1920</v>
      </c>
      <c r="D29" s="36">
        <v>1080</v>
      </c>
      <c r="E29" s="12"/>
      <c r="F29" s="12"/>
      <c r="G29" s="12"/>
      <c r="H29" s="12"/>
      <c r="I29" s="12"/>
      <c r="J29" s="12"/>
      <c r="K29" s="12"/>
      <c r="L29" s="13" t="s">
        <v>101</v>
      </c>
      <c r="M29" s="14">
        <f>C29/D29</f>
        <v>1.7777777777777777</v>
      </c>
    </row>
    <row r="30" spans="1:13">
      <c r="B30" t="s">
        <v>79</v>
      </c>
      <c r="C30" s="36">
        <v>1280</v>
      </c>
      <c r="D30" s="36">
        <v>720</v>
      </c>
      <c r="E30" s="12"/>
      <c r="F30" s="12"/>
      <c r="G30" s="12"/>
      <c r="H30" s="12"/>
      <c r="I30" s="12"/>
      <c r="J30" s="12"/>
      <c r="K30" s="12"/>
      <c r="L30" s="13" t="s">
        <v>99</v>
      </c>
      <c r="M30" s="14">
        <f>C30/D30</f>
        <v>1.7777777777777777</v>
      </c>
    </row>
    <row r="31" spans="1:13">
      <c r="C31" s="36"/>
      <c r="D31" s="36"/>
      <c r="E31" s="12"/>
      <c r="F31" s="12"/>
      <c r="G31" s="12"/>
      <c r="H31" s="12"/>
      <c r="I31" s="12"/>
      <c r="J31" s="12"/>
      <c r="K31" s="12"/>
      <c r="M31" s="14"/>
    </row>
    <row r="32" spans="1:13">
      <c r="B32" t="s">
        <v>80</v>
      </c>
      <c r="C32" s="36">
        <v>960</v>
      </c>
      <c r="D32" s="36">
        <v>640</v>
      </c>
      <c r="E32" s="12"/>
      <c r="F32" s="12"/>
      <c r="G32" s="12"/>
      <c r="H32" s="12"/>
      <c r="I32" s="12"/>
      <c r="J32" s="12"/>
      <c r="K32" s="12"/>
      <c r="L32" s="13" t="s">
        <v>99</v>
      </c>
      <c r="M32" s="14">
        <f>C32/D32</f>
        <v>1.5</v>
      </c>
    </row>
    <row r="33" spans="2:13">
      <c r="B33" t="s">
        <v>81</v>
      </c>
      <c r="C33" s="36">
        <v>1334</v>
      </c>
      <c r="D33" s="36">
        <v>750</v>
      </c>
      <c r="E33" s="12"/>
      <c r="F33" s="12"/>
      <c r="G33" s="12"/>
      <c r="H33" s="12"/>
      <c r="I33" s="12"/>
      <c r="J33" s="12"/>
      <c r="K33" s="12"/>
      <c r="L33" s="13" t="s">
        <v>99</v>
      </c>
      <c r="M33" s="14">
        <f>C33/D33</f>
        <v>1.7786666666666666</v>
      </c>
    </row>
    <row r="34" spans="2:13">
      <c r="B34" t="s">
        <v>82</v>
      </c>
      <c r="C34" s="36">
        <v>1920</v>
      </c>
      <c r="D34" s="36">
        <v>1080</v>
      </c>
      <c r="E34" s="12"/>
      <c r="F34" s="12"/>
      <c r="G34" s="12"/>
      <c r="H34" s="12"/>
      <c r="I34" s="12"/>
      <c r="J34" s="12"/>
      <c r="K34" s="12"/>
      <c r="L34" s="13" t="s">
        <v>99</v>
      </c>
      <c r="M34" s="14">
        <f>C34/D34</f>
        <v>1.7777777777777777</v>
      </c>
    </row>
    <row r="35" spans="2:13">
      <c r="C35" s="36"/>
      <c r="D35" s="36"/>
      <c r="E35" s="12"/>
      <c r="F35" s="12"/>
      <c r="G35" s="12"/>
      <c r="H35" s="12"/>
      <c r="I35" s="12"/>
      <c r="J35" s="12"/>
      <c r="K35" s="12"/>
      <c r="M35" s="14"/>
    </row>
    <row r="36" spans="2:13">
      <c r="B36" t="s">
        <v>83</v>
      </c>
      <c r="C36" s="36">
        <v>1024</v>
      </c>
      <c r="D36" s="36">
        <v>768</v>
      </c>
      <c r="E36" s="12"/>
      <c r="F36" s="12"/>
      <c r="G36" s="12"/>
      <c r="H36" s="12"/>
      <c r="I36" s="12"/>
      <c r="J36" s="12"/>
      <c r="K36" s="12"/>
      <c r="L36" s="13" t="s">
        <v>99</v>
      </c>
      <c r="M36" s="14">
        <f>C36/D36</f>
        <v>1.3333333333333333</v>
      </c>
    </row>
    <row r="37" spans="2:13">
      <c r="B37" t="s">
        <v>84</v>
      </c>
      <c r="C37" s="36">
        <v>2048</v>
      </c>
      <c r="D37" s="36">
        <v>1536</v>
      </c>
      <c r="E37" s="12"/>
      <c r="F37" s="12"/>
      <c r="G37" s="12"/>
      <c r="H37" s="12"/>
      <c r="I37" s="12"/>
      <c r="J37" s="12"/>
      <c r="K37" s="12"/>
      <c r="L37" s="13" t="s">
        <v>99</v>
      </c>
      <c r="M37" s="14">
        <f>C37/D37</f>
        <v>1.3333333333333333</v>
      </c>
    </row>
    <row r="38" spans="2:13">
      <c r="C38" s="17"/>
      <c r="D38" s="17"/>
    </row>
  </sheetData>
  <mergeCells count="3">
    <mergeCell ref="C7:D7"/>
    <mergeCell ref="L7:M7"/>
    <mergeCell ref="F7:G7"/>
  </mergeCells>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selection sqref="A1:XFD1048576"/>
    </sheetView>
  </sheetViews>
  <sheetFormatPr baseColWidth="10" defaultRowHeight="13" x14ac:dyDescent="0"/>
  <cols>
    <col min="1" max="2" width="17.140625" customWidth="1"/>
    <col min="3" max="3" width="19.85546875" customWidth="1"/>
    <col min="4" max="4" width="18.42578125" customWidth="1"/>
    <col min="7" max="7" width="20.42578125" customWidth="1"/>
    <col min="8" max="8" width="14" customWidth="1"/>
    <col min="10" max="10" width="16.7109375" customWidth="1"/>
    <col min="12" max="12" width="37.42578125" customWidth="1"/>
  </cols>
  <sheetData>
    <row r="1" spans="1:13" ht="15">
      <c r="A1" s="16" t="s">
        <v>212</v>
      </c>
      <c r="B1" s="16" t="s">
        <v>213</v>
      </c>
      <c r="C1" s="16" t="s">
        <v>225</v>
      </c>
      <c r="D1" s="16" t="s">
        <v>226</v>
      </c>
      <c r="E1" s="16" t="s">
        <v>227</v>
      </c>
      <c r="F1" s="16" t="s">
        <v>228</v>
      </c>
      <c r="G1" s="16" t="s">
        <v>229</v>
      </c>
      <c r="H1" s="16" t="s">
        <v>230</v>
      </c>
      <c r="I1" s="16"/>
      <c r="J1" s="16" t="s">
        <v>231</v>
      </c>
      <c r="K1" s="16" t="s">
        <v>232</v>
      </c>
      <c r="L1" s="16" t="s">
        <v>233</v>
      </c>
    </row>
    <row r="2" spans="1:13" s="17" customFormat="1">
      <c r="K2" s="18"/>
    </row>
    <row r="3" spans="1:13" s="17" customFormat="1">
      <c r="K3" s="18"/>
    </row>
    <row r="4" spans="1:13" s="17" customFormat="1">
      <c r="A4" s="17" t="s">
        <v>234</v>
      </c>
      <c r="B4" s="17" t="s">
        <v>235</v>
      </c>
      <c r="G4" s="17" t="s">
        <v>236</v>
      </c>
      <c r="H4" s="17" t="s">
        <v>237</v>
      </c>
      <c r="J4" s="17" t="s">
        <v>238</v>
      </c>
      <c r="K4" s="18">
        <v>0.5</v>
      </c>
      <c r="L4" s="17" t="s">
        <v>239</v>
      </c>
      <c r="M4" s="17" t="s">
        <v>240</v>
      </c>
    </row>
    <row r="5" spans="1:13" ht="15">
      <c r="A5" s="19" t="s">
        <v>241</v>
      </c>
      <c r="B5" t="s">
        <v>242</v>
      </c>
      <c r="D5" t="s">
        <v>243</v>
      </c>
      <c r="G5" s="17" t="s">
        <v>236</v>
      </c>
      <c r="H5" t="s">
        <v>237</v>
      </c>
      <c r="J5" t="s">
        <v>244</v>
      </c>
      <c r="K5" s="20">
        <v>1.75</v>
      </c>
      <c r="L5" t="s">
        <v>245</v>
      </c>
    </row>
    <row r="6" spans="1:13">
      <c r="B6" t="s">
        <v>246</v>
      </c>
      <c r="C6" t="s">
        <v>247</v>
      </c>
      <c r="G6" s="17" t="s">
        <v>236</v>
      </c>
      <c r="H6" t="s">
        <v>248</v>
      </c>
      <c r="J6" t="s">
        <v>249</v>
      </c>
      <c r="K6" s="20">
        <v>1.5</v>
      </c>
      <c r="L6" t="s">
        <v>250</v>
      </c>
    </row>
    <row r="7" spans="1:13">
      <c r="B7" t="s">
        <v>251</v>
      </c>
      <c r="G7" s="17" t="s">
        <v>252</v>
      </c>
      <c r="J7" t="s">
        <v>253</v>
      </c>
      <c r="K7" s="20">
        <v>3</v>
      </c>
      <c r="L7" t="s">
        <v>254</v>
      </c>
    </row>
    <row r="8" spans="1:13">
      <c r="B8" t="s">
        <v>255</v>
      </c>
      <c r="C8" t="s">
        <v>123</v>
      </c>
      <c r="D8" t="s">
        <v>124</v>
      </c>
      <c r="H8" t="s">
        <v>125</v>
      </c>
      <c r="K8" s="20"/>
      <c r="L8" t="s">
        <v>126</v>
      </c>
    </row>
    <row r="9" spans="1:13">
      <c r="B9" t="s">
        <v>127</v>
      </c>
      <c r="C9" t="s">
        <v>128</v>
      </c>
      <c r="F9" t="s">
        <v>129</v>
      </c>
      <c r="H9" t="s">
        <v>125</v>
      </c>
      <c r="K9" s="20"/>
      <c r="L9" t="s">
        <v>126</v>
      </c>
    </row>
    <row r="10" spans="1:13">
      <c r="B10" t="s">
        <v>130</v>
      </c>
      <c r="C10" t="s">
        <v>19</v>
      </c>
      <c r="G10" s="17" t="s">
        <v>20</v>
      </c>
      <c r="K10" s="20"/>
      <c r="L10" t="s">
        <v>21</v>
      </c>
    </row>
    <row r="11" spans="1:13">
      <c r="B11" t="s">
        <v>22</v>
      </c>
      <c r="C11" t="s">
        <v>23</v>
      </c>
      <c r="K11" s="20"/>
      <c r="L11" t="s">
        <v>24</v>
      </c>
    </row>
    <row r="12" spans="1:13">
      <c r="K12" s="20"/>
    </row>
    <row r="13" spans="1:13">
      <c r="K13" s="20"/>
      <c r="M13" t="s">
        <v>126</v>
      </c>
    </row>
    <row r="14" spans="1:13">
      <c r="B14" t="s">
        <v>25</v>
      </c>
      <c r="C14" t="s">
        <v>26</v>
      </c>
      <c r="G14" s="17" t="s">
        <v>27</v>
      </c>
      <c r="J14" t="s">
        <v>28</v>
      </c>
      <c r="K14" s="20">
        <v>5</v>
      </c>
      <c r="L14" t="s">
        <v>29</v>
      </c>
    </row>
    <row r="15" spans="1:13">
      <c r="B15" t="s">
        <v>30</v>
      </c>
      <c r="C15" t="s">
        <v>31</v>
      </c>
      <c r="G15" s="17" t="s">
        <v>236</v>
      </c>
      <c r="J15" t="s">
        <v>32</v>
      </c>
      <c r="K15" s="20">
        <v>13</v>
      </c>
      <c r="L15" t="s">
        <v>33</v>
      </c>
    </row>
    <row r="16" spans="1:13">
      <c r="B16" t="s">
        <v>34</v>
      </c>
      <c r="C16" t="s">
        <v>35</v>
      </c>
      <c r="D16" t="s">
        <v>124</v>
      </c>
      <c r="G16" s="17" t="s">
        <v>236</v>
      </c>
      <c r="J16" t="s">
        <v>148</v>
      </c>
      <c r="K16" s="20">
        <v>1.5</v>
      </c>
      <c r="L16" t="s">
        <v>169</v>
      </c>
    </row>
    <row r="17" spans="1:12">
      <c r="B17" t="s">
        <v>170</v>
      </c>
      <c r="C17" t="s">
        <v>171</v>
      </c>
      <c r="K17" s="20"/>
      <c r="L17" t="s">
        <v>172</v>
      </c>
    </row>
    <row r="18" spans="1:12">
      <c r="B18" t="s">
        <v>173</v>
      </c>
      <c r="C18" t="s">
        <v>174</v>
      </c>
      <c r="G18" t="s">
        <v>175</v>
      </c>
      <c r="J18" t="s">
        <v>176</v>
      </c>
      <c r="K18" s="20">
        <v>0.5</v>
      </c>
      <c r="L18" t="s">
        <v>177</v>
      </c>
    </row>
    <row r="19" spans="1:12">
      <c r="B19" t="s">
        <v>178</v>
      </c>
      <c r="C19" t="s">
        <v>179</v>
      </c>
      <c r="J19" t="s">
        <v>180</v>
      </c>
      <c r="K19" s="20">
        <v>3</v>
      </c>
      <c r="L19" t="s">
        <v>245</v>
      </c>
    </row>
    <row r="20" spans="1:12">
      <c r="K20" s="20"/>
    </row>
    <row r="21" spans="1:12">
      <c r="K21" s="20"/>
    </row>
    <row r="22" spans="1:12">
      <c r="C22" t="s">
        <v>181</v>
      </c>
      <c r="G22" s="17" t="s">
        <v>236</v>
      </c>
      <c r="J22" t="s">
        <v>182</v>
      </c>
      <c r="K22" s="20">
        <v>25</v>
      </c>
      <c r="L22" t="s">
        <v>183</v>
      </c>
    </row>
    <row r="23" spans="1:12">
      <c r="C23" t="s">
        <v>184</v>
      </c>
      <c r="G23" s="17" t="s">
        <v>236</v>
      </c>
      <c r="J23" t="s">
        <v>182</v>
      </c>
      <c r="K23" s="20">
        <v>7</v>
      </c>
      <c r="L23" t="s">
        <v>185</v>
      </c>
    </row>
    <row r="24" spans="1:12">
      <c r="K24" s="20"/>
    </row>
    <row r="25" spans="1:12">
      <c r="K25" s="20"/>
    </row>
    <row r="26" spans="1:12">
      <c r="A26" t="s">
        <v>186</v>
      </c>
      <c r="B26" t="s">
        <v>187</v>
      </c>
      <c r="C26" t="s">
        <v>188</v>
      </c>
      <c r="G26" s="17" t="s">
        <v>236</v>
      </c>
      <c r="J26" t="s">
        <v>189</v>
      </c>
      <c r="K26" s="20">
        <v>5</v>
      </c>
      <c r="L26" t="s">
        <v>169</v>
      </c>
    </row>
    <row r="27" spans="1:12">
      <c r="A27" t="s">
        <v>186</v>
      </c>
      <c r="B27" t="s">
        <v>190</v>
      </c>
      <c r="C27" t="s">
        <v>191</v>
      </c>
      <c r="G27" s="17" t="s">
        <v>236</v>
      </c>
      <c r="J27" t="s">
        <v>192</v>
      </c>
      <c r="K27" s="20">
        <v>3</v>
      </c>
      <c r="L27" t="s">
        <v>245</v>
      </c>
    </row>
    <row r="28" spans="1:12">
      <c r="K28" s="20"/>
    </row>
    <row r="29" spans="1:12">
      <c r="K29" s="20"/>
    </row>
    <row r="30" spans="1:12">
      <c r="C30" t="s">
        <v>193</v>
      </c>
      <c r="G30" s="17" t="s">
        <v>236</v>
      </c>
      <c r="J30" t="s">
        <v>194</v>
      </c>
      <c r="K30" s="20">
        <v>0.5</v>
      </c>
      <c r="L30" t="s">
        <v>169</v>
      </c>
    </row>
    <row r="31" spans="1:12">
      <c r="B31" t="s">
        <v>195</v>
      </c>
      <c r="C31" t="s">
        <v>72</v>
      </c>
      <c r="G31" s="17" t="s">
        <v>236</v>
      </c>
      <c r="J31" t="s">
        <v>32</v>
      </c>
      <c r="K31" s="20">
        <v>0.5</v>
      </c>
      <c r="L31" t="s">
        <v>73</v>
      </c>
    </row>
    <row r="33" spans="1:12">
      <c r="A33" t="s">
        <v>186</v>
      </c>
      <c r="B33" t="s">
        <v>74</v>
      </c>
      <c r="C33" t="s">
        <v>75</v>
      </c>
      <c r="K33" s="20"/>
      <c r="L33" t="s">
        <v>76</v>
      </c>
    </row>
    <row r="34" spans="1:12">
      <c r="A34" t="s">
        <v>186</v>
      </c>
      <c r="B34" t="s">
        <v>77</v>
      </c>
      <c r="C34" t="s">
        <v>78</v>
      </c>
      <c r="G34" s="17" t="s">
        <v>236</v>
      </c>
      <c r="J34" t="s">
        <v>180</v>
      </c>
      <c r="K34" s="20">
        <v>1.75</v>
      </c>
      <c r="L34" t="s">
        <v>245</v>
      </c>
    </row>
    <row r="35" spans="1:12">
      <c r="K35" s="20"/>
    </row>
    <row r="36" spans="1:12">
      <c r="K36" s="20"/>
    </row>
    <row r="37" spans="1:12">
      <c r="K37" s="20"/>
    </row>
    <row r="38" spans="1:12">
      <c r="K38" s="20"/>
    </row>
    <row r="39" spans="1:12">
      <c r="K39" s="20"/>
    </row>
    <row r="40" spans="1:12">
      <c r="K40" s="20"/>
    </row>
    <row r="41" spans="1:12">
      <c r="K41" s="20"/>
    </row>
    <row r="42" spans="1:12">
      <c r="K42" s="20"/>
    </row>
    <row r="43" spans="1:12">
      <c r="K43" s="20"/>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11"/>
  <sheetViews>
    <sheetView workbookViewId="0">
      <selection activeCell="B12" sqref="B12"/>
    </sheetView>
  </sheetViews>
  <sheetFormatPr baseColWidth="10" defaultRowHeight="13" x14ac:dyDescent="0"/>
  <cols>
    <col min="2" max="2" width="48.85546875" customWidth="1"/>
  </cols>
  <sheetData>
    <row r="5" spans="2:2">
      <c r="B5" t="s">
        <v>3</v>
      </c>
    </row>
    <row r="6" spans="2:2">
      <c r="B6" t="s">
        <v>2</v>
      </c>
    </row>
    <row r="7" spans="2:2">
      <c r="B7" t="s">
        <v>4</v>
      </c>
    </row>
    <row r="8" spans="2:2">
      <c r="B8" t="s">
        <v>5</v>
      </c>
    </row>
    <row r="9" spans="2:2">
      <c r="B9" t="s">
        <v>6</v>
      </c>
    </row>
    <row r="10" spans="2:2">
      <c r="B10" t="s">
        <v>7</v>
      </c>
    </row>
    <row r="11" spans="2:2">
      <c r="B11" t="s">
        <v>8</v>
      </c>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A9" workbookViewId="0">
      <selection activeCell="A50" sqref="A50:XFD50"/>
    </sheetView>
  </sheetViews>
  <sheetFormatPr baseColWidth="10" defaultRowHeight="13" x14ac:dyDescent="0"/>
  <cols>
    <col min="2" max="2" width="49.28515625" customWidth="1"/>
    <col min="3" max="6" width="11.5703125" customWidth="1"/>
    <col min="7" max="7" width="40.7109375" style="41" customWidth="1"/>
  </cols>
  <sheetData>
    <row r="1" spans="1:12">
      <c r="J1" s="22" t="s">
        <v>135</v>
      </c>
      <c r="K1" s="22" t="s">
        <v>146</v>
      </c>
      <c r="L1" t="s">
        <v>143</v>
      </c>
    </row>
    <row r="2" spans="1:12">
      <c r="J2" s="22" t="s">
        <v>136</v>
      </c>
      <c r="K2" s="22" t="s">
        <v>147</v>
      </c>
      <c r="L2" t="s">
        <v>223</v>
      </c>
    </row>
    <row r="3" spans="1:12">
      <c r="J3" s="21" t="s">
        <v>132</v>
      </c>
      <c r="K3" s="21" t="s">
        <v>196</v>
      </c>
      <c r="L3" t="s">
        <v>224</v>
      </c>
    </row>
    <row r="4" spans="1:12">
      <c r="J4" s="21" t="s">
        <v>134</v>
      </c>
      <c r="K4" s="21"/>
    </row>
    <row r="5" spans="1:12">
      <c r="J5" s="21" t="s">
        <v>340</v>
      </c>
    </row>
    <row r="10" spans="1:12">
      <c r="A10" t="s">
        <v>256</v>
      </c>
      <c r="B10" t="s">
        <v>257</v>
      </c>
      <c r="C10" t="s">
        <v>258</v>
      </c>
      <c r="D10" t="s">
        <v>144</v>
      </c>
      <c r="E10" t="s">
        <v>259</v>
      </c>
      <c r="F10" t="s">
        <v>260</v>
      </c>
      <c r="G10" s="41" t="s">
        <v>62</v>
      </c>
    </row>
    <row r="12" spans="1:12">
      <c r="A12">
        <v>1</v>
      </c>
      <c r="B12" t="s">
        <v>261</v>
      </c>
      <c r="C12" t="s">
        <v>131</v>
      </c>
      <c r="D12" s="39" t="s">
        <v>145</v>
      </c>
      <c r="E12" s="38" t="s">
        <v>58</v>
      </c>
      <c r="F12" t="s">
        <v>63</v>
      </c>
      <c r="G12" s="41" t="s">
        <v>64</v>
      </c>
    </row>
    <row r="13" spans="1:12">
      <c r="A13">
        <v>2</v>
      </c>
      <c r="B13" t="s">
        <v>262</v>
      </c>
      <c r="C13" t="s">
        <v>131</v>
      </c>
      <c r="D13" s="39" t="s">
        <v>145</v>
      </c>
      <c r="E13" s="38" t="s">
        <v>58</v>
      </c>
      <c r="F13" t="s">
        <v>63</v>
      </c>
      <c r="G13" s="41" t="s">
        <v>66</v>
      </c>
    </row>
    <row r="14" spans="1:12">
      <c r="A14">
        <v>3</v>
      </c>
      <c r="B14" t="s">
        <v>263</v>
      </c>
      <c r="C14" t="s">
        <v>133</v>
      </c>
      <c r="D14" s="39" t="s">
        <v>145</v>
      </c>
      <c r="E14" t="s">
        <v>65</v>
      </c>
      <c r="F14" t="s">
        <v>267</v>
      </c>
    </row>
    <row r="15" spans="1:12">
      <c r="A15">
        <v>4</v>
      </c>
      <c r="B15" s="1" t="s">
        <v>140</v>
      </c>
      <c r="C15" t="s">
        <v>133</v>
      </c>
      <c r="D15" s="40" t="s">
        <v>271</v>
      </c>
      <c r="E15" t="s">
        <v>65</v>
      </c>
      <c r="F15" t="s">
        <v>67</v>
      </c>
    </row>
    <row r="16" spans="1:12">
      <c r="A16">
        <v>5</v>
      </c>
      <c r="B16" s="1" t="s">
        <v>141</v>
      </c>
      <c r="C16" t="s">
        <v>133</v>
      </c>
      <c r="D16" s="40" t="s">
        <v>271</v>
      </c>
      <c r="E16" t="s">
        <v>65</v>
      </c>
      <c r="F16" t="s">
        <v>68</v>
      </c>
    </row>
    <row r="17" spans="1:7">
      <c r="A17">
        <v>6</v>
      </c>
      <c r="B17" s="1" t="s">
        <v>142</v>
      </c>
      <c r="C17" t="s">
        <v>133</v>
      </c>
      <c r="D17" s="40" t="s">
        <v>271</v>
      </c>
      <c r="E17" t="s">
        <v>65</v>
      </c>
      <c r="F17" t="s">
        <v>69</v>
      </c>
    </row>
    <row r="18" spans="1:7">
      <c r="A18">
        <v>7</v>
      </c>
      <c r="B18" s="1" t="s">
        <v>57</v>
      </c>
      <c r="C18" t="s">
        <v>133</v>
      </c>
      <c r="D18" s="40" t="s">
        <v>271</v>
      </c>
      <c r="E18" t="s">
        <v>65</v>
      </c>
      <c r="F18" t="s">
        <v>70</v>
      </c>
    </row>
    <row r="19" spans="1:7">
      <c r="A19">
        <v>8</v>
      </c>
      <c r="B19" t="s">
        <v>137</v>
      </c>
      <c r="C19" t="s">
        <v>133</v>
      </c>
      <c r="D19" s="39" t="s">
        <v>145</v>
      </c>
      <c r="E19" s="38" t="s">
        <v>59</v>
      </c>
      <c r="F19" t="s">
        <v>70</v>
      </c>
    </row>
    <row r="20" spans="1:7">
      <c r="A20">
        <v>9</v>
      </c>
      <c r="B20" t="s">
        <v>138</v>
      </c>
      <c r="C20" t="s">
        <v>131</v>
      </c>
      <c r="D20" s="40" t="s">
        <v>271</v>
      </c>
      <c r="E20" s="38" t="s">
        <v>58</v>
      </c>
      <c r="F20" t="s">
        <v>71</v>
      </c>
    </row>
    <row r="21" spans="1:7">
      <c r="A21">
        <v>10</v>
      </c>
      <c r="B21" t="s">
        <v>139</v>
      </c>
      <c r="C21" t="s">
        <v>131</v>
      </c>
      <c r="D21" s="39" t="s">
        <v>145</v>
      </c>
      <c r="E21" t="s">
        <v>65</v>
      </c>
      <c r="F21" t="s">
        <v>70</v>
      </c>
    </row>
    <row r="22" spans="1:7">
      <c r="A22">
        <v>11</v>
      </c>
      <c r="B22" t="s">
        <v>36</v>
      </c>
      <c r="C22" t="s">
        <v>37</v>
      </c>
      <c r="D22" s="40" t="s">
        <v>271</v>
      </c>
      <c r="E22" s="38" t="s">
        <v>58</v>
      </c>
      <c r="F22" t="s">
        <v>269</v>
      </c>
      <c r="G22" s="41" t="s">
        <v>279</v>
      </c>
    </row>
    <row r="23" spans="1:7">
      <c r="A23">
        <v>12</v>
      </c>
      <c r="B23" t="s">
        <v>60</v>
      </c>
      <c r="C23" t="s">
        <v>61</v>
      </c>
      <c r="D23" t="s">
        <v>272</v>
      </c>
      <c r="E23" t="s">
        <v>273</v>
      </c>
      <c r="F23" t="s">
        <v>269</v>
      </c>
    </row>
    <row r="24" spans="1:7">
      <c r="A24">
        <v>13</v>
      </c>
      <c r="B24" t="s">
        <v>14</v>
      </c>
      <c r="C24" t="s">
        <v>61</v>
      </c>
      <c r="D24" s="40" t="s">
        <v>271</v>
      </c>
      <c r="E24" s="38" t="s">
        <v>58</v>
      </c>
      <c r="F24" t="s">
        <v>269</v>
      </c>
    </row>
    <row r="25" spans="1:7">
      <c r="A25">
        <v>14</v>
      </c>
      <c r="B25" t="s">
        <v>15</v>
      </c>
      <c r="C25" t="s">
        <v>133</v>
      </c>
      <c r="D25" s="39" t="s">
        <v>145</v>
      </c>
      <c r="E25" t="s">
        <v>65</v>
      </c>
      <c r="F25" t="s">
        <v>267</v>
      </c>
    </row>
    <row r="26" spans="1:7">
      <c r="A26">
        <v>15</v>
      </c>
      <c r="B26" t="s">
        <v>16</v>
      </c>
      <c r="C26" t="s">
        <v>131</v>
      </c>
      <c r="D26" s="39" t="s">
        <v>145</v>
      </c>
      <c r="E26" t="s">
        <v>65</v>
      </c>
      <c r="F26" t="s">
        <v>269</v>
      </c>
      <c r="G26" s="41" t="s">
        <v>274</v>
      </c>
    </row>
    <row r="27" spans="1:7">
      <c r="A27">
        <v>16</v>
      </c>
      <c r="B27" t="s">
        <v>17</v>
      </c>
      <c r="C27" t="s">
        <v>275</v>
      </c>
      <c r="D27" s="39" t="s">
        <v>145</v>
      </c>
      <c r="E27" s="38" t="s">
        <v>58</v>
      </c>
      <c r="F27" t="s">
        <v>269</v>
      </c>
      <c r="G27" s="41" t="s">
        <v>281</v>
      </c>
    </row>
    <row r="28" spans="1:7">
      <c r="A28">
        <v>17</v>
      </c>
      <c r="B28" t="s">
        <v>276</v>
      </c>
      <c r="C28" t="s">
        <v>275</v>
      </c>
      <c r="D28" s="39" t="s">
        <v>145</v>
      </c>
      <c r="E28" s="38" t="s">
        <v>58</v>
      </c>
      <c r="F28" t="s">
        <v>269</v>
      </c>
    </row>
    <row r="29" spans="1:7">
      <c r="A29">
        <v>18</v>
      </c>
      <c r="B29" t="s">
        <v>18</v>
      </c>
      <c r="C29" t="s">
        <v>61</v>
      </c>
      <c r="D29" t="s">
        <v>272</v>
      </c>
      <c r="E29" t="s">
        <v>65</v>
      </c>
      <c r="F29" t="s">
        <v>269</v>
      </c>
    </row>
    <row r="30" spans="1:7">
      <c r="A30">
        <v>19</v>
      </c>
      <c r="B30" t="s">
        <v>266</v>
      </c>
      <c r="C30" t="s">
        <v>133</v>
      </c>
      <c r="D30" s="39" t="s">
        <v>145</v>
      </c>
      <c r="E30" t="s">
        <v>65</v>
      </c>
      <c r="F30" t="s">
        <v>267</v>
      </c>
    </row>
    <row r="31" spans="1:7">
      <c r="A31">
        <v>20</v>
      </c>
      <c r="B31" t="s">
        <v>280</v>
      </c>
      <c r="C31" t="s">
        <v>61</v>
      </c>
      <c r="D31" s="40" t="s">
        <v>271</v>
      </c>
      <c r="E31" t="s">
        <v>273</v>
      </c>
      <c r="F31" t="s">
        <v>278</v>
      </c>
    </row>
    <row r="32" spans="1:7">
      <c r="A32">
        <v>21</v>
      </c>
      <c r="B32" t="s">
        <v>268</v>
      </c>
      <c r="C32" t="s">
        <v>131</v>
      </c>
      <c r="D32" s="40" t="s">
        <v>271</v>
      </c>
      <c r="E32" t="s">
        <v>65</v>
      </c>
      <c r="F32" t="s">
        <v>269</v>
      </c>
    </row>
    <row r="33" spans="1:7">
      <c r="A33">
        <v>22</v>
      </c>
      <c r="B33" t="s">
        <v>270</v>
      </c>
      <c r="C33" t="s">
        <v>61</v>
      </c>
      <c r="D33" t="s">
        <v>272</v>
      </c>
      <c r="E33" t="s">
        <v>273</v>
      </c>
      <c r="F33" t="s">
        <v>278</v>
      </c>
    </row>
    <row r="34" spans="1:7">
      <c r="A34">
        <v>23</v>
      </c>
      <c r="B34" t="s">
        <v>277</v>
      </c>
      <c r="C34" t="s">
        <v>131</v>
      </c>
      <c r="D34" t="s">
        <v>272</v>
      </c>
      <c r="E34" t="s">
        <v>273</v>
      </c>
      <c r="F34" t="s">
        <v>269</v>
      </c>
    </row>
    <row r="35" spans="1:7">
      <c r="A35">
        <v>24</v>
      </c>
      <c r="B35" t="s">
        <v>282</v>
      </c>
      <c r="C35" t="s">
        <v>275</v>
      </c>
      <c r="D35" t="s">
        <v>272</v>
      </c>
      <c r="E35" t="s">
        <v>273</v>
      </c>
      <c r="F35" t="s">
        <v>269</v>
      </c>
      <c r="G35" s="32" t="s">
        <v>283</v>
      </c>
    </row>
    <row r="36" spans="1:7">
      <c r="A36">
        <v>25</v>
      </c>
      <c r="B36" t="s">
        <v>284</v>
      </c>
      <c r="C36" t="s">
        <v>275</v>
      </c>
      <c r="D36" s="40" t="s">
        <v>271</v>
      </c>
      <c r="E36" t="s">
        <v>273</v>
      </c>
      <c r="F36" t="s">
        <v>269</v>
      </c>
    </row>
    <row r="37" spans="1:7">
      <c r="A37">
        <v>26</v>
      </c>
      <c r="B37" t="s">
        <v>285</v>
      </c>
      <c r="C37" t="s">
        <v>275</v>
      </c>
      <c r="D37" t="s">
        <v>272</v>
      </c>
      <c r="E37" t="s">
        <v>273</v>
      </c>
      <c r="F37" t="s">
        <v>269</v>
      </c>
    </row>
    <row r="38" spans="1:7">
      <c r="A38">
        <v>27</v>
      </c>
      <c r="B38" t="s">
        <v>286</v>
      </c>
      <c r="C38" t="s">
        <v>131</v>
      </c>
      <c r="D38" s="40" t="s">
        <v>271</v>
      </c>
      <c r="E38" s="38" t="s">
        <v>58</v>
      </c>
      <c r="F38" t="s">
        <v>267</v>
      </c>
      <c r="G38" s="41" t="s">
        <v>288</v>
      </c>
    </row>
    <row r="39" spans="1:7">
      <c r="A39">
        <v>28</v>
      </c>
      <c r="B39" t="s">
        <v>287</v>
      </c>
      <c r="C39" t="s">
        <v>61</v>
      </c>
      <c r="D39" s="40" t="s">
        <v>271</v>
      </c>
      <c r="E39" t="s">
        <v>273</v>
      </c>
      <c r="F39" t="s">
        <v>278</v>
      </c>
    </row>
    <row r="40" spans="1:7">
      <c r="A40">
        <v>29</v>
      </c>
      <c r="B40" t="s">
        <v>289</v>
      </c>
      <c r="C40" t="s">
        <v>131</v>
      </c>
      <c r="D40" s="40" t="s">
        <v>271</v>
      </c>
      <c r="E40" t="s">
        <v>273</v>
      </c>
      <c r="F40" t="s">
        <v>267</v>
      </c>
      <c r="G40" s="41" t="s">
        <v>290</v>
      </c>
    </row>
    <row r="41" spans="1:7">
      <c r="A41">
        <v>30</v>
      </c>
      <c r="B41" t="s">
        <v>291</v>
      </c>
      <c r="C41" t="s">
        <v>131</v>
      </c>
      <c r="D41" s="40" t="s">
        <v>271</v>
      </c>
      <c r="E41" t="s">
        <v>65</v>
      </c>
      <c r="F41" t="s">
        <v>267</v>
      </c>
    </row>
    <row r="42" spans="1:7">
      <c r="A42">
        <v>31</v>
      </c>
      <c r="B42" t="s">
        <v>311</v>
      </c>
      <c r="C42" t="s">
        <v>131</v>
      </c>
      <c r="D42" t="s">
        <v>272</v>
      </c>
      <c r="E42" t="s">
        <v>273</v>
      </c>
      <c r="F42" t="s">
        <v>269</v>
      </c>
      <c r="G42" s="41" t="s">
        <v>312</v>
      </c>
    </row>
    <row r="43" spans="1:7" ht="48">
      <c r="A43">
        <v>32</v>
      </c>
      <c r="B43" t="s">
        <v>329</v>
      </c>
      <c r="C43" t="s">
        <v>61</v>
      </c>
      <c r="D43" t="s">
        <v>271</v>
      </c>
      <c r="E43" t="s">
        <v>273</v>
      </c>
      <c r="F43" t="s">
        <v>269</v>
      </c>
      <c r="G43" s="42" t="s">
        <v>330</v>
      </c>
    </row>
    <row r="44" spans="1:7">
      <c r="A44">
        <v>33</v>
      </c>
      <c r="B44" t="s">
        <v>332</v>
      </c>
      <c r="C44" t="s">
        <v>131</v>
      </c>
      <c r="D44" s="40" t="s">
        <v>272</v>
      </c>
      <c r="E44" s="38" t="s">
        <v>58</v>
      </c>
      <c r="F44" t="s">
        <v>267</v>
      </c>
      <c r="G44" s="41" t="s">
        <v>331</v>
      </c>
    </row>
    <row r="45" spans="1:7">
      <c r="A45">
        <v>34</v>
      </c>
      <c r="B45" t="s">
        <v>333</v>
      </c>
      <c r="C45" t="s">
        <v>131</v>
      </c>
      <c r="D45" t="s">
        <v>272</v>
      </c>
      <c r="E45" s="38" t="s">
        <v>58</v>
      </c>
      <c r="F45" t="s">
        <v>267</v>
      </c>
      <c r="G45" s="41" t="s">
        <v>334</v>
      </c>
    </row>
    <row r="46" spans="1:7">
      <c r="A46">
        <v>35</v>
      </c>
      <c r="B46" t="s">
        <v>335</v>
      </c>
      <c r="C46" t="s">
        <v>275</v>
      </c>
      <c r="D46" t="s">
        <v>145</v>
      </c>
      <c r="E46" t="s">
        <v>273</v>
      </c>
      <c r="F46" t="s">
        <v>269</v>
      </c>
      <c r="G46" s="41" t="s">
        <v>336</v>
      </c>
    </row>
    <row r="47" spans="1:7">
      <c r="A47">
        <v>36</v>
      </c>
      <c r="B47" t="s">
        <v>337</v>
      </c>
      <c r="C47" t="s">
        <v>275</v>
      </c>
      <c r="D47" t="s">
        <v>271</v>
      </c>
      <c r="E47" t="s">
        <v>273</v>
      </c>
      <c r="F47" t="s">
        <v>269</v>
      </c>
      <c r="G47" s="41" t="s">
        <v>338</v>
      </c>
    </row>
    <row r="48" spans="1:7">
      <c r="A48">
        <v>37</v>
      </c>
      <c r="B48" t="s">
        <v>339</v>
      </c>
      <c r="C48" t="s">
        <v>340</v>
      </c>
      <c r="D48" t="s">
        <v>272</v>
      </c>
      <c r="E48" t="s">
        <v>273</v>
      </c>
      <c r="F48" t="s">
        <v>267</v>
      </c>
      <c r="G48" s="41" t="s">
        <v>341</v>
      </c>
    </row>
    <row r="49" spans="1:7">
      <c r="A49">
        <v>38</v>
      </c>
      <c r="B49" t="s">
        <v>342</v>
      </c>
      <c r="C49" t="s">
        <v>131</v>
      </c>
      <c r="D49" t="s">
        <v>272</v>
      </c>
      <c r="E49" t="s">
        <v>273</v>
      </c>
      <c r="F49" t="s">
        <v>269</v>
      </c>
      <c r="G49" s="41" t="s">
        <v>343</v>
      </c>
    </row>
    <row r="50" spans="1:7">
      <c r="A50">
        <v>40</v>
      </c>
    </row>
    <row r="51" spans="1:7">
      <c r="A51">
        <v>41</v>
      </c>
    </row>
    <row r="52" spans="1:7">
      <c r="A52">
        <v>42</v>
      </c>
    </row>
  </sheetData>
  <phoneticPr fontId="4" type="noConversion"/>
  <dataValidations count="3">
    <dataValidation type="list" allowBlank="1" showInputMessage="1" showErrorMessage="1" sqref="C11:C53">
      <formula1>$J$1:$J$13</formula1>
    </dataValidation>
    <dataValidation type="list" allowBlank="1" showInputMessage="1" showErrorMessage="1" sqref="D11:D69">
      <formula1>$K$1:$K$10</formula1>
    </dataValidation>
    <dataValidation type="list" allowBlank="1" showInputMessage="1" showErrorMessage="1" sqref="E11:E56">
      <formula1>$L$1:$L$13</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M53"/>
  <sheetViews>
    <sheetView topLeftCell="A9" workbookViewId="0">
      <selection activeCell="C50" sqref="C50:C51"/>
    </sheetView>
  </sheetViews>
  <sheetFormatPr baseColWidth="10" defaultRowHeight="13" x14ac:dyDescent="0"/>
  <cols>
    <col min="3" max="3" width="12.5703125" customWidth="1"/>
  </cols>
  <sheetData>
    <row r="6" spans="2:13" ht="14" thickBot="1">
      <c r="D6" t="s">
        <v>40</v>
      </c>
      <c r="E6" t="s">
        <v>41</v>
      </c>
      <c r="F6" t="s">
        <v>42</v>
      </c>
      <c r="G6" t="s">
        <v>43</v>
      </c>
      <c r="H6" t="s">
        <v>44</v>
      </c>
      <c r="I6" t="s">
        <v>45</v>
      </c>
      <c r="J6" t="s">
        <v>46</v>
      </c>
      <c r="K6" t="s">
        <v>47</v>
      </c>
    </row>
    <row r="7" spans="2:13" ht="15" thickTop="1" thickBot="1">
      <c r="B7" t="s">
        <v>38</v>
      </c>
      <c r="C7" t="s">
        <v>39</v>
      </c>
      <c r="D7" s="26">
        <v>10</v>
      </c>
      <c r="E7" s="26">
        <v>0</v>
      </c>
      <c r="F7" s="27">
        <v>800</v>
      </c>
      <c r="G7" s="24">
        <v>2000</v>
      </c>
      <c r="H7" s="24">
        <v>200</v>
      </c>
      <c r="I7" s="25">
        <v>1500</v>
      </c>
      <c r="J7" s="24">
        <v>100</v>
      </c>
      <c r="K7" s="24">
        <v>500</v>
      </c>
    </row>
    <row r="8" spans="2:13" ht="14" thickTop="1">
      <c r="B8">
        <v>24</v>
      </c>
      <c r="C8">
        <f>B8</f>
        <v>24</v>
      </c>
      <c r="D8">
        <f>B8*D7</f>
        <v>240</v>
      </c>
      <c r="E8">
        <f>B8*E7</f>
        <v>0</v>
      </c>
      <c r="F8" s="23">
        <f>C8*F7</f>
        <v>19200</v>
      </c>
      <c r="G8" s="23">
        <f>C8*G7</f>
        <v>48000</v>
      </c>
      <c r="H8" s="23">
        <f>D8*H7</f>
        <v>48000</v>
      </c>
      <c r="I8" s="23">
        <f>D8*I7</f>
        <v>360000</v>
      </c>
      <c r="J8" s="23">
        <f>E8*J7</f>
        <v>0</v>
      </c>
      <c r="K8" s="23">
        <f>E8*K7</f>
        <v>0</v>
      </c>
    </row>
    <row r="11" spans="2:13" ht="14" thickBot="1">
      <c r="E11" t="s">
        <v>48</v>
      </c>
      <c r="F11" s="23">
        <f>G8-F8</f>
        <v>28800</v>
      </c>
      <c r="I11" s="23">
        <f>I8-H8</f>
        <v>312000</v>
      </c>
      <c r="K11" s="23">
        <f>K8-J8</f>
        <v>0</v>
      </c>
      <c r="L11" s="23">
        <f>SUM(F11:K11)</f>
        <v>340800</v>
      </c>
      <c r="M11" t="s">
        <v>55</v>
      </c>
    </row>
    <row r="12" spans="2:13" ht="14" thickBot="1">
      <c r="L12" s="23">
        <f>L11*M12</f>
        <v>170400</v>
      </c>
      <c r="M12" s="28">
        <v>0.5</v>
      </c>
    </row>
    <row r="14" spans="2:13" ht="14" thickBot="1">
      <c r="E14" t="s">
        <v>52</v>
      </c>
      <c r="G14" t="s">
        <v>54</v>
      </c>
    </row>
    <row r="15" spans="2:13" ht="14" thickBot="1">
      <c r="B15" t="s">
        <v>49</v>
      </c>
      <c r="C15" t="s">
        <v>50</v>
      </c>
      <c r="D15" t="s">
        <v>51</v>
      </c>
      <c r="E15" s="28">
        <v>0.4</v>
      </c>
      <c r="F15" t="s">
        <v>53</v>
      </c>
      <c r="G15">
        <v>3</v>
      </c>
      <c r="L15" t="s">
        <v>56</v>
      </c>
    </row>
    <row r="16" spans="2:13">
      <c r="B16" s="23">
        <v>3750</v>
      </c>
      <c r="C16">
        <v>0.4</v>
      </c>
      <c r="D16" s="23">
        <f>B16*C16</f>
        <v>1500</v>
      </c>
      <c r="E16" s="23">
        <f>D16*E15+D16</f>
        <v>2100</v>
      </c>
      <c r="F16" s="23">
        <f>E16*12</f>
        <v>25200</v>
      </c>
      <c r="G16" s="23">
        <f>F16*G15</f>
        <v>75600</v>
      </c>
      <c r="L16" s="29">
        <f>L11/G16</f>
        <v>4.5079365079365079</v>
      </c>
    </row>
    <row r="17" spans="3:12">
      <c r="L17" s="30">
        <f>L12/G16</f>
        <v>2.253968253968254</v>
      </c>
    </row>
    <row r="28" spans="3:12">
      <c r="D28" s="44" t="s">
        <v>310</v>
      </c>
      <c r="E28" s="44"/>
      <c r="F28" s="44"/>
      <c r="G28" s="44"/>
    </row>
    <row r="29" spans="3:12">
      <c r="D29">
        <v>2</v>
      </c>
      <c r="E29">
        <v>4</v>
      </c>
      <c r="F29">
        <v>8</v>
      </c>
      <c r="G29">
        <v>16</v>
      </c>
      <c r="I29" t="s">
        <v>309</v>
      </c>
    </row>
    <row r="30" spans="3:12">
      <c r="C30">
        <v>20</v>
      </c>
      <c r="D30">
        <f>C30*D29</f>
        <v>40</v>
      </c>
      <c r="E30">
        <f>C30*E29</f>
        <v>80</v>
      </c>
      <c r="F30">
        <f>C30*F29</f>
        <v>160</v>
      </c>
      <c r="G30">
        <f>C30*G29</f>
        <v>320</v>
      </c>
      <c r="I30">
        <v>640</v>
      </c>
    </row>
    <row r="31" spans="3:12">
      <c r="G31">
        <f>G30-E30</f>
        <v>240</v>
      </c>
      <c r="I31">
        <f>I30-G31</f>
        <v>400</v>
      </c>
    </row>
    <row r="36" spans="2:8">
      <c r="D36" s="45"/>
      <c r="E36" s="45"/>
      <c r="F36" s="45"/>
    </row>
    <row r="37" spans="2:8">
      <c r="C37" s="8" t="s">
        <v>325</v>
      </c>
      <c r="D37" s="37" t="s">
        <v>318</v>
      </c>
      <c r="E37" s="37" t="s">
        <v>322</v>
      </c>
      <c r="F37" s="37" t="s">
        <v>323</v>
      </c>
      <c r="H37" s="37"/>
    </row>
    <row r="38" spans="2:8">
      <c r="B38" s="46" t="s">
        <v>324</v>
      </c>
      <c r="C38" t="s">
        <v>313</v>
      </c>
      <c r="D38">
        <v>3</v>
      </c>
      <c r="E38">
        <v>50</v>
      </c>
      <c r="F38">
        <f>D38*E38</f>
        <v>150</v>
      </c>
    </row>
    <row r="39" spans="2:8">
      <c r="B39" s="46"/>
      <c r="C39" t="s">
        <v>314</v>
      </c>
      <c r="D39">
        <v>3</v>
      </c>
      <c r="E39">
        <f>$E$38</f>
        <v>50</v>
      </c>
      <c r="F39">
        <f>D39*E39</f>
        <v>150</v>
      </c>
    </row>
    <row r="40" spans="2:8">
      <c r="B40" s="46"/>
      <c r="C40" t="s">
        <v>320</v>
      </c>
    </row>
    <row r="41" spans="2:8">
      <c r="B41" s="46"/>
      <c r="C41" s="1" t="s">
        <v>319</v>
      </c>
      <c r="D41">
        <v>3</v>
      </c>
      <c r="E41">
        <f t="shared" ref="E41:E45" si="0">$E$38</f>
        <v>50</v>
      </c>
      <c r="F41">
        <f>D41*E41</f>
        <v>150</v>
      </c>
    </row>
    <row r="42" spans="2:8">
      <c r="B42" s="46"/>
      <c r="C42" s="1" t="s">
        <v>315</v>
      </c>
      <c r="D42">
        <v>2</v>
      </c>
      <c r="E42">
        <f t="shared" si="0"/>
        <v>50</v>
      </c>
      <c r="F42">
        <f>D42*E42</f>
        <v>100</v>
      </c>
    </row>
    <row r="43" spans="2:8">
      <c r="B43" s="46"/>
      <c r="C43" s="1" t="s">
        <v>321</v>
      </c>
      <c r="D43">
        <v>2</v>
      </c>
      <c r="E43">
        <f t="shared" si="0"/>
        <v>50</v>
      </c>
      <c r="F43">
        <f>D43*E43</f>
        <v>100</v>
      </c>
    </row>
    <row r="44" spans="2:8">
      <c r="B44" s="46"/>
      <c r="C44" t="s">
        <v>316</v>
      </c>
      <c r="D44">
        <v>2</v>
      </c>
      <c r="E44">
        <f t="shared" si="0"/>
        <v>50</v>
      </c>
      <c r="F44">
        <f>D44*E44</f>
        <v>100</v>
      </c>
    </row>
    <row r="45" spans="2:8">
      <c r="B45" s="46"/>
      <c r="C45" t="s">
        <v>317</v>
      </c>
      <c r="D45">
        <v>1</v>
      </c>
      <c r="E45">
        <f t="shared" si="0"/>
        <v>50</v>
      </c>
      <c r="F45">
        <f>D45*E45</f>
        <v>50</v>
      </c>
    </row>
    <row r="47" spans="2:8">
      <c r="F47">
        <f>SUM(F38:F45)</f>
        <v>800</v>
      </c>
    </row>
    <row r="49" spans="3:3">
      <c r="C49" t="s">
        <v>326</v>
      </c>
    </row>
    <row r="50" spans="3:3">
      <c r="C50" s="1" t="s">
        <v>327</v>
      </c>
    </row>
    <row r="51" spans="3:3">
      <c r="C51" s="1" t="s">
        <v>319</v>
      </c>
    </row>
    <row r="52" spans="3:3">
      <c r="C52" t="s">
        <v>316</v>
      </c>
    </row>
    <row r="53" spans="3:3">
      <c r="C53" t="s">
        <v>317</v>
      </c>
    </row>
  </sheetData>
  <mergeCells count="3">
    <mergeCell ref="D28:G28"/>
    <mergeCell ref="D36:F36"/>
    <mergeCell ref="B38:B45"/>
  </mergeCells>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requirements</vt:lpstr>
      <vt:lpstr>people</vt:lpstr>
      <vt:lpstr>packages</vt:lpstr>
      <vt:lpstr>screen resolutions</vt:lpstr>
      <vt:lpstr>provenance</vt:lpstr>
      <vt:lpstr>status</vt:lpstr>
      <vt:lpstr>backlog</vt:lpstr>
      <vt:lpstr>models</vt:lpstr>
    </vt:vector>
  </TitlesOfParts>
  <Company>_x0007_doss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kolman</dc:creator>
  <cp:lastModifiedBy>stef kolman</cp:lastModifiedBy>
  <dcterms:created xsi:type="dcterms:W3CDTF">2014-06-07T10:11:59Z</dcterms:created>
  <dcterms:modified xsi:type="dcterms:W3CDTF">2015-05-29T08:20:21Z</dcterms:modified>
</cp:coreProperties>
</file>