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9BE37AE1-8BC4-4C37-8767-6C2D18596436}" xr6:coauthVersionLast="47" xr6:coauthVersionMax="47" xr10:uidLastSave="{00000000-0000-0000-0000-000000000000}"/>
  <bookViews>
    <workbookView xWindow="-120" yWindow="-120" windowWidth="29040" windowHeight="15840" xr2:uid="{05966C95-78C5-41A8-B403-D9F74097282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G12" i="1" l="1"/>
  <c r="G8" i="1"/>
  <c r="G13" i="1"/>
  <c r="G9" i="1"/>
  <c r="G11" i="1"/>
  <c r="G7" i="1"/>
  <c r="G5" i="1"/>
  <c r="G4" i="1"/>
  <c r="G3" i="1"/>
  <c r="G10" i="1"/>
  <c r="G6" i="1"/>
  <c r="G2" i="1"/>
</calcChain>
</file>

<file path=xl/sharedStrings.xml><?xml version="1.0" encoding="utf-8"?>
<sst xmlns="http://schemas.openxmlformats.org/spreadsheetml/2006/main" count="98" uniqueCount="84">
  <si>
    <t>16 Jahre 2 Monate</t>
  </si>
  <si>
    <t>BHKW</t>
  </si>
  <si>
    <t>10 Jahre 8 Monate</t>
  </si>
  <si>
    <t>11 Jahre 4 Monate</t>
  </si>
  <si>
    <t>14 Jahre 2 Monate</t>
  </si>
  <si>
    <t>power</t>
  </si>
  <si>
    <t>operator</t>
  </si>
  <si>
    <t>unit_name</t>
  </si>
  <si>
    <t>start_date</t>
  </si>
  <si>
    <t>age</t>
  </si>
  <si>
    <t>location</t>
  </si>
  <si>
    <t>mastr_number</t>
  </si>
  <si>
    <t>mastr_url</t>
  </si>
  <si>
    <t>cc</t>
  </si>
  <si>
    <t>latitude</t>
  </si>
  <si>
    <t>longitude</t>
  </si>
  <si>
    <t>13 Jahre 8 Monate</t>
  </si>
  <si>
    <t>location_</t>
  </si>
  <si>
    <t>lat</t>
  </si>
  <si>
    <t>lon</t>
  </si>
  <si>
    <t>Alpha Immobilienmanagement GmbH</t>
  </si>
  <si>
    <t>9 Jahre</t>
  </si>
  <si>
    <t>Beuthener Straße 43, 90471 Nürnberg</t>
  </si>
  <si>
    <t>Diakoneo KdöR Klinik Hallerwiese AbRB 515</t>
  </si>
  <si>
    <t>KHC BHKW</t>
  </si>
  <si>
    <t>Sankt-Johannis-Mühlgasse 19, 90419 Nürnberg</t>
  </si>
  <si>
    <t>Eva Scherzer Biomasseheizwerk</t>
  </si>
  <si>
    <t>Buderus Loganova EN50</t>
  </si>
  <si>
    <t>Loher Hauptstraße 124, 90427 Nürnberg</t>
  </si>
  <si>
    <t>GMN Paul Müller Industrie GmbH &amp; Co. KG</t>
  </si>
  <si>
    <t>Vitobloc 200 EM-140/207</t>
  </si>
  <si>
    <t>Äußere Bayreuther Straße 230, 90411 Nürnberg</t>
  </si>
  <si>
    <t>Grundstücksgesellschaft Oschmann Nürnberg</t>
  </si>
  <si>
    <t>Erdgas-BHKW-238kW</t>
  </si>
  <si>
    <t>Pretzfelder Straße 7, 90425 Nürnberg</t>
  </si>
  <si>
    <t>IV.BPA Nürnberg</t>
  </si>
  <si>
    <t>BHKW Geb.15</t>
  </si>
  <si>
    <t>11 Jahre 2 Monate</t>
  </si>
  <si>
    <t>Kornburger Straße 60, 90469 Nürnberg</t>
  </si>
  <si>
    <t>Fraunhofer Institut für Integrierte Schaltungen IIS</t>
  </si>
  <si>
    <t>BHKW N2 E22656</t>
  </si>
  <si>
    <t>9 Jahre 5 Monate</t>
  </si>
  <si>
    <t>Nordostpark 84, 90411 Nürnberg</t>
  </si>
  <si>
    <t>BBW Betreuungs-Beratungs- und Wohnbaugesellschaft für Behinderte gemeinnützige GmbH</t>
  </si>
  <si>
    <t>Zerzabelshofstr. 29 BHKW 50 kW</t>
  </si>
  <si>
    <t>10 Jahre 5 Monate</t>
  </si>
  <si>
    <t>Am Spund 4, 90427 Nürnberg</t>
  </si>
  <si>
    <t>Berufsförderungswerk Nürnberg gemeinnützige GmbH</t>
  </si>
  <si>
    <t>BHKW 2011</t>
  </si>
  <si>
    <t>Schleswiger Straße 101, 90427 Nürnberg</t>
  </si>
  <si>
    <t>Stadt Nürnberg H/ZA-KEM</t>
  </si>
  <si>
    <t>Berufsschule 4/14 Schönweißstraße</t>
  </si>
  <si>
    <t>Kleestraße 2, 90461 Nürnberg</t>
  </si>
  <si>
    <t>Tiergarten Delphinlagune/Manatihaus</t>
  </si>
  <si>
    <t>13 Jahre 10 Monate</t>
  </si>
  <si>
    <t>Am Tiergarten 42, 90480 Nürnberg</t>
  </si>
  <si>
    <t>Nürnberger Wach- und Schließgesellschaft mbH</t>
  </si>
  <si>
    <t>BHKW Fraunhoferstraße 10 Keller</t>
  </si>
  <si>
    <t>Fraunhoferstraße 10, 90409 Nürnberg</t>
  </si>
  <si>
    <t>SEE926257440362</t>
  </si>
  <si>
    <t>https://www.marktstammdatenregister.de/MaStR/Einheit/Detail/IndexOeffentlich/1941987</t>
  </si>
  <si>
    <t>Schmoll</t>
  </si>
  <si>
    <t>SEE918743115106</t>
  </si>
  <si>
    <t>https://www.marktstammdatenregister.de/MaStR/Einheit/Detail/IndexOeffentlich/2485286</t>
  </si>
  <si>
    <t>SEE920723976881</t>
  </si>
  <si>
    <t>https://www.marktstammdatenregister.de/MaStR/Einheit/Detail/IndexOeffentlich/2501521</t>
  </si>
  <si>
    <t>SEE946486652299</t>
  </si>
  <si>
    <t>https://www.marktstammdatenregister.de/MaStR/Einheit/Detail/IndexOeffentlich/2501964</t>
  </si>
  <si>
    <t>SEE957405222073</t>
  </si>
  <si>
    <t>https://www.marktstammdatenregister.de/MaStR/Einheit/Detail/IndexOeffentlich/2606473</t>
  </si>
  <si>
    <t>SEE944685544537</t>
  </si>
  <si>
    <t>https://www.marktstammdatenregister.de/MaStR/Einheit/Detail/IndexOeffentlich/3500103</t>
  </si>
  <si>
    <t>SEE915108776507</t>
  </si>
  <si>
    <t>https://www.marktstammdatenregister.de/MaStR/Einheit/Detail/IndexOeffentlich/3610380</t>
  </si>
  <si>
    <t>SEE920977527297</t>
  </si>
  <si>
    <t>https://www.marktstammdatenregister.de/MaStR/Einheit/Detail/IndexOeffentlich/3638080</t>
  </si>
  <si>
    <t>SEE924559749503</t>
  </si>
  <si>
    <t>https://www.marktstammdatenregister.de/MaStR/Einheit/Detail/IndexOeffentlich/3721133</t>
  </si>
  <si>
    <t>SEE961802680282</t>
  </si>
  <si>
    <t>https://www.marktstammdatenregister.de/MaStR/Einheit/Detail/IndexOeffentlich/4001431</t>
  </si>
  <si>
    <t>SEE903656311578</t>
  </si>
  <si>
    <t>https://www.marktstammdatenregister.de/MaStR/Einheit/Detail/IndexOeffentlich/4004054</t>
  </si>
  <si>
    <t>SEE972981462705</t>
  </si>
  <si>
    <t>https://www.marktstammdatenregister.de/MaStR/Einheit/Detail/IndexOeffentlich/4276499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</si>
</sst>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applyFill="1" applyBorder="1"/>
    <xf numFmtId="0" fontId="1" fillId="0" borderId="0" xfId="1" applyFill="1" applyBorder="1"/>
  </cellXfs>
  <cellStyles count="2">
    <cellStyle name="Link" xfId="1" builtinId="8"/>
    <cellStyle name="Standard" xfId="0" builtinId="0"/>
  </cellStyles>
  <dxfs count="17"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/>
        <vertAlign val="baseline"/>
        <sz val="12"/>
        <color theme="1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dd\.mm\.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F00DBB-2A49-407A-BD57-18FF7815815C}" name="Tabelle1" displayName="Tabelle1" ref="A1:N13" totalsRowShown="0" headerRowDxfId="15" dataDxfId="14" headerRowBorderDxfId="16">
  <autoFilter ref="A1:N13" xr:uid="{04F00DBB-2A49-407A-BD57-18FF7815815C}"/>
  <sortState xmlns:xlrd2="http://schemas.microsoft.com/office/spreadsheetml/2017/richdata2" ref="A2:L13">
    <sortCondition ref="B1:B13"/>
  </sortState>
  <tableColumns count="14">
    <tableColumn id="1" xr3:uid="{010542B3-3770-48AF-96FF-155E80811F54}" name="power" dataDxfId="13"/>
    <tableColumn id="2" xr3:uid="{7EEC9818-4D80-4D94-94B5-8EC55A6E9ECE}" name="operator" dataDxfId="12"/>
    <tableColumn id="3" xr3:uid="{50199322-F280-4271-A18B-DB9A9535CA5C}" name="unit_name" dataDxfId="11"/>
    <tableColumn id="4" xr3:uid="{E59FB7CF-4467-4A2A-89F3-CA967E4A1E0B}" name="start_date" dataDxfId="10"/>
    <tableColumn id="5" xr3:uid="{9F2AF776-87D1-4949-8296-1A0BA4F461F0}" name="age" dataDxfId="9"/>
    <tableColumn id="6" xr3:uid="{7CB8BD12-F9A4-4981-90EF-32B1A7A11722}" name="location_" dataDxfId="8"/>
    <tableColumn id="16" xr3:uid="{2B4B3153-3C29-4845-AB33-B63A124D664D}" name="location" dataDxfId="0">
      <calculatedColumnFormula>HYPERLINK(_xlfn.TEXTJOIN(,,"https://www.google.com/maps/search/",Tabelle1[[#This Row],[lat]],"+",Tabelle1[[#This Row],[lon]]),Tabelle1[[#This Row],[location_]])</calculatedColumnFormula>
    </tableColumn>
    <tableColumn id="7" xr3:uid="{5C88BE90-FDF7-4F3F-8E6F-891BB8A28AC4}" name="mastr_number" dataDxfId="7"/>
    <tableColumn id="8" xr3:uid="{058A76CC-4F1B-4DE2-9EAC-AFF818ABB3B1}" name="mastr_url" dataDxfId="6"/>
    <tableColumn id="9" xr3:uid="{1BE7827E-686E-41A8-BE6E-76DF4072856A}" name="cc" dataDxfId="5"/>
    <tableColumn id="10" xr3:uid="{12277145-D549-483F-A810-6E11CFA54BCB}" name="latitude" dataDxfId="4"/>
    <tableColumn id="11" xr3:uid="{4A1391C7-0561-442F-AF49-0D65663C28F5}" name="longitude" dataDxfId="3"/>
    <tableColumn id="13" xr3:uid="{4FD0B6D3-F4D6-47D6-B3D5-E38908D3FDBB}" name="lat" dataDxfId="2">
      <calculatedColumnFormula>SUBSTITUTE(Tabelle1[[#This Row],[latitude]],",",".")</calculatedColumnFormula>
    </tableColumn>
    <tableColumn id="14" xr3:uid="{6E3B762F-56CB-40F4-847E-D33BC8AB2039}" name="lon" dataDxfId="1">
      <calculatedColumnFormula>SUBSTITUTE(Tabelle1[[#This Row],[longitude]],",",".")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rktstammdatenregister.de/MaStR/Einheit/Detail/IndexOeffentlich/3638080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marktstammdatenregister.de/MaStR/Einheit/Detail/IndexOeffentlich/2501521" TargetMode="External"/><Relationship Id="rId7" Type="http://schemas.openxmlformats.org/officeDocument/2006/relationships/hyperlink" Target="https://www.marktstammdatenregister.de/MaStR/Einheit/Detail/IndexOeffentlich/3610380" TargetMode="External"/><Relationship Id="rId12" Type="http://schemas.openxmlformats.org/officeDocument/2006/relationships/hyperlink" Target="https://www.marktstammdatenregister.de/MaStR/Einheit/Detail/IndexOeffentlich/4276499" TargetMode="External"/><Relationship Id="rId2" Type="http://schemas.openxmlformats.org/officeDocument/2006/relationships/hyperlink" Target="https://www.marktstammdatenregister.de/MaStR/Einheit/Detail/IndexOeffentlich/2485286" TargetMode="External"/><Relationship Id="rId1" Type="http://schemas.openxmlformats.org/officeDocument/2006/relationships/hyperlink" Target="https://www.marktstammdatenregister.de/MaStR/Einheit/Detail/IndexOeffentlich/1941987" TargetMode="External"/><Relationship Id="rId6" Type="http://schemas.openxmlformats.org/officeDocument/2006/relationships/hyperlink" Target="https://www.marktstammdatenregister.de/MaStR/Einheit/Detail/IndexOeffentlich/3500103" TargetMode="External"/><Relationship Id="rId11" Type="http://schemas.openxmlformats.org/officeDocument/2006/relationships/hyperlink" Target="https://www.marktstammdatenregister.de/MaStR/Einheit/Detail/IndexOeffentlich/4004054" TargetMode="External"/><Relationship Id="rId5" Type="http://schemas.openxmlformats.org/officeDocument/2006/relationships/hyperlink" Target="https://www.marktstammdatenregister.de/MaStR/Einheit/Detail/IndexOeffentlich/2606473" TargetMode="External"/><Relationship Id="rId10" Type="http://schemas.openxmlformats.org/officeDocument/2006/relationships/hyperlink" Target="https://www.marktstammdatenregister.de/MaStR/Einheit/Detail/IndexOeffentlich/4001431" TargetMode="External"/><Relationship Id="rId4" Type="http://schemas.openxmlformats.org/officeDocument/2006/relationships/hyperlink" Target="https://www.marktstammdatenregister.de/MaStR/Einheit/Detail/IndexOeffentlich/2501964" TargetMode="External"/><Relationship Id="rId9" Type="http://schemas.openxmlformats.org/officeDocument/2006/relationships/hyperlink" Target="https://www.marktstammdatenregister.de/MaStR/Einheit/Detail/IndexOeffentlich/37211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222F-9AE4-4D5E-8E2C-A4AE599BC218}">
  <dimension ref="A1:N13"/>
  <sheetViews>
    <sheetView tabSelected="1" workbookViewId="0">
      <selection activeCell="A2" sqref="A2"/>
    </sheetView>
  </sheetViews>
  <sheetFormatPr baseColWidth="10" defaultRowHeight="15" outlineLevelCol="1" x14ac:dyDescent="0.25"/>
  <cols>
    <col min="1" max="1" width="8.85546875" style="3" bestFit="1" customWidth="1"/>
    <col min="2" max="2" width="82.5703125" style="3" bestFit="1" customWidth="1"/>
    <col min="3" max="3" width="35" style="3" bestFit="1" customWidth="1"/>
    <col min="4" max="4" width="12.28515625" style="3" bestFit="1" customWidth="1"/>
    <col min="5" max="5" width="17.7109375" style="3" bestFit="1" customWidth="1"/>
    <col min="6" max="6" width="42.85546875" style="3" hidden="1" customWidth="1" outlineLevel="1"/>
    <col min="7" max="7" width="42.85546875" style="3" bestFit="1" customWidth="1" collapsed="1"/>
    <col min="8" max="8" width="16.28515625" style="3" bestFit="1" customWidth="1"/>
    <col min="9" max="9" width="81.140625" style="3" bestFit="1" customWidth="1"/>
    <col min="10" max="10" width="8.140625" style="3" bestFit="1" customWidth="1"/>
    <col min="11" max="11" width="10.28515625" style="3" hidden="1" customWidth="1" outlineLevel="1"/>
    <col min="12" max="12" width="11.85546875" style="3" hidden="1" customWidth="1" outlineLevel="1"/>
    <col min="13" max="13" width="9.5703125" style="3" bestFit="1" customWidth="1" collapsed="1"/>
    <col min="14" max="14" width="9.5703125" style="3" bestFit="1" customWidth="1"/>
    <col min="15" max="16384" width="11.42578125" style="3"/>
  </cols>
  <sheetData>
    <row r="1" spans="1:14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17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18</v>
      </c>
      <c r="N1" s="3" t="s">
        <v>19</v>
      </c>
    </row>
    <row r="2" spans="1:14" x14ac:dyDescent="0.25">
      <c r="A2">
        <v>49</v>
      </c>
      <c r="B2" t="s">
        <v>20</v>
      </c>
      <c r="C2" t="s">
        <v>1</v>
      </c>
      <c r="D2" s="1">
        <v>42438</v>
      </c>
      <c r="E2" t="s">
        <v>21</v>
      </c>
      <c r="F2" t="s">
        <v>22</v>
      </c>
      <c r="G2" s="4" t="str">
        <f>HYPERLINK(_xlfn.TEXTJOIN(,,"https://www.google.com/maps/search/",Tabelle1[[#This Row],[lat]],"+",Tabelle1[[#This Row],[lon]]),Tabelle1[[#This Row],[location_]])</f>
        <v>Beuthener Straße 43, 90471 Nürnberg</v>
      </c>
      <c r="H2" s="2" t="s">
        <v>59</v>
      </c>
      <c r="I2" t="s">
        <v>60</v>
      </c>
      <c r="J2" t="s">
        <v>61</v>
      </c>
      <c r="K2">
        <v>49.427</v>
      </c>
      <c r="L2">
        <v>11.132999999999999</v>
      </c>
      <c r="M2" s="3" t="str">
        <f>SUBSTITUTE(Tabelle1[[#This Row],[latitude]],",",".")</f>
        <v>49.427</v>
      </c>
      <c r="N2" s="3" t="str">
        <f>SUBSTITUTE(Tabelle1[[#This Row],[longitude]],",",".")</f>
        <v>11.133</v>
      </c>
    </row>
    <row r="3" spans="1:14" x14ac:dyDescent="0.25">
      <c r="A3">
        <v>240</v>
      </c>
      <c r="B3" t="s">
        <v>23</v>
      </c>
      <c r="C3" t="s">
        <v>24</v>
      </c>
      <c r="D3" s="1">
        <v>40725</v>
      </c>
      <c r="E3" t="s">
        <v>16</v>
      </c>
      <c r="F3" t="s">
        <v>25</v>
      </c>
      <c r="G3" s="4" t="str">
        <f>HYPERLINK(_xlfn.TEXTJOIN(,,"https://www.google.com/maps/search/",Tabelle1[[#This Row],[lat]],"+",Tabelle1[[#This Row],[lon]]),Tabelle1[[#This Row],[location_]])</f>
        <v>Sankt-Johannis-Mühlgasse 19, 90419 Nürnberg</v>
      </c>
      <c r="H3" s="2" t="s">
        <v>62</v>
      </c>
      <c r="I3" t="s">
        <v>63</v>
      </c>
      <c r="J3" t="s">
        <v>61</v>
      </c>
      <c r="K3">
        <v>49.456905999999996</v>
      </c>
      <c r="L3">
        <v>11.066801999999999</v>
      </c>
      <c r="M3" s="3" t="str">
        <f>SUBSTITUTE(Tabelle1[[#This Row],[latitude]],",",".")</f>
        <v>49.456906</v>
      </c>
      <c r="N3" s="3" t="str">
        <f>SUBSTITUTE(Tabelle1[[#This Row],[longitude]],",",".")</f>
        <v>11.066802</v>
      </c>
    </row>
    <row r="4" spans="1:14" x14ac:dyDescent="0.25">
      <c r="A4">
        <v>50</v>
      </c>
      <c r="B4" t="s">
        <v>26</v>
      </c>
      <c r="C4" t="s">
        <v>27</v>
      </c>
      <c r="D4" s="1">
        <v>41828</v>
      </c>
      <c r="E4" t="s">
        <v>2</v>
      </c>
      <c r="F4" t="s">
        <v>28</v>
      </c>
      <c r="G4" s="4" t="str">
        <f>HYPERLINK(_xlfn.TEXTJOIN(,,"https://www.google.com/maps/search/",Tabelle1[[#This Row],[lat]],"+",Tabelle1[[#This Row],[lon]]),Tabelle1[[#This Row],[location_]])</f>
        <v>Loher Hauptstraße 124, 90427 Nürnberg</v>
      </c>
      <c r="H4" s="2" t="s">
        <v>64</v>
      </c>
      <c r="I4" t="s">
        <v>65</v>
      </c>
      <c r="J4" t="s">
        <v>61</v>
      </c>
      <c r="K4">
        <v>49.488182000000002</v>
      </c>
      <c r="L4">
        <v>11.071622</v>
      </c>
      <c r="M4" s="3" t="str">
        <f>SUBSTITUTE(Tabelle1[[#This Row],[latitude]],",",".")</f>
        <v>49.488182</v>
      </c>
      <c r="N4" s="3" t="str">
        <f>SUBSTITUTE(Tabelle1[[#This Row],[longitude]],",",".")</f>
        <v>11.071622</v>
      </c>
    </row>
    <row r="5" spans="1:14" x14ac:dyDescent="0.25">
      <c r="A5">
        <v>140</v>
      </c>
      <c r="B5" t="s">
        <v>29</v>
      </c>
      <c r="C5" t="s">
        <v>30</v>
      </c>
      <c r="D5" s="1">
        <v>41843</v>
      </c>
      <c r="E5" t="s">
        <v>2</v>
      </c>
      <c r="F5" t="s">
        <v>31</v>
      </c>
      <c r="G5" s="4" t="str">
        <f>HYPERLINK(_xlfn.TEXTJOIN(,,"https://www.google.com/maps/search/",Tabelle1[[#This Row],[lat]],"+",Tabelle1[[#This Row],[lon]]),Tabelle1[[#This Row],[location_]])</f>
        <v>Äußere Bayreuther Straße 230, 90411 Nürnberg</v>
      </c>
      <c r="H5" s="2" t="s">
        <v>66</v>
      </c>
      <c r="I5" t="s">
        <v>67</v>
      </c>
      <c r="J5" t="s">
        <v>61</v>
      </c>
      <c r="K5">
        <v>49.477879000000001</v>
      </c>
      <c r="L5">
        <v>11.114475000000001</v>
      </c>
      <c r="M5" s="3" t="str">
        <f>SUBSTITUTE(Tabelle1[[#This Row],[latitude]],",",".")</f>
        <v>49.477879</v>
      </c>
      <c r="N5" s="3" t="str">
        <f>SUBSTITUTE(Tabelle1[[#This Row],[longitude]],",",".")</f>
        <v>11.114475</v>
      </c>
    </row>
    <row r="6" spans="1:14" x14ac:dyDescent="0.25">
      <c r="A6">
        <v>238</v>
      </c>
      <c r="B6" t="s">
        <v>32</v>
      </c>
      <c r="C6" t="s">
        <v>33</v>
      </c>
      <c r="D6" s="1">
        <v>41578</v>
      </c>
      <c r="E6" t="s">
        <v>3</v>
      </c>
      <c r="F6" t="s">
        <v>34</v>
      </c>
      <c r="G6" s="4" t="str">
        <f>HYPERLINK(_xlfn.TEXTJOIN(,,"https://www.google.com/maps/search/",Tabelle1[[#This Row],[lat]],"+",Tabelle1[[#This Row],[lon]]),Tabelle1[[#This Row],[location_]])</f>
        <v>Pretzfelder Straße 7, 90425 Nürnberg</v>
      </c>
      <c r="H6" s="2" t="s">
        <v>68</v>
      </c>
      <c r="I6" t="s">
        <v>69</v>
      </c>
      <c r="J6" t="s">
        <v>61</v>
      </c>
      <c r="K6">
        <v>49.472410000000004</v>
      </c>
      <c r="L6">
        <v>11.063496000000001</v>
      </c>
      <c r="M6" s="3" t="str">
        <f>SUBSTITUTE(Tabelle1[[#This Row],[latitude]],",",".")</f>
        <v>49.47241</v>
      </c>
      <c r="N6" s="3" t="str">
        <f>SUBSTITUTE(Tabelle1[[#This Row],[longitude]],",",".")</f>
        <v>11.063496</v>
      </c>
    </row>
    <row r="7" spans="1:14" x14ac:dyDescent="0.25">
      <c r="A7">
        <v>140</v>
      </c>
      <c r="B7" t="s">
        <v>35</v>
      </c>
      <c r="C7" t="s">
        <v>36</v>
      </c>
      <c r="D7" s="1">
        <v>41654</v>
      </c>
      <c r="E7" t="s">
        <v>37</v>
      </c>
      <c r="F7" t="s">
        <v>38</v>
      </c>
      <c r="G7" s="4" t="str">
        <f>HYPERLINK(_xlfn.TEXTJOIN(,,"https://www.google.com/maps/search/",Tabelle1[[#This Row],[lat]],"+",Tabelle1[[#This Row],[lon]]),Tabelle1[[#This Row],[location_]])</f>
        <v>Kornburger Straße 60, 90469 Nürnberg</v>
      </c>
      <c r="H7" s="2" t="s">
        <v>70</v>
      </c>
      <c r="I7" t="s">
        <v>71</v>
      </c>
      <c r="J7" t="s">
        <v>61</v>
      </c>
      <c r="K7">
        <v>49.398566000000002</v>
      </c>
      <c r="L7">
        <v>11.108954000000001</v>
      </c>
      <c r="M7" s="3" t="str">
        <f>SUBSTITUTE(Tabelle1[[#This Row],[latitude]],",",".")</f>
        <v>49.398566</v>
      </c>
      <c r="N7" s="3" t="str">
        <f>SUBSTITUTE(Tabelle1[[#This Row],[longitude]],",",".")</f>
        <v>11.108954</v>
      </c>
    </row>
    <row r="8" spans="1:14" x14ac:dyDescent="0.25">
      <c r="A8">
        <v>99</v>
      </c>
      <c r="B8" t="s">
        <v>39</v>
      </c>
      <c r="C8" t="s">
        <v>40</v>
      </c>
      <c r="D8" s="1">
        <v>42283</v>
      </c>
      <c r="E8" t="s">
        <v>41</v>
      </c>
      <c r="F8" t="s">
        <v>42</v>
      </c>
      <c r="G8" s="4" t="str">
        <f>HYPERLINK(_xlfn.TEXTJOIN(,,"https://www.google.com/maps/search/",Tabelle1[[#This Row],[lat]],"+",Tabelle1[[#This Row],[lon]]),Tabelle1[[#This Row],[location_]])</f>
        <v>Nordostpark 84, 90411 Nürnberg</v>
      </c>
      <c r="H8" s="2" t="s">
        <v>72</v>
      </c>
      <c r="I8" t="s">
        <v>73</v>
      </c>
      <c r="J8" t="s">
        <v>61</v>
      </c>
      <c r="K8">
        <v>49.486085000000003</v>
      </c>
      <c r="L8">
        <v>11.128603</v>
      </c>
      <c r="M8" s="3" t="str">
        <f>SUBSTITUTE(Tabelle1[[#This Row],[latitude]],",",".")</f>
        <v>49.486085</v>
      </c>
      <c r="N8" s="3" t="str">
        <f>SUBSTITUTE(Tabelle1[[#This Row],[longitude]],",",".")</f>
        <v>11.128603</v>
      </c>
    </row>
    <row r="9" spans="1:14" x14ac:dyDescent="0.25">
      <c r="A9">
        <v>50</v>
      </c>
      <c r="B9" t="s">
        <v>43</v>
      </c>
      <c r="C9" t="s">
        <v>44</v>
      </c>
      <c r="D9" s="1">
        <v>41934</v>
      </c>
      <c r="E9" t="s">
        <v>45</v>
      </c>
      <c r="F9" t="s">
        <v>46</v>
      </c>
      <c r="G9" s="4" t="str">
        <f>HYPERLINK(_xlfn.TEXTJOIN(,,"https://www.google.com/maps/search/",Tabelle1[[#This Row],[lat]],"+",Tabelle1[[#This Row],[lon]]),Tabelle1[[#This Row],[location_]])</f>
        <v>Am Spund 4, 90427 Nürnberg</v>
      </c>
      <c r="H9" s="2" t="s">
        <v>74</v>
      </c>
      <c r="I9" t="s">
        <v>75</v>
      </c>
      <c r="J9" t="s">
        <v>61</v>
      </c>
      <c r="K9">
        <v>49.522398000000003</v>
      </c>
      <c r="L9">
        <v>11.02718</v>
      </c>
      <c r="M9" s="3" t="str">
        <f>SUBSTITUTE(Tabelle1[[#This Row],[latitude]],",",".")</f>
        <v>49.522398</v>
      </c>
      <c r="N9" s="3" t="str">
        <f>SUBSTITUTE(Tabelle1[[#This Row],[longitude]],",",".")</f>
        <v>11.02718</v>
      </c>
    </row>
    <row r="10" spans="1:14" x14ac:dyDescent="0.25">
      <c r="A10">
        <v>140</v>
      </c>
      <c r="B10" t="s">
        <v>47</v>
      </c>
      <c r="C10" t="s">
        <v>48</v>
      </c>
      <c r="D10" s="1">
        <v>40554</v>
      </c>
      <c r="E10" t="s">
        <v>4</v>
      </c>
      <c r="F10" t="s">
        <v>49</v>
      </c>
      <c r="G10" s="4" t="str">
        <f>HYPERLINK(_xlfn.TEXTJOIN(,,"https://www.google.com/maps/search/",Tabelle1[[#This Row],[lat]],"+",Tabelle1[[#This Row],[lon]]),Tabelle1[[#This Row],[location_]])</f>
        <v>Schleswiger Straße 101, 90427 Nürnberg</v>
      </c>
      <c r="H10" s="2" t="s">
        <v>76</v>
      </c>
      <c r="I10" t="s">
        <v>77</v>
      </c>
      <c r="J10" t="s">
        <v>61</v>
      </c>
      <c r="K10">
        <v>49.475560000000002</v>
      </c>
      <c r="L10">
        <v>11.047152000000001</v>
      </c>
      <c r="M10" s="3" t="str">
        <f>SUBSTITUTE(Tabelle1[[#This Row],[latitude]],",",".")</f>
        <v>49.47556</v>
      </c>
      <c r="N10" s="3" t="str">
        <f>SUBSTITUTE(Tabelle1[[#This Row],[longitude]],",",".")</f>
        <v>11.047152</v>
      </c>
    </row>
    <row r="11" spans="1:14" x14ac:dyDescent="0.25">
      <c r="A11">
        <v>50</v>
      </c>
      <c r="B11" t="s">
        <v>50</v>
      </c>
      <c r="C11" t="s">
        <v>51</v>
      </c>
      <c r="D11" s="1">
        <v>39814</v>
      </c>
      <c r="E11" t="s">
        <v>0</v>
      </c>
      <c r="F11" t="s">
        <v>52</v>
      </c>
      <c r="G11" s="4" t="str">
        <f>HYPERLINK(_xlfn.TEXTJOIN(,,"https://www.google.com/maps/search/",Tabelle1[[#This Row],[lat]],"+",Tabelle1[[#This Row],[lon]]),Tabelle1[[#This Row],[location_]])</f>
        <v>Kleestraße 2, 90461 Nürnberg</v>
      </c>
      <c r="H11" s="2" t="s">
        <v>78</v>
      </c>
      <c r="I11" t="s">
        <v>79</v>
      </c>
      <c r="J11" t="s">
        <v>61</v>
      </c>
      <c r="K11">
        <v>49.436104</v>
      </c>
      <c r="L11">
        <v>11.089579000000001</v>
      </c>
      <c r="M11" s="3" t="str">
        <f>SUBSTITUTE(Tabelle1[[#This Row],[latitude]],",",".")</f>
        <v>49.436104</v>
      </c>
      <c r="N11" s="3" t="str">
        <f>SUBSTITUTE(Tabelle1[[#This Row],[longitude]],",",".")</f>
        <v>11.089579</v>
      </c>
    </row>
    <row r="12" spans="1:14" x14ac:dyDescent="0.25">
      <c r="A12">
        <v>49</v>
      </c>
      <c r="B12" t="s">
        <v>50</v>
      </c>
      <c r="C12" t="s">
        <v>53</v>
      </c>
      <c r="D12" s="1">
        <v>40675</v>
      </c>
      <c r="E12" t="s">
        <v>54</v>
      </c>
      <c r="F12" t="s">
        <v>55</v>
      </c>
      <c r="G12" s="4" t="str">
        <f>HYPERLINK(_xlfn.TEXTJOIN(,,"https://www.google.com/maps/search/",Tabelle1[[#This Row],[lat]],"+",Tabelle1[[#This Row],[lon]]),Tabelle1[[#This Row],[location_]])</f>
        <v>Am Tiergarten 42, 90480 Nürnberg</v>
      </c>
      <c r="H12" s="2" t="s">
        <v>80</v>
      </c>
      <c r="I12" t="s">
        <v>81</v>
      </c>
      <c r="J12" t="s">
        <v>61</v>
      </c>
      <c r="K12">
        <v>49.447440999999998</v>
      </c>
      <c r="L12">
        <v>11.139716</v>
      </c>
      <c r="M12" s="3" t="str">
        <f>SUBSTITUTE(Tabelle1[[#This Row],[latitude]],",",".")</f>
        <v>49.447441</v>
      </c>
      <c r="N12" s="3" t="str">
        <f>SUBSTITUTE(Tabelle1[[#This Row],[longitude]],",",".")</f>
        <v>11.139716</v>
      </c>
    </row>
    <row r="13" spans="1:14" x14ac:dyDescent="0.25">
      <c r="A13">
        <v>70</v>
      </c>
      <c r="B13" t="s">
        <v>56</v>
      </c>
      <c r="C13" t="s">
        <v>57</v>
      </c>
      <c r="D13" s="1">
        <v>41640</v>
      </c>
      <c r="E13" t="s">
        <v>37</v>
      </c>
      <c r="F13" t="s">
        <v>58</v>
      </c>
      <c r="G13" s="4" t="str">
        <f>HYPERLINK(_xlfn.TEXTJOIN(,,"https://www.google.com/maps/search/",Tabelle1[[#This Row],[lat]],"+",Tabelle1[[#This Row],[lon]]),Tabelle1[[#This Row],[location_]])</f>
        <v>Fraunhoferstraße 10, 90409 Nürnberg</v>
      </c>
      <c r="H13" s="2" t="s">
        <v>82</v>
      </c>
      <c r="I13" t="s">
        <v>83</v>
      </c>
      <c r="J13" t="s">
        <v>61</v>
      </c>
      <c r="K13">
        <v>49.468341000000002</v>
      </c>
      <c r="L13">
        <v>11.097647</v>
      </c>
      <c r="M13" s="3" t="str">
        <f>SUBSTITUTE(Tabelle1[[#This Row],[latitude]],",",".")</f>
        <v>49.468341</v>
      </c>
      <c r="N13" s="3" t="str">
        <f>SUBSTITUTE(Tabelle1[[#This Row],[longitude]],",",".")</f>
        <v>11.097647</v>
      </c>
    </row>
  </sheetData>
  <phoneticPr fontId="2" type="noConversion"/>
  <hyperlinks>
    <hyperlink ref="H2" r:id="rId1" xr:uid="{45BC17A8-6B9A-471C-8A4C-C0410F6436E5}"/>
    <hyperlink ref="H3" r:id="rId2" xr:uid="{8905CEB8-CCC7-421F-8EBC-47B85F48D71F}"/>
    <hyperlink ref="H4" r:id="rId3" xr:uid="{217A774D-0048-4D3E-9943-9D89C7A210CB}"/>
    <hyperlink ref="H5" r:id="rId4" xr:uid="{11908ADE-A6B6-4B9F-8A2E-D127973FFFBB}"/>
    <hyperlink ref="H6" r:id="rId5" xr:uid="{37424199-66C9-4231-8BA7-893D651CE28E}"/>
    <hyperlink ref="H7" r:id="rId6" xr:uid="{970A4E72-73D8-4088-A2FF-ACD54F593CC6}"/>
    <hyperlink ref="H8" r:id="rId7" xr:uid="{D41D3859-53B6-4AA4-AA22-B218DC8B807C}"/>
    <hyperlink ref="H9" r:id="rId8" xr:uid="{F5A8C2B8-A42C-406D-A7AF-0F66CA38C78E}"/>
    <hyperlink ref="H10" r:id="rId9" xr:uid="{26ADC91E-1F7A-4EFE-9B12-3EB23A686E4C}"/>
    <hyperlink ref="H11" r:id="rId10" xr:uid="{AAC80814-6F4A-47AB-8317-60E8D20B8E88}"/>
    <hyperlink ref="H12" r:id="rId11" xr:uid="{174D4A96-CE3A-4DA8-A13D-FF75928DE3EA}"/>
    <hyperlink ref="H13" r:id="rId12" xr:uid="{5E831F54-40A7-4AE0-AB62-800C6EBBF10E}"/>
  </hyperlinks>
  <pageMargins left="0.7" right="0.7" top="0.78740157499999996" bottom="0.78740157499999996" header="0.3" footer="0.3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Barnerßoi</dc:creator>
  <cp:lastModifiedBy>Matthias Barnerßoi</cp:lastModifiedBy>
  <dcterms:created xsi:type="dcterms:W3CDTF">2025-04-02T11:09:16Z</dcterms:created>
  <dcterms:modified xsi:type="dcterms:W3CDTF">2025-04-02T11:32:41Z</dcterms:modified>
</cp:coreProperties>
</file>