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4"/>
  </bookViews>
  <sheets>
    <sheet name="9月" sheetId="1" r:id="rId1"/>
    <sheet name="10月" sheetId="2" r:id="rId2"/>
    <sheet name="11月" sheetId="3" r:id="rId3"/>
    <sheet name="12月" sheetId="4" r:id="rId4"/>
    <sheet name="1月" sheetId="5" r:id="rId5"/>
  </sheets>
  <calcPr calcId="124519"/>
</workbook>
</file>

<file path=xl/calcChain.xml><?xml version="1.0" encoding="utf-8"?>
<calcChain xmlns="http://schemas.openxmlformats.org/spreadsheetml/2006/main">
  <c r="CX51" i="4"/>
  <c r="CX50"/>
  <c r="CR51"/>
  <c r="CR50"/>
  <c r="CL51"/>
  <c r="CL50"/>
  <c r="CF51"/>
  <c r="CF50"/>
  <c r="BW51"/>
  <c r="BW50"/>
  <c r="BQ51"/>
  <c r="BQ50"/>
  <c r="BN51"/>
  <c r="BN50"/>
  <c r="BL51"/>
  <c r="BK51"/>
  <c r="BK50"/>
  <c r="BH50"/>
  <c r="BH51" s="1"/>
  <c r="AZ15"/>
  <c r="AZ14"/>
  <c r="AZ13"/>
  <c r="AZ12"/>
  <c r="AZ11"/>
  <c r="AZ10"/>
  <c r="AZ9"/>
  <c r="AZ8"/>
  <c r="AZ7"/>
  <c r="AZ6"/>
  <c r="AZ5"/>
  <c r="AZ4"/>
  <c r="AZ51" s="1"/>
  <c r="AZ3"/>
  <c r="AW12"/>
  <c r="AW11"/>
  <c r="AW10"/>
  <c r="AW9"/>
  <c r="AW8"/>
  <c r="AW7"/>
  <c r="AW6"/>
  <c r="AW5"/>
  <c r="AW4"/>
  <c r="AW51" s="1"/>
  <c r="AW3"/>
  <c r="AT4"/>
  <c r="AT5"/>
  <c r="AT6"/>
  <c r="AT7"/>
  <c r="AT8"/>
  <c r="AT9"/>
  <c r="AT10"/>
  <c r="AT11"/>
  <c r="AT12"/>
  <c r="AT13"/>
  <c r="AT14"/>
  <c r="AT15"/>
  <c r="AT3"/>
  <c r="AT51"/>
  <c r="AQ51"/>
  <c r="AN51"/>
  <c r="AK51"/>
  <c r="AN9"/>
  <c r="AN8"/>
  <c r="AN7"/>
  <c r="AN6"/>
  <c r="AN4"/>
  <c r="AN3"/>
  <c r="AH51"/>
  <c r="AE51"/>
  <c r="AH9"/>
  <c r="AH8"/>
  <c r="AH7"/>
  <c r="AH6"/>
  <c r="AH4"/>
  <c r="AH3"/>
  <c r="AB51"/>
  <c r="Y51"/>
  <c r="AB3"/>
  <c r="Y3"/>
  <c r="V3"/>
  <c r="V51"/>
  <c r="S51"/>
  <c r="P51"/>
  <c r="S4"/>
  <c r="S3"/>
  <c r="M51"/>
  <c r="M3"/>
  <c r="J51"/>
  <c r="J3"/>
  <c r="B33"/>
  <c r="BX50" i="3"/>
  <c r="BX3"/>
  <c r="BR50"/>
  <c r="BU4"/>
  <c r="BU3"/>
  <c r="BU50" s="1"/>
  <c r="BL11"/>
  <c r="BL10"/>
  <c r="BL9"/>
  <c r="BL8"/>
  <c r="BL7"/>
  <c r="BL6"/>
  <c r="BL5"/>
  <c r="BL4"/>
  <c r="BL3"/>
  <c r="BO3"/>
  <c r="BO50" s="1"/>
  <c r="BF11"/>
  <c r="BF10"/>
  <c r="BF9"/>
  <c r="BF8"/>
  <c r="BF7"/>
  <c r="BF6"/>
  <c r="BF5"/>
  <c r="BF4"/>
  <c r="BF3"/>
  <c r="BF50" s="1"/>
  <c r="BC25"/>
  <c r="BC24"/>
  <c r="BC23"/>
  <c r="BC22"/>
  <c r="BC21"/>
  <c r="BC20"/>
  <c r="BC19"/>
  <c r="BC18"/>
  <c r="BC17"/>
  <c r="BC16"/>
  <c r="BC15"/>
  <c r="BC14"/>
  <c r="BC13"/>
  <c r="BC12"/>
  <c r="BC11"/>
  <c r="BC10"/>
  <c r="BC9"/>
  <c r="BC8"/>
  <c r="BC7"/>
  <c r="BC6"/>
  <c r="BC5"/>
  <c r="BC4"/>
  <c r="BC3"/>
  <c r="AZ28"/>
  <c r="AZ27"/>
  <c r="AZ26"/>
  <c r="AZ25"/>
  <c r="AZ24"/>
  <c r="AZ23"/>
  <c r="AZ22"/>
  <c r="AZ21"/>
  <c r="AZ20"/>
  <c r="AZ19"/>
  <c r="AZ18"/>
  <c r="AZ17"/>
  <c r="AZ16"/>
  <c r="AZ15"/>
  <c r="AZ14"/>
  <c r="AZ13"/>
  <c r="AZ12"/>
  <c r="AZ11"/>
  <c r="AZ10"/>
  <c r="AZ9"/>
  <c r="AZ8"/>
  <c r="AZ7"/>
  <c r="AZ6"/>
  <c r="AZ5"/>
  <c r="AZ4"/>
  <c r="AZ3"/>
  <c r="AW12"/>
  <c r="AW11"/>
  <c r="AW10"/>
  <c r="AW9"/>
  <c r="AW8"/>
  <c r="AW7"/>
  <c r="AW6"/>
  <c r="AW5"/>
  <c r="AW4"/>
  <c r="AW3"/>
  <c r="AT37"/>
  <c r="AT36"/>
  <c r="AT35"/>
  <c r="AT34"/>
  <c r="AT33"/>
  <c r="AT32"/>
  <c r="AT31"/>
  <c r="AT30"/>
  <c r="AT29"/>
  <c r="AT28"/>
  <c r="AT27"/>
  <c r="AT26"/>
  <c r="AT25"/>
  <c r="AT24"/>
  <c r="AT23"/>
  <c r="AT22"/>
  <c r="AT21"/>
  <c r="AT20"/>
  <c r="AT19"/>
  <c r="AT18"/>
  <c r="AT17"/>
  <c r="AT16"/>
  <c r="AT15"/>
  <c r="AT14"/>
  <c r="AT13"/>
  <c r="AT12"/>
  <c r="AT11"/>
  <c r="AT10"/>
  <c r="AT9"/>
  <c r="AT8"/>
  <c r="AT7"/>
  <c r="AT6"/>
  <c r="AT5"/>
  <c r="AT4"/>
  <c r="AT3"/>
  <c r="AQ40"/>
  <c r="AQ39"/>
  <c r="AQ38"/>
  <c r="AQ37"/>
  <c r="AQ36"/>
  <c r="AQ35"/>
  <c r="AQ34"/>
  <c r="AQ33"/>
  <c r="AQ32"/>
  <c r="AQ31"/>
  <c r="AQ30"/>
  <c r="AQ29"/>
  <c r="AQ28"/>
  <c r="AQ27"/>
  <c r="AQ26"/>
  <c r="AQ25"/>
  <c r="AQ24"/>
  <c r="AQ23"/>
  <c r="AQ22"/>
  <c r="AQ21"/>
  <c r="AQ20"/>
  <c r="AQ19"/>
  <c r="AQ18"/>
  <c r="AQ17"/>
  <c r="AQ16"/>
  <c r="AQ15"/>
  <c r="AQ14"/>
  <c r="AQ13"/>
  <c r="AQ12"/>
  <c r="AQ11"/>
  <c r="AQ10"/>
  <c r="AQ9"/>
  <c r="AQ8"/>
  <c r="AQ7"/>
  <c r="AQ6"/>
  <c r="AQ5"/>
  <c r="AQ4"/>
  <c r="AQ3"/>
  <c r="AE32"/>
  <c r="AE31"/>
  <c r="AE30"/>
  <c r="AE29"/>
  <c r="AE28"/>
  <c r="AE27"/>
  <c r="AE26"/>
  <c r="AE25"/>
  <c r="AE24"/>
  <c r="AE23"/>
  <c r="AE22"/>
  <c r="AE21"/>
  <c r="AE20"/>
  <c r="AE19"/>
  <c r="AE18"/>
  <c r="AE17"/>
  <c r="AE16"/>
  <c r="AE15"/>
  <c r="AE14"/>
  <c r="AE13"/>
  <c r="AE12"/>
  <c r="AE11"/>
  <c r="AE10"/>
  <c r="AE9"/>
  <c r="AE8"/>
  <c r="AE7"/>
  <c r="AE6"/>
  <c r="AE5"/>
  <c r="AE4"/>
  <c r="AE3"/>
  <c r="AB26"/>
  <c r="AB25"/>
  <c r="AB24"/>
  <c r="AB23"/>
  <c r="AB22"/>
  <c r="AB21"/>
  <c r="AB20"/>
  <c r="AB19"/>
  <c r="AB18"/>
  <c r="AB17"/>
  <c r="AB16"/>
  <c r="AB15"/>
  <c r="AB14"/>
  <c r="AB13"/>
  <c r="AB12"/>
  <c r="AB11"/>
  <c r="AB10"/>
  <c r="AB9"/>
  <c r="AB8"/>
  <c r="AB7"/>
  <c r="AB6"/>
  <c r="AB5"/>
  <c r="AB4"/>
  <c r="AB3"/>
  <c r="W50"/>
  <c r="Y22"/>
  <c r="Y21"/>
  <c r="Y20"/>
  <c r="Y19"/>
  <c r="Y18"/>
  <c r="Y17"/>
  <c r="Y16"/>
  <c r="Y15"/>
  <c r="Y14"/>
  <c r="Y13"/>
  <c r="Y12"/>
  <c r="Y11"/>
  <c r="Y10"/>
  <c r="Y9"/>
  <c r="Y8"/>
  <c r="Y7"/>
  <c r="Y6"/>
  <c r="Y5"/>
  <c r="Y4"/>
  <c r="Y3"/>
  <c r="V28"/>
  <c r="V27"/>
  <c r="V26"/>
  <c r="V25"/>
  <c r="V24"/>
  <c r="V23"/>
  <c r="V22"/>
  <c r="V21"/>
  <c r="V20"/>
  <c r="V19"/>
  <c r="V18"/>
  <c r="V17"/>
  <c r="V16"/>
  <c r="V15"/>
  <c r="V14"/>
  <c r="V13"/>
  <c r="V12"/>
  <c r="V11"/>
  <c r="V10"/>
  <c r="V9"/>
  <c r="V8"/>
  <c r="V7"/>
  <c r="V6"/>
  <c r="V5"/>
  <c r="V4"/>
  <c r="V3"/>
  <c r="G50"/>
  <c r="I50"/>
  <c r="K50"/>
  <c r="M50"/>
  <c r="O50"/>
  <c r="Q50"/>
  <c r="S50"/>
  <c r="B17"/>
  <c r="T50"/>
  <c r="AR18" i="2"/>
  <c r="AN18"/>
  <c r="AM18"/>
  <c r="AL18"/>
  <c r="AK18"/>
  <c r="AJ18"/>
  <c r="AI18"/>
  <c r="AH18"/>
  <c r="AG18"/>
  <c r="AF18"/>
  <c r="AE18"/>
  <c r="AD18"/>
  <c r="AC18"/>
  <c r="AB18"/>
  <c r="AA18"/>
  <c r="Z18"/>
  <c r="Y18"/>
  <c r="X18"/>
  <c r="W18"/>
  <c r="V18"/>
  <c r="U18"/>
  <c r="T18"/>
  <c r="S18"/>
  <c r="R18"/>
  <c r="Q18"/>
  <c r="AT18" s="1"/>
  <c r="AT60" s="1"/>
  <c r="P18"/>
  <c r="O18"/>
  <c r="N18"/>
  <c r="M18"/>
  <c r="L18"/>
  <c r="K18"/>
  <c r="J18"/>
  <c r="I18"/>
  <c r="H18"/>
  <c r="G18"/>
  <c r="F18"/>
  <c r="E18"/>
  <c r="D18"/>
  <c r="B18"/>
  <c r="AJ60"/>
  <c r="BK61"/>
  <c r="BN60"/>
  <c r="BM63" s="1"/>
  <c r="BJ60"/>
  <c r="BH60"/>
  <c r="BF60"/>
  <c r="BD60"/>
  <c r="BB60"/>
  <c r="AZ60"/>
  <c r="AX60"/>
  <c r="AV60"/>
  <c r="AR60"/>
  <c r="AP60"/>
  <c r="AN60"/>
  <c r="AL60"/>
  <c r="AH60"/>
  <c r="AF60"/>
  <c r="AD60"/>
  <c r="AB60"/>
  <c r="Z60"/>
  <c r="X60"/>
  <c r="V60"/>
  <c r="T60"/>
  <c r="R60"/>
  <c r="P60"/>
  <c r="N60"/>
  <c r="L60"/>
  <c r="J60"/>
  <c r="H60"/>
  <c r="F60"/>
  <c r="D60"/>
  <c r="B60"/>
  <c r="W79"/>
  <c r="A51" i="4" l="1"/>
  <c r="B34" s="1"/>
  <c r="AZ50" i="3"/>
  <c r="BC50"/>
  <c r="V50"/>
  <c r="A50" s="1"/>
  <c r="Y50"/>
  <c r="AQ50"/>
  <c r="AT50"/>
  <c r="AW50"/>
  <c r="BL50"/>
  <c r="AE50"/>
  <c r="AB50"/>
  <c r="BL60" i="2"/>
  <c r="BO60" l="1"/>
  <c r="BL62"/>
  <c r="BK62" s="1"/>
  <c r="BK63" s="1"/>
  <c r="B18" i="3"/>
  <c r="B19" s="1"/>
  <c r="Y79" i="2"/>
  <c r="X79"/>
</calcChain>
</file>

<file path=xl/sharedStrings.xml><?xml version="1.0" encoding="utf-8"?>
<sst xmlns="http://schemas.openxmlformats.org/spreadsheetml/2006/main" count="323" uniqueCount="44">
  <si>
    <t>时间</t>
    <phoneticPr fontId="1" type="noConversion"/>
  </si>
  <si>
    <t>金额</t>
    <phoneticPr fontId="1" type="noConversion"/>
  </si>
  <si>
    <t>实收</t>
    <phoneticPr fontId="1" type="noConversion"/>
  </si>
  <si>
    <t xml:space="preserve"> </t>
    <phoneticPr fontId="1" type="noConversion"/>
  </si>
  <si>
    <t>欠款</t>
    <phoneticPr fontId="1" type="noConversion"/>
  </si>
  <si>
    <t>收款</t>
    <phoneticPr fontId="1" type="noConversion"/>
  </si>
  <si>
    <t>日期</t>
    <phoneticPr fontId="1" type="noConversion"/>
  </si>
  <si>
    <t>10.20</t>
    <phoneticPr fontId="1" type="noConversion"/>
  </si>
  <si>
    <t>总数</t>
    <phoneticPr fontId="1" type="noConversion"/>
  </si>
  <si>
    <t>目前欠款</t>
    <phoneticPr fontId="1" type="noConversion"/>
  </si>
  <si>
    <t>总额</t>
    <phoneticPr fontId="1" type="noConversion"/>
  </si>
  <si>
    <t>总数</t>
    <phoneticPr fontId="1" type="noConversion"/>
  </si>
  <si>
    <t>工地</t>
    <phoneticPr fontId="1" type="noConversion"/>
  </si>
  <si>
    <t>李泉城</t>
    <phoneticPr fontId="1" type="noConversion"/>
  </si>
  <si>
    <t>打款</t>
    <phoneticPr fontId="1" type="noConversion"/>
  </si>
  <si>
    <t>剩余</t>
    <phoneticPr fontId="1" type="noConversion"/>
  </si>
  <si>
    <t>合计打款</t>
    <phoneticPr fontId="1" type="noConversion"/>
  </si>
  <si>
    <t>11.17矫正</t>
    <phoneticPr fontId="1" type="noConversion"/>
  </si>
  <si>
    <t>11.20</t>
    <phoneticPr fontId="1" type="noConversion"/>
  </si>
  <si>
    <t>无</t>
    <phoneticPr fontId="1" type="noConversion"/>
  </si>
  <si>
    <t>11.30</t>
    <phoneticPr fontId="1" type="noConversion"/>
  </si>
  <si>
    <t>余额</t>
    <phoneticPr fontId="1" type="noConversion"/>
  </si>
  <si>
    <t>无</t>
    <phoneticPr fontId="1" type="noConversion"/>
  </si>
  <si>
    <t>12.9</t>
    <phoneticPr fontId="1" type="noConversion"/>
  </si>
  <si>
    <t>无</t>
    <phoneticPr fontId="1" type="noConversion"/>
  </si>
  <si>
    <t>12.12</t>
    <phoneticPr fontId="1" type="noConversion"/>
  </si>
  <si>
    <t>12.15</t>
    <phoneticPr fontId="1" type="noConversion"/>
  </si>
  <si>
    <t>12.17</t>
    <phoneticPr fontId="1" type="noConversion"/>
  </si>
  <si>
    <t>12.9</t>
    <phoneticPr fontId="1" type="noConversion"/>
  </si>
  <si>
    <t>12.14</t>
    <phoneticPr fontId="1" type="noConversion"/>
  </si>
  <si>
    <t>无</t>
    <phoneticPr fontId="1" type="noConversion"/>
  </si>
  <si>
    <t>无</t>
    <phoneticPr fontId="1" type="noConversion"/>
  </si>
  <si>
    <t>刁工地</t>
    <phoneticPr fontId="1" type="noConversion"/>
  </si>
  <si>
    <t>王工地</t>
    <phoneticPr fontId="1" type="noConversion"/>
  </si>
  <si>
    <t>物流</t>
    <phoneticPr fontId="1" type="noConversion"/>
  </si>
  <si>
    <t xml:space="preserve">12.18 </t>
    <phoneticPr fontId="1" type="noConversion"/>
  </si>
  <si>
    <t>12.20</t>
    <phoneticPr fontId="1" type="noConversion"/>
  </si>
  <si>
    <t>12.21</t>
    <phoneticPr fontId="1" type="noConversion"/>
  </si>
  <si>
    <t>无</t>
    <phoneticPr fontId="1" type="noConversion"/>
  </si>
  <si>
    <t>无</t>
    <phoneticPr fontId="1" type="noConversion"/>
  </si>
  <si>
    <t>1.1</t>
    <phoneticPr fontId="1" type="noConversion"/>
  </si>
  <si>
    <t>1.3</t>
    <phoneticPr fontId="1" type="noConversion"/>
  </si>
  <si>
    <t>12.24</t>
    <phoneticPr fontId="1" type="noConversion"/>
  </si>
  <si>
    <t>史总欠款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</si>
</sst>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C00000"/>
      <name val="宋体"/>
      <family val="2"/>
      <charset val="134"/>
      <scheme val="minor"/>
    </font>
    <font>
      <sz val="11"/>
      <color theme="0" tint="-0.34998626667073579"/>
      <name val="宋体"/>
      <family val="2"/>
      <charset val="134"/>
      <scheme val="minor"/>
    </font>
    <font>
      <sz val="11"/>
      <color theme="0" tint="-0.499984740745262"/>
      <name val="宋体"/>
      <family val="2"/>
      <charset val="134"/>
      <scheme val="minor"/>
    </font>
    <font>
      <sz val="11"/>
      <color theme="0" tint="-0.249977111117893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5" fillId="2" borderId="1" xfId="0" applyFont="1" applyFill="1" applyBorder="1">
      <alignment vertical="center"/>
    </xf>
    <xf numFmtId="49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8" fillId="0" borderId="0" xfId="0" applyFont="1">
      <alignment vertical="center"/>
    </xf>
    <xf numFmtId="49" fontId="0" fillId="0" borderId="0" xfId="0" applyNumberFormat="1">
      <alignment vertical="center"/>
    </xf>
    <xf numFmtId="4" fontId="0" fillId="0" borderId="0" xfId="0" applyNumberFormat="1">
      <alignment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workbookViewId="0">
      <selection activeCell="E17" sqref="E17"/>
    </sheetView>
  </sheetViews>
  <sheetFormatPr defaultRowHeight="13.5"/>
  <sheetData>
    <row r="1" spans="1:17">
      <c r="A1" t="s">
        <v>0</v>
      </c>
      <c r="B1" s="16">
        <v>43003</v>
      </c>
      <c r="C1" s="17"/>
      <c r="D1" s="16">
        <v>43004</v>
      </c>
      <c r="E1" s="17"/>
      <c r="F1" s="16">
        <v>43005</v>
      </c>
      <c r="G1" s="17"/>
      <c r="H1" s="16">
        <v>43006</v>
      </c>
      <c r="I1" s="17"/>
      <c r="J1" s="16">
        <v>43007</v>
      </c>
      <c r="K1" s="17"/>
      <c r="L1" s="16">
        <v>43008</v>
      </c>
      <c r="M1" s="17"/>
      <c r="N1" s="16"/>
      <c r="O1" s="17"/>
      <c r="P1" s="16"/>
      <c r="Q1" s="17"/>
    </row>
    <row r="2" spans="1:17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</row>
    <row r="3" spans="1:17">
      <c r="B3">
        <v>1800</v>
      </c>
      <c r="C3">
        <v>3685</v>
      </c>
      <c r="D3">
        <v>2475</v>
      </c>
      <c r="E3">
        <v>4813</v>
      </c>
      <c r="F3">
        <v>1806</v>
      </c>
      <c r="G3" t="s">
        <v>3</v>
      </c>
      <c r="H3">
        <v>1310</v>
      </c>
      <c r="I3">
        <v>1310</v>
      </c>
      <c r="J3" s="2">
        <v>450</v>
      </c>
      <c r="L3" s="2">
        <v>1166</v>
      </c>
    </row>
    <row r="4" spans="1:17">
      <c r="B4">
        <v>3192</v>
      </c>
      <c r="C4">
        <v>3192</v>
      </c>
      <c r="D4">
        <v>3229</v>
      </c>
      <c r="E4">
        <v>5700</v>
      </c>
      <c r="F4">
        <v>3109</v>
      </c>
      <c r="H4">
        <v>2000</v>
      </c>
      <c r="I4">
        <v>2000</v>
      </c>
      <c r="J4" s="2">
        <v>1011</v>
      </c>
      <c r="L4" s="2">
        <v>631</v>
      </c>
    </row>
    <row r="5" spans="1:17">
      <c r="B5">
        <v>4813</v>
      </c>
      <c r="C5">
        <v>2862</v>
      </c>
      <c r="D5">
        <v>743</v>
      </c>
      <c r="E5">
        <v>1125</v>
      </c>
      <c r="F5">
        <v>2093</v>
      </c>
      <c r="H5">
        <v>965</v>
      </c>
      <c r="I5">
        <v>965</v>
      </c>
      <c r="J5" s="2">
        <v>995</v>
      </c>
      <c r="L5" s="2">
        <v>1390</v>
      </c>
    </row>
    <row r="6" spans="1:17">
      <c r="B6">
        <v>2079</v>
      </c>
      <c r="D6">
        <v>382</v>
      </c>
      <c r="E6">
        <v>703</v>
      </c>
      <c r="H6">
        <v>1019</v>
      </c>
      <c r="I6">
        <v>1019</v>
      </c>
      <c r="J6" s="2">
        <v>729</v>
      </c>
      <c r="L6" s="2">
        <v>1187</v>
      </c>
    </row>
    <row r="7" spans="1:17">
      <c r="B7">
        <v>2862</v>
      </c>
      <c r="D7">
        <v>1467</v>
      </c>
      <c r="H7">
        <v>656</v>
      </c>
      <c r="I7">
        <v>656</v>
      </c>
      <c r="J7" s="2">
        <v>729</v>
      </c>
      <c r="L7" s="2">
        <v>1319</v>
      </c>
    </row>
    <row r="8" spans="1:17">
      <c r="D8">
        <v>2080</v>
      </c>
      <c r="H8">
        <v>973</v>
      </c>
      <c r="I8">
        <v>973</v>
      </c>
      <c r="J8" s="2">
        <v>516</v>
      </c>
      <c r="L8" s="2">
        <v>628</v>
      </c>
    </row>
    <row r="9" spans="1:17">
      <c r="B9">
        <v>1513</v>
      </c>
      <c r="H9" s="2">
        <v>448</v>
      </c>
      <c r="J9" s="2">
        <v>51</v>
      </c>
      <c r="L9" s="2">
        <v>418.77</v>
      </c>
    </row>
    <row r="10" spans="1:17">
      <c r="B10">
        <v>1039</v>
      </c>
      <c r="D10">
        <v>1759</v>
      </c>
      <c r="H10" s="2">
        <v>328</v>
      </c>
      <c r="J10" s="2">
        <v>1427</v>
      </c>
      <c r="L10" s="2">
        <v>658.97</v>
      </c>
    </row>
    <row r="11" spans="1:17">
      <c r="B11">
        <v>372</v>
      </c>
      <c r="D11">
        <v>955</v>
      </c>
      <c r="H11" s="2">
        <v>591</v>
      </c>
      <c r="L11" s="2">
        <v>405</v>
      </c>
    </row>
    <row r="12" spans="1:17">
      <c r="B12">
        <v>1138</v>
      </c>
      <c r="D12">
        <v>703</v>
      </c>
      <c r="H12" s="2">
        <v>747</v>
      </c>
      <c r="L12" s="2">
        <v>29</v>
      </c>
    </row>
    <row r="13" spans="1:17">
      <c r="B13">
        <v>788</v>
      </c>
      <c r="H13" s="2">
        <v>382</v>
      </c>
      <c r="L13" s="2">
        <v>1171</v>
      </c>
    </row>
    <row r="14" spans="1:17">
      <c r="B14">
        <v>352.48</v>
      </c>
      <c r="H14" s="2">
        <v>211</v>
      </c>
    </row>
    <row r="15" spans="1:17">
      <c r="L15" s="2">
        <v>1250</v>
      </c>
      <c r="M15">
        <v>3066.45</v>
      </c>
    </row>
    <row r="16" spans="1:17">
      <c r="L16" s="2">
        <v>628</v>
      </c>
      <c r="M16">
        <v>2390</v>
      </c>
    </row>
    <row r="17" spans="12:12">
      <c r="L17" s="2">
        <v>530</v>
      </c>
    </row>
    <row r="18" spans="12:12">
      <c r="L18" s="2">
        <v>675</v>
      </c>
    </row>
    <row r="19" spans="12:12">
      <c r="L19" s="2">
        <v>2394</v>
      </c>
    </row>
    <row r="20" spans="12:12">
      <c r="L20" s="2">
        <v>2088</v>
      </c>
    </row>
    <row r="21" spans="12:12">
      <c r="L21" s="2">
        <v>2351</v>
      </c>
    </row>
  </sheetData>
  <mergeCells count="8">
    <mergeCell ref="N1:O1"/>
    <mergeCell ref="P1:Q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O97"/>
  <sheetViews>
    <sheetView workbookViewId="0">
      <selection activeCell="N15" sqref="N15"/>
    </sheetView>
  </sheetViews>
  <sheetFormatPr defaultRowHeight="13.5"/>
  <cols>
    <col min="3" max="3" width="10.125" bestFit="1" customWidth="1"/>
  </cols>
  <sheetData>
    <row r="1" spans="1:65">
      <c r="A1" t="s">
        <v>0</v>
      </c>
      <c r="B1" s="16">
        <v>43009</v>
      </c>
      <c r="C1" s="17"/>
      <c r="D1" s="16">
        <v>43010</v>
      </c>
      <c r="E1" s="17"/>
      <c r="F1" s="16">
        <v>43011</v>
      </c>
      <c r="G1" s="17"/>
      <c r="H1" s="16">
        <v>43012</v>
      </c>
      <c r="I1" s="17"/>
      <c r="J1" s="16">
        <v>43013</v>
      </c>
      <c r="K1" s="17"/>
      <c r="L1" s="16">
        <v>43014</v>
      </c>
      <c r="M1" s="17"/>
      <c r="N1" s="16">
        <v>43015</v>
      </c>
      <c r="O1" s="17"/>
      <c r="P1" s="16">
        <v>43016</v>
      </c>
      <c r="Q1" s="17"/>
      <c r="R1" s="16">
        <v>43017</v>
      </c>
      <c r="S1" s="17"/>
      <c r="T1" s="16">
        <v>43018</v>
      </c>
      <c r="U1" s="17"/>
      <c r="V1" s="16">
        <v>43019</v>
      </c>
      <c r="W1" s="17"/>
      <c r="X1" s="16">
        <v>43020</v>
      </c>
      <c r="Y1" s="17"/>
      <c r="Z1" s="16">
        <v>43021</v>
      </c>
      <c r="AA1" s="17"/>
      <c r="AB1" s="16">
        <v>43022</v>
      </c>
      <c r="AC1" s="17"/>
      <c r="AD1" s="16">
        <v>43023</v>
      </c>
      <c r="AE1" s="17"/>
      <c r="AF1" s="16">
        <v>43024</v>
      </c>
      <c r="AG1" s="17"/>
      <c r="AH1" s="16">
        <v>43025</v>
      </c>
      <c r="AI1" s="17"/>
      <c r="AJ1" s="16">
        <v>43026</v>
      </c>
      <c r="AK1" s="17"/>
      <c r="AL1" s="16">
        <v>43027</v>
      </c>
      <c r="AM1" s="17"/>
      <c r="AN1" s="16">
        <v>43028</v>
      </c>
      <c r="AO1" s="17"/>
      <c r="AP1" s="16">
        <v>43029</v>
      </c>
      <c r="AQ1" s="17"/>
      <c r="AR1" s="16">
        <v>43030</v>
      </c>
      <c r="AS1" s="17"/>
      <c r="AT1" s="16">
        <v>43031</v>
      </c>
      <c r="AU1" s="17"/>
      <c r="AV1" s="16">
        <v>43032</v>
      </c>
      <c r="AW1" s="17"/>
      <c r="AX1" s="16">
        <v>43033</v>
      </c>
      <c r="AY1" s="17"/>
      <c r="AZ1" s="16">
        <v>43034</v>
      </c>
      <c r="BA1" s="17"/>
      <c r="BB1" s="16">
        <v>43035</v>
      </c>
      <c r="BC1" s="17"/>
      <c r="BD1" s="16">
        <v>43036</v>
      </c>
      <c r="BE1" s="17"/>
      <c r="BF1" s="16">
        <v>43037</v>
      </c>
      <c r="BG1" s="17"/>
      <c r="BH1" s="16">
        <v>43038</v>
      </c>
      <c r="BI1" s="17"/>
      <c r="BJ1" s="16">
        <v>43039</v>
      </c>
      <c r="BK1" s="17"/>
      <c r="BL1" s="16" t="s">
        <v>11</v>
      </c>
      <c r="BM1" s="17"/>
    </row>
    <row r="2" spans="1:65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  <c r="N2" t="s">
        <v>1</v>
      </c>
      <c r="O2" t="s">
        <v>2</v>
      </c>
      <c r="P2" t="s">
        <v>1</v>
      </c>
      <c r="Q2" t="s">
        <v>2</v>
      </c>
      <c r="R2" t="s">
        <v>1</v>
      </c>
      <c r="S2" t="s">
        <v>2</v>
      </c>
      <c r="T2" t="s">
        <v>1</v>
      </c>
      <c r="U2" t="s">
        <v>2</v>
      </c>
      <c r="V2" t="s">
        <v>1</v>
      </c>
      <c r="W2" t="s">
        <v>2</v>
      </c>
      <c r="X2" t="s">
        <v>1</v>
      </c>
      <c r="Y2" t="s">
        <v>2</v>
      </c>
      <c r="Z2" t="s">
        <v>1</v>
      </c>
      <c r="AA2" t="s">
        <v>2</v>
      </c>
      <c r="AB2" t="s">
        <v>1</v>
      </c>
      <c r="AC2" t="s">
        <v>2</v>
      </c>
      <c r="AD2" t="s">
        <v>1</v>
      </c>
      <c r="AE2" t="s">
        <v>2</v>
      </c>
      <c r="AF2" t="s">
        <v>1</v>
      </c>
      <c r="AG2" t="s">
        <v>2</v>
      </c>
      <c r="AH2" t="s">
        <v>1</v>
      </c>
      <c r="AI2" t="s">
        <v>2</v>
      </c>
      <c r="AJ2" t="s">
        <v>1</v>
      </c>
      <c r="AK2" t="s">
        <v>2</v>
      </c>
      <c r="AL2" t="s">
        <v>1</v>
      </c>
      <c r="AM2" t="s">
        <v>2</v>
      </c>
      <c r="AN2" t="s">
        <v>1</v>
      </c>
      <c r="AO2" t="s">
        <v>2</v>
      </c>
      <c r="AP2" t="s">
        <v>1</v>
      </c>
      <c r="AQ2" t="s">
        <v>2</v>
      </c>
      <c r="AR2" t="s">
        <v>1</v>
      </c>
      <c r="AS2" t="s">
        <v>2</v>
      </c>
      <c r="AT2" t="s">
        <v>1</v>
      </c>
      <c r="AU2" t="s">
        <v>2</v>
      </c>
      <c r="AV2" t="s">
        <v>1</v>
      </c>
      <c r="AW2" t="s">
        <v>2</v>
      </c>
      <c r="AX2" t="s">
        <v>1</v>
      </c>
      <c r="AY2" t="s">
        <v>2</v>
      </c>
      <c r="AZ2" t="s">
        <v>1</v>
      </c>
      <c r="BA2" t="s">
        <v>2</v>
      </c>
      <c r="BB2" t="s">
        <v>1</v>
      </c>
      <c r="BC2" t="s">
        <v>2</v>
      </c>
      <c r="BD2" t="s">
        <v>1</v>
      </c>
      <c r="BE2" t="s">
        <v>2</v>
      </c>
      <c r="BF2" t="s">
        <v>1</v>
      </c>
      <c r="BG2" t="s">
        <v>2</v>
      </c>
      <c r="BH2" t="s">
        <v>1</v>
      </c>
      <c r="BI2" t="s">
        <v>2</v>
      </c>
      <c r="BJ2" t="s">
        <v>1</v>
      </c>
      <c r="BK2" t="s">
        <v>2</v>
      </c>
    </row>
    <row r="3" spans="1:65">
      <c r="B3" s="1"/>
      <c r="D3" s="2">
        <v>1112</v>
      </c>
      <c r="E3" s="2"/>
      <c r="F3" s="2">
        <v>1473</v>
      </c>
      <c r="G3" s="2"/>
      <c r="H3" s="2">
        <v>879</v>
      </c>
      <c r="I3" s="2"/>
      <c r="J3" s="2">
        <v>1011</v>
      </c>
      <c r="K3" s="2"/>
      <c r="L3" s="2">
        <v>2079</v>
      </c>
      <c r="M3" s="2"/>
      <c r="N3" s="2">
        <v>777</v>
      </c>
      <c r="P3">
        <v>746</v>
      </c>
      <c r="R3" s="7">
        <v>1961</v>
      </c>
      <c r="T3" s="2">
        <v>2504</v>
      </c>
      <c r="V3">
        <v>3388</v>
      </c>
      <c r="X3">
        <v>1752</v>
      </c>
      <c r="Z3" s="4">
        <v>932</v>
      </c>
      <c r="AA3">
        <v>1001</v>
      </c>
      <c r="AB3" s="4">
        <v>955</v>
      </c>
      <c r="AC3">
        <v>4834</v>
      </c>
      <c r="AD3" s="4">
        <v>834</v>
      </c>
      <c r="AE3">
        <v>2177</v>
      </c>
      <c r="AF3" s="1">
        <v>859</v>
      </c>
      <c r="AH3" s="4">
        <v>778</v>
      </c>
      <c r="AJ3" s="4">
        <v>573</v>
      </c>
      <c r="AL3" s="1">
        <v>535</v>
      </c>
      <c r="AN3" s="1">
        <v>281</v>
      </c>
      <c r="AR3" s="7">
        <v>1322</v>
      </c>
    </row>
    <row r="4" spans="1:65">
      <c r="B4" s="1">
        <v>2467</v>
      </c>
      <c r="D4" s="2">
        <v>1759</v>
      </c>
      <c r="E4" s="2"/>
      <c r="F4" s="2">
        <v>501</v>
      </c>
      <c r="G4" s="2"/>
      <c r="H4" s="2">
        <v>592</v>
      </c>
      <c r="I4" s="2"/>
      <c r="J4" s="2">
        <v>600</v>
      </c>
      <c r="K4" s="2"/>
      <c r="L4" s="2">
        <v>953</v>
      </c>
      <c r="M4" s="2"/>
      <c r="N4" s="2">
        <v>661</v>
      </c>
      <c r="P4" s="7">
        <v>1118</v>
      </c>
      <c r="R4" s="7">
        <v>721</v>
      </c>
      <c r="V4" s="2">
        <v>2341</v>
      </c>
      <c r="X4">
        <v>2185</v>
      </c>
      <c r="Z4" s="4">
        <v>543</v>
      </c>
      <c r="AA4">
        <v>1308</v>
      </c>
      <c r="AB4" s="4">
        <v>848</v>
      </c>
      <c r="AC4">
        <v>2431</v>
      </c>
      <c r="AD4" s="4">
        <v>307</v>
      </c>
      <c r="AE4">
        <v>2099</v>
      </c>
      <c r="AF4" s="1">
        <v>879</v>
      </c>
      <c r="AH4" s="4">
        <v>1076</v>
      </c>
      <c r="AJ4" s="4">
        <v>438</v>
      </c>
      <c r="AR4" s="7">
        <v>868</v>
      </c>
    </row>
    <row r="5" spans="1:65">
      <c r="B5" s="1">
        <v>507</v>
      </c>
      <c r="D5" s="2">
        <v>768</v>
      </c>
      <c r="E5" s="2"/>
      <c r="F5" s="2">
        <v>496</v>
      </c>
      <c r="G5" s="2"/>
      <c r="H5" s="2">
        <v>894</v>
      </c>
      <c r="I5" s="2"/>
      <c r="J5" s="2">
        <v>959</v>
      </c>
      <c r="K5" s="2"/>
      <c r="L5" s="2">
        <v>902</v>
      </c>
      <c r="M5" s="2"/>
      <c r="N5" s="2">
        <v>777</v>
      </c>
      <c r="P5" s="7">
        <v>1448</v>
      </c>
      <c r="R5" s="7">
        <v>1011</v>
      </c>
      <c r="V5">
        <v>850</v>
      </c>
      <c r="X5">
        <v>1340</v>
      </c>
      <c r="Z5" s="4">
        <v>988</v>
      </c>
      <c r="AB5" s="4">
        <v>1003</v>
      </c>
      <c r="AD5" s="4">
        <v>440</v>
      </c>
      <c r="AE5">
        <v>2000</v>
      </c>
      <c r="AF5" s="1">
        <v>392</v>
      </c>
      <c r="AH5" s="4">
        <v>885</v>
      </c>
      <c r="AJ5" s="4">
        <v>832</v>
      </c>
      <c r="AR5" s="7"/>
    </row>
    <row r="6" spans="1:65">
      <c r="B6" s="1">
        <v>602</v>
      </c>
      <c r="D6" s="2">
        <v>399</v>
      </c>
      <c r="E6" s="2"/>
      <c r="F6" s="2">
        <v>827</v>
      </c>
      <c r="G6" s="2"/>
      <c r="H6" s="2">
        <v>395</v>
      </c>
      <c r="I6" s="2"/>
      <c r="J6" s="2">
        <v>1025</v>
      </c>
      <c r="K6" s="2"/>
      <c r="L6" s="2">
        <v>958</v>
      </c>
      <c r="M6" s="2"/>
      <c r="N6" s="2">
        <v>1546</v>
      </c>
      <c r="R6" s="7">
        <v>130</v>
      </c>
      <c r="V6">
        <v>5766</v>
      </c>
      <c r="X6" s="4">
        <v>851</v>
      </c>
      <c r="Z6" s="4">
        <v>1492</v>
      </c>
      <c r="AB6" s="4">
        <v>865</v>
      </c>
      <c r="AD6" s="4">
        <v>1808</v>
      </c>
      <c r="AF6" s="1">
        <v>293</v>
      </c>
      <c r="AH6" s="4">
        <v>411</v>
      </c>
      <c r="AJ6" s="4">
        <v>501</v>
      </c>
    </row>
    <row r="7" spans="1:65">
      <c r="B7" s="1">
        <v>523</v>
      </c>
      <c r="D7" s="2">
        <v>453</v>
      </c>
      <c r="E7" s="2"/>
      <c r="F7" s="2">
        <v>644</v>
      </c>
      <c r="G7" s="2"/>
      <c r="H7" s="2">
        <v>530</v>
      </c>
      <c r="I7" s="2"/>
      <c r="J7" s="2">
        <v>1080</v>
      </c>
      <c r="K7" s="2"/>
      <c r="L7" s="2">
        <v>2901</v>
      </c>
      <c r="M7" s="2"/>
      <c r="N7" s="2">
        <v>355</v>
      </c>
      <c r="P7">
        <v>1107</v>
      </c>
      <c r="R7" s="7"/>
      <c r="V7">
        <v>4350</v>
      </c>
      <c r="X7">
        <v>1144</v>
      </c>
      <c r="Z7" s="4">
        <v>756</v>
      </c>
      <c r="AB7" s="4">
        <v>727</v>
      </c>
      <c r="AD7" s="4">
        <v>478</v>
      </c>
      <c r="AF7" s="1">
        <v>2004</v>
      </c>
      <c r="AH7" s="4">
        <v>988</v>
      </c>
      <c r="AJ7" s="4">
        <v>327</v>
      </c>
    </row>
    <row r="8" spans="1:65">
      <c r="B8" s="1">
        <v>424</v>
      </c>
      <c r="D8" s="2">
        <v>840</v>
      </c>
      <c r="E8" s="2"/>
      <c r="F8" s="2">
        <v>937</v>
      </c>
      <c r="G8" s="2"/>
      <c r="H8" s="2">
        <v>1041</v>
      </c>
      <c r="I8" s="2"/>
      <c r="J8" s="2">
        <v>1194</v>
      </c>
      <c r="K8" s="2"/>
      <c r="L8" s="2">
        <v>731</v>
      </c>
      <c r="M8" s="2"/>
      <c r="N8" s="2">
        <v>397</v>
      </c>
      <c r="P8" s="2">
        <v>1531</v>
      </c>
      <c r="R8">
        <v>2149</v>
      </c>
      <c r="V8">
        <v>3593</v>
      </c>
      <c r="X8" s="4">
        <v>3145</v>
      </c>
      <c r="Z8" s="4">
        <v>1133</v>
      </c>
      <c r="AB8" s="4">
        <v>524</v>
      </c>
      <c r="AD8" s="4">
        <v>387</v>
      </c>
      <c r="AF8" s="1">
        <v>627</v>
      </c>
      <c r="AH8" s="4">
        <v>747</v>
      </c>
      <c r="AJ8" s="4">
        <v>623</v>
      </c>
    </row>
    <row r="9" spans="1:65">
      <c r="B9" s="1">
        <v>1335</v>
      </c>
      <c r="D9" s="2">
        <v>1149</v>
      </c>
      <c r="E9" s="2"/>
      <c r="F9" s="2">
        <v>352</v>
      </c>
      <c r="G9" s="2"/>
      <c r="H9" s="2">
        <v>1031</v>
      </c>
      <c r="I9" s="2"/>
      <c r="J9" s="2"/>
      <c r="K9" s="2"/>
      <c r="L9" s="2">
        <v>944</v>
      </c>
      <c r="M9" s="2"/>
      <c r="N9" s="2">
        <v>696</v>
      </c>
      <c r="P9" s="2">
        <v>937</v>
      </c>
      <c r="X9">
        <v>1408</v>
      </c>
      <c r="Z9" s="4">
        <v>1460</v>
      </c>
      <c r="AB9" s="4">
        <v>676</v>
      </c>
      <c r="AD9" s="4">
        <v>383</v>
      </c>
      <c r="AF9" s="1">
        <v>730</v>
      </c>
      <c r="AH9" s="4">
        <v>438</v>
      </c>
      <c r="AJ9" s="4">
        <v>696</v>
      </c>
    </row>
    <row r="10" spans="1:65">
      <c r="B10" s="1">
        <v>584</v>
      </c>
      <c r="D10" s="2">
        <v>190</v>
      </c>
      <c r="E10" s="2"/>
      <c r="F10" s="2">
        <v>1032</v>
      </c>
      <c r="G10" s="2"/>
      <c r="H10" s="2">
        <v>661</v>
      </c>
      <c r="I10" s="2"/>
      <c r="J10" s="2"/>
      <c r="K10" s="2"/>
      <c r="L10" s="2">
        <v>747</v>
      </c>
      <c r="M10" s="2"/>
      <c r="N10" s="2">
        <v>795</v>
      </c>
      <c r="P10">
        <v>1000</v>
      </c>
      <c r="X10" s="4">
        <v>1405</v>
      </c>
      <c r="Z10" s="4">
        <v>2022</v>
      </c>
      <c r="AB10" s="4">
        <v>1252</v>
      </c>
      <c r="AD10" s="4">
        <v>730</v>
      </c>
      <c r="AF10" s="1">
        <v>1000</v>
      </c>
      <c r="AH10" s="4">
        <v>1067</v>
      </c>
      <c r="AJ10" s="4">
        <v>525</v>
      </c>
    </row>
    <row r="11" spans="1:65">
      <c r="B11" s="1">
        <v>824</v>
      </c>
      <c r="D11" s="2">
        <v>910</v>
      </c>
      <c r="E11" s="2"/>
      <c r="F11" s="2">
        <v>1475</v>
      </c>
      <c r="G11" s="2"/>
      <c r="H11" s="2">
        <v>1011</v>
      </c>
      <c r="I11" s="2"/>
      <c r="J11" s="2"/>
      <c r="K11" s="2"/>
      <c r="L11" s="2"/>
      <c r="M11" s="2"/>
      <c r="N11" s="2"/>
      <c r="AB11" s="4">
        <v>1070</v>
      </c>
      <c r="AD11" s="4">
        <v>2061</v>
      </c>
      <c r="AF11" s="1">
        <v>700</v>
      </c>
      <c r="AH11" s="4">
        <v>317</v>
      </c>
      <c r="AJ11" s="4">
        <v>1450</v>
      </c>
    </row>
    <row r="12" spans="1:65">
      <c r="B12" s="1">
        <v>1157</v>
      </c>
      <c r="D12" s="2"/>
      <c r="E12" s="2"/>
      <c r="F12" s="2">
        <v>815</v>
      </c>
      <c r="G12" s="2"/>
      <c r="H12" s="2">
        <v>1016</v>
      </c>
      <c r="I12" s="2"/>
      <c r="J12" s="2"/>
      <c r="K12" s="2"/>
      <c r="L12" s="2"/>
      <c r="M12" s="2"/>
      <c r="N12" s="2"/>
      <c r="AD12" s="4">
        <v>467</v>
      </c>
      <c r="AF12" s="1">
        <v>1424</v>
      </c>
      <c r="AJ12" s="4">
        <v>757</v>
      </c>
    </row>
    <row r="13" spans="1:65">
      <c r="B13" s="1">
        <v>150</v>
      </c>
      <c r="D13" s="2"/>
      <c r="E13" s="2"/>
      <c r="F13" s="2">
        <v>962</v>
      </c>
      <c r="G13" s="2"/>
      <c r="H13" s="2"/>
      <c r="I13" s="2"/>
      <c r="J13" s="2"/>
      <c r="K13" s="2"/>
      <c r="L13" s="2"/>
      <c r="M13" s="2"/>
      <c r="N13" s="2"/>
      <c r="AD13" s="4">
        <v>265</v>
      </c>
      <c r="AF13" s="1">
        <v>234</v>
      </c>
    </row>
    <row r="14" spans="1:65">
      <c r="B14" s="1">
        <v>922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W14" s="3"/>
      <c r="AD14" s="4">
        <v>933</v>
      </c>
    </row>
    <row r="15" spans="1:65">
      <c r="B15" s="1">
        <v>989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AD15" s="4">
        <v>509</v>
      </c>
    </row>
    <row r="18" spans="2:66">
      <c r="B18">
        <f>SUM(B3:B15)</f>
        <v>10484</v>
      </c>
      <c r="D18">
        <f t="shared" ref="D18:AN18" si="0">SUM(D3:D15)</f>
        <v>7580</v>
      </c>
      <c r="E18">
        <f t="shared" si="0"/>
        <v>0</v>
      </c>
      <c r="F18">
        <f t="shared" si="0"/>
        <v>9514</v>
      </c>
      <c r="G18">
        <f t="shared" si="0"/>
        <v>0</v>
      </c>
      <c r="H18">
        <f t="shared" si="0"/>
        <v>8050</v>
      </c>
      <c r="I18">
        <f t="shared" si="0"/>
        <v>0</v>
      </c>
      <c r="J18">
        <f t="shared" si="0"/>
        <v>5869</v>
      </c>
      <c r="K18">
        <f t="shared" si="0"/>
        <v>0</v>
      </c>
      <c r="L18">
        <f t="shared" si="0"/>
        <v>10215</v>
      </c>
      <c r="M18">
        <f t="shared" si="0"/>
        <v>0</v>
      </c>
      <c r="N18">
        <f t="shared" si="0"/>
        <v>6004</v>
      </c>
      <c r="O18">
        <f t="shared" si="0"/>
        <v>0</v>
      </c>
      <c r="P18">
        <f t="shared" si="0"/>
        <v>7887</v>
      </c>
      <c r="Q18">
        <f t="shared" si="0"/>
        <v>0</v>
      </c>
      <c r="R18">
        <f t="shared" si="0"/>
        <v>5972</v>
      </c>
      <c r="S18">
        <f t="shared" si="0"/>
        <v>0</v>
      </c>
      <c r="T18">
        <f t="shared" si="0"/>
        <v>2504</v>
      </c>
      <c r="U18">
        <f t="shared" si="0"/>
        <v>0</v>
      </c>
      <c r="V18">
        <f t="shared" si="0"/>
        <v>20288</v>
      </c>
      <c r="W18">
        <f t="shared" si="0"/>
        <v>0</v>
      </c>
      <c r="X18">
        <f t="shared" si="0"/>
        <v>13230</v>
      </c>
      <c r="Y18">
        <f t="shared" si="0"/>
        <v>0</v>
      </c>
      <c r="Z18">
        <f t="shared" si="0"/>
        <v>9326</v>
      </c>
      <c r="AA18">
        <f t="shared" si="0"/>
        <v>2309</v>
      </c>
      <c r="AB18">
        <f t="shared" si="0"/>
        <v>7920</v>
      </c>
      <c r="AC18">
        <f t="shared" si="0"/>
        <v>7265</v>
      </c>
      <c r="AD18">
        <f t="shared" si="0"/>
        <v>9602</v>
      </c>
      <c r="AE18">
        <f t="shared" si="0"/>
        <v>6276</v>
      </c>
      <c r="AF18">
        <f t="shared" si="0"/>
        <v>9142</v>
      </c>
      <c r="AG18">
        <f t="shared" si="0"/>
        <v>0</v>
      </c>
      <c r="AH18">
        <f t="shared" si="0"/>
        <v>6707</v>
      </c>
      <c r="AI18">
        <f t="shared" si="0"/>
        <v>0</v>
      </c>
      <c r="AJ18">
        <f t="shared" si="0"/>
        <v>6722</v>
      </c>
      <c r="AK18">
        <f t="shared" si="0"/>
        <v>0</v>
      </c>
      <c r="AL18">
        <f t="shared" si="0"/>
        <v>535</v>
      </c>
      <c r="AM18">
        <f t="shared" si="0"/>
        <v>0</v>
      </c>
      <c r="AN18">
        <f t="shared" si="0"/>
        <v>281</v>
      </c>
      <c r="AR18">
        <f t="shared" ref="AR18" si="1">SUM(AR3:AR15)</f>
        <v>2190</v>
      </c>
      <c r="AT18">
        <f>SUM(A18:AS18)</f>
        <v>175872</v>
      </c>
    </row>
    <row r="25" spans="2:66">
      <c r="N25">
        <v>1039</v>
      </c>
    </row>
    <row r="26" spans="2:66">
      <c r="B26">
        <v>904</v>
      </c>
      <c r="F26">
        <v>1101</v>
      </c>
      <c r="G26">
        <v>1101</v>
      </c>
      <c r="N26">
        <v>488</v>
      </c>
      <c r="AH26" s="1"/>
    </row>
    <row r="27" spans="2:66">
      <c r="B27">
        <v>580</v>
      </c>
      <c r="F27">
        <v>1900</v>
      </c>
      <c r="G27">
        <v>367</v>
      </c>
      <c r="N27">
        <v>850</v>
      </c>
      <c r="O27">
        <v>1514</v>
      </c>
      <c r="AH27" s="1"/>
    </row>
    <row r="28" spans="2:66">
      <c r="F28">
        <v>124</v>
      </c>
      <c r="G28">
        <v>1900</v>
      </c>
      <c r="N28">
        <v>664</v>
      </c>
      <c r="O28">
        <v>3942</v>
      </c>
      <c r="Z28">
        <v>1308</v>
      </c>
      <c r="AB28">
        <v>2431</v>
      </c>
      <c r="AD28">
        <v>2177</v>
      </c>
      <c r="AF28" s="2">
        <v>1601</v>
      </c>
      <c r="AH28" s="2">
        <v>2450</v>
      </c>
      <c r="AI28">
        <v>249</v>
      </c>
      <c r="AL28">
        <v>2373</v>
      </c>
      <c r="AM28">
        <v>2451</v>
      </c>
      <c r="AN28">
        <v>1448</v>
      </c>
      <c r="AP28" s="4">
        <v>2425</v>
      </c>
      <c r="AR28" s="2">
        <v>1980</v>
      </c>
      <c r="AT28" s="2">
        <v>3241</v>
      </c>
      <c r="AU28">
        <v>1573</v>
      </c>
    </row>
    <row r="29" spans="2:66">
      <c r="F29">
        <v>116</v>
      </c>
      <c r="N29">
        <v>683</v>
      </c>
      <c r="O29">
        <v>1517</v>
      </c>
      <c r="Z29">
        <v>5000</v>
      </c>
      <c r="AB29">
        <v>3074</v>
      </c>
      <c r="AD29">
        <v>4099</v>
      </c>
      <c r="AF29" s="2">
        <v>589</v>
      </c>
      <c r="AH29" s="2">
        <v>4081</v>
      </c>
      <c r="AI29">
        <v>701</v>
      </c>
      <c r="AJ29" s="2">
        <v>596.69000000000005</v>
      </c>
      <c r="AL29" s="4">
        <v>900</v>
      </c>
      <c r="AM29">
        <v>1290</v>
      </c>
      <c r="AN29">
        <v>2288</v>
      </c>
      <c r="AP29" s="4">
        <v>2472</v>
      </c>
      <c r="AR29" s="2">
        <v>2275</v>
      </c>
      <c r="AT29">
        <v>1102</v>
      </c>
    </row>
    <row r="30" spans="2:66">
      <c r="F30">
        <v>127</v>
      </c>
      <c r="N30">
        <v>677</v>
      </c>
      <c r="O30">
        <v>1351</v>
      </c>
      <c r="Z30">
        <v>1001</v>
      </c>
      <c r="AB30">
        <v>1760</v>
      </c>
      <c r="AD30" s="4">
        <v>1810</v>
      </c>
      <c r="AF30" s="2">
        <v>987</v>
      </c>
      <c r="AH30">
        <v>2210</v>
      </c>
      <c r="AI30">
        <v>678</v>
      </c>
      <c r="AJ30" s="2">
        <v>629</v>
      </c>
      <c r="AL30" s="4">
        <v>1051</v>
      </c>
      <c r="AM30">
        <v>2597</v>
      </c>
      <c r="AR30" s="2">
        <v>2438</v>
      </c>
      <c r="AT30">
        <v>471</v>
      </c>
    </row>
    <row r="31" spans="2:66">
      <c r="N31">
        <v>2329</v>
      </c>
      <c r="AD31" s="4">
        <v>3627</v>
      </c>
      <c r="AF31">
        <v>1020</v>
      </c>
      <c r="AH31">
        <v>963</v>
      </c>
      <c r="AI31">
        <v>10000</v>
      </c>
      <c r="AJ31" s="2">
        <v>623</v>
      </c>
      <c r="AL31" s="4">
        <v>982</v>
      </c>
      <c r="AM31">
        <v>2373</v>
      </c>
      <c r="AR31" s="2">
        <v>3569</v>
      </c>
      <c r="BN31">
        <v>106.5</v>
      </c>
    </row>
    <row r="32" spans="2:66">
      <c r="N32">
        <v>1613</v>
      </c>
      <c r="AF32">
        <v>580</v>
      </c>
      <c r="AH32">
        <v>249</v>
      </c>
      <c r="AI32">
        <v>3862</v>
      </c>
      <c r="AJ32" s="2">
        <v>1325</v>
      </c>
      <c r="AL32">
        <v>2451</v>
      </c>
      <c r="AR32" s="2">
        <v>1725</v>
      </c>
      <c r="AV32" s="2">
        <v>1318</v>
      </c>
      <c r="AX32" s="2">
        <v>2285</v>
      </c>
      <c r="AZ32" s="6">
        <v>2327</v>
      </c>
      <c r="BA32">
        <v>500</v>
      </c>
      <c r="BB32">
        <v>521</v>
      </c>
      <c r="BC32">
        <v>2724</v>
      </c>
      <c r="BD32">
        <v>2000</v>
      </c>
      <c r="BE32">
        <v>4773</v>
      </c>
      <c r="BF32" s="6">
        <v>1903</v>
      </c>
      <c r="BH32">
        <v>1162</v>
      </c>
      <c r="BI32">
        <v>673</v>
      </c>
      <c r="BJ32">
        <v>1600</v>
      </c>
      <c r="BK32">
        <v>1600</v>
      </c>
      <c r="BN32">
        <v>104</v>
      </c>
    </row>
    <row r="33" spans="32:66">
      <c r="AF33" s="2">
        <v>115</v>
      </c>
      <c r="AH33">
        <v>4158</v>
      </c>
      <c r="AJ33" s="2">
        <v>2257</v>
      </c>
      <c r="AL33">
        <v>1290</v>
      </c>
      <c r="AV33">
        <v>822</v>
      </c>
      <c r="AX33">
        <v>2092</v>
      </c>
      <c r="AZ33" s="6">
        <v>2280</v>
      </c>
      <c r="BA33">
        <v>1000</v>
      </c>
      <c r="BB33">
        <v>501</v>
      </c>
      <c r="BC33">
        <v>1546</v>
      </c>
      <c r="BD33">
        <v>970</v>
      </c>
      <c r="BE33">
        <v>3484</v>
      </c>
      <c r="BF33" s="6">
        <v>1865</v>
      </c>
      <c r="BH33">
        <v>458</v>
      </c>
      <c r="BI33">
        <v>898</v>
      </c>
      <c r="BJ33">
        <v>701</v>
      </c>
      <c r="BK33">
        <v>701</v>
      </c>
      <c r="BN33">
        <v>200</v>
      </c>
    </row>
    <row r="34" spans="32:66">
      <c r="AJ34" s="2">
        <v>2105</v>
      </c>
      <c r="AL34">
        <v>1779</v>
      </c>
      <c r="AV34">
        <v>974</v>
      </c>
      <c r="AX34">
        <v>2163</v>
      </c>
      <c r="AZ34">
        <v>1000</v>
      </c>
      <c r="BA34">
        <v>520</v>
      </c>
      <c r="BB34">
        <v>450</v>
      </c>
      <c r="BC34">
        <v>450</v>
      </c>
      <c r="BD34">
        <v>677</v>
      </c>
      <c r="BE34">
        <v>953</v>
      </c>
      <c r="BF34" s="6">
        <v>1575</v>
      </c>
      <c r="BH34">
        <v>395</v>
      </c>
      <c r="BI34">
        <v>887</v>
      </c>
      <c r="BN34">
        <v>105</v>
      </c>
    </row>
    <row r="35" spans="32:66">
      <c r="AH35">
        <v>701</v>
      </c>
      <c r="AJ35" s="2">
        <v>2422</v>
      </c>
      <c r="AL35">
        <v>818</v>
      </c>
      <c r="AV35">
        <v>2300</v>
      </c>
      <c r="AX35">
        <v>2088</v>
      </c>
      <c r="AZ35">
        <v>520</v>
      </c>
      <c r="BA35">
        <v>1000</v>
      </c>
      <c r="BB35">
        <v>1546</v>
      </c>
      <c r="BC35">
        <v>900</v>
      </c>
      <c r="BD35">
        <v>854</v>
      </c>
      <c r="BF35" s="6">
        <v>2451</v>
      </c>
      <c r="BH35">
        <v>442</v>
      </c>
      <c r="BI35">
        <v>758</v>
      </c>
      <c r="BN35">
        <v>106</v>
      </c>
    </row>
    <row r="36" spans="32:66">
      <c r="AH36">
        <v>678</v>
      </c>
      <c r="AX36" s="2">
        <v>2024</v>
      </c>
      <c r="AZ36">
        <v>1000</v>
      </c>
      <c r="BB36">
        <v>1580</v>
      </c>
      <c r="BC36">
        <v>1580</v>
      </c>
      <c r="BD36">
        <v>983</v>
      </c>
      <c r="BH36">
        <v>2108</v>
      </c>
      <c r="BI36">
        <v>1295</v>
      </c>
      <c r="BN36">
        <v>106</v>
      </c>
    </row>
    <row r="37" spans="32:66">
      <c r="AH37" s="5">
        <v>700</v>
      </c>
      <c r="AJ37" s="2">
        <v>1810</v>
      </c>
      <c r="AK37">
        <v>1848.69</v>
      </c>
      <c r="AX37" s="2">
        <v>1573</v>
      </c>
      <c r="AZ37" s="6">
        <v>3442</v>
      </c>
      <c r="BB37">
        <v>2724</v>
      </c>
      <c r="BC37">
        <v>1472</v>
      </c>
      <c r="BD37">
        <v>4773</v>
      </c>
      <c r="BI37">
        <v>1162</v>
      </c>
      <c r="BN37">
        <v>105</v>
      </c>
    </row>
    <row r="38" spans="32:66">
      <c r="AH38" s="2">
        <v>2867</v>
      </c>
      <c r="AJ38" s="6">
        <v>1444</v>
      </c>
      <c r="AK38">
        <v>1325</v>
      </c>
      <c r="AZ38">
        <v>1000</v>
      </c>
      <c r="BB38">
        <v>1350</v>
      </c>
      <c r="BD38" s="2">
        <v>2100</v>
      </c>
      <c r="BH38">
        <v>673</v>
      </c>
      <c r="BI38">
        <v>3314</v>
      </c>
      <c r="BN38">
        <v>109</v>
      </c>
    </row>
    <row r="39" spans="32:66">
      <c r="AJ39" s="2">
        <v>1119</v>
      </c>
      <c r="AK39">
        <v>4295</v>
      </c>
      <c r="AZ39">
        <v>500</v>
      </c>
      <c r="BH39">
        <v>785</v>
      </c>
      <c r="BN39">
        <v>5925</v>
      </c>
    </row>
    <row r="40" spans="32:66">
      <c r="AJ40" s="2">
        <v>991</v>
      </c>
      <c r="AK40">
        <v>6784</v>
      </c>
      <c r="BD40">
        <v>953</v>
      </c>
      <c r="BH40">
        <v>898</v>
      </c>
      <c r="BI40">
        <v>780.29</v>
      </c>
    </row>
    <row r="41" spans="32:66">
      <c r="AJ41" s="2">
        <v>1704</v>
      </c>
      <c r="BH41">
        <v>887</v>
      </c>
      <c r="BI41">
        <v>1990</v>
      </c>
    </row>
    <row r="42" spans="32:66">
      <c r="AJ42" s="2">
        <v>481</v>
      </c>
      <c r="BH42">
        <v>758</v>
      </c>
      <c r="BI42">
        <v>11247.11</v>
      </c>
    </row>
    <row r="43" spans="32:66">
      <c r="AJ43" s="6">
        <v>1733</v>
      </c>
      <c r="BH43">
        <v>2420</v>
      </c>
    </row>
    <row r="44" spans="32:66">
      <c r="AJ44" s="6">
        <v>3572</v>
      </c>
      <c r="BH44">
        <v>2372</v>
      </c>
    </row>
    <row r="45" spans="32:66">
      <c r="AJ45" s="6">
        <v>1864</v>
      </c>
      <c r="BH45">
        <v>2315</v>
      </c>
    </row>
    <row r="46" spans="32:66">
      <c r="BH46">
        <v>3314</v>
      </c>
    </row>
    <row r="48" spans="32:66">
      <c r="AJ48" s="1"/>
    </row>
    <row r="49" spans="1:67">
      <c r="AJ49" s="1"/>
    </row>
    <row r="58" spans="1:67">
      <c r="AG58" s="12">
        <v>1102</v>
      </c>
    </row>
    <row r="60" spans="1:67">
      <c r="A60" t="s">
        <v>10</v>
      </c>
      <c r="B60">
        <f>SUM(B3:B31)</f>
        <v>22452</v>
      </c>
      <c r="D60">
        <f>SUM(D3:D31)</f>
        <v>15160</v>
      </c>
      <c r="F60">
        <f>SUM(F3:F31)</f>
        <v>22396</v>
      </c>
      <c r="H60">
        <f>SUM(H3:H31)</f>
        <v>16100</v>
      </c>
      <c r="J60">
        <f>SUM(J3:J31)</f>
        <v>11738</v>
      </c>
      <c r="L60">
        <f>SUM(L3:L31)</f>
        <v>20430</v>
      </c>
      <c r="N60">
        <f>SUM(N3:N24)</f>
        <v>12008</v>
      </c>
      <c r="P60">
        <f>SUM(P3:P31)</f>
        <v>15774</v>
      </c>
      <c r="R60">
        <f>SUM(R3:R31)</f>
        <v>11944</v>
      </c>
      <c r="T60">
        <f>SUM(T3:T31)</f>
        <v>5008</v>
      </c>
      <c r="V60">
        <f>SUM(V3:V31)</f>
        <v>40576</v>
      </c>
      <c r="X60">
        <f>SUM(X3:X31)</f>
        <v>26460</v>
      </c>
      <c r="Z60">
        <f>SUM(Z3:Z31)</f>
        <v>25961</v>
      </c>
      <c r="AB60">
        <f>SUM(AB3:AB31)</f>
        <v>23105</v>
      </c>
      <c r="AD60">
        <f>SUM(AD3:AD31)</f>
        <v>30917</v>
      </c>
      <c r="AF60">
        <f>SUM(AF3:AF27)</f>
        <v>18284</v>
      </c>
      <c r="AH60">
        <f>SUM(AH3:AH27)</f>
        <v>13414</v>
      </c>
      <c r="AJ60">
        <f>SUM(AJ3:AJ46)</f>
        <v>38119.69</v>
      </c>
      <c r="AL60">
        <f>SUM(AL3:AL46)</f>
        <v>12714</v>
      </c>
      <c r="AN60">
        <f>SUM(AN3:AN46)</f>
        <v>4298</v>
      </c>
      <c r="AP60">
        <f>SUM(AP3:AP46)</f>
        <v>4897</v>
      </c>
      <c r="AR60">
        <f>SUM(AR3:AR46)</f>
        <v>16367</v>
      </c>
      <c r="AT60">
        <f>SUM(AT3:AT46)</f>
        <v>180686</v>
      </c>
      <c r="AV60">
        <f>SUM(AV3:AV27)</f>
        <v>0</v>
      </c>
      <c r="AX60">
        <f>SUM(AX3:AX27)</f>
        <v>0</v>
      </c>
      <c r="AZ60">
        <f>SUM(AZ3:AZ27)</f>
        <v>0</v>
      </c>
      <c r="BB60">
        <f>SUM(BB3:BB27)</f>
        <v>0</v>
      </c>
      <c r="BD60">
        <f>SUM(BD3:BD27)</f>
        <v>0</v>
      </c>
      <c r="BF60">
        <f>SUM(BF3:BF27)</f>
        <v>0</v>
      </c>
      <c r="BH60">
        <f>SUM(BH3:BH27)</f>
        <v>0</v>
      </c>
      <c r="BJ60">
        <f>SUM(BJ3:BJ27)</f>
        <v>0</v>
      </c>
      <c r="BL60">
        <f>SUM(A60:BK60)</f>
        <v>588808.68999999994</v>
      </c>
      <c r="BM60">
        <v>340145</v>
      </c>
      <c r="BN60">
        <f>SUM(BN31:BN39)</f>
        <v>6866.5</v>
      </c>
      <c r="BO60">
        <f>BL60-BM60-BN60</f>
        <v>241797.18999999994</v>
      </c>
    </row>
    <row r="61" spans="1:67">
      <c r="AJ61" s="1"/>
      <c r="BK61">
        <f>BL61/1200/4.97</f>
        <v>32.480382293762581</v>
      </c>
      <c r="BL61">
        <v>193713</v>
      </c>
    </row>
    <row r="62" spans="1:67">
      <c r="AJ62" s="1"/>
      <c r="BK62">
        <f>BL62/1200/4.97</f>
        <v>66.246762240107302</v>
      </c>
      <c r="BL62">
        <f>BL60-BL61</f>
        <v>395095.68999999994</v>
      </c>
    </row>
    <row r="63" spans="1:67">
      <c r="AJ63" s="1"/>
      <c r="BK63">
        <f>SUM(BK61:BK62)</f>
        <v>98.727144533869875</v>
      </c>
      <c r="BM63">
        <f>BM60-BN60</f>
        <v>333278.5</v>
      </c>
    </row>
    <row r="64" spans="1:67">
      <c r="AJ64" s="1"/>
    </row>
    <row r="67" spans="6:25">
      <c r="V67" s="8" t="s">
        <v>6</v>
      </c>
      <c r="W67" s="8" t="s">
        <v>4</v>
      </c>
      <c r="X67" s="8" t="s">
        <v>5</v>
      </c>
      <c r="Y67" s="8" t="s">
        <v>9</v>
      </c>
    </row>
    <row r="68" spans="6:25">
      <c r="V68" s="8">
        <v>10.1</v>
      </c>
      <c r="W68" s="9">
        <v>11695</v>
      </c>
      <c r="X68" s="10">
        <v>4711</v>
      </c>
      <c r="Y68" s="8"/>
    </row>
    <row r="69" spans="6:25">
      <c r="V69" s="8">
        <v>10.119999999999999</v>
      </c>
      <c r="W69" s="10">
        <v>3996</v>
      </c>
      <c r="X69" s="10">
        <v>4615</v>
      </c>
      <c r="Y69" s="8"/>
    </row>
    <row r="70" spans="6:25">
      <c r="V70" s="8">
        <v>10.130000000000001</v>
      </c>
      <c r="W70" s="10">
        <v>9326</v>
      </c>
      <c r="X70" s="10">
        <v>7920</v>
      </c>
      <c r="Y70" s="8"/>
    </row>
    <row r="71" spans="6:25">
      <c r="V71" s="8">
        <v>10.14</v>
      </c>
      <c r="W71" s="10">
        <v>7920</v>
      </c>
      <c r="X71" s="10">
        <v>9602</v>
      </c>
      <c r="Y71" s="8"/>
    </row>
    <row r="72" spans="6:25">
      <c r="V72" s="8">
        <v>10.15</v>
      </c>
      <c r="W72" s="10">
        <v>9602</v>
      </c>
      <c r="X72" s="9">
        <v>10244</v>
      </c>
      <c r="Y72" s="8"/>
    </row>
    <row r="73" spans="6:25">
      <c r="V73" s="8">
        <v>10.16</v>
      </c>
      <c r="W73" s="9">
        <v>9142</v>
      </c>
      <c r="X73" s="9">
        <v>6704</v>
      </c>
      <c r="Y73" s="8"/>
    </row>
    <row r="74" spans="6:25">
      <c r="V74" s="8">
        <v>10.17</v>
      </c>
      <c r="W74" s="9">
        <v>6707</v>
      </c>
      <c r="X74" s="10">
        <v>6722</v>
      </c>
      <c r="Y74" s="8"/>
    </row>
    <row r="75" spans="6:25">
      <c r="V75" s="8">
        <v>10.18</v>
      </c>
      <c r="W75" s="10">
        <v>6722</v>
      </c>
      <c r="X75" s="10">
        <v>3996</v>
      </c>
      <c r="Y75" s="8"/>
    </row>
    <row r="76" spans="6:25">
      <c r="V76" s="8">
        <v>10.19</v>
      </c>
      <c r="W76" s="9">
        <v>535</v>
      </c>
      <c r="X76" s="9">
        <v>7039</v>
      </c>
      <c r="Y76" s="8"/>
    </row>
    <row r="77" spans="6:25">
      <c r="F77">
        <v>7580</v>
      </c>
      <c r="V77" s="11" t="s">
        <v>7</v>
      </c>
      <c r="W77" s="9">
        <v>281</v>
      </c>
      <c r="X77" s="9">
        <v>1011</v>
      </c>
      <c r="Y77" s="8"/>
    </row>
    <row r="78" spans="6:25">
      <c r="F78">
        <v>9514</v>
      </c>
      <c r="V78" s="8"/>
      <c r="W78" s="8"/>
      <c r="X78" s="9">
        <v>1215</v>
      </c>
      <c r="Y78" s="8"/>
    </row>
    <row r="79" spans="6:25">
      <c r="F79">
        <v>9004</v>
      </c>
      <c r="V79" s="8" t="s">
        <v>8</v>
      </c>
      <c r="W79" s="8">
        <f>SUM(W68:W77)</f>
        <v>65926</v>
      </c>
      <c r="X79" s="8">
        <f ca="1">SUM(X68:X79)</f>
        <v>63779</v>
      </c>
      <c r="Y79" s="8">
        <f ca="1">W79-X79</f>
        <v>2147</v>
      </c>
    </row>
    <row r="80" spans="6:25">
      <c r="F80">
        <v>8050</v>
      </c>
    </row>
    <row r="81" spans="6:6">
      <c r="F81">
        <v>5869</v>
      </c>
    </row>
    <row r="82" spans="6:6">
      <c r="F82">
        <v>10215</v>
      </c>
    </row>
    <row r="83" spans="6:6">
      <c r="F83">
        <v>6004</v>
      </c>
    </row>
    <row r="84" spans="6:6">
      <c r="F84">
        <v>1215</v>
      </c>
    </row>
    <row r="85" spans="6:6">
      <c r="F85">
        <v>2566</v>
      </c>
    </row>
    <row r="86" spans="6:6">
      <c r="F86">
        <v>3823</v>
      </c>
    </row>
    <row r="87" spans="6:6">
      <c r="F87">
        <v>1011</v>
      </c>
    </row>
    <row r="88" spans="6:6">
      <c r="F88">
        <v>7039</v>
      </c>
    </row>
    <row r="89" spans="6:6">
      <c r="F89">
        <v>3996</v>
      </c>
    </row>
    <row r="90" spans="6:6">
      <c r="F90">
        <v>4711</v>
      </c>
    </row>
    <row r="91" spans="6:6">
      <c r="F91">
        <v>4615</v>
      </c>
    </row>
    <row r="92" spans="6:6">
      <c r="F92">
        <v>7920</v>
      </c>
    </row>
    <row r="93" spans="6:6">
      <c r="F93">
        <v>9602</v>
      </c>
    </row>
    <row r="94" spans="6:6">
      <c r="F94">
        <v>10244</v>
      </c>
    </row>
    <row r="95" spans="6:6">
      <c r="F95">
        <v>6704</v>
      </c>
    </row>
    <row r="96" spans="6:6">
      <c r="F96">
        <v>6722</v>
      </c>
    </row>
    <row r="97" spans="6:6">
      <c r="F97">
        <v>2190</v>
      </c>
    </row>
  </sheetData>
  <mergeCells count="32">
    <mergeCell ref="AL1:AM1"/>
    <mergeCell ref="AB1:AC1"/>
    <mergeCell ref="AD1:AE1"/>
    <mergeCell ref="AF1:AG1"/>
    <mergeCell ref="AH1:AI1"/>
    <mergeCell ref="AJ1:AK1"/>
    <mergeCell ref="L1:M1"/>
    <mergeCell ref="B1:C1"/>
    <mergeCell ref="D1:E1"/>
    <mergeCell ref="F1:G1"/>
    <mergeCell ref="H1:I1"/>
    <mergeCell ref="J1:K1"/>
    <mergeCell ref="X1:Y1"/>
    <mergeCell ref="Z1:AA1"/>
    <mergeCell ref="N1:O1"/>
    <mergeCell ref="P1:Q1"/>
    <mergeCell ref="R1:S1"/>
    <mergeCell ref="T1:U1"/>
    <mergeCell ref="V1:W1"/>
    <mergeCell ref="AN1:AO1"/>
    <mergeCell ref="AP1:AQ1"/>
    <mergeCell ref="AR1:AS1"/>
    <mergeCell ref="AT1:AU1"/>
    <mergeCell ref="AV1:AW1"/>
    <mergeCell ref="BF1:BG1"/>
    <mergeCell ref="BH1:BI1"/>
    <mergeCell ref="BJ1:BK1"/>
    <mergeCell ref="BL1:BM1"/>
    <mergeCell ref="AX1:AY1"/>
    <mergeCell ref="AZ1:BA1"/>
    <mergeCell ref="BB1:BC1"/>
    <mergeCell ref="BD1:B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50"/>
  <sheetViews>
    <sheetView workbookViewId="0">
      <selection activeCell="B17" sqref="B17"/>
    </sheetView>
  </sheetViews>
  <sheetFormatPr defaultRowHeight="13.5"/>
  <cols>
    <col min="1" max="1" width="9.625" customWidth="1"/>
    <col min="2" max="2" width="15.75" bestFit="1" customWidth="1"/>
  </cols>
  <sheetData>
    <row r="1" spans="1:83">
      <c r="A1" t="s">
        <v>0</v>
      </c>
      <c r="B1" t="s">
        <v>14</v>
      </c>
      <c r="C1" s="16">
        <v>43040</v>
      </c>
      <c r="D1" s="17"/>
      <c r="E1" s="16">
        <v>43041</v>
      </c>
      <c r="F1" s="17"/>
      <c r="G1" s="16">
        <v>43042</v>
      </c>
      <c r="H1" s="17"/>
      <c r="I1" s="16">
        <v>43043</v>
      </c>
      <c r="J1" s="17"/>
      <c r="K1" s="16">
        <v>43044</v>
      </c>
      <c r="L1" s="17"/>
      <c r="M1" s="16">
        <v>43045</v>
      </c>
      <c r="N1" s="17"/>
      <c r="O1" s="16">
        <v>43046</v>
      </c>
      <c r="P1" s="17"/>
      <c r="Q1" s="16">
        <v>43047</v>
      </c>
      <c r="R1" s="17"/>
      <c r="S1" s="16">
        <v>43048</v>
      </c>
      <c r="T1" s="17"/>
      <c r="U1" s="16">
        <v>43049</v>
      </c>
      <c r="V1" s="16"/>
      <c r="W1" s="17"/>
      <c r="X1" s="16">
        <v>43050</v>
      </c>
      <c r="Y1" s="16"/>
      <c r="Z1" s="17"/>
      <c r="AA1" s="16">
        <v>43051</v>
      </c>
      <c r="AB1" s="16"/>
      <c r="AC1" s="17"/>
      <c r="AD1" s="16">
        <v>43052</v>
      </c>
      <c r="AE1" s="16"/>
      <c r="AF1" s="17"/>
      <c r="AG1" s="16">
        <v>43053</v>
      </c>
      <c r="AH1" s="16"/>
      <c r="AI1" s="17"/>
      <c r="AJ1" s="16">
        <v>43054</v>
      </c>
      <c r="AK1" s="16"/>
      <c r="AL1" s="17"/>
      <c r="AM1" s="16">
        <v>43055</v>
      </c>
      <c r="AN1" s="16"/>
      <c r="AO1" s="17"/>
      <c r="AP1" s="16">
        <v>43056</v>
      </c>
      <c r="AQ1" s="16"/>
      <c r="AR1" s="17"/>
      <c r="AS1" s="16">
        <v>43057</v>
      </c>
      <c r="AT1" s="16"/>
      <c r="AU1" s="17"/>
      <c r="AV1" s="16">
        <v>43058</v>
      </c>
      <c r="AW1" s="16"/>
      <c r="AX1" s="17"/>
      <c r="AY1" s="16">
        <v>43059</v>
      </c>
      <c r="AZ1" s="16"/>
      <c r="BA1" s="17"/>
      <c r="BB1" s="16">
        <v>43060</v>
      </c>
      <c r="BC1" s="16"/>
      <c r="BD1" s="17"/>
      <c r="BE1" s="16">
        <v>43061</v>
      </c>
      <c r="BF1" s="16"/>
      <c r="BG1" s="17"/>
      <c r="BH1" s="16">
        <v>43062</v>
      </c>
      <c r="BI1" s="16"/>
      <c r="BJ1" s="17"/>
      <c r="BK1" s="16">
        <v>43063</v>
      </c>
      <c r="BL1" s="16"/>
      <c r="BM1" s="17"/>
      <c r="BN1" s="16">
        <v>43064</v>
      </c>
      <c r="BO1" s="16"/>
      <c r="BP1" s="17"/>
      <c r="BQ1" s="16">
        <v>43065</v>
      </c>
      <c r="BR1" s="16"/>
      <c r="BS1" s="17"/>
      <c r="BT1" s="16">
        <v>43066</v>
      </c>
      <c r="BU1" s="16"/>
      <c r="BV1" s="17"/>
      <c r="BW1" s="16">
        <v>43067</v>
      </c>
      <c r="BX1" s="16"/>
      <c r="BY1" s="17"/>
      <c r="BZ1" s="16">
        <v>43068</v>
      </c>
      <c r="CA1" s="16"/>
      <c r="CB1" s="17"/>
      <c r="CC1" s="16">
        <v>43069</v>
      </c>
      <c r="CD1" s="16"/>
      <c r="CE1" s="17"/>
    </row>
    <row r="2" spans="1:83">
      <c r="A2">
        <v>11.3</v>
      </c>
      <c r="B2">
        <v>50000</v>
      </c>
      <c r="C2" t="s">
        <v>12</v>
      </c>
      <c r="D2" t="s">
        <v>13</v>
      </c>
      <c r="E2" t="s">
        <v>12</v>
      </c>
      <c r="F2" t="s">
        <v>13</v>
      </c>
      <c r="G2" t="s">
        <v>12</v>
      </c>
      <c r="H2" t="s">
        <v>13</v>
      </c>
      <c r="I2" t="s">
        <v>12</v>
      </c>
      <c r="J2" t="s">
        <v>13</v>
      </c>
      <c r="K2" t="s">
        <v>12</v>
      </c>
      <c r="L2" t="s">
        <v>13</v>
      </c>
      <c r="M2" t="s">
        <v>12</v>
      </c>
      <c r="N2" t="s">
        <v>13</v>
      </c>
      <c r="O2" t="s">
        <v>12</v>
      </c>
      <c r="P2" t="s">
        <v>13</v>
      </c>
      <c r="Q2" t="s">
        <v>12</v>
      </c>
      <c r="R2" t="s">
        <v>13</v>
      </c>
      <c r="S2" t="s">
        <v>12</v>
      </c>
      <c r="T2" t="s">
        <v>13</v>
      </c>
      <c r="U2" t="s">
        <v>12</v>
      </c>
      <c r="W2" t="s">
        <v>13</v>
      </c>
      <c r="X2" t="s">
        <v>12</v>
      </c>
      <c r="Z2" t="s">
        <v>13</v>
      </c>
      <c r="AA2" t="s">
        <v>12</v>
      </c>
      <c r="AC2" t="s">
        <v>13</v>
      </c>
      <c r="AD2" t="s">
        <v>12</v>
      </c>
      <c r="AF2" t="s">
        <v>13</v>
      </c>
      <c r="AG2" t="s">
        <v>12</v>
      </c>
      <c r="AI2" t="s">
        <v>13</v>
      </c>
      <c r="AJ2" t="s">
        <v>12</v>
      </c>
      <c r="AL2" t="s">
        <v>13</v>
      </c>
      <c r="AM2" t="s">
        <v>12</v>
      </c>
      <c r="AO2" t="s">
        <v>13</v>
      </c>
      <c r="AP2" t="s">
        <v>12</v>
      </c>
      <c r="AR2" t="s">
        <v>13</v>
      </c>
      <c r="AS2" t="s">
        <v>12</v>
      </c>
      <c r="AU2" t="s">
        <v>13</v>
      </c>
      <c r="AV2" t="s">
        <v>12</v>
      </c>
      <c r="AX2" t="s">
        <v>13</v>
      </c>
      <c r="AY2" t="s">
        <v>12</v>
      </c>
      <c r="BA2" t="s">
        <v>13</v>
      </c>
      <c r="BB2" t="s">
        <v>12</v>
      </c>
      <c r="BD2" t="s">
        <v>13</v>
      </c>
      <c r="BE2" t="s">
        <v>12</v>
      </c>
      <c r="BG2" t="s">
        <v>13</v>
      </c>
      <c r="BH2" t="s">
        <v>12</v>
      </c>
      <c r="BJ2" t="s">
        <v>13</v>
      </c>
      <c r="BK2" t="s">
        <v>12</v>
      </c>
      <c r="BM2" t="s">
        <v>13</v>
      </c>
      <c r="BN2" t="s">
        <v>12</v>
      </c>
      <c r="BP2" t="s">
        <v>13</v>
      </c>
      <c r="BQ2" t="s">
        <v>12</v>
      </c>
      <c r="BS2" t="s">
        <v>13</v>
      </c>
      <c r="BT2" t="s">
        <v>12</v>
      </c>
      <c r="BV2" t="s">
        <v>13</v>
      </c>
      <c r="BW2" t="s">
        <v>12</v>
      </c>
      <c r="BY2" t="s">
        <v>13</v>
      </c>
      <c r="BZ2" t="s">
        <v>12</v>
      </c>
      <c r="CB2" t="s">
        <v>13</v>
      </c>
      <c r="CC2" t="s">
        <v>12</v>
      </c>
      <c r="CE2" t="s">
        <v>13</v>
      </c>
    </row>
    <row r="3" spans="1:83">
      <c r="C3" s="4">
        <v>575</v>
      </c>
      <c r="D3" s="2">
        <v>3448</v>
      </c>
      <c r="E3" s="4">
        <v>1335</v>
      </c>
      <c r="F3">
        <v>1065</v>
      </c>
      <c r="G3">
        <v>2189</v>
      </c>
      <c r="I3">
        <v>579</v>
      </c>
      <c r="J3">
        <v>1086</v>
      </c>
      <c r="K3">
        <v>692</v>
      </c>
      <c r="L3" s="2">
        <v>1278</v>
      </c>
      <c r="N3" s="2">
        <v>1774</v>
      </c>
      <c r="O3">
        <v>426</v>
      </c>
      <c r="P3" s="2">
        <v>6956</v>
      </c>
      <c r="Q3">
        <v>1516</v>
      </c>
      <c r="R3" s="2">
        <v>1001</v>
      </c>
      <c r="S3">
        <v>2588</v>
      </c>
      <c r="U3">
        <v>1485</v>
      </c>
      <c r="V3">
        <f t="shared" ref="V3:V28" si="0">U3/5.85*5.39</f>
        <v>1368.2307692307693</v>
      </c>
      <c r="X3">
        <v>3439</v>
      </c>
      <c r="Y3">
        <f t="shared" ref="Y3:Y22" si="1">X3/5.85*5.39</f>
        <v>3168.5829059829061</v>
      </c>
      <c r="Z3">
        <v>708</v>
      </c>
      <c r="AA3">
        <v>1350</v>
      </c>
      <c r="AB3">
        <f t="shared" ref="AB3:AB26" si="2">AA3/5.85*5.73</f>
        <v>1322.3076923076924</v>
      </c>
      <c r="AC3">
        <v>1027</v>
      </c>
      <c r="AD3">
        <v>687</v>
      </c>
      <c r="AE3">
        <f t="shared" ref="AE3:AE32" si="3">AD3/5.85*5.65</f>
        <v>663.51282051282055</v>
      </c>
      <c r="AJ3">
        <v>918</v>
      </c>
      <c r="AO3" s="2">
        <v>3178</v>
      </c>
      <c r="AP3">
        <v>1722</v>
      </c>
      <c r="AQ3">
        <f t="shared" ref="AQ3:AQ40" si="4">AP3/5.85*5.65</f>
        <v>1663.1282051282053</v>
      </c>
      <c r="AS3">
        <v>2224</v>
      </c>
      <c r="AT3">
        <f t="shared" ref="AT3:AT37" si="5">AS3/5.85*5.65</f>
        <v>2147.965811965812</v>
      </c>
      <c r="AU3">
        <v>782</v>
      </c>
      <c r="AV3">
        <v>311</v>
      </c>
      <c r="AW3">
        <f t="shared" ref="AW3:AW12" si="6">AV3/5.85*5.65</f>
        <v>300.36752136752142</v>
      </c>
      <c r="AX3" s="2">
        <v>1989</v>
      </c>
      <c r="AY3">
        <v>1150</v>
      </c>
      <c r="AZ3">
        <f t="shared" ref="AZ3:AZ28" si="7">AY3/5.85*5.65</f>
        <v>1110.6837606837607</v>
      </c>
      <c r="BB3">
        <v>599</v>
      </c>
      <c r="BC3">
        <f t="shared" ref="BC3:BC25" si="8">BB3/5.85*5.65</f>
        <v>578.52136752136755</v>
      </c>
      <c r="BD3">
        <v>3765</v>
      </c>
      <c r="BE3">
        <v>642</v>
      </c>
      <c r="BF3">
        <f t="shared" ref="BF3:BF11" si="9">BE3/5.85*5.65</f>
        <v>620.0512820512821</v>
      </c>
      <c r="BK3">
        <v>790</v>
      </c>
      <c r="BL3">
        <f t="shared" ref="BL3:BL11" si="10">BK3/5.85*5.65</f>
        <v>762.991452991453</v>
      </c>
      <c r="BN3">
        <v>1116</v>
      </c>
      <c r="BO3">
        <f>BN3/5.85*5.65</f>
        <v>1077.846153846154</v>
      </c>
      <c r="BS3">
        <v>2280</v>
      </c>
      <c r="BT3">
        <v>457</v>
      </c>
      <c r="BU3">
        <f>BT3/5.85*5.65</f>
        <v>441.37606837606842</v>
      </c>
      <c r="BV3">
        <v>1171</v>
      </c>
      <c r="BW3">
        <v>2368</v>
      </c>
      <c r="BX3">
        <f>BW3/5.85*5.65</f>
        <v>2287.0427350427353</v>
      </c>
      <c r="BY3" s="3">
        <v>1807</v>
      </c>
      <c r="BZ3" t="s">
        <v>19</v>
      </c>
      <c r="CB3" t="s">
        <v>19</v>
      </c>
      <c r="CC3">
        <v>1661</v>
      </c>
      <c r="CE3">
        <v>500</v>
      </c>
    </row>
    <row r="4" spans="1:83">
      <c r="C4" s="4">
        <v>597</v>
      </c>
      <c r="D4" s="2">
        <v>4704</v>
      </c>
      <c r="E4" s="4">
        <v>1292</v>
      </c>
      <c r="G4">
        <v>625</v>
      </c>
      <c r="I4">
        <v>391</v>
      </c>
      <c r="J4">
        <v>962</v>
      </c>
      <c r="K4">
        <v>1229</v>
      </c>
      <c r="L4" s="2">
        <v>421</v>
      </c>
      <c r="N4" s="2">
        <v>2656</v>
      </c>
      <c r="O4">
        <v>1163</v>
      </c>
      <c r="Q4">
        <v>3235.56</v>
      </c>
      <c r="R4">
        <v>1281</v>
      </c>
      <c r="U4">
        <v>359</v>
      </c>
      <c r="V4">
        <f t="shared" si="0"/>
        <v>330.77094017094015</v>
      </c>
      <c r="X4">
        <v>1366</v>
      </c>
      <c r="Y4">
        <f t="shared" si="1"/>
        <v>1258.5880341880343</v>
      </c>
      <c r="Z4" s="2">
        <v>827</v>
      </c>
      <c r="AA4">
        <v>2173</v>
      </c>
      <c r="AB4">
        <f t="shared" si="2"/>
        <v>2128.4256410256412</v>
      </c>
      <c r="AD4">
        <v>842</v>
      </c>
      <c r="AE4">
        <f t="shared" si="3"/>
        <v>813.21367521367529</v>
      </c>
      <c r="AJ4">
        <v>666</v>
      </c>
      <c r="AO4">
        <v>8.36</v>
      </c>
      <c r="AP4">
        <v>1335</v>
      </c>
      <c r="AQ4">
        <f t="shared" si="4"/>
        <v>1289.3589743589746</v>
      </c>
      <c r="AS4">
        <v>443</v>
      </c>
      <c r="AT4">
        <f t="shared" si="5"/>
        <v>427.85470085470087</v>
      </c>
      <c r="AU4">
        <v>1237</v>
      </c>
      <c r="AV4">
        <v>1775</v>
      </c>
      <c r="AW4">
        <f t="shared" si="6"/>
        <v>1714.3162393162397</v>
      </c>
      <c r="AY4">
        <v>1153</v>
      </c>
      <c r="AZ4">
        <f t="shared" si="7"/>
        <v>1113.5811965811968</v>
      </c>
      <c r="BB4">
        <v>2425</v>
      </c>
      <c r="BC4">
        <f t="shared" si="8"/>
        <v>2342.0940170940175</v>
      </c>
      <c r="BD4">
        <v>853</v>
      </c>
      <c r="BE4">
        <v>820</v>
      </c>
      <c r="BF4">
        <f t="shared" si="9"/>
        <v>791.96581196581212</v>
      </c>
      <c r="BK4">
        <v>902</v>
      </c>
      <c r="BL4">
        <f t="shared" si="10"/>
        <v>871.1623931623933</v>
      </c>
      <c r="BT4">
        <v>449</v>
      </c>
      <c r="BU4">
        <f>BT4/5.85*5.65</f>
        <v>433.64957264957275</v>
      </c>
      <c r="CC4">
        <v>1210</v>
      </c>
      <c r="CE4">
        <v>1755</v>
      </c>
    </row>
    <row r="5" spans="1:83">
      <c r="C5" s="4">
        <v>428</v>
      </c>
      <c r="D5" s="2">
        <v>5000</v>
      </c>
      <c r="E5" s="4">
        <v>371</v>
      </c>
      <c r="G5">
        <v>3133</v>
      </c>
      <c r="I5">
        <v>784</v>
      </c>
      <c r="J5">
        <v>510</v>
      </c>
      <c r="K5">
        <v>745</v>
      </c>
      <c r="L5" s="2">
        <v>776</v>
      </c>
      <c r="N5" s="2">
        <v>1159</v>
      </c>
      <c r="O5">
        <v>1750</v>
      </c>
      <c r="P5" s="2">
        <v>1114</v>
      </c>
      <c r="Q5">
        <v>2899</v>
      </c>
      <c r="R5" s="2">
        <v>477</v>
      </c>
      <c r="U5">
        <v>2356</v>
      </c>
      <c r="V5">
        <f t="shared" si="0"/>
        <v>2170.7418803418805</v>
      </c>
      <c r="X5">
        <v>1041</v>
      </c>
      <c r="Y5">
        <f t="shared" si="1"/>
        <v>959.1435897435897</v>
      </c>
      <c r="Z5" s="2">
        <v>1189</v>
      </c>
      <c r="AA5">
        <v>1876</v>
      </c>
      <c r="AB5">
        <f t="shared" si="2"/>
        <v>1837.5179487179489</v>
      </c>
      <c r="AD5">
        <v>399</v>
      </c>
      <c r="AE5">
        <f t="shared" si="3"/>
        <v>385.35897435897436</v>
      </c>
      <c r="AJ5">
        <v>1341</v>
      </c>
      <c r="AO5" s="2">
        <v>2031</v>
      </c>
      <c r="AP5">
        <v>762</v>
      </c>
      <c r="AQ5">
        <f t="shared" si="4"/>
        <v>735.94871794871813</v>
      </c>
      <c r="AS5">
        <v>1405</v>
      </c>
      <c r="AT5">
        <f t="shared" si="5"/>
        <v>1356.9658119658122</v>
      </c>
      <c r="AU5">
        <v>843</v>
      </c>
      <c r="AV5">
        <v>1239</v>
      </c>
      <c r="AW5">
        <f t="shared" si="6"/>
        <v>1196.6410256410256</v>
      </c>
      <c r="AY5">
        <v>378</v>
      </c>
      <c r="AZ5">
        <f t="shared" si="7"/>
        <v>365.07692307692309</v>
      </c>
      <c r="BB5">
        <v>762</v>
      </c>
      <c r="BC5">
        <f t="shared" si="8"/>
        <v>735.94871794871813</v>
      </c>
      <c r="BE5">
        <v>1161</v>
      </c>
      <c r="BF5">
        <f t="shared" si="9"/>
        <v>1121.3076923076924</v>
      </c>
      <c r="BK5">
        <v>714</v>
      </c>
      <c r="BL5">
        <f t="shared" si="10"/>
        <v>689.58974358974365</v>
      </c>
      <c r="CC5">
        <v>866</v>
      </c>
      <c r="CE5">
        <v>1718</v>
      </c>
    </row>
    <row r="6" spans="1:83">
      <c r="C6" s="4">
        <v>3600</v>
      </c>
      <c r="D6" s="2">
        <v>3221</v>
      </c>
      <c r="E6" s="4">
        <v>584</v>
      </c>
      <c r="G6">
        <v>2684</v>
      </c>
      <c r="I6">
        <v>1342</v>
      </c>
      <c r="J6">
        <v>476</v>
      </c>
      <c r="K6">
        <v>558</v>
      </c>
      <c r="L6" s="2">
        <v>631</v>
      </c>
      <c r="O6">
        <v>383</v>
      </c>
      <c r="P6">
        <v>1033</v>
      </c>
      <c r="Q6">
        <v>1685</v>
      </c>
      <c r="R6">
        <v>467</v>
      </c>
      <c r="U6">
        <v>1333</v>
      </c>
      <c r="V6">
        <f t="shared" si="0"/>
        <v>1228.1829059829058</v>
      </c>
      <c r="X6">
        <v>1651</v>
      </c>
      <c r="Y6">
        <f t="shared" si="1"/>
        <v>1521.1777777777777</v>
      </c>
      <c r="Z6" s="2">
        <v>947</v>
      </c>
      <c r="AA6">
        <v>2123</v>
      </c>
      <c r="AB6">
        <f t="shared" si="2"/>
        <v>2079.4512820512823</v>
      </c>
      <c r="AD6">
        <v>1322</v>
      </c>
      <c r="AE6">
        <f t="shared" si="3"/>
        <v>1276.8034188034189</v>
      </c>
      <c r="AJ6">
        <v>608</v>
      </c>
      <c r="AO6" s="2">
        <v>3666</v>
      </c>
      <c r="AP6">
        <v>126</v>
      </c>
      <c r="AQ6">
        <f t="shared" si="4"/>
        <v>121.69230769230771</v>
      </c>
      <c r="AS6">
        <v>393</v>
      </c>
      <c r="AT6">
        <f t="shared" si="5"/>
        <v>379.5641025641026</v>
      </c>
      <c r="AU6">
        <v>1053</v>
      </c>
      <c r="AV6">
        <v>1051</v>
      </c>
      <c r="AW6">
        <f t="shared" si="6"/>
        <v>1015.0683760683761</v>
      </c>
      <c r="AY6">
        <v>2479</v>
      </c>
      <c r="AZ6">
        <f t="shared" si="7"/>
        <v>2394.2478632478633</v>
      </c>
      <c r="BB6">
        <v>316</v>
      </c>
      <c r="BC6">
        <f t="shared" si="8"/>
        <v>305.19658119658123</v>
      </c>
      <c r="BE6">
        <v>523.16</v>
      </c>
      <c r="BF6">
        <f t="shared" si="9"/>
        <v>505.27418803418806</v>
      </c>
      <c r="BK6">
        <v>1638</v>
      </c>
      <c r="BL6">
        <f t="shared" si="10"/>
        <v>1582</v>
      </c>
      <c r="CC6">
        <v>304</v>
      </c>
    </row>
    <row r="7" spans="1:83">
      <c r="A7">
        <v>11.5</v>
      </c>
      <c r="B7">
        <v>17583</v>
      </c>
      <c r="E7" s="4">
        <v>1440</v>
      </c>
      <c r="G7">
        <v>766</v>
      </c>
      <c r="I7">
        <v>1206</v>
      </c>
      <c r="J7">
        <v>468</v>
      </c>
      <c r="K7">
        <v>754</v>
      </c>
      <c r="L7" s="2">
        <v>565</v>
      </c>
      <c r="O7">
        <v>558</v>
      </c>
      <c r="Q7">
        <v>547</v>
      </c>
      <c r="U7">
        <v>1115</v>
      </c>
      <c r="V7">
        <f t="shared" si="0"/>
        <v>1027.3247863247864</v>
      </c>
      <c r="X7">
        <v>588</v>
      </c>
      <c r="Y7">
        <f t="shared" si="1"/>
        <v>541.76410256410259</v>
      </c>
      <c r="Z7">
        <v>2010</v>
      </c>
      <c r="AA7">
        <v>946</v>
      </c>
      <c r="AB7">
        <f t="shared" si="2"/>
        <v>926.59487179487201</v>
      </c>
      <c r="AD7">
        <v>1083</v>
      </c>
      <c r="AE7">
        <f t="shared" si="3"/>
        <v>1045.9743589743591</v>
      </c>
      <c r="AJ7">
        <v>775</v>
      </c>
      <c r="AP7">
        <v>878</v>
      </c>
      <c r="AQ7">
        <f t="shared" si="4"/>
        <v>847.98290598290612</v>
      </c>
      <c r="AS7">
        <v>1029</v>
      </c>
      <c r="AT7">
        <f t="shared" si="5"/>
        <v>993.82051282051293</v>
      </c>
      <c r="AU7">
        <v>2522</v>
      </c>
      <c r="AV7">
        <v>1324</v>
      </c>
      <c r="AW7">
        <f t="shared" si="6"/>
        <v>1278.735042735043</v>
      </c>
      <c r="AY7">
        <v>1047</v>
      </c>
      <c r="AZ7">
        <f t="shared" si="7"/>
        <v>1011.2051282051283</v>
      </c>
      <c r="BB7">
        <v>1125</v>
      </c>
      <c r="BC7">
        <f t="shared" si="8"/>
        <v>1086.5384615384617</v>
      </c>
      <c r="BE7">
        <v>59</v>
      </c>
      <c r="BF7">
        <f t="shared" si="9"/>
        <v>56.982905982905997</v>
      </c>
      <c r="BK7">
        <v>346</v>
      </c>
      <c r="BL7">
        <f t="shared" si="10"/>
        <v>334.17094017094018</v>
      </c>
    </row>
    <row r="8" spans="1:83">
      <c r="A8">
        <v>11.9</v>
      </c>
      <c r="B8">
        <v>50000</v>
      </c>
      <c r="E8" s="4">
        <v>1037</v>
      </c>
      <c r="G8">
        <v>1443</v>
      </c>
      <c r="I8">
        <v>2186</v>
      </c>
      <c r="J8">
        <v>453</v>
      </c>
      <c r="K8">
        <v>692</v>
      </c>
      <c r="L8" s="2">
        <v>669</v>
      </c>
      <c r="Q8">
        <v>872</v>
      </c>
      <c r="U8">
        <v>313</v>
      </c>
      <c r="V8">
        <f t="shared" si="0"/>
        <v>288.38803418803417</v>
      </c>
      <c r="X8">
        <v>576</v>
      </c>
      <c r="Y8">
        <f t="shared" si="1"/>
        <v>530.70769230769235</v>
      </c>
      <c r="AA8">
        <v>710</v>
      </c>
      <c r="AB8">
        <f t="shared" si="2"/>
        <v>695.43589743589757</v>
      </c>
      <c r="AD8">
        <v>2588</v>
      </c>
      <c r="AE8">
        <f t="shared" si="3"/>
        <v>2499.5213675213677</v>
      </c>
      <c r="AP8">
        <v>996</v>
      </c>
      <c r="AQ8">
        <f t="shared" si="4"/>
        <v>961.94871794871813</v>
      </c>
      <c r="AS8">
        <v>1556</v>
      </c>
      <c r="AT8">
        <f t="shared" si="5"/>
        <v>1502.8034188034189</v>
      </c>
      <c r="AU8">
        <v>2339</v>
      </c>
      <c r="AV8">
        <v>386</v>
      </c>
      <c r="AW8">
        <f t="shared" si="6"/>
        <v>372.80341880341888</v>
      </c>
      <c r="AY8">
        <v>552</v>
      </c>
      <c r="AZ8">
        <f t="shared" si="7"/>
        <v>533.1282051282052</v>
      </c>
      <c r="BB8">
        <v>787</v>
      </c>
      <c r="BC8">
        <f t="shared" si="8"/>
        <v>760.0940170940172</v>
      </c>
      <c r="BE8">
        <v>400</v>
      </c>
      <c r="BF8">
        <f t="shared" si="9"/>
        <v>386.32478632478632</v>
      </c>
      <c r="BK8">
        <v>829</v>
      </c>
      <c r="BL8">
        <f t="shared" si="10"/>
        <v>800.65811965811986</v>
      </c>
    </row>
    <row r="9" spans="1:83">
      <c r="A9">
        <v>11.12</v>
      </c>
      <c r="B9">
        <v>30000</v>
      </c>
      <c r="E9" s="4">
        <v>1226</v>
      </c>
      <c r="G9">
        <v>842</v>
      </c>
      <c r="I9">
        <v>704</v>
      </c>
      <c r="J9">
        <v>540</v>
      </c>
      <c r="K9">
        <v>664</v>
      </c>
      <c r="L9" s="2">
        <v>2339</v>
      </c>
      <c r="Q9">
        <v>609</v>
      </c>
      <c r="U9">
        <v>1092</v>
      </c>
      <c r="V9">
        <f t="shared" si="0"/>
        <v>1006.1333333333333</v>
      </c>
      <c r="X9">
        <v>466</v>
      </c>
      <c r="Y9">
        <f t="shared" si="1"/>
        <v>429.35726495726493</v>
      </c>
      <c r="AA9">
        <v>709</v>
      </c>
      <c r="AB9">
        <f t="shared" si="2"/>
        <v>694.45641025641032</v>
      </c>
      <c r="AD9">
        <v>3101</v>
      </c>
      <c r="AE9">
        <f t="shared" si="3"/>
        <v>2994.9829059829062</v>
      </c>
      <c r="AP9">
        <v>963</v>
      </c>
      <c r="AQ9">
        <f t="shared" si="4"/>
        <v>930.07692307692309</v>
      </c>
      <c r="AS9">
        <v>2515</v>
      </c>
      <c r="AT9">
        <f t="shared" si="5"/>
        <v>2429.0170940170947</v>
      </c>
      <c r="AV9">
        <v>1062</v>
      </c>
      <c r="AW9">
        <f t="shared" si="6"/>
        <v>1025.6923076923078</v>
      </c>
      <c r="AY9">
        <v>1379</v>
      </c>
      <c r="AZ9">
        <f t="shared" si="7"/>
        <v>1331.8547008547009</v>
      </c>
      <c r="BB9">
        <v>394</v>
      </c>
      <c r="BC9">
        <f t="shared" si="8"/>
        <v>380.52991452991455</v>
      </c>
      <c r="BE9">
        <v>1445</v>
      </c>
      <c r="BF9">
        <f t="shared" si="9"/>
        <v>1395.5982905982908</v>
      </c>
      <c r="BK9">
        <v>1398</v>
      </c>
      <c r="BL9">
        <f t="shared" si="10"/>
        <v>1350.2051282051284</v>
      </c>
    </row>
    <row r="10" spans="1:83">
      <c r="A10">
        <v>11.16</v>
      </c>
      <c r="B10">
        <v>39733</v>
      </c>
      <c r="E10" s="4">
        <v>564</v>
      </c>
      <c r="G10">
        <v>543</v>
      </c>
      <c r="I10">
        <v>161</v>
      </c>
      <c r="J10">
        <v>598</v>
      </c>
      <c r="K10">
        <v>264</v>
      </c>
      <c r="L10" s="2">
        <v>2604</v>
      </c>
      <c r="Q10">
        <v>710</v>
      </c>
      <c r="U10">
        <v>2296</v>
      </c>
      <c r="V10">
        <f t="shared" si="0"/>
        <v>2115.4598290598292</v>
      </c>
      <c r="X10">
        <v>524</v>
      </c>
      <c r="Y10">
        <f t="shared" si="1"/>
        <v>482.7965811965812</v>
      </c>
      <c r="AA10">
        <v>571</v>
      </c>
      <c r="AB10">
        <f t="shared" si="2"/>
        <v>559.28717948717963</v>
      </c>
      <c r="AD10">
        <v>3049</v>
      </c>
      <c r="AE10">
        <f t="shared" si="3"/>
        <v>2944.7606837606841</v>
      </c>
      <c r="AP10">
        <v>1590</v>
      </c>
      <c r="AQ10">
        <f t="shared" si="4"/>
        <v>1535.6410256410259</v>
      </c>
      <c r="AS10">
        <v>971</v>
      </c>
      <c r="AT10">
        <f t="shared" si="5"/>
        <v>937.80341880341894</v>
      </c>
      <c r="AV10">
        <v>656</v>
      </c>
      <c r="AW10">
        <f t="shared" si="6"/>
        <v>633.57264957264965</v>
      </c>
      <c r="AY10">
        <v>328</v>
      </c>
      <c r="AZ10">
        <f t="shared" si="7"/>
        <v>316.78632478632483</v>
      </c>
      <c r="BB10">
        <v>334</v>
      </c>
      <c r="BC10">
        <f t="shared" si="8"/>
        <v>322.58119658119659</v>
      </c>
      <c r="BE10">
        <v>242</v>
      </c>
      <c r="BF10">
        <f t="shared" si="9"/>
        <v>233.72649572649576</v>
      </c>
      <c r="BK10">
        <v>1370</v>
      </c>
      <c r="BL10">
        <f t="shared" si="10"/>
        <v>1323.1623931623933</v>
      </c>
    </row>
    <row r="11" spans="1:83">
      <c r="A11" t="s">
        <v>17</v>
      </c>
      <c r="B11">
        <v>3914.1617094017301</v>
      </c>
      <c r="E11" s="4">
        <v>759</v>
      </c>
      <c r="G11">
        <v>721</v>
      </c>
      <c r="I11">
        <v>193</v>
      </c>
      <c r="J11" s="2">
        <v>1492</v>
      </c>
      <c r="K11">
        <v>1085</v>
      </c>
      <c r="L11" s="2">
        <v>2466</v>
      </c>
      <c r="Q11">
        <v>542</v>
      </c>
      <c r="U11">
        <v>1053</v>
      </c>
      <c r="V11">
        <f t="shared" si="0"/>
        <v>970.19999999999993</v>
      </c>
      <c r="X11">
        <v>1485</v>
      </c>
      <c r="Y11">
        <f t="shared" si="1"/>
        <v>1368.2307692307693</v>
      </c>
      <c r="AA11">
        <v>1487</v>
      </c>
      <c r="AB11">
        <f t="shared" si="2"/>
        <v>1456.4974358974362</v>
      </c>
      <c r="AD11">
        <v>306</v>
      </c>
      <c r="AE11">
        <f t="shared" si="3"/>
        <v>295.5384615384616</v>
      </c>
      <c r="AP11">
        <v>332</v>
      </c>
      <c r="AQ11">
        <f t="shared" si="4"/>
        <v>320.64957264957269</v>
      </c>
      <c r="AS11">
        <v>833</v>
      </c>
      <c r="AT11">
        <f t="shared" si="5"/>
        <v>804.52136752136767</v>
      </c>
      <c r="AV11">
        <v>1162</v>
      </c>
      <c r="AW11">
        <f t="shared" si="6"/>
        <v>1122.2735042735044</v>
      </c>
      <c r="AY11">
        <v>389</v>
      </c>
      <c r="AZ11">
        <f t="shared" si="7"/>
        <v>375.70085470085473</v>
      </c>
      <c r="BB11">
        <v>380</v>
      </c>
      <c r="BC11">
        <f t="shared" si="8"/>
        <v>367.00854700854711</v>
      </c>
      <c r="BE11">
        <v>463</v>
      </c>
      <c r="BF11">
        <f t="shared" si="9"/>
        <v>447.17094017094024</v>
      </c>
      <c r="BK11">
        <v>1192</v>
      </c>
      <c r="BL11">
        <f t="shared" si="10"/>
        <v>1151.2478632478635</v>
      </c>
    </row>
    <row r="12" spans="1:83">
      <c r="A12">
        <v>11.18</v>
      </c>
      <c r="B12">
        <v>50850</v>
      </c>
      <c r="E12" s="4">
        <v>866</v>
      </c>
      <c r="G12">
        <v>2642</v>
      </c>
      <c r="I12">
        <v>702</v>
      </c>
      <c r="J12" s="2">
        <v>2384</v>
      </c>
      <c r="K12">
        <v>529</v>
      </c>
      <c r="L12">
        <v>1694</v>
      </c>
      <c r="Q12">
        <v>2160</v>
      </c>
      <c r="U12">
        <v>1304</v>
      </c>
      <c r="V12">
        <f t="shared" si="0"/>
        <v>1201.4632478632477</v>
      </c>
      <c r="X12">
        <v>783</v>
      </c>
      <c r="Y12">
        <f t="shared" si="1"/>
        <v>721.43076923076933</v>
      </c>
      <c r="AA12">
        <v>877</v>
      </c>
      <c r="AB12">
        <f t="shared" si="2"/>
        <v>859.0102564102566</v>
      </c>
      <c r="AD12">
        <v>1512</v>
      </c>
      <c r="AE12">
        <f t="shared" si="3"/>
        <v>1460.3076923076924</v>
      </c>
      <c r="AP12">
        <v>1332</v>
      </c>
      <c r="AQ12">
        <f t="shared" si="4"/>
        <v>1286.4615384615386</v>
      </c>
      <c r="AS12">
        <v>1296</v>
      </c>
      <c r="AT12">
        <f t="shared" si="5"/>
        <v>1251.6923076923078</v>
      </c>
      <c r="AV12">
        <v>1060</v>
      </c>
      <c r="AW12">
        <f t="shared" si="6"/>
        <v>1023.7606837606838</v>
      </c>
      <c r="AY12">
        <v>1180</v>
      </c>
      <c r="AZ12">
        <f t="shared" si="7"/>
        <v>1139.6581196581199</v>
      </c>
      <c r="BB12">
        <v>1317</v>
      </c>
      <c r="BC12">
        <f t="shared" si="8"/>
        <v>1271.9743589743591</v>
      </c>
    </row>
    <row r="13" spans="1:83">
      <c r="A13" s="14" t="s">
        <v>18</v>
      </c>
      <c r="B13">
        <v>56500</v>
      </c>
      <c r="E13" s="4">
        <v>671</v>
      </c>
      <c r="G13">
        <v>1153</v>
      </c>
      <c r="I13">
        <v>566</v>
      </c>
      <c r="K13">
        <v>719</v>
      </c>
      <c r="Q13">
        <v>759</v>
      </c>
      <c r="U13">
        <v>1616</v>
      </c>
      <c r="V13">
        <f t="shared" si="0"/>
        <v>1488.9299145299146</v>
      </c>
      <c r="X13">
        <v>1775</v>
      </c>
      <c r="Y13">
        <f t="shared" si="1"/>
        <v>1635.4273504273506</v>
      </c>
      <c r="AA13">
        <v>506</v>
      </c>
      <c r="AB13">
        <f t="shared" si="2"/>
        <v>495.62051282051289</v>
      </c>
      <c r="AD13">
        <v>1459</v>
      </c>
      <c r="AE13">
        <f t="shared" si="3"/>
        <v>1409.1196581196582</v>
      </c>
      <c r="AP13">
        <v>1808</v>
      </c>
      <c r="AQ13">
        <f t="shared" si="4"/>
        <v>1746.1880341880344</v>
      </c>
      <c r="AS13">
        <v>1150</v>
      </c>
      <c r="AT13">
        <f t="shared" si="5"/>
        <v>1110.6837606837607</v>
      </c>
      <c r="AY13">
        <v>672</v>
      </c>
      <c r="AZ13">
        <f t="shared" si="7"/>
        <v>649.02564102564111</v>
      </c>
      <c r="BB13">
        <v>546</v>
      </c>
      <c r="BC13">
        <f t="shared" si="8"/>
        <v>527.33333333333337</v>
      </c>
    </row>
    <row r="14" spans="1:83">
      <c r="A14">
        <v>11.27</v>
      </c>
      <c r="B14">
        <v>9076</v>
      </c>
      <c r="E14" s="4">
        <v>409</v>
      </c>
      <c r="G14">
        <v>647</v>
      </c>
      <c r="I14">
        <v>1025</v>
      </c>
      <c r="K14">
        <v>1042</v>
      </c>
      <c r="Q14">
        <v>668</v>
      </c>
      <c r="U14">
        <v>1075</v>
      </c>
      <c r="V14">
        <f t="shared" si="0"/>
        <v>990.47008547008545</v>
      </c>
      <c r="X14">
        <v>937</v>
      </c>
      <c r="Y14">
        <f t="shared" si="1"/>
        <v>863.32136752136751</v>
      </c>
      <c r="AA14">
        <v>1188</v>
      </c>
      <c r="AB14">
        <f t="shared" si="2"/>
        <v>1163.6307692307694</v>
      </c>
      <c r="AD14">
        <v>1488</v>
      </c>
      <c r="AE14">
        <f t="shared" si="3"/>
        <v>1437.1282051282053</v>
      </c>
      <c r="AP14">
        <v>319</v>
      </c>
      <c r="AQ14">
        <f t="shared" si="4"/>
        <v>308.09401709401715</v>
      </c>
      <c r="AS14">
        <v>1048</v>
      </c>
      <c r="AT14">
        <f t="shared" si="5"/>
        <v>1012.1709401709403</v>
      </c>
      <c r="AY14">
        <v>773</v>
      </c>
      <c r="AZ14">
        <f t="shared" si="7"/>
        <v>746.57264957264965</v>
      </c>
      <c r="BB14">
        <v>844</v>
      </c>
      <c r="BC14">
        <f t="shared" si="8"/>
        <v>815.14529914529919</v>
      </c>
    </row>
    <row r="15" spans="1:83">
      <c r="E15" s="4">
        <v>685</v>
      </c>
      <c r="G15">
        <v>195</v>
      </c>
      <c r="I15">
        <v>875</v>
      </c>
      <c r="K15">
        <v>1269</v>
      </c>
      <c r="Q15">
        <v>489</v>
      </c>
      <c r="U15">
        <v>1345</v>
      </c>
      <c r="V15">
        <f t="shared" si="0"/>
        <v>1239.2393162393164</v>
      </c>
      <c r="X15">
        <v>1108</v>
      </c>
      <c r="Y15">
        <f t="shared" si="1"/>
        <v>1020.8752136752137</v>
      </c>
      <c r="AA15">
        <v>1150</v>
      </c>
      <c r="AB15">
        <f t="shared" si="2"/>
        <v>1126.4102564102566</v>
      </c>
      <c r="AD15">
        <v>823</v>
      </c>
      <c r="AE15">
        <f t="shared" si="3"/>
        <v>794.86324786324792</v>
      </c>
      <c r="AP15">
        <v>259</v>
      </c>
      <c r="AQ15">
        <f t="shared" si="4"/>
        <v>250.14529914529919</v>
      </c>
      <c r="AS15">
        <v>1196</v>
      </c>
      <c r="AT15">
        <f t="shared" si="5"/>
        <v>1155.1111111111113</v>
      </c>
      <c r="AY15">
        <v>644</v>
      </c>
      <c r="AZ15">
        <f t="shared" si="7"/>
        <v>621.982905982906</v>
      </c>
      <c r="BB15">
        <v>1090</v>
      </c>
      <c r="BC15">
        <f t="shared" si="8"/>
        <v>1052.735042735043</v>
      </c>
    </row>
    <row r="16" spans="1:83">
      <c r="E16" s="4">
        <v>861</v>
      </c>
      <c r="I16">
        <v>472</v>
      </c>
      <c r="K16">
        <v>663</v>
      </c>
      <c r="Q16">
        <v>958</v>
      </c>
      <c r="U16">
        <v>2168</v>
      </c>
      <c r="V16">
        <f t="shared" si="0"/>
        <v>1997.5247863247864</v>
      </c>
      <c r="X16">
        <v>1466</v>
      </c>
      <c r="Y16">
        <f t="shared" si="1"/>
        <v>1350.7247863247862</v>
      </c>
      <c r="AA16">
        <v>750</v>
      </c>
      <c r="AB16">
        <f t="shared" si="2"/>
        <v>734.61538461538464</v>
      </c>
      <c r="AD16">
        <v>1502</v>
      </c>
      <c r="AE16">
        <f t="shared" si="3"/>
        <v>1450.649572649573</v>
      </c>
      <c r="AP16">
        <v>314</v>
      </c>
      <c r="AQ16">
        <f t="shared" si="4"/>
        <v>303.26495726495727</v>
      </c>
      <c r="AS16">
        <v>1035</v>
      </c>
      <c r="AT16">
        <f t="shared" si="5"/>
        <v>999.61538461538476</v>
      </c>
      <c r="AY16">
        <v>396</v>
      </c>
      <c r="AZ16">
        <f t="shared" si="7"/>
        <v>382.46153846153851</v>
      </c>
      <c r="BB16">
        <v>1356</v>
      </c>
      <c r="BC16">
        <f t="shared" si="8"/>
        <v>1309.6410256410256</v>
      </c>
    </row>
    <row r="17" spans="1:55">
      <c r="A17" t="s">
        <v>16</v>
      </c>
      <c r="B17">
        <f>SUM(B2:B16)</f>
        <v>307656.16170940176</v>
      </c>
      <c r="E17" s="4">
        <v>983</v>
      </c>
      <c r="I17">
        <v>538</v>
      </c>
      <c r="K17">
        <v>973</v>
      </c>
      <c r="Q17">
        <v>333</v>
      </c>
      <c r="U17">
        <v>2163</v>
      </c>
      <c r="V17">
        <f t="shared" si="0"/>
        <v>1992.9179487179488</v>
      </c>
      <c r="X17">
        <v>1130</v>
      </c>
      <c r="Y17">
        <f t="shared" si="1"/>
        <v>1041.1452991452993</v>
      </c>
      <c r="AA17">
        <v>1286</v>
      </c>
      <c r="AB17">
        <f t="shared" si="2"/>
        <v>1259.6205128205129</v>
      </c>
      <c r="AD17">
        <v>545</v>
      </c>
      <c r="AE17">
        <f t="shared" si="3"/>
        <v>526.36752136752148</v>
      </c>
      <c r="AP17">
        <v>317</v>
      </c>
      <c r="AQ17">
        <f t="shared" si="4"/>
        <v>306.16239316239324</v>
      </c>
      <c r="AS17">
        <v>1684</v>
      </c>
      <c r="AT17">
        <f t="shared" si="5"/>
        <v>1626.4273504273506</v>
      </c>
      <c r="AY17">
        <v>274</v>
      </c>
      <c r="AZ17">
        <f t="shared" si="7"/>
        <v>264.63247863247869</v>
      </c>
      <c r="BB17">
        <v>825</v>
      </c>
      <c r="BC17">
        <f t="shared" si="8"/>
        <v>796.79487179487182</v>
      </c>
    </row>
    <row r="18" spans="1:55">
      <c r="A18" t="s">
        <v>15</v>
      </c>
      <c r="B18" s="13">
        <f>B17-A50</f>
        <v>-15513.727179487119</v>
      </c>
      <c r="E18" s="4">
        <v>854</v>
      </c>
      <c r="I18">
        <v>1333</v>
      </c>
      <c r="K18">
        <v>358</v>
      </c>
      <c r="U18">
        <v>1336</v>
      </c>
      <c r="V18">
        <f t="shared" si="0"/>
        <v>1230.9470085470086</v>
      </c>
      <c r="X18">
        <v>737</v>
      </c>
      <c r="Y18">
        <f t="shared" si="1"/>
        <v>679.04786324786323</v>
      </c>
      <c r="AA18">
        <v>1073</v>
      </c>
      <c r="AB18">
        <f t="shared" si="2"/>
        <v>1050.9897435897437</v>
      </c>
      <c r="AD18">
        <v>1246</v>
      </c>
      <c r="AE18">
        <f t="shared" si="3"/>
        <v>1203.4017094017095</v>
      </c>
      <c r="AP18">
        <v>219</v>
      </c>
      <c r="AQ18">
        <f t="shared" si="4"/>
        <v>211.51282051282053</v>
      </c>
      <c r="AS18">
        <v>884</v>
      </c>
      <c r="AT18">
        <f t="shared" si="5"/>
        <v>853.77777777777783</v>
      </c>
      <c r="AY18">
        <v>1304</v>
      </c>
      <c r="AZ18">
        <f t="shared" si="7"/>
        <v>1259.4188034188035</v>
      </c>
      <c r="BB18">
        <v>376</v>
      </c>
      <c r="BC18">
        <f t="shared" si="8"/>
        <v>363.14529914529919</v>
      </c>
    </row>
    <row r="19" spans="1:55">
      <c r="B19">
        <f>B18/5.65</f>
        <v>-2745.7924211481627</v>
      </c>
      <c r="E19" s="4">
        <v>642</v>
      </c>
      <c r="I19">
        <v>657</v>
      </c>
      <c r="K19">
        <v>858</v>
      </c>
      <c r="U19">
        <v>1160</v>
      </c>
      <c r="V19">
        <f t="shared" si="0"/>
        <v>1068.7863247863247</v>
      </c>
      <c r="X19">
        <v>852</v>
      </c>
      <c r="Y19">
        <f t="shared" si="1"/>
        <v>785.00512820512824</v>
      </c>
      <c r="AA19">
        <v>983</v>
      </c>
      <c r="AB19">
        <f t="shared" si="2"/>
        <v>962.83589743589755</v>
      </c>
      <c r="AD19">
        <v>906</v>
      </c>
      <c r="AE19">
        <f t="shared" si="3"/>
        <v>875.02564102564122</v>
      </c>
      <c r="AP19">
        <v>471</v>
      </c>
      <c r="AQ19">
        <f t="shared" si="4"/>
        <v>454.89743589743591</v>
      </c>
      <c r="AS19">
        <v>877</v>
      </c>
      <c r="AT19">
        <f t="shared" si="5"/>
        <v>847.01709401709422</v>
      </c>
      <c r="AY19">
        <v>732</v>
      </c>
      <c r="AZ19">
        <f t="shared" si="7"/>
        <v>706.97435897435912</v>
      </c>
      <c r="BB19">
        <v>807</v>
      </c>
      <c r="BC19">
        <f t="shared" si="8"/>
        <v>779.41025641025647</v>
      </c>
    </row>
    <row r="20" spans="1:55">
      <c r="E20" s="4">
        <v>729.79</v>
      </c>
      <c r="I20">
        <v>1889</v>
      </c>
      <c r="K20">
        <v>818</v>
      </c>
      <c r="U20">
        <v>1461</v>
      </c>
      <c r="V20">
        <f t="shared" si="0"/>
        <v>1346.1179487179486</v>
      </c>
      <c r="X20">
        <v>850</v>
      </c>
      <c r="Y20">
        <f t="shared" si="1"/>
        <v>783.16239316239307</v>
      </c>
      <c r="AA20">
        <v>1443</v>
      </c>
      <c r="AB20">
        <f t="shared" si="2"/>
        <v>1413.4000000000003</v>
      </c>
      <c r="AD20">
        <v>1308</v>
      </c>
      <c r="AE20">
        <f t="shared" si="3"/>
        <v>1263.2820512820513</v>
      </c>
      <c r="AP20">
        <v>441</v>
      </c>
      <c r="AQ20">
        <f t="shared" si="4"/>
        <v>425.92307692307696</v>
      </c>
      <c r="AS20">
        <v>938</v>
      </c>
      <c r="AT20">
        <f t="shared" si="5"/>
        <v>905.93162393162402</v>
      </c>
      <c r="AY20">
        <v>663</v>
      </c>
      <c r="AZ20">
        <f t="shared" si="7"/>
        <v>640.33333333333337</v>
      </c>
      <c r="BB20">
        <v>1543</v>
      </c>
      <c r="BC20">
        <f t="shared" si="8"/>
        <v>1490.2478632478635</v>
      </c>
    </row>
    <row r="21" spans="1:55">
      <c r="E21" s="4">
        <v>853</v>
      </c>
      <c r="I21">
        <v>465</v>
      </c>
      <c r="K21">
        <v>486</v>
      </c>
      <c r="U21">
        <v>1694</v>
      </c>
      <c r="V21">
        <f t="shared" si="0"/>
        <v>1560.7965811965812</v>
      </c>
      <c r="X21">
        <v>615</v>
      </c>
      <c r="Y21">
        <f t="shared" si="1"/>
        <v>566.64102564102564</v>
      </c>
      <c r="AA21">
        <v>1228</v>
      </c>
      <c r="AB21">
        <f t="shared" si="2"/>
        <v>1202.8102564102567</v>
      </c>
      <c r="AD21">
        <v>819</v>
      </c>
      <c r="AE21">
        <f t="shared" si="3"/>
        <v>791</v>
      </c>
      <c r="AP21">
        <v>359</v>
      </c>
      <c r="AQ21">
        <f t="shared" si="4"/>
        <v>346.72649572649578</v>
      </c>
      <c r="AS21">
        <v>637</v>
      </c>
      <c r="AT21">
        <f t="shared" si="5"/>
        <v>615.22222222222229</v>
      </c>
      <c r="AY21">
        <v>755</v>
      </c>
      <c r="AZ21">
        <f t="shared" si="7"/>
        <v>729.18803418803429</v>
      </c>
      <c r="BB21">
        <v>366</v>
      </c>
      <c r="BC21">
        <f t="shared" si="8"/>
        <v>353.48717948717956</v>
      </c>
    </row>
    <row r="22" spans="1:55">
      <c r="E22" s="4">
        <v>957</v>
      </c>
      <c r="I22">
        <v>550</v>
      </c>
      <c r="K22">
        <v>1409</v>
      </c>
      <c r="U22">
        <v>989</v>
      </c>
      <c r="V22">
        <f t="shared" si="0"/>
        <v>911.23247863247866</v>
      </c>
      <c r="X22">
        <v>681</v>
      </c>
      <c r="Y22">
        <f t="shared" si="1"/>
        <v>627.45128205128208</v>
      </c>
      <c r="AA22">
        <v>1014</v>
      </c>
      <c r="AB22">
        <f t="shared" si="2"/>
        <v>993.20000000000016</v>
      </c>
      <c r="AD22">
        <v>1029</v>
      </c>
      <c r="AE22">
        <f t="shared" si="3"/>
        <v>993.82051282051293</v>
      </c>
      <c r="AP22">
        <v>367</v>
      </c>
      <c r="AQ22">
        <f t="shared" si="4"/>
        <v>354.45299145299151</v>
      </c>
      <c r="AS22">
        <v>1353</v>
      </c>
      <c r="AT22">
        <f t="shared" si="5"/>
        <v>1306.7435897435898</v>
      </c>
      <c r="AY22">
        <v>2903</v>
      </c>
      <c r="AZ22">
        <f t="shared" si="7"/>
        <v>2803.7521367521372</v>
      </c>
      <c r="BB22">
        <v>1278</v>
      </c>
      <c r="BC22">
        <f t="shared" si="8"/>
        <v>1234.3076923076926</v>
      </c>
    </row>
    <row r="23" spans="1:55">
      <c r="E23" s="4">
        <v>388</v>
      </c>
      <c r="I23">
        <v>479</v>
      </c>
      <c r="K23">
        <v>1094</v>
      </c>
      <c r="U23">
        <v>1386</v>
      </c>
      <c r="V23">
        <f t="shared" si="0"/>
        <v>1277.0153846153846</v>
      </c>
      <c r="AA23">
        <v>587</v>
      </c>
      <c r="AB23">
        <f t="shared" si="2"/>
        <v>574.9589743589745</v>
      </c>
      <c r="AD23">
        <v>1349</v>
      </c>
      <c r="AE23">
        <f t="shared" si="3"/>
        <v>1302.880341880342</v>
      </c>
      <c r="AP23">
        <v>1076</v>
      </c>
      <c r="AQ23">
        <f t="shared" si="4"/>
        <v>1039.2136752136753</v>
      </c>
      <c r="AS23">
        <v>1011</v>
      </c>
      <c r="AT23">
        <f t="shared" si="5"/>
        <v>976.43589743589746</v>
      </c>
      <c r="AY23">
        <v>762</v>
      </c>
      <c r="AZ23">
        <f t="shared" si="7"/>
        <v>735.94871794871813</v>
      </c>
      <c r="BB23">
        <v>718</v>
      </c>
      <c r="BC23">
        <f t="shared" si="8"/>
        <v>693.45299145299157</v>
      </c>
    </row>
    <row r="24" spans="1:55">
      <c r="E24" s="4">
        <v>1076</v>
      </c>
      <c r="I24">
        <v>891</v>
      </c>
      <c r="K24">
        <v>1245</v>
      </c>
      <c r="U24">
        <v>1019</v>
      </c>
      <c r="V24">
        <f t="shared" si="0"/>
        <v>938.8735042735043</v>
      </c>
      <c r="AA24">
        <v>680</v>
      </c>
      <c r="AB24">
        <f t="shared" si="2"/>
        <v>666.05128205128221</v>
      </c>
      <c r="AD24">
        <v>1837</v>
      </c>
      <c r="AE24">
        <f t="shared" si="3"/>
        <v>1774.1965811965815</v>
      </c>
      <c r="AP24">
        <v>419</v>
      </c>
      <c r="AQ24">
        <f t="shared" si="4"/>
        <v>404.67521367521368</v>
      </c>
      <c r="AS24">
        <v>1152</v>
      </c>
      <c r="AT24">
        <f t="shared" si="5"/>
        <v>1112.6153846153848</v>
      </c>
      <c r="AY24">
        <v>786</v>
      </c>
      <c r="AZ24">
        <f t="shared" si="7"/>
        <v>759.1282051282052</v>
      </c>
      <c r="BB24">
        <v>210</v>
      </c>
      <c r="BC24">
        <f t="shared" si="8"/>
        <v>202.82051282051285</v>
      </c>
    </row>
    <row r="25" spans="1:55">
      <c r="E25" s="4">
        <v>1255</v>
      </c>
      <c r="K25">
        <v>1227</v>
      </c>
      <c r="U25">
        <v>1026</v>
      </c>
      <c r="V25">
        <f t="shared" si="0"/>
        <v>945.32307692307688</v>
      </c>
      <c r="AA25">
        <v>657</v>
      </c>
      <c r="AB25">
        <f t="shared" si="2"/>
        <v>643.52307692307704</v>
      </c>
      <c r="AD25">
        <v>294</v>
      </c>
      <c r="AE25">
        <f t="shared" si="3"/>
        <v>283.94871794871801</v>
      </c>
      <c r="AP25">
        <v>262</v>
      </c>
      <c r="AQ25">
        <f t="shared" si="4"/>
        <v>253.04273504273507</v>
      </c>
      <c r="AS25">
        <v>1378</v>
      </c>
      <c r="AT25">
        <f t="shared" si="5"/>
        <v>1330.8888888888891</v>
      </c>
      <c r="AY25">
        <v>1564</v>
      </c>
      <c r="AZ25">
        <f t="shared" si="7"/>
        <v>1510.5299145299148</v>
      </c>
      <c r="BB25">
        <v>1229</v>
      </c>
      <c r="BC25">
        <f t="shared" si="8"/>
        <v>1186.982905982906</v>
      </c>
    </row>
    <row r="26" spans="1:55">
      <c r="E26" s="4">
        <v>755</v>
      </c>
      <c r="K26">
        <v>692</v>
      </c>
      <c r="U26">
        <v>1466</v>
      </c>
      <c r="V26">
        <f t="shared" si="0"/>
        <v>1350.7247863247862</v>
      </c>
      <c r="AA26">
        <v>703</v>
      </c>
      <c r="AB26">
        <f t="shared" si="2"/>
        <v>688.57948717948727</v>
      </c>
      <c r="AD26">
        <v>295</v>
      </c>
      <c r="AE26">
        <f t="shared" si="3"/>
        <v>284.91452991452996</v>
      </c>
      <c r="AP26">
        <v>274</v>
      </c>
      <c r="AQ26">
        <f t="shared" si="4"/>
        <v>264.63247863247869</v>
      </c>
      <c r="AS26">
        <v>624</v>
      </c>
      <c r="AT26">
        <f t="shared" si="5"/>
        <v>602.66666666666674</v>
      </c>
      <c r="AY26">
        <v>510</v>
      </c>
      <c r="AZ26">
        <f t="shared" si="7"/>
        <v>492.5641025641026</v>
      </c>
    </row>
    <row r="27" spans="1:55">
      <c r="E27" s="4">
        <v>618</v>
      </c>
      <c r="K27">
        <v>634</v>
      </c>
      <c r="U27">
        <v>402</v>
      </c>
      <c r="V27">
        <f t="shared" si="0"/>
        <v>370.38974358974355</v>
      </c>
      <c r="AD27">
        <v>872</v>
      </c>
      <c r="AE27">
        <f t="shared" si="3"/>
        <v>842.18803418803429</v>
      </c>
      <c r="AP27">
        <v>351</v>
      </c>
      <c r="AQ27">
        <f t="shared" si="4"/>
        <v>339.00000000000006</v>
      </c>
      <c r="AS27">
        <v>722</v>
      </c>
      <c r="AT27">
        <f t="shared" si="5"/>
        <v>697.31623931623938</v>
      </c>
      <c r="AY27">
        <v>1382</v>
      </c>
      <c r="AZ27">
        <f t="shared" si="7"/>
        <v>1334.7521367521369</v>
      </c>
    </row>
    <row r="28" spans="1:55">
      <c r="E28" s="4">
        <v>1223</v>
      </c>
      <c r="K28">
        <v>1368</v>
      </c>
      <c r="U28">
        <v>726</v>
      </c>
      <c r="V28">
        <f t="shared" si="0"/>
        <v>668.91282051282053</v>
      </c>
      <c r="AD28">
        <v>119</v>
      </c>
      <c r="AE28">
        <f t="shared" si="3"/>
        <v>114.93162393162395</v>
      </c>
      <c r="AP28">
        <v>349</v>
      </c>
      <c r="AQ28">
        <f t="shared" si="4"/>
        <v>337.0683760683761</v>
      </c>
      <c r="AS28">
        <v>1612</v>
      </c>
      <c r="AT28">
        <f t="shared" si="5"/>
        <v>1556.8888888888891</v>
      </c>
      <c r="AY28">
        <v>2494</v>
      </c>
      <c r="AZ28">
        <f t="shared" si="7"/>
        <v>2408.735042735043</v>
      </c>
    </row>
    <row r="29" spans="1:55">
      <c r="E29" s="4">
        <v>1556</v>
      </c>
      <c r="K29">
        <v>703</v>
      </c>
      <c r="AD29">
        <v>194</v>
      </c>
      <c r="AE29">
        <f t="shared" si="3"/>
        <v>187.36752136752139</v>
      </c>
      <c r="AP29">
        <v>876</v>
      </c>
      <c r="AQ29">
        <f t="shared" si="4"/>
        <v>846.0512820512821</v>
      </c>
      <c r="AS29">
        <v>1395</v>
      </c>
      <c r="AT29">
        <f t="shared" si="5"/>
        <v>1347.3076923076926</v>
      </c>
    </row>
    <row r="30" spans="1:55">
      <c r="E30" s="4">
        <v>992</v>
      </c>
      <c r="AD30">
        <v>265</v>
      </c>
      <c r="AE30">
        <f t="shared" si="3"/>
        <v>255.94017094017096</v>
      </c>
      <c r="AP30">
        <v>309</v>
      </c>
      <c r="AQ30">
        <f t="shared" si="4"/>
        <v>298.43589743589746</v>
      </c>
      <c r="AS30">
        <v>871</v>
      </c>
      <c r="AT30">
        <f t="shared" si="5"/>
        <v>841.22222222222229</v>
      </c>
    </row>
    <row r="31" spans="1:55">
      <c r="E31" s="4">
        <v>1138</v>
      </c>
      <c r="AD31">
        <v>177</v>
      </c>
      <c r="AE31">
        <f t="shared" si="3"/>
        <v>170.94871794871798</v>
      </c>
      <c r="AP31">
        <v>462</v>
      </c>
      <c r="AQ31">
        <f t="shared" si="4"/>
        <v>446.20512820512823</v>
      </c>
      <c r="AS31">
        <v>847</v>
      </c>
      <c r="AT31">
        <f t="shared" si="5"/>
        <v>818.0427350427351</v>
      </c>
    </row>
    <row r="32" spans="1:55">
      <c r="E32" s="4">
        <v>971</v>
      </c>
      <c r="AD32">
        <v>768</v>
      </c>
      <c r="AE32">
        <f t="shared" si="3"/>
        <v>741.74358974358984</v>
      </c>
      <c r="AP32">
        <v>292</v>
      </c>
      <c r="AQ32">
        <f t="shared" si="4"/>
        <v>282.01709401709405</v>
      </c>
      <c r="AS32">
        <v>988</v>
      </c>
      <c r="AT32">
        <f t="shared" si="5"/>
        <v>954.22222222222229</v>
      </c>
    </row>
    <row r="33" spans="5:46">
      <c r="E33" s="4">
        <v>425</v>
      </c>
      <c r="AP33">
        <v>837</v>
      </c>
      <c r="AQ33">
        <f t="shared" si="4"/>
        <v>808.38461538461559</v>
      </c>
      <c r="AS33">
        <v>704</v>
      </c>
      <c r="AT33">
        <f t="shared" si="5"/>
        <v>679.93162393162402</v>
      </c>
    </row>
    <row r="34" spans="5:46">
      <c r="E34" s="4">
        <v>532</v>
      </c>
      <c r="AP34">
        <v>311</v>
      </c>
      <c r="AQ34">
        <f t="shared" si="4"/>
        <v>300.36752136752142</v>
      </c>
      <c r="AS34">
        <v>1043</v>
      </c>
      <c r="AT34">
        <f t="shared" si="5"/>
        <v>1007.3418803418805</v>
      </c>
    </row>
    <row r="35" spans="5:46">
      <c r="E35" s="4">
        <v>1028</v>
      </c>
      <c r="AP35">
        <v>265</v>
      </c>
      <c r="AQ35">
        <f t="shared" si="4"/>
        <v>255.94017094017096</v>
      </c>
      <c r="AS35">
        <v>1371</v>
      </c>
      <c r="AT35">
        <f t="shared" si="5"/>
        <v>1324.1282051282053</v>
      </c>
    </row>
    <row r="36" spans="5:46">
      <c r="E36" s="4">
        <v>415</v>
      </c>
      <c r="AP36">
        <v>194</v>
      </c>
      <c r="AQ36">
        <f t="shared" si="4"/>
        <v>187.36752136752139</v>
      </c>
      <c r="AS36">
        <v>402</v>
      </c>
      <c r="AT36">
        <f t="shared" si="5"/>
        <v>388.25641025641028</v>
      </c>
    </row>
    <row r="37" spans="5:46">
      <c r="E37" s="4">
        <v>564</v>
      </c>
      <c r="AP37">
        <v>304</v>
      </c>
      <c r="AQ37">
        <f t="shared" si="4"/>
        <v>293.60683760683764</v>
      </c>
      <c r="AS37">
        <v>255</v>
      </c>
      <c r="AT37">
        <f t="shared" si="5"/>
        <v>246.2820512820513</v>
      </c>
    </row>
    <row r="38" spans="5:46">
      <c r="E38" s="4">
        <v>941</v>
      </c>
      <c r="AP38">
        <v>299</v>
      </c>
      <c r="AQ38">
        <f t="shared" si="4"/>
        <v>288.77777777777783</v>
      </c>
    </row>
    <row r="39" spans="5:46">
      <c r="E39" s="4">
        <v>722</v>
      </c>
      <c r="AP39">
        <v>355</v>
      </c>
      <c r="AQ39">
        <f t="shared" si="4"/>
        <v>342.86324786324792</v>
      </c>
    </row>
    <row r="40" spans="5:46">
      <c r="AP40">
        <v>997</v>
      </c>
      <c r="AQ40">
        <f t="shared" si="4"/>
        <v>962.91452991453002</v>
      </c>
    </row>
    <row r="50" spans="1:76">
      <c r="A50">
        <f>SUM(G50:DU50)</f>
        <v>323169.88888888888</v>
      </c>
      <c r="C50" s="4"/>
      <c r="E50" s="4"/>
      <c r="G50" s="2">
        <f>SUM(G3:G49)</f>
        <v>17583</v>
      </c>
      <c r="H50" s="2"/>
      <c r="I50" s="2">
        <f>SUM(I3:I49)</f>
        <v>17988</v>
      </c>
      <c r="J50" s="2"/>
      <c r="K50" s="2">
        <f>SUM(K3:K49)</f>
        <v>22770</v>
      </c>
      <c r="L50" s="2"/>
      <c r="M50" s="2">
        <f>SUM(M3:M49)</f>
        <v>0</v>
      </c>
      <c r="N50" s="2"/>
      <c r="O50" s="2">
        <f>SUM(O3:O49)</f>
        <v>4280</v>
      </c>
      <c r="P50" s="2"/>
      <c r="Q50" s="2">
        <f>SUM(Q3:Q49)</f>
        <v>17982.559999999998</v>
      </c>
      <c r="R50" s="2"/>
      <c r="S50" s="2">
        <f>SUM(S3:S49)</f>
        <v>2588</v>
      </c>
      <c r="T50">
        <f>SUM(T3:T49)</f>
        <v>0</v>
      </c>
      <c r="V50">
        <f>SUM(V3:V49)</f>
        <v>31085.097435897442</v>
      </c>
      <c r="W50">
        <f>SUM(W3:W49)</f>
        <v>0</v>
      </c>
      <c r="Y50">
        <f>SUM(Y3:Y49)</f>
        <v>20334.581196581203</v>
      </c>
      <c r="AB50">
        <f>SUM(AB3:AB49)</f>
        <v>25535.23076923077</v>
      </c>
      <c r="AE50">
        <f>SUM(AE3:AE49)</f>
        <v>31083.692307692312</v>
      </c>
      <c r="AQ50">
        <f>SUM(AQ3:AQ49)</f>
        <v>22350.820512820508</v>
      </c>
      <c r="AT50">
        <f>SUM(AT3:AT49)</f>
        <v>36548.256410256421</v>
      </c>
      <c r="AW50">
        <f>SUM(AW3:AW49)</f>
        <v>9683.2307692307695</v>
      </c>
      <c r="AZ50">
        <f>SUM(AZ3:AZ49)</f>
        <v>25737.923076923082</v>
      </c>
      <c r="BC50">
        <f>SUM(BC3:BC49)</f>
        <v>18955.991452991453</v>
      </c>
      <c r="BF50">
        <f>SUM(BF3:BF49)</f>
        <v>5558.4023931623942</v>
      </c>
      <c r="BL50">
        <f>SUM(BL3:BL49)</f>
        <v>8865.1880341880369</v>
      </c>
      <c r="BO50">
        <f>SUM(BO3:BO49)</f>
        <v>1077.846153846154</v>
      </c>
      <c r="BR50">
        <f>SUM(BR3:BR49)</f>
        <v>0</v>
      </c>
      <c r="BU50">
        <f>SUM(BU3:BU49)</f>
        <v>875.02564102564111</v>
      </c>
      <c r="BX50">
        <f>SUM(BX3:BX49)</f>
        <v>2287.0427350427353</v>
      </c>
    </row>
  </sheetData>
  <mergeCells count="30">
    <mergeCell ref="BW1:BY1"/>
    <mergeCell ref="BZ1:CB1"/>
    <mergeCell ref="CC1:CE1"/>
    <mergeCell ref="BK1:BM1"/>
    <mergeCell ref="BN1:BP1"/>
    <mergeCell ref="BQ1:BS1"/>
    <mergeCell ref="BT1:BV1"/>
    <mergeCell ref="M1:N1"/>
    <mergeCell ref="O1:P1"/>
    <mergeCell ref="Q1:R1"/>
    <mergeCell ref="S1:T1"/>
    <mergeCell ref="U1:W1"/>
    <mergeCell ref="X1:Z1"/>
    <mergeCell ref="AA1:AC1"/>
    <mergeCell ref="AM1:AO1"/>
    <mergeCell ref="AP1:AR1"/>
    <mergeCell ref="AD1:AF1"/>
    <mergeCell ref="AG1:AI1"/>
    <mergeCell ref="AJ1:AL1"/>
    <mergeCell ref="C1:D1"/>
    <mergeCell ref="E1:F1"/>
    <mergeCell ref="G1:H1"/>
    <mergeCell ref="I1:J1"/>
    <mergeCell ref="K1:L1"/>
    <mergeCell ref="BE1:BG1"/>
    <mergeCell ref="BH1:BJ1"/>
    <mergeCell ref="AS1:AU1"/>
    <mergeCell ref="AV1:AX1"/>
    <mergeCell ref="AY1:BA1"/>
    <mergeCell ref="BB1:B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C51"/>
  <sheetViews>
    <sheetView topLeftCell="CD1" workbookViewId="0">
      <selection activeCell="CS2" sqref="CS1:DB1048576"/>
    </sheetView>
  </sheetViews>
  <sheetFormatPr defaultRowHeight="13.5"/>
  <cols>
    <col min="2" max="2" width="13.125" customWidth="1"/>
  </cols>
  <sheetData>
    <row r="1" spans="1:107">
      <c r="A1" t="s">
        <v>0</v>
      </c>
      <c r="B1" t="s">
        <v>14</v>
      </c>
      <c r="C1" s="16">
        <v>43070</v>
      </c>
      <c r="D1" s="16"/>
      <c r="E1" s="17"/>
      <c r="F1" s="16">
        <v>43071</v>
      </c>
      <c r="G1" s="16"/>
      <c r="H1" s="17"/>
      <c r="I1" s="16">
        <v>43072</v>
      </c>
      <c r="J1" s="16"/>
      <c r="K1" s="17"/>
      <c r="L1" s="16">
        <v>43073</v>
      </c>
      <c r="M1" s="16"/>
      <c r="N1" s="17"/>
      <c r="O1" s="16">
        <v>43074</v>
      </c>
      <c r="P1" s="16"/>
      <c r="Q1" s="17"/>
      <c r="R1" s="16">
        <v>43075</v>
      </c>
      <c r="S1" s="16"/>
      <c r="T1" s="17"/>
      <c r="U1" s="16">
        <v>43076</v>
      </c>
      <c r="V1" s="16"/>
      <c r="W1" s="17"/>
      <c r="X1" s="16">
        <v>43077</v>
      </c>
      <c r="Y1" s="16"/>
      <c r="Z1" s="17"/>
      <c r="AA1" s="16">
        <v>43078</v>
      </c>
      <c r="AB1" s="16"/>
      <c r="AC1" s="17"/>
      <c r="AD1" s="16">
        <v>43079</v>
      </c>
      <c r="AE1" s="16"/>
      <c r="AF1" s="17"/>
      <c r="AG1" s="16">
        <v>43080</v>
      </c>
      <c r="AH1" s="16"/>
      <c r="AI1" s="17"/>
      <c r="AJ1" s="16">
        <v>43081</v>
      </c>
      <c r="AK1" s="16"/>
      <c r="AL1" s="17"/>
      <c r="AM1" s="16">
        <v>43082</v>
      </c>
      <c r="AN1" s="16"/>
      <c r="AO1" s="17"/>
      <c r="AP1" s="16">
        <v>43083</v>
      </c>
      <c r="AQ1" s="16"/>
      <c r="AR1" s="17"/>
      <c r="AS1" s="16">
        <v>43084</v>
      </c>
      <c r="AT1" s="16"/>
      <c r="AU1" s="17"/>
      <c r="AV1" s="16">
        <v>43085</v>
      </c>
      <c r="AW1" s="16"/>
      <c r="AX1" s="17"/>
      <c r="AY1" s="16">
        <v>43086</v>
      </c>
      <c r="AZ1" s="16"/>
      <c r="BA1" s="17"/>
      <c r="BB1" s="16">
        <v>43087</v>
      </c>
      <c r="BC1" s="16"/>
      <c r="BD1" s="17"/>
      <c r="BE1" s="16">
        <v>43088</v>
      </c>
      <c r="BF1" s="16"/>
      <c r="BG1" s="17"/>
      <c r="BH1" s="16">
        <v>43089</v>
      </c>
      <c r="BI1" s="16"/>
      <c r="BJ1" s="17"/>
      <c r="BK1" s="16">
        <v>43090</v>
      </c>
      <c r="BL1" s="16"/>
      <c r="BM1" s="17"/>
      <c r="BN1" s="16">
        <v>43091</v>
      </c>
      <c r="BO1" s="16"/>
      <c r="BP1" s="17"/>
      <c r="BQ1" s="16">
        <v>43092</v>
      </c>
      <c r="BR1" s="16"/>
      <c r="BS1" s="17"/>
      <c r="BT1" s="16">
        <v>43093</v>
      </c>
      <c r="BU1" s="16"/>
      <c r="BV1" s="17"/>
      <c r="BW1" s="16">
        <v>43094</v>
      </c>
      <c r="BX1" s="16"/>
      <c r="BY1" s="17"/>
      <c r="BZ1" s="16">
        <v>43095</v>
      </c>
      <c r="CA1" s="16"/>
      <c r="CB1" s="17"/>
      <c r="CC1" s="16">
        <v>43096</v>
      </c>
      <c r="CD1" s="16"/>
      <c r="CE1" s="17"/>
      <c r="CF1" s="16">
        <v>43097</v>
      </c>
      <c r="CG1" s="16"/>
      <c r="CH1" s="17"/>
      <c r="CI1" s="16">
        <v>43098</v>
      </c>
      <c r="CJ1" s="16"/>
      <c r="CK1" s="17"/>
      <c r="CL1" s="16">
        <v>43099</v>
      </c>
      <c r="CM1" s="16"/>
      <c r="CN1" s="17"/>
      <c r="CO1" s="16">
        <v>43100</v>
      </c>
      <c r="CP1" s="16"/>
      <c r="CQ1" s="17"/>
      <c r="CR1" s="16">
        <v>43101</v>
      </c>
      <c r="CS1" s="16"/>
      <c r="CT1" s="17"/>
      <c r="CU1" s="16">
        <v>43102</v>
      </c>
      <c r="CV1" s="16"/>
      <c r="CW1" s="17"/>
      <c r="CX1" s="16">
        <v>43103</v>
      </c>
      <c r="CY1" s="16"/>
      <c r="CZ1" s="17"/>
      <c r="DA1" s="16">
        <v>43104</v>
      </c>
      <c r="DB1" s="16"/>
      <c r="DC1" s="17"/>
    </row>
    <row r="2" spans="1:107">
      <c r="A2" s="14" t="s">
        <v>20</v>
      </c>
      <c r="B2">
        <v>-15513.73</v>
      </c>
      <c r="C2" t="s">
        <v>12</v>
      </c>
      <c r="E2" t="s">
        <v>13</v>
      </c>
      <c r="F2" t="s">
        <v>12</v>
      </c>
      <c r="H2" t="s">
        <v>13</v>
      </c>
      <c r="I2" t="s">
        <v>12</v>
      </c>
      <c r="K2" t="s">
        <v>13</v>
      </c>
      <c r="L2" t="s">
        <v>12</v>
      </c>
      <c r="N2" t="s">
        <v>13</v>
      </c>
      <c r="O2" t="s">
        <v>12</v>
      </c>
      <c r="Q2" t="s">
        <v>13</v>
      </c>
      <c r="R2" t="s">
        <v>12</v>
      </c>
      <c r="T2" t="s">
        <v>13</v>
      </c>
      <c r="U2" t="s">
        <v>12</v>
      </c>
      <c r="W2" t="s">
        <v>13</v>
      </c>
      <c r="X2" t="s">
        <v>12</v>
      </c>
      <c r="Z2" t="s">
        <v>13</v>
      </c>
      <c r="AA2" t="s">
        <v>12</v>
      </c>
      <c r="AC2" t="s">
        <v>13</v>
      </c>
      <c r="AD2" t="s">
        <v>12</v>
      </c>
      <c r="AF2" t="s">
        <v>13</v>
      </c>
      <c r="AG2" t="s">
        <v>12</v>
      </c>
      <c r="AI2" t="s">
        <v>13</v>
      </c>
      <c r="AJ2" t="s">
        <v>12</v>
      </c>
      <c r="AL2" t="s">
        <v>13</v>
      </c>
      <c r="AM2" t="s">
        <v>12</v>
      </c>
      <c r="AO2" t="s">
        <v>13</v>
      </c>
      <c r="AP2" t="s">
        <v>12</v>
      </c>
      <c r="AR2" t="s">
        <v>13</v>
      </c>
      <c r="AS2" t="s">
        <v>12</v>
      </c>
      <c r="AU2" t="s">
        <v>13</v>
      </c>
      <c r="AV2" t="s">
        <v>12</v>
      </c>
      <c r="AX2" t="s">
        <v>13</v>
      </c>
      <c r="AY2" t="s">
        <v>12</v>
      </c>
      <c r="BA2" t="s">
        <v>13</v>
      </c>
      <c r="BB2" t="s">
        <v>12</v>
      </c>
      <c r="BD2" t="s">
        <v>13</v>
      </c>
      <c r="BE2" t="s">
        <v>12</v>
      </c>
      <c r="BG2" t="s">
        <v>13</v>
      </c>
      <c r="BH2" t="s">
        <v>32</v>
      </c>
      <c r="BI2" t="s">
        <v>33</v>
      </c>
      <c r="BJ2" t="s">
        <v>34</v>
      </c>
      <c r="BK2" t="s">
        <v>32</v>
      </c>
      <c r="BL2" t="s">
        <v>33</v>
      </c>
      <c r="BM2" t="s">
        <v>34</v>
      </c>
      <c r="BN2" t="s">
        <v>32</v>
      </c>
      <c r="BO2" t="s">
        <v>33</v>
      </c>
      <c r="BP2" t="s">
        <v>34</v>
      </c>
      <c r="BQ2" t="s">
        <v>32</v>
      </c>
      <c r="BR2" t="s">
        <v>33</v>
      </c>
      <c r="BS2" t="s">
        <v>34</v>
      </c>
      <c r="BT2" t="s">
        <v>32</v>
      </c>
      <c r="BU2" t="s">
        <v>33</v>
      </c>
      <c r="BV2" t="s">
        <v>34</v>
      </c>
      <c r="BW2" t="s">
        <v>32</v>
      </c>
      <c r="BX2" t="s">
        <v>33</v>
      </c>
      <c r="BY2" t="s">
        <v>34</v>
      </c>
      <c r="BZ2" t="s">
        <v>32</v>
      </c>
      <c r="CA2" t="s">
        <v>33</v>
      </c>
      <c r="CB2" t="s">
        <v>34</v>
      </c>
      <c r="CC2" t="s">
        <v>32</v>
      </c>
      <c r="CD2" t="s">
        <v>33</v>
      </c>
      <c r="CE2" t="s">
        <v>34</v>
      </c>
      <c r="CF2" t="s">
        <v>32</v>
      </c>
      <c r="CG2" t="s">
        <v>33</v>
      </c>
      <c r="CH2" t="s">
        <v>34</v>
      </c>
      <c r="CI2" t="s">
        <v>32</v>
      </c>
      <c r="CJ2" t="s">
        <v>33</v>
      </c>
      <c r="CK2" t="s">
        <v>34</v>
      </c>
      <c r="CL2" t="s">
        <v>32</v>
      </c>
      <c r="CM2" t="s">
        <v>33</v>
      </c>
      <c r="CN2" t="s">
        <v>34</v>
      </c>
      <c r="CO2" t="s">
        <v>32</v>
      </c>
      <c r="CP2" t="s">
        <v>33</v>
      </c>
      <c r="CQ2" t="s">
        <v>34</v>
      </c>
      <c r="CR2" t="s">
        <v>32</v>
      </c>
      <c r="CS2" t="s">
        <v>33</v>
      </c>
      <c r="CT2" t="s">
        <v>34</v>
      </c>
      <c r="CU2" t="s">
        <v>32</v>
      </c>
      <c r="CV2" t="s">
        <v>33</v>
      </c>
      <c r="CW2" t="s">
        <v>34</v>
      </c>
      <c r="CX2" t="s">
        <v>32</v>
      </c>
      <c r="CY2" t="s">
        <v>33</v>
      </c>
      <c r="CZ2" t="s">
        <v>34</v>
      </c>
      <c r="DA2" t="s">
        <v>32</v>
      </c>
      <c r="DB2" t="s">
        <v>33</v>
      </c>
      <c r="DC2" t="s">
        <v>34</v>
      </c>
    </row>
    <row r="3" spans="1:107">
      <c r="A3" s="14">
        <v>12.8</v>
      </c>
      <c r="B3">
        <v>5343</v>
      </c>
      <c r="E3">
        <v>1306</v>
      </c>
      <c r="H3">
        <v>494</v>
      </c>
      <c r="I3">
        <v>1425</v>
      </c>
      <c r="J3">
        <f>I3/5.85*5.6</f>
        <v>1364.102564102564</v>
      </c>
      <c r="K3">
        <v>5502</v>
      </c>
      <c r="L3">
        <v>326</v>
      </c>
      <c r="M3">
        <f>L3/5.85*5.65</f>
        <v>314.85470085470087</v>
      </c>
      <c r="N3" s="2">
        <v>1027</v>
      </c>
      <c r="O3" t="s">
        <v>22</v>
      </c>
      <c r="Q3" t="s">
        <v>22</v>
      </c>
      <c r="R3">
        <v>1426</v>
      </c>
      <c r="S3">
        <f>R3/5.85*5.65</f>
        <v>1377.2478632478635</v>
      </c>
      <c r="T3" s="2">
        <v>1300</v>
      </c>
      <c r="U3">
        <v>315</v>
      </c>
      <c r="V3">
        <f>U3/5.85*5.65</f>
        <v>304.23076923076923</v>
      </c>
      <c r="W3" s="2">
        <v>1104</v>
      </c>
      <c r="X3">
        <v>175</v>
      </c>
      <c r="Y3">
        <f>X3/5.85*5.65</f>
        <v>169.01709401709402</v>
      </c>
      <c r="Z3">
        <v>5041</v>
      </c>
      <c r="AA3">
        <v>3200</v>
      </c>
      <c r="AB3">
        <f>AA3/5.85*5.65</f>
        <v>3090.5982905982905</v>
      </c>
      <c r="AC3">
        <v>3011</v>
      </c>
      <c r="AF3">
        <v>2187</v>
      </c>
      <c r="AG3">
        <v>332</v>
      </c>
      <c r="AH3">
        <f>AG3/5.85*5.65</f>
        <v>320.64957264957269</v>
      </c>
      <c r="AI3">
        <v>5824</v>
      </c>
      <c r="AJ3" t="s">
        <v>24</v>
      </c>
      <c r="AL3" t="s">
        <v>24</v>
      </c>
      <c r="AM3">
        <v>1179</v>
      </c>
      <c r="AN3">
        <f>AM3/5.85*5.65</f>
        <v>1138.6923076923078</v>
      </c>
      <c r="AO3">
        <v>1900</v>
      </c>
      <c r="AP3" t="s">
        <v>19</v>
      </c>
      <c r="AR3" t="s">
        <v>19</v>
      </c>
      <c r="AS3" s="2">
        <v>3806</v>
      </c>
      <c r="AT3">
        <f>AS3/5.85*5.5</f>
        <v>3578.2905982905986</v>
      </c>
      <c r="AU3">
        <v>3666</v>
      </c>
      <c r="AV3">
        <v>771</v>
      </c>
      <c r="AW3">
        <f>AV3/5.85*5.5</f>
        <v>724.87179487179492</v>
      </c>
      <c r="AX3">
        <v>3302</v>
      </c>
      <c r="AY3" s="2">
        <v>1104</v>
      </c>
      <c r="AZ3">
        <f>AY3/5.85*5.5</f>
        <v>1037.948717948718</v>
      </c>
      <c r="BA3">
        <v>3395</v>
      </c>
      <c r="BD3">
        <v>5457</v>
      </c>
      <c r="BE3" t="s">
        <v>30</v>
      </c>
      <c r="BG3" t="s">
        <v>31</v>
      </c>
      <c r="BH3" s="2">
        <v>193.68</v>
      </c>
      <c r="BJ3">
        <v>3656</v>
      </c>
      <c r="BK3">
        <v>105.82</v>
      </c>
      <c r="BM3">
        <v>2750</v>
      </c>
      <c r="BN3" s="2">
        <v>46.67</v>
      </c>
      <c r="BP3" s="2">
        <v>1046</v>
      </c>
      <c r="BQ3" s="2">
        <v>285.82</v>
      </c>
      <c r="BS3">
        <v>4172</v>
      </c>
      <c r="BV3">
        <v>2791</v>
      </c>
      <c r="BW3">
        <v>194.37</v>
      </c>
      <c r="BY3">
        <v>2250</v>
      </c>
      <c r="BZ3" t="s">
        <v>38</v>
      </c>
      <c r="CC3" t="s">
        <v>38</v>
      </c>
      <c r="CF3">
        <v>83.1</v>
      </c>
      <c r="CH3" s="2">
        <v>872</v>
      </c>
      <c r="CI3" t="s">
        <v>19</v>
      </c>
      <c r="CK3" t="s">
        <v>19</v>
      </c>
      <c r="CL3">
        <v>84.37</v>
      </c>
      <c r="CN3">
        <v>2750</v>
      </c>
      <c r="CQ3">
        <v>7570</v>
      </c>
      <c r="CR3">
        <v>221.28</v>
      </c>
      <c r="CT3">
        <v>500.19</v>
      </c>
      <c r="CU3" t="s">
        <v>39</v>
      </c>
      <c r="CW3" t="s">
        <v>39</v>
      </c>
      <c r="CX3">
        <v>104.37</v>
      </c>
      <c r="CZ3" s="1">
        <v>2353</v>
      </c>
    </row>
    <row r="4" spans="1:107">
      <c r="A4" s="14" t="s">
        <v>23</v>
      </c>
      <c r="K4" s="2">
        <v>1620</v>
      </c>
      <c r="N4" s="2">
        <v>801</v>
      </c>
      <c r="R4">
        <v>492</v>
      </c>
      <c r="S4">
        <f>R4/5.85*5.65</f>
        <v>475.17948717948718</v>
      </c>
      <c r="W4">
        <v>5945</v>
      </c>
      <c r="AC4">
        <v>551</v>
      </c>
      <c r="AF4" s="2">
        <v>2940</v>
      </c>
      <c r="AG4">
        <v>965</v>
      </c>
      <c r="AH4">
        <f t="shared" ref="AH4:AH9" si="0">AG4/5.85*5.65</f>
        <v>932.008547008547</v>
      </c>
      <c r="AI4">
        <v>4437</v>
      </c>
      <c r="AM4">
        <v>464</v>
      </c>
      <c r="AN4">
        <f t="shared" ref="AN4:AN9" si="1">AM4/5.85*5.65</f>
        <v>448.13675213675219</v>
      </c>
      <c r="AO4">
        <v>2574</v>
      </c>
      <c r="AS4" s="2">
        <v>1834</v>
      </c>
      <c r="AT4">
        <f t="shared" ref="AT4" si="2">AS4/5.85*5.5</f>
        <v>1724.2735042735042</v>
      </c>
      <c r="AU4" s="2">
        <v>1241</v>
      </c>
      <c r="AV4">
        <v>1296</v>
      </c>
      <c r="AW4">
        <f t="shared" ref="AW4" si="3">AV4/5.85*5.5</f>
        <v>1218.4615384615386</v>
      </c>
      <c r="AX4">
        <v>3363</v>
      </c>
      <c r="AY4" s="2">
        <v>773</v>
      </c>
      <c r="AZ4">
        <f t="shared" ref="AZ4" si="4">AY4/5.85*5.5</f>
        <v>726.75213675213672</v>
      </c>
      <c r="BD4">
        <v>5657</v>
      </c>
      <c r="BH4" s="2">
        <v>180.35</v>
      </c>
      <c r="BK4">
        <v>141.03</v>
      </c>
      <c r="BM4">
        <v>2484</v>
      </c>
      <c r="BN4" s="2">
        <v>58.98</v>
      </c>
      <c r="BP4" s="2">
        <v>905</v>
      </c>
      <c r="BQ4" s="2">
        <v>156.19</v>
      </c>
      <c r="BV4" s="2">
        <v>1230</v>
      </c>
      <c r="BW4">
        <v>129.63999999999999</v>
      </c>
      <c r="CF4">
        <v>42.73</v>
      </c>
      <c r="CH4" s="2">
        <v>854</v>
      </c>
      <c r="CL4">
        <v>131.63999999999999</v>
      </c>
      <c r="CR4">
        <v>154</v>
      </c>
      <c r="CX4">
        <v>85.82</v>
      </c>
      <c r="CZ4" s="1">
        <v>2145</v>
      </c>
    </row>
    <row r="5" spans="1:107">
      <c r="A5" s="14" t="s">
        <v>28</v>
      </c>
      <c r="B5" s="15">
        <v>4289.6400000000003</v>
      </c>
      <c r="K5" s="2"/>
      <c r="N5" s="2"/>
      <c r="AF5" s="2"/>
      <c r="AS5" s="2">
        <v>452</v>
      </c>
      <c r="AT5">
        <f t="shared" ref="AT5:AT15" si="5">AS5/5.85*5.5</f>
        <v>424.95726495726501</v>
      </c>
      <c r="AU5" s="2">
        <v>819</v>
      </c>
      <c r="AV5">
        <v>1007</v>
      </c>
      <c r="AW5">
        <f t="shared" ref="AW5:AW12" si="6">AV5/5.85*5.5</f>
        <v>946.75213675213672</v>
      </c>
      <c r="AX5">
        <v>792</v>
      </c>
      <c r="AY5" s="2">
        <v>1086</v>
      </c>
      <c r="AZ5">
        <f t="shared" ref="AZ5:AZ15" si="7">AY5/5.85*5.5</f>
        <v>1021.0256410256411</v>
      </c>
      <c r="BH5" s="2">
        <v>150.77000000000001</v>
      </c>
      <c r="BK5">
        <v>148.38</v>
      </c>
      <c r="BM5">
        <v>2660</v>
      </c>
      <c r="BN5" s="2">
        <v>49.46</v>
      </c>
      <c r="BP5" s="2">
        <v>678</v>
      </c>
      <c r="BQ5" s="2">
        <v>102</v>
      </c>
      <c r="BV5" s="2">
        <v>919</v>
      </c>
      <c r="BW5">
        <v>81.819999999999993</v>
      </c>
      <c r="CF5">
        <v>191.82</v>
      </c>
      <c r="CH5" s="2">
        <v>513</v>
      </c>
      <c r="CL5">
        <v>118</v>
      </c>
      <c r="CR5">
        <v>140.19</v>
      </c>
      <c r="CX5">
        <v>84.19</v>
      </c>
      <c r="CZ5">
        <v>363.19</v>
      </c>
    </row>
    <row r="6" spans="1:107">
      <c r="A6" s="14" t="s">
        <v>25</v>
      </c>
      <c r="B6">
        <v>4133</v>
      </c>
      <c r="N6">
        <v>800</v>
      </c>
      <c r="AG6">
        <v>849</v>
      </c>
      <c r="AH6">
        <f t="shared" si="0"/>
        <v>819.97435897435912</v>
      </c>
      <c r="AM6">
        <v>1214</v>
      </c>
      <c r="AN6">
        <f t="shared" si="1"/>
        <v>1172.4957264957266</v>
      </c>
      <c r="AS6">
        <v>1124</v>
      </c>
      <c r="AT6">
        <f t="shared" si="5"/>
        <v>1056.7521367521367</v>
      </c>
      <c r="AU6" s="2">
        <v>1202</v>
      </c>
      <c r="AV6">
        <v>1739</v>
      </c>
      <c r="AW6">
        <f t="shared" si="6"/>
        <v>1634.9572649572651</v>
      </c>
      <c r="AX6">
        <v>730</v>
      </c>
      <c r="AY6" s="2">
        <v>640</v>
      </c>
      <c r="AZ6">
        <f t="shared" si="7"/>
        <v>601.70940170940173</v>
      </c>
      <c r="BH6" s="2">
        <v>125.82</v>
      </c>
      <c r="BK6">
        <v>383.08</v>
      </c>
      <c r="BM6">
        <v>2667</v>
      </c>
      <c r="BN6" s="2">
        <v>57.64</v>
      </c>
      <c r="BQ6" s="2">
        <v>154.37</v>
      </c>
      <c r="BV6" s="2">
        <v>434</v>
      </c>
      <c r="BW6">
        <v>120.91</v>
      </c>
      <c r="CF6">
        <v>123.46</v>
      </c>
      <c r="CH6" s="2">
        <v>631</v>
      </c>
      <c r="CL6">
        <v>277.45999999999998</v>
      </c>
      <c r="CR6">
        <v>62.37</v>
      </c>
      <c r="CX6">
        <v>120.91</v>
      </c>
    </row>
    <row r="7" spans="1:107">
      <c r="A7" s="14" t="s">
        <v>29</v>
      </c>
      <c r="B7" s="15">
        <v>16171.64</v>
      </c>
      <c r="AG7">
        <v>2230</v>
      </c>
      <c r="AH7">
        <f t="shared" si="0"/>
        <v>2153.7606837606841</v>
      </c>
      <c r="AM7">
        <v>726</v>
      </c>
      <c r="AN7">
        <f t="shared" si="1"/>
        <v>701.1794871794873</v>
      </c>
      <c r="AS7">
        <v>927</v>
      </c>
      <c r="AT7">
        <f t="shared" si="5"/>
        <v>871.53846153846166</v>
      </c>
      <c r="AV7">
        <v>900</v>
      </c>
      <c r="AW7">
        <f t="shared" si="6"/>
        <v>846.1538461538463</v>
      </c>
      <c r="AY7" s="2">
        <v>692</v>
      </c>
      <c r="AZ7">
        <f t="shared" si="7"/>
        <v>650.59829059829065</v>
      </c>
      <c r="BH7" s="2">
        <v>143.25</v>
      </c>
      <c r="BK7">
        <v>255.73</v>
      </c>
      <c r="BN7" s="2">
        <v>88.55</v>
      </c>
      <c r="BQ7" s="2">
        <v>127.64</v>
      </c>
      <c r="BV7" s="2">
        <v>456</v>
      </c>
      <c r="BW7">
        <v>141.63999999999999</v>
      </c>
      <c r="CF7">
        <v>221.1</v>
      </c>
      <c r="CL7">
        <v>254.73</v>
      </c>
      <c r="CR7">
        <v>157.28</v>
      </c>
      <c r="CX7">
        <v>86</v>
      </c>
    </row>
    <row r="8" spans="1:107">
      <c r="A8" s="14" t="s">
        <v>26</v>
      </c>
      <c r="B8">
        <v>10726</v>
      </c>
      <c r="AG8">
        <v>924</v>
      </c>
      <c r="AH8">
        <f t="shared" si="0"/>
        <v>892.41025641025647</v>
      </c>
      <c r="AM8">
        <v>1663</v>
      </c>
      <c r="AN8">
        <f t="shared" si="1"/>
        <v>1606.1452991452993</v>
      </c>
      <c r="AS8">
        <v>216</v>
      </c>
      <c r="AT8">
        <f t="shared" si="5"/>
        <v>203.07692307692309</v>
      </c>
      <c r="AV8">
        <v>504</v>
      </c>
      <c r="AW8">
        <f t="shared" si="6"/>
        <v>473.84615384615387</v>
      </c>
      <c r="AY8" s="2">
        <v>831</v>
      </c>
      <c r="AZ8">
        <f t="shared" si="7"/>
        <v>781.28205128205138</v>
      </c>
      <c r="BH8" s="2">
        <v>88.89</v>
      </c>
      <c r="BK8">
        <v>105.65</v>
      </c>
      <c r="BN8" s="2">
        <v>50.37</v>
      </c>
      <c r="BQ8" s="2">
        <v>91.64</v>
      </c>
      <c r="BW8">
        <v>150.55000000000001</v>
      </c>
      <c r="CF8">
        <v>132.19</v>
      </c>
      <c r="CL8">
        <v>281.45999999999998</v>
      </c>
      <c r="CR8">
        <v>143.63999999999999</v>
      </c>
      <c r="CX8">
        <v>136.19</v>
      </c>
    </row>
    <row r="9" spans="1:107">
      <c r="A9" s="14" t="s">
        <v>27</v>
      </c>
      <c r="B9">
        <v>8543</v>
      </c>
      <c r="AG9">
        <v>1474</v>
      </c>
      <c r="AH9">
        <f t="shared" si="0"/>
        <v>1423.6068376068379</v>
      </c>
      <c r="AM9">
        <v>618</v>
      </c>
      <c r="AN9">
        <f t="shared" si="1"/>
        <v>596.87179487179492</v>
      </c>
      <c r="AS9">
        <v>2285</v>
      </c>
      <c r="AT9">
        <f t="shared" si="5"/>
        <v>2148.2905982905986</v>
      </c>
      <c r="AV9">
        <v>491</v>
      </c>
      <c r="AW9">
        <f t="shared" si="6"/>
        <v>461.62393162393164</v>
      </c>
      <c r="AY9" s="2">
        <v>781</v>
      </c>
      <c r="AZ9">
        <f t="shared" si="7"/>
        <v>734.27350427350427</v>
      </c>
      <c r="BH9" s="2">
        <v>190.26</v>
      </c>
      <c r="BK9">
        <v>262.06</v>
      </c>
      <c r="BN9" s="2">
        <v>148.91</v>
      </c>
      <c r="BQ9" s="2">
        <v>165.82</v>
      </c>
      <c r="BW9">
        <v>200.91</v>
      </c>
      <c r="CF9">
        <v>116.19</v>
      </c>
      <c r="CL9">
        <v>58.91</v>
      </c>
      <c r="CR9">
        <v>109.64</v>
      </c>
      <c r="CX9">
        <v>148</v>
      </c>
    </row>
    <row r="10" spans="1:107">
      <c r="A10" s="14" t="s">
        <v>35</v>
      </c>
      <c r="B10">
        <v>11238</v>
      </c>
      <c r="AS10">
        <v>975</v>
      </c>
      <c r="AT10">
        <f t="shared" si="5"/>
        <v>916.66666666666674</v>
      </c>
      <c r="AV10">
        <v>705</v>
      </c>
      <c r="AW10">
        <f t="shared" si="6"/>
        <v>662.82051282051293</v>
      </c>
      <c r="AY10" s="2">
        <v>570</v>
      </c>
      <c r="AZ10">
        <f t="shared" si="7"/>
        <v>535.89743589743591</v>
      </c>
      <c r="BH10" s="2">
        <v>173.17</v>
      </c>
      <c r="BK10">
        <v>117.44</v>
      </c>
      <c r="BN10" s="2">
        <v>47.82</v>
      </c>
      <c r="BQ10" s="2">
        <v>147.63999999999999</v>
      </c>
      <c r="BW10">
        <v>132.19</v>
      </c>
      <c r="CF10">
        <v>151.1</v>
      </c>
      <c r="CL10">
        <v>248.37</v>
      </c>
      <c r="CR10">
        <v>155.1</v>
      </c>
      <c r="CX10">
        <v>170.37</v>
      </c>
    </row>
    <row r="11" spans="1:107">
      <c r="A11" s="14" t="s">
        <v>36</v>
      </c>
      <c r="B11">
        <v>10505.6</v>
      </c>
      <c r="AS11">
        <v>477</v>
      </c>
      <c r="AT11">
        <f t="shared" si="5"/>
        <v>448.46153846153851</v>
      </c>
      <c r="AV11">
        <v>1340</v>
      </c>
      <c r="AW11">
        <f t="shared" si="6"/>
        <v>1259.8290598290598</v>
      </c>
      <c r="AY11" s="2">
        <v>512</v>
      </c>
      <c r="AZ11">
        <f t="shared" si="7"/>
        <v>481.36752136752136</v>
      </c>
      <c r="BH11" s="2">
        <v>84.28</v>
      </c>
      <c r="BK11">
        <v>88.72</v>
      </c>
      <c r="BN11" s="2">
        <v>43.46</v>
      </c>
      <c r="BQ11" s="2">
        <v>142</v>
      </c>
      <c r="BW11">
        <v>160.72999999999999</v>
      </c>
      <c r="CF11">
        <v>101.82</v>
      </c>
      <c r="CL11">
        <v>82</v>
      </c>
      <c r="CR11">
        <v>121.1</v>
      </c>
      <c r="CX11">
        <v>174.73</v>
      </c>
    </row>
    <row r="12" spans="1:107">
      <c r="A12" s="14" t="s">
        <v>37</v>
      </c>
      <c r="B12">
        <v>13447</v>
      </c>
      <c r="AS12">
        <v>473</v>
      </c>
      <c r="AT12">
        <f t="shared" si="5"/>
        <v>444.70085470085473</v>
      </c>
      <c r="AV12">
        <v>334</v>
      </c>
      <c r="AW12">
        <f t="shared" si="6"/>
        <v>314.01709401709405</v>
      </c>
      <c r="AY12" s="2">
        <v>684</v>
      </c>
      <c r="AZ12">
        <f t="shared" si="7"/>
        <v>643.07692307692309</v>
      </c>
      <c r="BH12" s="2">
        <v>186.67</v>
      </c>
      <c r="BK12">
        <v>327.87</v>
      </c>
      <c r="BN12" s="2">
        <v>214.55</v>
      </c>
      <c r="BQ12" s="2">
        <v>201.46</v>
      </c>
      <c r="BW12">
        <v>148.19</v>
      </c>
      <c r="CF12">
        <v>78.73</v>
      </c>
      <c r="CL12">
        <v>355.82</v>
      </c>
      <c r="CR12">
        <v>157</v>
      </c>
      <c r="CX12">
        <v>138.19</v>
      </c>
    </row>
    <row r="13" spans="1:107">
      <c r="A13" s="14" t="s">
        <v>37</v>
      </c>
      <c r="B13">
        <v>11850</v>
      </c>
      <c r="AS13">
        <v>1543</v>
      </c>
      <c r="AT13">
        <f t="shared" si="5"/>
        <v>1450.6837606837607</v>
      </c>
      <c r="AY13" s="2">
        <v>1632</v>
      </c>
      <c r="AZ13">
        <f t="shared" si="7"/>
        <v>1534.3589743589746</v>
      </c>
      <c r="BH13" s="2">
        <v>392.48</v>
      </c>
      <c r="BK13">
        <v>270.95</v>
      </c>
      <c r="BN13" s="2">
        <v>113.1</v>
      </c>
      <c r="BQ13" s="2">
        <v>180.91</v>
      </c>
      <c r="BW13">
        <v>20.55</v>
      </c>
      <c r="CF13">
        <v>103.1</v>
      </c>
      <c r="CL13">
        <v>207.1</v>
      </c>
      <c r="CR13">
        <v>455.28</v>
      </c>
      <c r="CX13">
        <v>186.19</v>
      </c>
    </row>
    <row r="14" spans="1:107">
      <c r="A14" s="14" t="s">
        <v>42</v>
      </c>
      <c r="B14">
        <v>517</v>
      </c>
      <c r="AS14">
        <v>3075</v>
      </c>
      <c r="AT14">
        <f t="shared" si="5"/>
        <v>2891.0256410256411</v>
      </c>
      <c r="AY14" s="2">
        <v>2120</v>
      </c>
      <c r="AZ14">
        <f t="shared" si="7"/>
        <v>1993.1623931623933</v>
      </c>
      <c r="BH14" s="2">
        <v>254.36</v>
      </c>
      <c r="BK14">
        <v>211.8</v>
      </c>
      <c r="BN14" s="2">
        <v>87.82</v>
      </c>
      <c r="BQ14" s="2">
        <v>114.37</v>
      </c>
      <c r="BW14">
        <v>46.73</v>
      </c>
      <c r="CF14">
        <v>119.46</v>
      </c>
      <c r="CL14">
        <v>200.73</v>
      </c>
      <c r="CR14">
        <v>176.73</v>
      </c>
      <c r="CX14">
        <v>255.28</v>
      </c>
    </row>
    <row r="15" spans="1:107">
      <c r="A15">
        <v>12.24</v>
      </c>
      <c r="B15">
        <v>9162</v>
      </c>
      <c r="AS15">
        <v>314</v>
      </c>
      <c r="AT15">
        <f t="shared" si="5"/>
        <v>295.21367521367523</v>
      </c>
      <c r="AY15" s="2">
        <v>528</v>
      </c>
      <c r="AZ15">
        <f t="shared" si="7"/>
        <v>496.41025641025647</v>
      </c>
      <c r="BH15" s="2">
        <v>417.27</v>
      </c>
      <c r="BN15" s="2">
        <v>95.64</v>
      </c>
      <c r="BW15">
        <v>117.46</v>
      </c>
      <c r="CF15">
        <v>61.28</v>
      </c>
      <c r="CL15">
        <v>96.19</v>
      </c>
      <c r="CR15">
        <v>182.73</v>
      </c>
      <c r="CX15">
        <v>176.37</v>
      </c>
    </row>
    <row r="16" spans="1:107">
      <c r="A16">
        <v>12.24</v>
      </c>
      <c r="B16">
        <v>9102</v>
      </c>
      <c r="BH16" s="2">
        <v>73</v>
      </c>
      <c r="BN16" s="2">
        <v>121.64</v>
      </c>
      <c r="BW16">
        <v>115.82</v>
      </c>
      <c r="CF16">
        <v>226.91</v>
      </c>
      <c r="CL16">
        <v>115.82</v>
      </c>
      <c r="CR16">
        <v>124.73</v>
      </c>
      <c r="CX16">
        <v>178.19</v>
      </c>
    </row>
    <row r="17" spans="1:102">
      <c r="A17">
        <v>12.27</v>
      </c>
      <c r="B17">
        <v>4186</v>
      </c>
      <c r="BH17" s="2">
        <v>59.83</v>
      </c>
      <c r="BN17" s="2">
        <v>179.64</v>
      </c>
      <c r="BW17">
        <v>231.46</v>
      </c>
      <c r="CF17">
        <v>91.28</v>
      </c>
      <c r="CL17">
        <v>121.28</v>
      </c>
      <c r="CR17">
        <v>107.64</v>
      </c>
      <c r="CX17">
        <v>354.55</v>
      </c>
    </row>
    <row r="18" spans="1:102">
      <c r="A18">
        <v>12.27</v>
      </c>
      <c r="B18">
        <v>9762</v>
      </c>
      <c r="BH18" s="2">
        <v>59.15</v>
      </c>
      <c r="BN18" s="2">
        <v>137.1</v>
      </c>
      <c r="BW18">
        <v>159.63999999999999</v>
      </c>
      <c r="CF18">
        <v>118.37</v>
      </c>
      <c r="CL18">
        <v>151.1</v>
      </c>
      <c r="CR18">
        <v>251.28</v>
      </c>
      <c r="CX18">
        <v>121.64</v>
      </c>
    </row>
    <row r="19" spans="1:102">
      <c r="A19">
        <v>12.28</v>
      </c>
      <c r="B19">
        <v>12864</v>
      </c>
      <c r="BH19" s="2">
        <v>251.97</v>
      </c>
      <c r="BN19" s="2">
        <v>6.37</v>
      </c>
      <c r="BW19">
        <v>176</v>
      </c>
      <c r="CF19">
        <v>216.55</v>
      </c>
      <c r="CL19">
        <v>196.37</v>
      </c>
      <c r="CR19">
        <v>119.1</v>
      </c>
      <c r="CX19">
        <v>203.46</v>
      </c>
    </row>
    <row r="20" spans="1:102">
      <c r="A20">
        <v>12.28</v>
      </c>
      <c r="B20">
        <v>4058</v>
      </c>
      <c r="BH20" s="2">
        <v>193.17</v>
      </c>
      <c r="BN20" s="2">
        <v>131.27000000000001</v>
      </c>
      <c r="BW20">
        <v>73.64</v>
      </c>
      <c r="CF20">
        <v>206.19</v>
      </c>
      <c r="CR20">
        <v>204.73</v>
      </c>
      <c r="CX20">
        <v>100.91</v>
      </c>
    </row>
    <row r="21" spans="1:102">
      <c r="A21">
        <v>12.3</v>
      </c>
      <c r="B21">
        <v>14609</v>
      </c>
      <c r="BH21" s="2">
        <v>73</v>
      </c>
      <c r="BN21" s="2">
        <v>175.46</v>
      </c>
      <c r="BW21">
        <v>111.46</v>
      </c>
      <c r="CF21">
        <v>187.83</v>
      </c>
      <c r="CR21">
        <v>106.73</v>
      </c>
      <c r="CX21">
        <v>91.28</v>
      </c>
    </row>
    <row r="22" spans="1:102">
      <c r="BH22" s="2">
        <v>110.26</v>
      </c>
      <c r="BN22" s="2">
        <v>108.91</v>
      </c>
      <c r="BW22">
        <v>133.63999999999999</v>
      </c>
      <c r="CF22">
        <v>186.73</v>
      </c>
      <c r="CR22">
        <v>220.73</v>
      </c>
      <c r="CX22">
        <v>158.91</v>
      </c>
    </row>
    <row r="23" spans="1:102">
      <c r="A23" s="1" t="s">
        <v>43</v>
      </c>
      <c r="B23" s="1">
        <v>10608.52</v>
      </c>
      <c r="BH23" s="2">
        <v>105.82</v>
      </c>
      <c r="BW23">
        <v>96.55</v>
      </c>
      <c r="CF23">
        <v>102.73</v>
      </c>
      <c r="CR23">
        <v>317.45999999999998</v>
      </c>
      <c r="CX23">
        <v>219.1</v>
      </c>
    </row>
    <row r="24" spans="1:102">
      <c r="BH24" s="2">
        <v>108.55</v>
      </c>
      <c r="BW24">
        <v>54.19</v>
      </c>
      <c r="CF24">
        <v>249.82</v>
      </c>
      <c r="CR24">
        <v>244</v>
      </c>
      <c r="CX24">
        <v>245.1</v>
      </c>
    </row>
    <row r="25" spans="1:102">
      <c r="A25" s="14" t="s">
        <v>40</v>
      </c>
      <c r="B25">
        <v>15000</v>
      </c>
      <c r="BH25" s="2">
        <v>81.37</v>
      </c>
      <c r="BW25">
        <v>49.1</v>
      </c>
      <c r="CF25">
        <v>71.459999999999994</v>
      </c>
      <c r="CR25">
        <v>162.37</v>
      </c>
      <c r="CX25">
        <v>121.28</v>
      </c>
    </row>
    <row r="26" spans="1:102">
      <c r="A26" s="14" t="s">
        <v>41</v>
      </c>
      <c r="B26">
        <v>18696</v>
      </c>
      <c r="BH26" s="2">
        <v>128.04</v>
      </c>
      <c r="CF26">
        <v>72.19</v>
      </c>
      <c r="CR26">
        <v>83.64</v>
      </c>
      <c r="CX26">
        <v>98.19</v>
      </c>
    </row>
    <row r="27" spans="1:102">
      <c r="A27" s="14" t="s">
        <v>41</v>
      </c>
      <c r="B27">
        <v>13637</v>
      </c>
      <c r="BH27" s="2">
        <v>203.42</v>
      </c>
      <c r="CF27">
        <v>145.28</v>
      </c>
      <c r="CX27">
        <v>89.28</v>
      </c>
    </row>
    <row r="28" spans="1:102">
      <c r="BH28" s="2">
        <v>141.71</v>
      </c>
      <c r="CX28">
        <v>98.19</v>
      </c>
    </row>
    <row r="29" spans="1:102">
      <c r="BH29" s="2">
        <v>107.7</v>
      </c>
    </row>
    <row r="30" spans="1:102">
      <c r="A30" s="14"/>
      <c r="BH30" s="2">
        <v>79.489999999999995</v>
      </c>
    </row>
    <row r="31" spans="1:102">
      <c r="A31" s="14"/>
      <c r="BH31" s="2">
        <v>250.95</v>
      </c>
    </row>
    <row r="32" spans="1:102">
      <c r="A32" s="14"/>
      <c r="BH32" s="2">
        <v>166.84</v>
      </c>
    </row>
    <row r="33" spans="1:60">
      <c r="A33" s="14" t="s">
        <v>16</v>
      </c>
      <c r="B33">
        <f>SUM(B2:B27)</f>
        <v>202934.66999999998</v>
      </c>
      <c r="BH33" s="2">
        <v>113.17</v>
      </c>
    </row>
    <row r="34" spans="1:60">
      <c r="A34" s="14" t="s">
        <v>21</v>
      </c>
      <c r="B34" s="13">
        <f>B33-A51</f>
        <v>7768.7634017093806</v>
      </c>
    </row>
    <row r="35" spans="1:60">
      <c r="A35" s="14"/>
    </row>
    <row r="50" spans="1:102">
      <c r="BH50">
        <f>SUM(BH3:BH33)</f>
        <v>4888.6899999999996</v>
      </c>
      <c r="BK50">
        <f>SUM(BK3:BK33)</f>
        <v>2418.5300000000002</v>
      </c>
      <c r="BN50">
        <f>SUM(BN3:BN22)</f>
        <v>1963.3600000000004</v>
      </c>
      <c r="BQ50">
        <f>SUM(BQ3:BQ22)</f>
        <v>1869.8600000000001</v>
      </c>
      <c r="BW50">
        <f>SUM(BW3:BW25)</f>
        <v>2847.19</v>
      </c>
      <c r="CF50">
        <f>SUM(CF3:CF27)</f>
        <v>3401.4200000000005</v>
      </c>
      <c r="CL50">
        <f>SUM(CL3:CL19)</f>
        <v>2981.3500000000004</v>
      </c>
      <c r="CR50">
        <f>SUM(CR3:CR26)</f>
        <v>4178.75</v>
      </c>
      <c r="CX50">
        <f>SUM(CX3:CX28)</f>
        <v>3946.6900000000005</v>
      </c>
    </row>
    <row r="51" spans="1:102">
      <c r="A51">
        <f>SUM(C51:DU51)</f>
        <v>195165.9065982906</v>
      </c>
      <c r="J51">
        <f>SUM(J2:J50)</f>
        <v>1364.102564102564</v>
      </c>
      <c r="M51">
        <f>SUM(M2:M50)</f>
        <v>314.85470085470087</v>
      </c>
      <c r="P51">
        <f>SUM(P2:P50)</f>
        <v>0</v>
      </c>
      <c r="S51">
        <f>SUM(S2:S50)</f>
        <v>1852.4273504273506</v>
      </c>
      <c r="V51">
        <f>SUM(V2:V50)</f>
        <v>304.23076923076923</v>
      </c>
      <c r="Y51">
        <f>SUM(Y2:Y50)</f>
        <v>169.01709401709402</v>
      </c>
      <c r="AB51">
        <f>SUM(AB2:AB50)</f>
        <v>3090.5982905982905</v>
      </c>
      <c r="AE51">
        <f>SUM(AE2:AE50)</f>
        <v>0</v>
      </c>
      <c r="AH51">
        <f>SUM(AH2:AH50)</f>
        <v>6542.4102564102568</v>
      </c>
      <c r="AK51">
        <f>SUM(AK2:AK50)</f>
        <v>0</v>
      </c>
      <c r="AN51">
        <f>SUM(AN2:AN50)</f>
        <v>5663.5213675213681</v>
      </c>
      <c r="AQ51">
        <f>SUM(AQ2:AQ50)</f>
        <v>0</v>
      </c>
      <c r="AT51">
        <f>SUM(AT2:AT50)</f>
        <v>16453.931623931625</v>
      </c>
      <c r="AW51">
        <f>SUM(AW2:AW50)</f>
        <v>8543.3333333333339</v>
      </c>
      <c r="AZ51">
        <f>SUM(AZ2:AZ50)</f>
        <v>11237.863247863246</v>
      </c>
      <c r="BH51">
        <f>BH50*4.9</f>
        <v>23954.580999999998</v>
      </c>
      <c r="BK51">
        <f>BK50*4.9</f>
        <v>11850.797000000002</v>
      </c>
      <c r="BL51">
        <f>SUM(BL2:BL50)</f>
        <v>0</v>
      </c>
      <c r="BN51">
        <f>BN50*4.9</f>
        <v>9620.4640000000018</v>
      </c>
      <c r="BQ51">
        <f>BQ50*4.9</f>
        <v>9162.3140000000021</v>
      </c>
      <c r="BW51">
        <f>BW50*4.9</f>
        <v>13951.231000000002</v>
      </c>
      <c r="CF51">
        <f>CF50*4.9</f>
        <v>16666.958000000002</v>
      </c>
      <c r="CL51">
        <f>CL50*4.9</f>
        <v>14608.615000000003</v>
      </c>
      <c r="CR51">
        <f>CR50*4.9</f>
        <v>20475.875</v>
      </c>
      <c r="CX51">
        <f>CX50*4.9</f>
        <v>19338.781000000003</v>
      </c>
    </row>
  </sheetData>
  <mergeCells count="35">
    <mergeCell ref="AA1:AC1"/>
    <mergeCell ref="AP1:AR1"/>
    <mergeCell ref="AS1:AU1"/>
    <mergeCell ref="C1:E1"/>
    <mergeCell ref="F1:H1"/>
    <mergeCell ref="L1:N1"/>
    <mergeCell ref="O1:Q1"/>
    <mergeCell ref="X1:Z1"/>
    <mergeCell ref="R1:T1"/>
    <mergeCell ref="U1:W1"/>
    <mergeCell ref="I1:K1"/>
    <mergeCell ref="AV1:AX1"/>
    <mergeCell ref="AD1:AF1"/>
    <mergeCell ref="AJ1:AL1"/>
    <mergeCell ref="AM1:AO1"/>
    <mergeCell ref="AG1:AI1"/>
    <mergeCell ref="AY1:BA1"/>
    <mergeCell ref="BB1:BD1"/>
    <mergeCell ref="CR1:CT1"/>
    <mergeCell ref="CU1:CW1"/>
    <mergeCell ref="CX1:CZ1"/>
    <mergeCell ref="BN1:BP1"/>
    <mergeCell ref="BQ1:BS1"/>
    <mergeCell ref="BE1:BG1"/>
    <mergeCell ref="BH1:BJ1"/>
    <mergeCell ref="BK1:BM1"/>
    <mergeCell ref="DA1:DC1"/>
    <mergeCell ref="BT1:BV1"/>
    <mergeCell ref="CL1:CN1"/>
    <mergeCell ref="CO1:CQ1"/>
    <mergeCell ref="BZ1:CB1"/>
    <mergeCell ref="CC1:CE1"/>
    <mergeCell ref="CF1:CH1"/>
    <mergeCell ref="CI1:CK1"/>
    <mergeCell ref="BW1:BY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V28"/>
  <sheetViews>
    <sheetView tabSelected="1" topLeftCell="Z1" workbookViewId="0">
      <selection activeCell="AW9" sqref="AW9"/>
    </sheetView>
  </sheetViews>
  <sheetFormatPr defaultRowHeight="13.5"/>
  <sheetData>
    <row r="1" spans="1:48">
      <c r="A1" t="s">
        <v>0</v>
      </c>
      <c r="B1" t="s">
        <v>14</v>
      </c>
      <c r="E1" s="16">
        <v>43102</v>
      </c>
      <c r="F1" s="16"/>
      <c r="G1" s="17"/>
      <c r="H1" s="16">
        <v>43103</v>
      </c>
      <c r="I1" s="16"/>
      <c r="J1" s="17"/>
      <c r="M1" s="16">
        <v>43104</v>
      </c>
      <c r="N1" s="16"/>
      <c r="O1" s="17"/>
      <c r="P1" s="16">
        <v>43105</v>
      </c>
      <c r="Q1" s="16"/>
      <c r="R1" s="17"/>
      <c r="S1" s="16">
        <v>43106</v>
      </c>
      <c r="T1" s="16"/>
      <c r="U1" s="17"/>
      <c r="V1" s="16">
        <v>43107</v>
      </c>
      <c r="W1" s="16"/>
      <c r="X1" s="17"/>
      <c r="Y1" s="16">
        <v>43108</v>
      </c>
      <c r="Z1" s="16"/>
      <c r="AA1" s="17"/>
      <c r="AB1" s="16">
        <v>43109</v>
      </c>
      <c r="AC1" s="16"/>
      <c r="AD1" s="17"/>
      <c r="AE1" s="16">
        <v>43110</v>
      </c>
      <c r="AF1" s="16"/>
      <c r="AG1" s="17"/>
      <c r="AH1" s="16">
        <v>43111</v>
      </c>
      <c r="AI1" s="16"/>
      <c r="AJ1" s="17"/>
      <c r="AK1" s="16">
        <v>43112</v>
      </c>
      <c r="AL1" s="16"/>
      <c r="AM1" s="17"/>
      <c r="AN1" s="16">
        <v>43113</v>
      </c>
      <c r="AO1" s="16"/>
      <c r="AP1" s="17"/>
      <c r="AQ1" s="16">
        <v>43114</v>
      </c>
      <c r="AR1" s="16"/>
      <c r="AS1" s="17"/>
      <c r="AT1" s="16">
        <v>43115</v>
      </c>
      <c r="AU1" s="16"/>
      <c r="AV1" s="17"/>
    </row>
    <row r="2" spans="1:48">
      <c r="C2" t="s">
        <v>33</v>
      </c>
      <c r="D2" t="s">
        <v>34</v>
      </c>
      <c r="E2" t="s">
        <v>32</v>
      </c>
      <c r="F2" t="s">
        <v>33</v>
      </c>
      <c r="G2" t="s">
        <v>34</v>
      </c>
      <c r="H2" t="s">
        <v>32</v>
      </c>
      <c r="I2" t="s">
        <v>33</v>
      </c>
      <c r="J2" t="s">
        <v>34</v>
      </c>
      <c r="K2" t="s">
        <v>32</v>
      </c>
      <c r="L2" t="s">
        <v>33</v>
      </c>
      <c r="M2" t="s">
        <v>32</v>
      </c>
      <c r="N2" t="s">
        <v>33</v>
      </c>
      <c r="O2" t="s">
        <v>34</v>
      </c>
      <c r="P2" t="s">
        <v>32</v>
      </c>
      <c r="Q2" t="s">
        <v>33</v>
      </c>
      <c r="R2" t="s">
        <v>34</v>
      </c>
      <c r="S2" t="s">
        <v>32</v>
      </c>
      <c r="T2" t="s">
        <v>33</v>
      </c>
      <c r="U2" t="s">
        <v>34</v>
      </c>
      <c r="V2" t="s">
        <v>32</v>
      </c>
      <c r="W2" t="s">
        <v>33</v>
      </c>
      <c r="X2" t="s">
        <v>34</v>
      </c>
      <c r="Y2" t="s">
        <v>32</v>
      </c>
      <c r="Z2" t="s">
        <v>33</v>
      </c>
      <c r="AA2" t="s">
        <v>34</v>
      </c>
      <c r="AB2" t="s">
        <v>32</v>
      </c>
      <c r="AC2" t="s">
        <v>33</v>
      </c>
      <c r="AD2" t="s">
        <v>34</v>
      </c>
      <c r="AE2" t="s">
        <v>32</v>
      </c>
      <c r="AF2" t="s">
        <v>33</v>
      </c>
      <c r="AG2" t="s">
        <v>34</v>
      </c>
      <c r="AH2" t="s">
        <v>32</v>
      </c>
      <c r="AI2" t="s">
        <v>33</v>
      </c>
      <c r="AJ2" t="s">
        <v>34</v>
      </c>
      <c r="AK2" t="s">
        <v>32</v>
      </c>
      <c r="AL2" t="s">
        <v>33</v>
      </c>
      <c r="AM2" t="s">
        <v>34</v>
      </c>
      <c r="AN2" t="s">
        <v>32</v>
      </c>
      <c r="AO2" t="s">
        <v>33</v>
      </c>
      <c r="AP2" t="s">
        <v>34</v>
      </c>
      <c r="AQ2" t="s">
        <v>32</v>
      </c>
      <c r="AR2" t="s">
        <v>33</v>
      </c>
      <c r="AS2" t="s">
        <v>34</v>
      </c>
      <c r="AT2" t="s">
        <v>32</v>
      </c>
      <c r="AU2" t="s">
        <v>33</v>
      </c>
      <c r="AV2" t="s">
        <v>34</v>
      </c>
    </row>
    <row r="3" spans="1:48">
      <c r="D3">
        <v>500.19</v>
      </c>
      <c r="E3" t="s">
        <v>39</v>
      </c>
      <c r="G3" t="s">
        <v>39</v>
      </c>
      <c r="H3" s="4">
        <v>104.37</v>
      </c>
      <c r="J3" s="2">
        <v>2353</v>
      </c>
      <c r="O3">
        <v>1936</v>
      </c>
      <c r="R3">
        <v>1251</v>
      </c>
      <c r="U3">
        <v>2522</v>
      </c>
      <c r="AA3" s="2">
        <v>2997</v>
      </c>
      <c r="AB3">
        <v>2627</v>
      </c>
      <c r="AG3" s="2">
        <v>1850</v>
      </c>
      <c r="AJ3">
        <v>2303</v>
      </c>
      <c r="AM3">
        <v>2538</v>
      </c>
      <c r="AP3" s="1">
        <v>2690.19</v>
      </c>
    </row>
    <row r="4" spans="1:48">
      <c r="H4" s="4">
        <v>85.82</v>
      </c>
      <c r="J4" s="2">
        <v>2145</v>
      </c>
      <c r="O4">
        <v>1185</v>
      </c>
      <c r="R4">
        <v>3020</v>
      </c>
      <c r="AA4" s="2">
        <v>3304</v>
      </c>
      <c r="AG4" s="2">
        <v>3367</v>
      </c>
      <c r="AM4">
        <v>1381.87</v>
      </c>
    </row>
    <row r="5" spans="1:48">
      <c r="H5" s="4">
        <v>84.19</v>
      </c>
      <c r="J5">
        <v>363.19</v>
      </c>
      <c r="O5">
        <v>682</v>
      </c>
      <c r="R5">
        <v>3102</v>
      </c>
      <c r="AA5" s="2">
        <v>1600</v>
      </c>
      <c r="AG5" s="2">
        <v>4041</v>
      </c>
    </row>
    <row r="6" spans="1:48">
      <c r="H6" s="4">
        <v>120.91</v>
      </c>
      <c r="O6">
        <v>1052</v>
      </c>
      <c r="AA6" s="2">
        <v>3799</v>
      </c>
      <c r="AB6">
        <v>2500</v>
      </c>
    </row>
    <row r="7" spans="1:48">
      <c r="H7" s="4">
        <v>86</v>
      </c>
      <c r="O7">
        <v>2450</v>
      </c>
      <c r="AA7" s="2">
        <v>297</v>
      </c>
      <c r="AB7">
        <v>2408</v>
      </c>
    </row>
    <row r="8" spans="1:48">
      <c r="H8" s="4">
        <v>136.19</v>
      </c>
      <c r="AA8" s="2">
        <v>1155</v>
      </c>
      <c r="AB8" s="2"/>
    </row>
    <row r="9" spans="1:48">
      <c r="H9" s="4">
        <v>148</v>
      </c>
      <c r="AA9" s="2">
        <v>530</v>
      </c>
    </row>
    <row r="10" spans="1:48">
      <c r="H10" s="4">
        <v>170.37</v>
      </c>
      <c r="AA10" s="2">
        <v>1205</v>
      </c>
    </row>
    <row r="11" spans="1:48">
      <c r="H11" s="4">
        <v>174.73</v>
      </c>
      <c r="AA11" s="2">
        <v>3415</v>
      </c>
    </row>
    <row r="12" spans="1:48">
      <c r="H12" s="4">
        <v>138.19</v>
      </c>
      <c r="AA12" s="2">
        <v>4234</v>
      </c>
    </row>
    <row r="13" spans="1:48">
      <c r="H13" s="4">
        <v>186.19</v>
      </c>
    </row>
    <row r="14" spans="1:48">
      <c r="H14" s="4">
        <v>255.28</v>
      </c>
      <c r="AA14" s="1"/>
    </row>
    <row r="15" spans="1:48">
      <c r="H15" s="4">
        <v>176.37</v>
      </c>
      <c r="AA15" s="1"/>
    </row>
    <row r="16" spans="1:48">
      <c r="H16" s="4">
        <v>178.19</v>
      </c>
    </row>
    <row r="17" spans="8:8">
      <c r="H17" s="4">
        <v>354.55</v>
      </c>
    </row>
    <row r="18" spans="8:8">
      <c r="H18" s="4">
        <v>121.64</v>
      </c>
    </row>
    <row r="19" spans="8:8">
      <c r="H19" s="4">
        <v>203.46</v>
      </c>
    </row>
    <row r="20" spans="8:8">
      <c r="H20" s="4">
        <v>100.91</v>
      </c>
    </row>
    <row r="21" spans="8:8">
      <c r="H21" s="4">
        <v>91.28</v>
      </c>
    </row>
    <row r="22" spans="8:8">
      <c r="H22" s="4">
        <v>158.91</v>
      </c>
    </row>
    <row r="23" spans="8:8">
      <c r="H23" s="4">
        <v>219.1</v>
      </c>
    </row>
    <row r="24" spans="8:8">
      <c r="H24" s="4">
        <v>245.1</v>
      </c>
    </row>
    <row r="25" spans="8:8">
      <c r="H25" s="4">
        <v>121.28</v>
      </c>
    </row>
    <row r="26" spans="8:8">
      <c r="H26" s="4">
        <v>98.19</v>
      </c>
    </row>
    <row r="27" spans="8:8">
      <c r="H27" s="4">
        <v>89.28</v>
      </c>
    </row>
    <row r="28" spans="8:8">
      <c r="H28" s="4">
        <v>98.19</v>
      </c>
    </row>
  </sheetData>
  <mergeCells count="14">
    <mergeCell ref="AQ1:AS1"/>
    <mergeCell ref="AT1:AV1"/>
    <mergeCell ref="E1:G1"/>
    <mergeCell ref="H1:J1"/>
    <mergeCell ref="M1:O1"/>
    <mergeCell ref="P1:R1"/>
    <mergeCell ref="S1:U1"/>
    <mergeCell ref="AK1:AM1"/>
    <mergeCell ref="AN1:AP1"/>
    <mergeCell ref="V1:X1"/>
    <mergeCell ref="Y1:AA1"/>
    <mergeCell ref="AB1:AD1"/>
    <mergeCell ref="AE1:AG1"/>
    <mergeCell ref="AH1:AJ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9月</vt:lpstr>
      <vt:lpstr>10月</vt:lpstr>
      <vt:lpstr>11月</vt:lpstr>
      <vt:lpstr>12月</vt:lpstr>
      <vt:lpstr>1月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2018-01-15T00:57:20Z</dcterms:modified>
</cp:coreProperties>
</file>