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1"/>
  </bookViews>
  <sheets>
    <sheet name="8月" sheetId="1" r:id="rId1"/>
    <sheet name="9月" sheetId="2" r:id="rId2"/>
    <sheet name="Sheet3" sheetId="3" r:id="rId3"/>
  </sheets>
  <calcPr calcId="124519"/>
</workbook>
</file>

<file path=xl/calcChain.xml><?xml version="1.0" encoding="utf-8"?>
<calcChain xmlns="http://schemas.openxmlformats.org/spreadsheetml/2006/main">
  <c r="M19" i="2"/>
  <c r="O17"/>
  <c r="K15"/>
  <c r="K18"/>
  <c r="K12"/>
  <c r="K9"/>
  <c r="K12" i="1"/>
  <c r="K9"/>
  <c r="K19" i="2" l="1"/>
  <c r="O14" i="1"/>
  <c r="K16" s="1"/>
  <c r="M16" s="1"/>
  <c r="K15" l="1"/>
</calcChain>
</file>

<file path=xl/sharedStrings.xml><?xml version="1.0" encoding="utf-8"?>
<sst xmlns="http://schemas.openxmlformats.org/spreadsheetml/2006/main" count="93" uniqueCount="43">
  <si>
    <t>时间</t>
    <phoneticPr fontId="1" type="noConversion"/>
  </si>
  <si>
    <t>提成百分比</t>
    <phoneticPr fontId="1" type="noConversion"/>
  </si>
  <si>
    <t>西航石化城市合伙人收益表</t>
    <phoneticPr fontId="1" type="noConversion"/>
  </si>
  <si>
    <t>姓名</t>
    <phoneticPr fontId="1" type="noConversion"/>
  </si>
  <si>
    <t>地区</t>
    <phoneticPr fontId="1" type="noConversion"/>
  </si>
  <si>
    <t>时间段</t>
    <phoneticPr fontId="1" type="noConversion"/>
  </si>
  <si>
    <t>本月考核</t>
    <phoneticPr fontId="1" type="noConversion"/>
  </si>
  <si>
    <t>李泉城</t>
    <phoneticPr fontId="1" type="noConversion"/>
  </si>
  <si>
    <t>山东淄博</t>
    <phoneticPr fontId="1" type="noConversion"/>
  </si>
  <si>
    <t>低于预期</t>
  </si>
  <si>
    <t>发放时间</t>
    <phoneticPr fontId="1" type="noConversion"/>
  </si>
  <si>
    <t>扣款比例</t>
    <phoneticPr fontId="1" type="noConversion"/>
  </si>
  <si>
    <t>8/3-8/14</t>
    <phoneticPr fontId="1" type="noConversion"/>
  </si>
  <si>
    <t>8/15-8/31</t>
    <phoneticPr fontId="1" type="noConversion"/>
  </si>
  <si>
    <t>扣款原因：8月份共计有7次未将加油款及时打回公司。</t>
    <phoneticPr fontId="1" type="noConversion"/>
  </si>
  <si>
    <r>
      <rPr>
        <b/>
        <sz val="11"/>
        <color theme="1"/>
        <rFont val="微软雅黑"/>
        <family val="2"/>
        <charset val="134"/>
      </rPr>
      <t>备注：</t>
    </r>
    <r>
      <rPr>
        <sz val="11"/>
        <color theme="1"/>
        <rFont val="微软雅黑"/>
        <family val="2"/>
        <charset val="134"/>
      </rPr>
      <t xml:space="preserve">
1. 本月山东淄博代理目标为30吨，但实际加油量为20.37吨，未能达到目标，考评低于预期，请及时调整策略。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7次未将加油款及时打回公司，扣款7%。但鉴于山东淄博地区第一个月合作，本月予以警告，不做实际扣款，下不为例。</t>
    </r>
    <phoneticPr fontId="1" type="noConversion"/>
  </si>
  <si>
    <t>零售价格(元)</t>
    <phoneticPr fontId="1" type="noConversion"/>
  </si>
  <si>
    <t>实际业绩(吨)</t>
    <phoneticPr fontId="1" type="noConversion"/>
  </si>
  <si>
    <t>本月目标(吨)</t>
    <phoneticPr fontId="1" type="noConversion"/>
  </si>
  <si>
    <t>提成费用(元)</t>
    <phoneticPr fontId="1" type="noConversion"/>
  </si>
  <si>
    <t>零售价格(元/升)</t>
    <phoneticPr fontId="1" type="noConversion"/>
  </si>
  <si>
    <t>加油金额(元)</t>
    <phoneticPr fontId="1" type="noConversion"/>
  </si>
  <si>
    <t>加油量(升)</t>
    <phoneticPr fontId="1" type="noConversion"/>
  </si>
  <si>
    <t>总计金额(元)</t>
    <phoneticPr fontId="1" type="noConversion"/>
  </si>
  <si>
    <t>扣款金额(元)</t>
    <phoneticPr fontId="1" type="noConversion"/>
  </si>
  <si>
    <t>个人所得税额(元)</t>
    <phoneticPr fontId="1" type="noConversion"/>
  </si>
  <si>
    <t>个人所得税率(元)</t>
    <phoneticPr fontId="1" type="noConversion"/>
  </si>
  <si>
    <t>实际扣款金额(元)</t>
    <phoneticPr fontId="1" type="noConversion"/>
  </si>
  <si>
    <t xml:space="preserve">实际发放总额(元) </t>
    <phoneticPr fontId="1" type="noConversion"/>
  </si>
  <si>
    <t>账户名</t>
    <phoneticPr fontId="1" type="noConversion"/>
  </si>
  <si>
    <t>李泉城</t>
    <phoneticPr fontId="1" type="noConversion"/>
  </si>
  <si>
    <t>账号</t>
    <phoneticPr fontId="1" type="noConversion"/>
  </si>
  <si>
    <t>开户行</t>
    <phoneticPr fontId="1" type="noConversion"/>
  </si>
  <si>
    <t>6212261603000354225</t>
    <phoneticPr fontId="1" type="noConversion"/>
  </si>
  <si>
    <t>中国工商银行淄博市临淄支行</t>
    <phoneticPr fontId="1" type="noConversion"/>
  </si>
  <si>
    <t xml:space="preserve"> </t>
    <phoneticPr fontId="1" type="noConversion"/>
  </si>
  <si>
    <t>9/1-9/15</t>
    <phoneticPr fontId="1" type="noConversion"/>
  </si>
  <si>
    <t>9/16-9/27</t>
    <phoneticPr fontId="1" type="noConversion"/>
  </si>
  <si>
    <t>9/27-9/30</t>
    <phoneticPr fontId="1" type="noConversion"/>
  </si>
  <si>
    <r>
      <rPr>
        <b/>
        <sz val="11"/>
        <color theme="1"/>
        <rFont val="微软雅黑"/>
        <family val="2"/>
        <charset val="134"/>
      </rPr>
      <t>备注：</t>
    </r>
    <r>
      <rPr>
        <sz val="11"/>
        <color theme="1"/>
        <rFont val="微软雅黑"/>
        <family val="2"/>
        <charset val="134"/>
      </rPr>
      <t xml:space="preserve">
1. 本月山东淄博代理目标为80吨，但实际加油量为50.73吨，未能达到目标，考评低于预期，请及时调整策略。
2. 按照公司规定：“如果客户加油后缴纳现金或以其他方式结算未能及时将加油款打回公司的，必须在次日12：00前将加油款打回公司。每违反规定一次，扣除1%的提成。”本月山东代理共计有3次未将加油款及时打回公司，扣款3%。</t>
    </r>
    <phoneticPr fontId="1" type="noConversion"/>
  </si>
  <si>
    <t>打款方式</t>
    <phoneticPr fontId="1" type="noConversion"/>
  </si>
  <si>
    <t>微信支付</t>
    <phoneticPr fontId="1" type="noConversion"/>
  </si>
  <si>
    <t>银行转账</t>
    <phoneticPr fontId="1" type="noConversion"/>
  </si>
</sst>
</file>

<file path=xl/styles.xml><?xml version="1.0" encoding="utf-8"?>
<styleSheet xmlns="http://schemas.openxmlformats.org/spreadsheetml/2006/main">
  <numFmts count="1">
    <numFmt numFmtId="7" formatCode="&quot;¥&quot;#,##0.00;&quot;¥&quot;\-#,##0.00"/>
  </numFmts>
  <fonts count="6">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b/>
      <sz val="16"/>
      <color theme="1"/>
      <name val="微软雅黑"/>
      <family val="2"/>
      <charset val="134"/>
    </font>
    <font>
      <b/>
      <sz val="11"/>
      <color rgb="FFFF0000"/>
      <name val="微软雅黑"/>
      <family val="2"/>
      <charset val="134"/>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2" fillId="0" borderId="1" xfId="0" applyFont="1" applyBorder="1">
      <alignment vertical="center"/>
    </xf>
    <xf numFmtId="57" fontId="2" fillId="0" borderId="1" xfId="0" applyNumberFormat="1" applyFont="1" applyBorder="1">
      <alignment vertical="center"/>
    </xf>
    <xf numFmtId="7" fontId="2" fillId="0" borderId="1" xfId="0" applyNumberFormat="1" applyFont="1" applyBorder="1">
      <alignment vertical="center"/>
    </xf>
    <xf numFmtId="10" fontId="2" fillId="0" borderId="1" xfId="0" applyNumberFormat="1" applyFont="1" applyBorder="1">
      <alignment vertical="center"/>
    </xf>
    <xf numFmtId="9" fontId="2" fillId="0" borderId="1" xfId="0" applyNumberFormat="1" applyFont="1" applyBorder="1">
      <alignment vertical="center"/>
    </xf>
    <xf numFmtId="0" fontId="3" fillId="0" borderId="1" xfId="0" applyFont="1" applyBorder="1">
      <alignment vertical="center"/>
    </xf>
    <xf numFmtId="0" fontId="5" fillId="0" borderId="1" xfId="0" applyFont="1" applyBorder="1">
      <alignment vertical="center"/>
    </xf>
    <xf numFmtId="7" fontId="5" fillId="0" borderId="1" xfId="0" applyNumberFormat="1" applyFont="1" applyBorder="1">
      <alignment vertical="center"/>
    </xf>
    <xf numFmtId="0" fontId="3" fillId="0" borderId="8" xfId="0" applyFont="1" applyBorder="1">
      <alignment vertical="center"/>
    </xf>
    <xf numFmtId="0" fontId="2" fillId="0" borderId="9" xfId="0" applyFont="1" applyBorder="1">
      <alignment vertical="center"/>
    </xf>
    <xf numFmtId="7" fontId="2" fillId="0" borderId="9" xfId="0" applyNumberFormat="1" applyFont="1" applyBorder="1">
      <alignment vertical="center"/>
    </xf>
    <xf numFmtId="0" fontId="2" fillId="0" borderId="8" xfId="0" applyFont="1" applyBorder="1">
      <alignment vertical="center"/>
    </xf>
    <xf numFmtId="14" fontId="2" fillId="0" borderId="9" xfId="0" applyNumberFormat="1" applyFont="1" applyBorder="1">
      <alignment vertical="center"/>
    </xf>
    <xf numFmtId="0" fontId="2" fillId="0" borderId="1" xfId="0" applyFont="1" applyBorder="1" applyAlignment="1">
      <alignment horizontal="right" vertical="center"/>
    </xf>
    <xf numFmtId="57" fontId="3" fillId="0" borderId="1" xfId="0" applyNumberFormat="1" applyFont="1" applyBorder="1">
      <alignment vertical="center"/>
    </xf>
    <xf numFmtId="0" fontId="2" fillId="0" borderId="10"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2" fillId="3" borderId="6" xfId="0" applyFont="1" applyFill="1" applyBorder="1" applyAlignment="1">
      <alignment vertical="center"/>
    </xf>
    <xf numFmtId="0" fontId="2" fillId="3" borderId="2" xfId="0" applyFont="1" applyFill="1" applyBorder="1" applyAlignment="1">
      <alignment vertical="center"/>
    </xf>
    <xf numFmtId="0" fontId="2" fillId="3" borderId="7" xfId="0" applyFont="1" applyFill="1" applyBorder="1" applyAlignment="1">
      <alignment vertical="center"/>
    </xf>
    <xf numFmtId="0" fontId="2" fillId="2" borderId="6" xfId="0" applyFont="1" applyFill="1" applyBorder="1" applyAlignment="1">
      <alignment vertical="center"/>
    </xf>
    <xf numFmtId="0" fontId="2" fillId="2" borderId="2" xfId="0" applyFont="1" applyFill="1" applyBorder="1" applyAlignment="1">
      <alignment vertical="center"/>
    </xf>
    <xf numFmtId="0" fontId="2" fillId="2" borderId="7" xfId="0" applyFont="1" applyFill="1" applyBorder="1" applyAlignment="1">
      <alignment vertical="center"/>
    </xf>
    <xf numFmtId="0" fontId="2" fillId="0" borderId="6" xfId="0" applyFont="1" applyBorder="1" applyAlignment="1">
      <alignment vertical="center"/>
    </xf>
    <xf numFmtId="0" fontId="0" fillId="0" borderId="2" xfId="0" applyBorder="1" applyAlignment="1">
      <alignment vertical="center"/>
    </xf>
    <xf numFmtId="0" fontId="0" fillId="0" borderId="7" xfId="0" applyBorder="1" applyAlignment="1">
      <alignment vertical="center"/>
    </xf>
    <xf numFmtId="49" fontId="2" fillId="0" borderId="13" xfId="0" applyNumberFormat="1" applyFont="1" applyBorder="1" applyAlignment="1">
      <alignment vertical="center"/>
    </xf>
    <xf numFmtId="49" fontId="0" fillId="0" borderId="14" xfId="0" applyNumberFormat="1" applyBorder="1" applyAlignment="1">
      <alignment vertical="center"/>
    </xf>
    <xf numFmtId="0" fontId="2" fillId="0" borderId="13" xfId="0" applyFont="1" applyBorder="1"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H1:R18"/>
  <sheetViews>
    <sheetView workbookViewId="0">
      <selection activeCell="T9" sqref="T9"/>
    </sheetView>
  </sheetViews>
  <sheetFormatPr defaultRowHeight="16.5"/>
  <cols>
    <col min="1" max="7" width="9" style="1"/>
    <col min="8" max="8" width="17" style="1" bestFit="1" customWidth="1"/>
    <col min="9" max="9" width="10.75" style="1" bestFit="1" customWidth="1"/>
    <col min="10" max="10" width="17" style="1" bestFit="1" customWidth="1"/>
    <col min="11" max="11" width="9.125" style="1" bestFit="1" customWidth="1"/>
    <col min="12" max="12" width="17.625" style="1" bestFit="1" customWidth="1"/>
    <col min="13" max="13" width="11.25" style="1" bestFit="1" customWidth="1"/>
    <col min="14" max="14" width="13" style="1" bestFit="1" customWidth="1"/>
    <col min="15" max="15" width="11.875" style="1" bestFit="1" customWidth="1"/>
    <col min="16" max="18" width="9" style="1"/>
    <col min="19" max="19" width="10.625" style="1" bestFit="1" customWidth="1"/>
    <col min="20" max="16384" width="9" style="1"/>
  </cols>
  <sheetData>
    <row r="1" spans="8:18" ht="17.25" thickBot="1"/>
    <row r="2" spans="8:18" ht="22.5">
      <c r="H2" s="20" t="s">
        <v>2</v>
      </c>
      <c r="I2" s="21"/>
      <c r="J2" s="21"/>
      <c r="K2" s="21"/>
      <c r="L2" s="21"/>
      <c r="M2" s="21"/>
      <c r="N2" s="21"/>
      <c r="O2" s="22"/>
    </row>
    <row r="3" spans="8:18">
      <c r="H3" s="23"/>
      <c r="I3" s="24"/>
      <c r="J3" s="24"/>
      <c r="K3" s="24"/>
      <c r="L3" s="24"/>
      <c r="M3" s="24"/>
      <c r="N3" s="24"/>
      <c r="O3" s="25"/>
    </row>
    <row r="4" spans="8:18">
      <c r="H4" s="10" t="s">
        <v>3</v>
      </c>
      <c r="I4" s="2" t="s">
        <v>7</v>
      </c>
      <c r="J4" s="7" t="s">
        <v>4</v>
      </c>
      <c r="K4" s="2" t="s">
        <v>8</v>
      </c>
      <c r="L4" s="7" t="s">
        <v>0</v>
      </c>
      <c r="M4" s="3">
        <v>42948</v>
      </c>
      <c r="N4" s="2"/>
      <c r="O4" s="11"/>
    </row>
    <row r="5" spans="8:18">
      <c r="H5" s="10" t="s">
        <v>29</v>
      </c>
      <c r="I5" s="2" t="s">
        <v>30</v>
      </c>
      <c r="J5" s="7" t="s">
        <v>31</v>
      </c>
      <c r="K5" s="32" t="s">
        <v>33</v>
      </c>
      <c r="L5" s="33"/>
      <c r="M5" s="16" t="s">
        <v>32</v>
      </c>
      <c r="N5" s="34" t="s">
        <v>34</v>
      </c>
      <c r="O5" s="31"/>
    </row>
    <row r="6" spans="8:18">
      <c r="H6" s="10" t="s">
        <v>18</v>
      </c>
      <c r="I6" s="2">
        <v>30</v>
      </c>
      <c r="J6" s="7" t="s">
        <v>17</v>
      </c>
      <c r="K6" s="2">
        <v>20.37</v>
      </c>
      <c r="L6" s="7" t="s">
        <v>6</v>
      </c>
      <c r="M6" s="8" t="s">
        <v>9</v>
      </c>
      <c r="N6" s="2"/>
      <c r="O6" s="11"/>
      <c r="R6" s="1" t="s">
        <v>35</v>
      </c>
    </row>
    <row r="7" spans="8:18">
      <c r="H7" s="26"/>
      <c r="I7" s="27"/>
      <c r="J7" s="27"/>
      <c r="K7" s="27"/>
      <c r="L7" s="27"/>
      <c r="M7" s="27"/>
      <c r="N7" s="27"/>
      <c r="O7" s="28"/>
    </row>
    <row r="8" spans="8:18">
      <c r="H8" s="10" t="s">
        <v>5</v>
      </c>
      <c r="I8" s="15" t="s">
        <v>12</v>
      </c>
      <c r="J8" s="7" t="s">
        <v>16</v>
      </c>
      <c r="K8" s="4">
        <v>4</v>
      </c>
      <c r="L8" s="7" t="s">
        <v>22</v>
      </c>
      <c r="M8" s="2">
        <v>831.75</v>
      </c>
      <c r="N8" s="7" t="s">
        <v>21</v>
      </c>
      <c r="O8" s="12">
        <v>3327</v>
      </c>
    </row>
    <row r="9" spans="8:18">
      <c r="H9" s="10" t="s">
        <v>1</v>
      </c>
      <c r="I9" s="5">
        <v>3.7900000000000003E-2</v>
      </c>
      <c r="J9" s="7" t="s">
        <v>19</v>
      </c>
      <c r="K9" s="4">
        <f>O8*I9</f>
        <v>126.09330000000001</v>
      </c>
      <c r="L9" s="2"/>
      <c r="M9" s="6"/>
      <c r="N9" s="2"/>
      <c r="O9" s="12"/>
    </row>
    <row r="10" spans="8:18">
      <c r="H10" s="26"/>
      <c r="I10" s="27"/>
      <c r="J10" s="27"/>
      <c r="K10" s="27"/>
      <c r="L10" s="27"/>
      <c r="M10" s="27"/>
      <c r="N10" s="27"/>
      <c r="O10" s="28"/>
    </row>
    <row r="11" spans="8:18">
      <c r="H11" s="10" t="s">
        <v>5</v>
      </c>
      <c r="I11" s="2" t="s">
        <v>13</v>
      </c>
      <c r="J11" s="7" t="s">
        <v>20</v>
      </c>
      <c r="K11" s="4">
        <v>4.2</v>
      </c>
      <c r="L11" s="7" t="s">
        <v>22</v>
      </c>
      <c r="M11" s="2">
        <v>23617.17</v>
      </c>
      <c r="N11" s="7" t="s">
        <v>21</v>
      </c>
      <c r="O11" s="12">
        <v>99007</v>
      </c>
    </row>
    <row r="12" spans="8:18">
      <c r="H12" s="10" t="s">
        <v>1</v>
      </c>
      <c r="I12" s="5">
        <v>1.9599999999999999E-2</v>
      </c>
      <c r="J12" s="7" t="s">
        <v>19</v>
      </c>
      <c r="K12" s="2">
        <f>O11*I12</f>
        <v>1940.5372</v>
      </c>
      <c r="L12" s="2"/>
      <c r="M12" s="6"/>
      <c r="N12" s="7"/>
      <c r="O12" s="12"/>
    </row>
    <row r="13" spans="8:18">
      <c r="H13" s="23"/>
      <c r="I13" s="24"/>
      <c r="J13" s="24"/>
      <c r="K13" s="24"/>
      <c r="L13" s="24"/>
      <c r="M13" s="24"/>
      <c r="N13" s="24"/>
      <c r="O13" s="25"/>
    </row>
    <row r="14" spans="8:18">
      <c r="H14" s="13"/>
      <c r="I14" s="2"/>
      <c r="J14" s="2"/>
      <c r="K14" s="2"/>
      <c r="L14" s="2"/>
      <c r="M14" s="2"/>
      <c r="N14" s="7" t="s">
        <v>23</v>
      </c>
      <c r="O14" s="12">
        <f>K9+K12</f>
        <v>2066.6305000000002</v>
      </c>
    </row>
    <row r="15" spans="8:18">
      <c r="H15" s="7" t="s">
        <v>11</v>
      </c>
      <c r="I15" s="6">
        <v>7.0000000000000007E-2</v>
      </c>
      <c r="J15" s="7" t="s">
        <v>24</v>
      </c>
      <c r="K15" s="12">
        <f>O14*I15</f>
        <v>144.66413500000002</v>
      </c>
      <c r="L15" s="10" t="s">
        <v>27</v>
      </c>
      <c r="M15" s="4">
        <v>0</v>
      </c>
      <c r="N15" s="7" t="s">
        <v>40</v>
      </c>
      <c r="O15" s="15" t="s">
        <v>42</v>
      </c>
    </row>
    <row r="16" spans="8:18">
      <c r="H16" s="10" t="s">
        <v>26</v>
      </c>
      <c r="I16" s="6">
        <v>0.2</v>
      </c>
      <c r="J16" s="7" t="s">
        <v>25</v>
      </c>
      <c r="K16" s="4">
        <f>O14*I16</f>
        <v>413.32610000000005</v>
      </c>
      <c r="L16" s="7" t="s">
        <v>28</v>
      </c>
      <c r="M16" s="9">
        <f>O14-K16</f>
        <v>1653.3044000000002</v>
      </c>
      <c r="N16" s="7" t="s">
        <v>10</v>
      </c>
      <c r="O16" s="14">
        <v>42983</v>
      </c>
    </row>
    <row r="17" spans="8:15">
      <c r="H17" s="29" t="s">
        <v>14</v>
      </c>
      <c r="I17" s="30"/>
      <c r="J17" s="30"/>
      <c r="K17" s="30"/>
      <c r="L17" s="30"/>
      <c r="M17" s="30"/>
      <c r="N17" s="30"/>
      <c r="O17" s="31"/>
    </row>
    <row r="18" spans="8:15" ht="97.5" customHeight="1" thickBot="1">
      <c r="H18" s="17" t="s">
        <v>15</v>
      </c>
      <c r="I18" s="18"/>
      <c r="J18" s="18"/>
      <c r="K18" s="18"/>
      <c r="L18" s="18"/>
      <c r="M18" s="18"/>
      <c r="N18" s="18"/>
      <c r="O18" s="19"/>
    </row>
  </sheetData>
  <mergeCells count="9">
    <mergeCell ref="H18:O18"/>
    <mergeCell ref="H2:O2"/>
    <mergeCell ref="H3:O3"/>
    <mergeCell ref="H7:O7"/>
    <mergeCell ref="H10:O10"/>
    <mergeCell ref="H13:O13"/>
    <mergeCell ref="H17:O17"/>
    <mergeCell ref="K5:L5"/>
    <mergeCell ref="N5:O5"/>
  </mergeCells>
  <phoneticPr fontId="1" type="noConversion"/>
  <dataValidations count="1">
    <dataValidation type="list" allowBlank="1" showInputMessage="1" showErrorMessage="1" sqref="M6">
      <formula1>"优秀,超出预期,符合预期,低于预期"</formula1>
    </dataValidation>
  </dataValidations>
  <pageMargins left="0.7" right="0.7" top="0.75" bottom="0.75" header="0.3" footer="0.3"/>
  <pageSetup paperSize="9" orientation="portrait" horizontalDpi="200" verticalDpi="200" r:id="rId1"/>
  <ignoredErrors>
    <ignoredError sqref="K5" numberStoredAsText="1"/>
  </ignoredErrors>
</worksheet>
</file>

<file path=xl/worksheets/sheet2.xml><?xml version="1.0" encoding="utf-8"?>
<worksheet xmlns="http://schemas.openxmlformats.org/spreadsheetml/2006/main" xmlns:r="http://schemas.openxmlformats.org/officeDocument/2006/relationships">
  <dimension ref="H1:R21"/>
  <sheetViews>
    <sheetView tabSelected="1" workbookViewId="0">
      <selection activeCell="R9" sqref="R9"/>
    </sheetView>
  </sheetViews>
  <sheetFormatPr defaultRowHeight="16.5"/>
  <cols>
    <col min="1" max="7" width="9" style="1"/>
    <col min="8" max="8" width="17" style="1" bestFit="1" customWidth="1"/>
    <col min="9" max="9" width="10.75" style="1" bestFit="1" customWidth="1"/>
    <col min="10" max="10" width="17" style="1" bestFit="1" customWidth="1"/>
    <col min="11" max="11" width="12" style="1" bestFit="1" customWidth="1"/>
    <col min="12" max="12" width="17.625" style="1" bestFit="1" customWidth="1"/>
    <col min="13" max="13" width="11.25" style="1" bestFit="1" customWidth="1"/>
    <col min="14" max="14" width="13" style="1" bestFit="1" customWidth="1"/>
    <col min="15" max="15" width="13.125" style="1" bestFit="1" customWidth="1"/>
    <col min="16" max="18" width="9" style="1"/>
    <col min="19" max="19" width="10.625" style="1" bestFit="1" customWidth="1"/>
    <col min="20" max="16384" width="9" style="1"/>
  </cols>
  <sheetData>
    <row r="1" spans="8:18" ht="17.25" thickBot="1"/>
    <row r="2" spans="8:18" ht="22.5">
      <c r="H2" s="20" t="s">
        <v>2</v>
      </c>
      <c r="I2" s="21"/>
      <c r="J2" s="21"/>
      <c r="K2" s="21"/>
      <c r="L2" s="21"/>
      <c r="M2" s="21"/>
      <c r="N2" s="21"/>
      <c r="O2" s="22"/>
    </row>
    <row r="3" spans="8:18">
      <c r="H3" s="23"/>
      <c r="I3" s="24"/>
      <c r="J3" s="24"/>
      <c r="K3" s="24"/>
      <c r="L3" s="24"/>
      <c r="M3" s="24"/>
      <c r="N3" s="24"/>
      <c r="O3" s="25"/>
    </row>
    <row r="4" spans="8:18">
      <c r="H4" s="10" t="s">
        <v>3</v>
      </c>
      <c r="I4" s="2" t="s">
        <v>7</v>
      </c>
      <c r="J4" s="7" t="s">
        <v>4</v>
      </c>
      <c r="K4" s="2" t="s">
        <v>8</v>
      </c>
      <c r="L4" s="7" t="s">
        <v>0</v>
      </c>
      <c r="M4" s="3">
        <v>42979</v>
      </c>
      <c r="N4" s="2"/>
      <c r="O4" s="11"/>
    </row>
    <row r="5" spans="8:18">
      <c r="H5" s="10" t="s">
        <v>29</v>
      </c>
      <c r="I5" s="2" t="s">
        <v>7</v>
      </c>
      <c r="J5" s="7" t="s">
        <v>31</v>
      </c>
      <c r="K5" s="32" t="s">
        <v>33</v>
      </c>
      <c r="L5" s="33"/>
      <c r="M5" s="16" t="s">
        <v>32</v>
      </c>
      <c r="N5" s="34" t="s">
        <v>34</v>
      </c>
      <c r="O5" s="31"/>
    </row>
    <row r="6" spans="8:18">
      <c r="H6" s="10" t="s">
        <v>18</v>
      </c>
      <c r="I6" s="2">
        <v>80</v>
      </c>
      <c r="J6" s="7" t="s">
        <v>17</v>
      </c>
      <c r="K6" s="2">
        <v>50.73</v>
      </c>
      <c r="L6" s="7" t="s">
        <v>6</v>
      </c>
      <c r="M6" s="8" t="s">
        <v>9</v>
      </c>
      <c r="N6" s="2"/>
      <c r="O6" s="11"/>
      <c r="R6" s="1" t="s">
        <v>35</v>
      </c>
    </row>
    <row r="7" spans="8:18">
      <c r="H7" s="26"/>
      <c r="I7" s="27"/>
      <c r="J7" s="27"/>
      <c r="K7" s="27"/>
      <c r="L7" s="27"/>
      <c r="M7" s="27"/>
      <c r="N7" s="27"/>
      <c r="O7" s="28"/>
    </row>
    <row r="8" spans="8:18">
      <c r="H8" s="10" t="s">
        <v>5</v>
      </c>
      <c r="I8" s="15" t="s">
        <v>36</v>
      </c>
      <c r="J8" s="7" t="s">
        <v>16</v>
      </c>
      <c r="K8" s="4">
        <v>4.2</v>
      </c>
      <c r="L8" s="7" t="s">
        <v>22</v>
      </c>
      <c r="M8" s="2">
        <v>33410.839999999997</v>
      </c>
      <c r="N8" s="7" t="s">
        <v>21</v>
      </c>
      <c r="O8" s="12">
        <v>140324.1</v>
      </c>
    </row>
    <row r="9" spans="8:18">
      <c r="H9" s="10" t="s">
        <v>1</v>
      </c>
      <c r="I9" s="5">
        <v>1.9599999999999999E-2</v>
      </c>
      <c r="J9" s="7" t="s">
        <v>19</v>
      </c>
      <c r="K9" s="4">
        <f>O8*I9</f>
        <v>2750.3523599999999</v>
      </c>
      <c r="L9" s="2"/>
      <c r="M9" s="6"/>
      <c r="N9" s="2"/>
      <c r="O9" s="12"/>
    </row>
    <row r="10" spans="8:18">
      <c r="H10" s="26"/>
      <c r="I10" s="27"/>
      <c r="J10" s="27"/>
      <c r="K10" s="27"/>
      <c r="L10" s="27"/>
      <c r="M10" s="27"/>
      <c r="N10" s="27"/>
      <c r="O10" s="28"/>
    </row>
    <row r="11" spans="8:18">
      <c r="H11" s="10" t="s">
        <v>5</v>
      </c>
      <c r="I11" s="2" t="s">
        <v>37</v>
      </c>
      <c r="J11" s="7" t="s">
        <v>20</v>
      </c>
      <c r="K11" s="4">
        <v>4.4000000000000004</v>
      </c>
      <c r="L11" s="7" t="s">
        <v>22</v>
      </c>
      <c r="M11" s="2">
        <v>23968.47</v>
      </c>
      <c r="N11" s="7" t="s">
        <v>21</v>
      </c>
      <c r="O11" s="12">
        <v>98705.27</v>
      </c>
    </row>
    <row r="12" spans="8:18">
      <c r="H12" s="10" t="s">
        <v>1</v>
      </c>
      <c r="I12" s="5">
        <v>2.2100000000000002E-2</v>
      </c>
      <c r="J12" s="7" t="s">
        <v>19</v>
      </c>
      <c r="K12" s="2">
        <f>O11*I12</f>
        <v>2181.3864670000003</v>
      </c>
      <c r="L12" s="2"/>
      <c r="M12" s="6"/>
      <c r="N12" s="7"/>
      <c r="O12" s="12"/>
    </row>
    <row r="13" spans="8:18">
      <c r="H13" s="26"/>
      <c r="I13" s="27"/>
      <c r="J13" s="27"/>
      <c r="K13" s="27"/>
      <c r="L13" s="27"/>
      <c r="M13" s="27"/>
      <c r="N13" s="27"/>
      <c r="O13" s="28"/>
    </row>
    <row r="14" spans="8:18">
      <c r="H14" s="10" t="s">
        <v>5</v>
      </c>
      <c r="I14" s="2" t="s">
        <v>38</v>
      </c>
      <c r="J14" s="7" t="s">
        <v>20</v>
      </c>
      <c r="K14" s="4">
        <v>4.97</v>
      </c>
      <c r="L14" s="7" t="s">
        <v>22</v>
      </c>
      <c r="M14" s="2">
        <v>3490.79</v>
      </c>
      <c r="N14" s="7" t="s">
        <v>21</v>
      </c>
      <c r="O14" s="12">
        <v>16675</v>
      </c>
    </row>
    <row r="15" spans="8:18">
      <c r="H15" s="10" t="s">
        <v>1</v>
      </c>
      <c r="I15" s="5">
        <v>2.06E-2</v>
      </c>
      <c r="J15" s="7" t="s">
        <v>19</v>
      </c>
      <c r="K15" s="2">
        <f>O14*I15</f>
        <v>343.505</v>
      </c>
      <c r="L15" s="2"/>
      <c r="M15" s="6"/>
      <c r="N15" s="7"/>
      <c r="O15" s="12"/>
    </row>
    <row r="16" spans="8:18">
      <c r="H16" s="23"/>
      <c r="I16" s="24"/>
      <c r="J16" s="24"/>
      <c r="K16" s="24"/>
      <c r="L16" s="24"/>
      <c r="M16" s="24"/>
      <c r="N16" s="24"/>
      <c r="O16" s="25"/>
    </row>
    <row r="17" spans="8:15">
      <c r="H17" s="13"/>
      <c r="I17" s="2"/>
      <c r="J17" s="2"/>
      <c r="K17" s="2"/>
      <c r="L17" s="2"/>
      <c r="M17" s="2"/>
      <c r="N17" s="7" t="s">
        <v>23</v>
      </c>
      <c r="O17" s="12">
        <f>K9+K12+K15</f>
        <v>5275.2438270000002</v>
      </c>
    </row>
    <row r="18" spans="8:15">
      <c r="H18" s="7" t="s">
        <v>11</v>
      </c>
      <c r="I18" s="6">
        <v>0.03</v>
      </c>
      <c r="J18" s="7" t="s">
        <v>24</v>
      </c>
      <c r="K18" s="12">
        <f>O17*I18</f>
        <v>158.25731481</v>
      </c>
      <c r="L18" s="10" t="s">
        <v>27</v>
      </c>
      <c r="M18" s="4">
        <v>0</v>
      </c>
      <c r="N18" s="7" t="s">
        <v>40</v>
      </c>
      <c r="O18" s="15" t="s">
        <v>41</v>
      </c>
    </row>
    <row r="19" spans="8:15">
      <c r="H19" s="10" t="s">
        <v>26</v>
      </c>
      <c r="I19" s="6">
        <v>0.2</v>
      </c>
      <c r="J19" s="7" t="s">
        <v>25</v>
      </c>
      <c r="K19" s="4">
        <f>O17*I19</f>
        <v>1055.0487654000001</v>
      </c>
      <c r="L19" s="7" t="s">
        <v>28</v>
      </c>
      <c r="M19" s="9">
        <f>O17-K19-K18</f>
        <v>4061.9377467900003</v>
      </c>
      <c r="N19" s="7" t="s">
        <v>10</v>
      </c>
      <c r="O19" s="14">
        <v>42983</v>
      </c>
    </row>
    <row r="20" spans="8:15">
      <c r="H20" s="29" t="s">
        <v>14</v>
      </c>
      <c r="I20" s="30"/>
      <c r="J20" s="30"/>
      <c r="K20" s="30"/>
      <c r="L20" s="30"/>
      <c r="M20" s="30"/>
      <c r="N20" s="30"/>
      <c r="O20" s="31"/>
    </row>
    <row r="21" spans="8:15" ht="97.5" customHeight="1" thickBot="1">
      <c r="H21" s="17" t="s">
        <v>39</v>
      </c>
      <c r="I21" s="18"/>
      <c r="J21" s="18"/>
      <c r="K21" s="18"/>
      <c r="L21" s="18"/>
      <c r="M21" s="18"/>
      <c r="N21" s="18"/>
      <c r="O21" s="19"/>
    </row>
  </sheetData>
  <mergeCells count="10">
    <mergeCell ref="H16:O16"/>
    <mergeCell ref="H20:O20"/>
    <mergeCell ref="H21:O21"/>
    <mergeCell ref="H13:O13"/>
    <mergeCell ref="H2:O2"/>
    <mergeCell ref="H3:O3"/>
    <mergeCell ref="K5:L5"/>
    <mergeCell ref="N5:O5"/>
    <mergeCell ref="H7:O7"/>
    <mergeCell ref="H10:O10"/>
  </mergeCells>
  <phoneticPr fontId="1" type="noConversion"/>
  <dataValidations count="1">
    <dataValidation type="list" allowBlank="1" showInputMessage="1" showErrorMessage="1" sqref="M6">
      <formula1>"优秀,超出预期,符合预期,低于预期"</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8月</vt:lpstr>
      <vt:lpstr>9月</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2017-10-05T03:20:40Z</dcterms:modified>
</cp:coreProperties>
</file>