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7" i="2"/>
  <c r="I6"/>
  <c r="I5"/>
  <c r="F9"/>
  <c r="F8"/>
  <c r="F7"/>
  <c r="F6"/>
  <c r="F5"/>
  <c r="I3" i="1"/>
  <c r="O3" s="1"/>
  <c r="A28"/>
  <c r="C28"/>
  <c r="D28" l="1"/>
</calcChain>
</file>

<file path=xl/sharedStrings.xml><?xml version="1.0" encoding="utf-8"?>
<sst xmlns="http://schemas.openxmlformats.org/spreadsheetml/2006/main" count="31" uniqueCount="28">
  <si>
    <t>出账</t>
    <phoneticPr fontId="1" type="noConversion"/>
  </si>
  <si>
    <t>入账</t>
    <phoneticPr fontId="1" type="noConversion"/>
  </si>
  <si>
    <t>毛利</t>
    <phoneticPr fontId="1" type="noConversion"/>
  </si>
  <si>
    <t>代理成本</t>
    <phoneticPr fontId="1" type="noConversion"/>
  </si>
  <si>
    <t>代理加油</t>
    <phoneticPr fontId="1" type="noConversion"/>
  </si>
  <si>
    <t>冷师傅工资</t>
    <phoneticPr fontId="1" type="noConversion"/>
  </si>
  <si>
    <t>另外两位师傅工资</t>
    <phoneticPr fontId="1" type="noConversion"/>
  </si>
  <si>
    <t>客户投诉</t>
    <phoneticPr fontId="1" type="noConversion"/>
  </si>
  <si>
    <t>自己客户加油</t>
    <phoneticPr fontId="1" type="noConversion"/>
  </si>
  <si>
    <t>58吨</t>
    <phoneticPr fontId="1" type="noConversion"/>
  </si>
  <si>
    <t>49吨</t>
    <phoneticPr fontId="1" type="noConversion"/>
  </si>
  <si>
    <t>净利</t>
    <phoneticPr fontId="1" type="noConversion"/>
  </si>
  <si>
    <t>晓天工资</t>
    <phoneticPr fontId="1" type="noConversion"/>
  </si>
  <si>
    <t>自用油</t>
    <phoneticPr fontId="1" type="noConversion"/>
  </si>
  <si>
    <t>759.38升</t>
    <phoneticPr fontId="1" type="noConversion"/>
  </si>
  <si>
    <t>8月工资</t>
    <phoneticPr fontId="1" type="noConversion"/>
  </si>
  <si>
    <t>公司部分</t>
    <phoneticPr fontId="1" type="noConversion"/>
  </si>
  <si>
    <t>个人部分</t>
    <phoneticPr fontId="1" type="noConversion"/>
  </si>
  <si>
    <t>补偿工资</t>
    <phoneticPr fontId="1" type="noConversion"/>
  </si>
  <si>
    <t>kenny</t>
    <phoneticPr fontId="1" type="noConversion"/>
  </si>
  <si>
    <t>anthony</t>
    <phoneticPr fontId="1" type="noConversion"/>
  </si>
  <si>
    <t>susan</t>
    <phoneticPr fontId="1" type="noConversion"/>
  </si>
  <si>
    <t>7月工资</t>
    <phoneticPr fontId="1" type="noConversion"/>
  </si>
  <si>
    <t>未调整社保前</t>
    <phoneticPr fontId="1" type="noConversion"/>
  </si>
  <si>
    <t>总数</t>
    <phoneticPr fontId="1" type="noConversion"/>
  </si>
  <si>
    <t>结余</t>
    <phoneticPr fontId="1" type="noConversion"/>
  </si>
  <si>
    <t>结余转存</t>
    <phoneticPr fontId="1" type="noConversion"/>
  </si>
  <si>
    <t>实发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</si>
</sst>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29"/>
  <sheetViews>
    <sheetView tabSelected="1" topLeftCell="C1" workbookViewId="0">
      <selection activeCell="J18" sqref="J18"/>
    </sheetView>
  </sheetViews>
  <sheetFormatPr defaultRowHeight="13.5"/>
  <cols>
    <col min="7" max="7" width="9.5" bestFit="1" customWidth="1"/>
    <col min="8" max="8" width="13" bestFit="1" customWidth="1"/>
    <col min="9" max="9" width="10.5" bestFit="1" customWidth="1"/>
    <col min="10" max="10" width="9" bestFit="1" customWidth="1"/>
    <col min="11" max="11" width="11" bestFit="1" customWidth="1"/>
    <col min="12" max="12" width="9" bestFit="1" customWidth="1"/>
    <col min="13" max="13" width="17.25" bestFit="1" customWidth="1"/>
  </cols>
  <sheetData>
    <row r="2" spans="1:18">
      <c r="A2">
        <v>5028</v>
      </c>
      <c r="G2" t="s">
        <v>0</v>
      </c>
      <c r="H2" t="s">
        <v>1</v>
      </c>
      <c r="I2" t="s">
        <v>2</v>
      </c>
      <c r="J2" t="s">
        <v>3</v>
      </c>
      <c r="K2" t="s">
        <v>5</v>
      </c>
      <c r="L2" t="s">
        <v>12</v>
      </c>
      <c r="M2" t="s">
        <v>6</v>
      </c>
      <c r="N2" t="s">
        <v>7</v>
      </c>
      <c r="O2" t="s">
        <v>11</v>
      </c>
    </row>
    <row r="3" spans="1:18">
      <c r="A3">
        <v>4840</v>
      </c>
      <c r="C3">
        <v>26418.9</v>
      </c>
      <c r="G3">
        <v>529346.9</v>
      </c>
      <c r="H3">
        <v>560735.14</v>
      </c>
      <c r="I3">
        <f>H3-G3</f>
        <v>31388.239999999991</v>
      </c>
      <c r="J3">
        <v>5534</v>
      </c>
      <c r="K3">
        <v>7675</v>
      </c>
      <c r="L3">
        <v>3210</v>
      </c>
      <c r="M3">
        <v>4000</v>
      </c>
      <c r="N3">
        <v>1150</v>
      </c>
      <c r="O3">
        <f>I3-J3-K3-L3-M3-N3</f>
        <v>9819.2399999999907</v>
      </c>
    </row>
    <row r="4" spans="1:18">
      <c r="A4">
        <v>2519</v>
      </c>
      <c r="C4">
        <v>25675</v>
      </c>
    </row>
    <row r="5" spans="1:18">
      <c r="A5">
        <v>2412</v>
      </c>
      <c r="C5">
        <v>30810</v>
      </c>
      <c r="G5" t="s">
        <v>4</v>
      </c>
      <c r="H5" t="s">
        <v>8</v>
      </c>
      <c r="I5" t="s">
        <v>13</v>
      </c>
    </row>
    <row r="6" spans="1:18">
      <c r="A6">
        <v>118</v>
      </c>
      <c r="C6">
        <v>25675</v>
      </c>
      <c r="G6" t="s">
        <v>10</v>
      </c>
      <c r="H6" t="s">
        <v>9</v>
      </c>
      <c r="I6" t="s">
        <v>14</v>
      </c>
    </row>
    <row r="7" spans="1:18">
      <c r="A7">
        <v>92.5</v>
      </c>
      <c r="C7">
        <v>24925</v>
      </c>
      <c r="Q7">
        <v>2909.35</v>
      </c>
      <c r="R7">
        <v>13602.5</v>
      </c>
    </row>
    <row r="8" spans="1:18">
      <c r="A8">
        <v>94</v>
      </c>
      <c r="C8">
        <v>24825</v>
      </c>
      <c r="Q8">
        <v>8843.34</v>
      </c>
    </row>
    <row r="9" spans="1:18">
      <c r="A9">
        <v>94</v>
      </c>
    </row>
    <row r="10" spans="1:18">
      <c r="A10">
        <v>191</v>
      </c>
      <c r="C10">
        <v>29580</v>
      </c>
    </row>
    <row r="11" spans="1:18">
      <c r="A11">
        <v>94</v>
      </c>
      <c r="C11">
        <v>24450</v>
      </c>
    </row>
    <row r="12" spans="1:18">
      <c r="A12">
        <v>195</v>
      </c>
    </row>
    <row r="13" spans="1:18">
      <c r="A13">
        <v>199</v>
      </c>
      <c r="C13">
        <v>29040</v>
      </c>
    </row>
    <row r="14" spans="1:18">
      <c r="A14">
        <v>194</v>
      </c>
      <c r="C14">
        <v>28710</v>
      </c>
    </row>
    <row r="15" spans="1:18">
      <c r="A15">
        <v>102</v>
      </c>
      <c r="C15">
        <v>23750</v>
      </c>
    </row>
    <row r="16" spans="1:18">
      <c r="A16">
        <v>50</v>
      </c>
      <c r="C16">
        <v>28170</v>
      </c>
    </row>
    <row r="17" spans="1:4">
      <c r="A17">
        <v>103</v>
      </c>
      <c r="C17">
        <v>28050</v>
      </c>
    </row>
    <row r="18" spans="1:4">
      <c r="A18">
        <v>4862</v>
      </c>
      <c r="C18">
        <v>28050</v>
      </c>
    </row>
    <row r="19" spans="1:4">
      <c r="A19">
        <v>643</v>
      </c>
      <c r="C19">
        <v>28620</v>
      </c>
    </row>
    <row r="20" spans="1:4">
      <c r="A20">
        <v>199</v>
      </c>
      <c r="C20">
        <v>23525</v>
      </c>
    </row>
    <row r="21" spans="1:4">
      <c r="C21">
        <v>23525</v>
      </c>
    </row>
    <row r="22" spans="1:4">
      <c r="C22">
        <v>23125</v>
      </c>
    </row>
    <row r="24" spans="1:4">
      <c r="C24">
        <v>25657.5</v>
      </c>
    </row>
    <row r="25" spans="1:4">
      <c r="C25">
        <v>23275</v>
      </c>
    </row>
    <row r="26" spans="1:4">
      <c r="C26">
        <v>25520</v>
      </c>
    </row>
    <row r="28" spans="1:4">
      <c r="A28">
        <f>SUM(A2:A27)</f>
        <v>22029.5</v>
      </c>
      <c r="C28">
        <f>SUM(C2:C26)</f>
        <v>551376.4</v>
      </c>
      <c r="D28">
        <f>C28-A28</f>
        <v>529346.9</v>
      </c>
    </row>
    <row r="29" spans="1:4">
      <c r="D29">
        <v>551147.14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9"/>
  <sheetViews>
    <sheetView workbookViewId="0">
      <selection activeCell="J9" sqref="J9"/>
    </sheetView>
  </sheetViews>
  <sheetFormatPr defaultRowHeight="13.5"/>
  <cols>
    <col min="2" max="2" width="13" bestFit="1" customWidth="1"/>
    <col min="9" max="9" width="14.5" bestFit="1" customWidth="1"/>
  </cols>
  <sheetData>
    <row r="2" spans="1:9">
      <c r="B2" t="s">
        <v>23</v>
      </c>
      <c r="C2" t="s">
        <v>22</v>
      </c>
      <c r="E2" t="s">
        <v>15</v>
      </c>
    </row>
    <row r="3" spans="1:9">
      <c r="B3" t="s">
        <v>16</v>
      </c>
      <c r="C3" t="s">
        <v>16</v>
      </c>
      <c r="D3" t="s">
        <v>17</v>
      </c>
      <c r="E3" t="s">
        <v>16</v>
      </c>
      <c r="F3" t="s">
        <v>17</v>
      </c>
      <c r="G3" t="s">
        <v>18</v>
      </c>
      <c r="H3" t="s">
        <v>26</v>
      </c>
      <c r="I3" s="3" t="s">
        <v>27</v>
      </c>
    </row>
    <row r="4" spans="1:9">
      <c r="A4" t="s">
        <v>24</v>
      </c>
      <c r="D4">
        <v>159053</v>
      </c>
      <c r="F4" s="1">
        <v>138943</v>
      </c>
      <c r="G4">
        <v>230000</v>
      </c>
    </row>
    <row r="5" spans="1:9">
      <c r="A5" t="s">
        <v>19</v>
      </c>
      <c r="B5">
        <v>13649.24</v>
      </c>
      <c r="C5">
        <v>13602.5</v>
      </c>
      <c r="D5">
        <v>66350.759999999995</v>
      </c>
      <c r="E5">
        <v>11752.69</v>
      </c>
      <c r="F5">
        <f>E5/C5*D5</f>
        <v>57327.690758639954</v>
      </c>
      <c r="G5">
        <v>92000</v>
      </c>
      <c r="H5">
        <v>500</v>
      </c>
      <c r="I5" s="3">
        <f>SUM(F5:H5)</f>
        <v>149827.69075863995</v>
      </c>
    </row>
    <row r="6" spans="1:9">
      <c r="A6" t="s">
        <v>20</v>
      </c>
      <c r="B6">
        <v>13649.24</v>
      </c>
      <c r="C6">
        <v>13602.5</v>
      </c>
      <c r="D6">
        <v>46350.76</v>
      </c>
      <c r="E6">
        <v>11752.69</v>
      </c>
      <c r="F6">
        <f t="shared" ref="F6:F7" si="0">E6/C6*D6</f>
        <v>40047.499617305642</v>
      </c>
      <c r="G6">
        <v>69000</v>
      </c>
      <c r="H6">
        <v>500</v>
      </c>
      <c r="I6" s="3">
        <f t="shared" ref="I6:I7" si="1">SUM(F6:H6)</f>
        <v>109547.49961730564</v>
      </c>
    </row>
    <row r="7" spans="1:9">
      <c r="A7" t="s">
        <v>21</v>
      </c>
      <c r="B7">
        <v>13649.24</v>
      </c>
      <c r="C7">
        <v>13602.5</v>
      </c>
      <c r="D7">
        <v>46350.76</v>
      </c>
      <c r="E7">
        <v>11752.69</v>
      </c>
      <c r="F7">
        <f t="shared" si="0"/>
        <v>40047.499617305642</v>
      </c>
      <c r="G7">
        <v>69000</v>
      </c>
      <c r="H7">
        <v>500</v>
      </c>
      <c r="I7" s="3">
        <f t="shared" si="1"/>
        <v>109547.49961730564</v>
      </c>
    </row>
    <row r="8" spans="1:9">
      <c r="F8" s="1">
        <f>SUM(F5:F7)</f>
        <v>137422.68999325123</v>
      </c>
    </row>
    <row r="9" spans="1:9">
      <c r="E9" t="s">
        <v>25</v>
      </c>
      <c r="F9" s="2">
        <f>F4-F8</f>
        <v>1520.3100067487685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2017-10-10T03:21:24Z</dcterms:modified>
</cp:coreProperties>
</file>