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 activeTab="2"/>
  </bookViews>
  <sheets>
    <sheet name="9月" sheetId="1" r:id="rId1"/>
    <sheet name="10月" sheetId="2" r:id="rId2"/>
    <sheet name="11月" sheetId="3" r:id="rId3"/>
  </sheets>
  <calcPr calcId="124519"/>
</workbook>
</file>

<file path=xl/calcChain.xml><?xml version="1.0" encoding="utf-8"?>
<calcChain xmlns="http://schemas.openxmlformats.org/spreadsheetml/2006/main">
  <c r="AT50" i="3"/>
  <c r="AT37"/>
  <c r="AT36"/>
  <c r="AT35"/>
  <c r="AT34"/>
  <c r="AT33"/>
  <c r="AT32"/>
  <c r="AT31"/>
  <c r="AT30"/>
  <c r="AT29"/>
  <c r="AT28"/>
  <c r="AT27"/>
  <c r="AT26"/>
  <c r="AT25"/>
  <c r="AT24"/>
  <c r="AT23"/>
  <c r="AT22"/>
  <c r="AT21"/>
  <c r="AT20"/>
  <c r="AT19"/>
  <c r="AT18"/>
  <c r="AT17"/>
  <c r="AT16"/>
  <c r="AT15"/>
  <c r="AT14"/>
  <c r="AT13"/>
  <c r="AT12"/>
  <c r="AT11"/>
  <c r="AT10"/>
  <c r="AT9"/>
  <c r="AT8"/>
  <c r="AT7"/>
  <c r="AT6"/>
  <c r="AT5"/>
  <c r="AT4"/>
  <c r="AT3"/>
  <c r="AQ40"/>
  <c r="AQ39"/>
  <c r="AQ38"/>
  <c r="AQ37"/>
  <c r="AQ36"/>
  <c r="AQ35"/>
  <c r="AQ34"/>
  <c r="AQ33"/>
  <c r="AQ32"/>
  <c r="AQ31"/>
  <c r="AQ30"/>
  <c r="AQ29"/>
  <c r="AQ28"/>
  <c r="AQ27"/>
  <c r="AQ26"/>
  <c r="AQ25"/>
  <c r="AQ24"/>
  <c r="AQ23"/>
  <c r="AQ22"/>
  <c r="AQ21"/>
  <c r="AQ20"/>
  <c r="AQ19"/>
  <c r="AQ18"/>
  <c r="AQ17"/>
  <c r="AQ16"/>
  <c r="AQ15"/>
  <c r="AQ14"/>
  <c r="AQ13"/>
  <c r="AQ12"/>
  <c r="AQ11"/>
  <c r="AQ10"/>
  <c r="AQ9"/>
  <c r="AQ8"/>
  <c r="AQ7"/>
  <c r="AQ6"/>
  <c r="AQ50" s="1"/>
  <c r="AQ5"/>
  <c r="AQ4"/>
  <c r="AQ3"/>
  <c r="AE32"/>
  <c r="AE31"/>
  <c r="AE30"/>
  <c r="AE29"/>
  <c r="AE28"/>
  <c r="AE27"/>
  <c r="AE26"/>
  <c r="AE25"/>
  <c r="AE24"/>
  <c r="AE23"/>
  <c r="AE22"/>
  <c r="AE21"/>
  <c r="AE20"/>
  <c r="AE19"/>
  <c r="AE18"/>
  <c r="AE17"/>
  <c r="AE16"/>
  <c r="AE15"/>
  <c r="AE14"/>
  <c r="AE13"/>
  <c r="AE12"/>
  <c r="AE11"/>
  <c r="AE10"/>
  <c r="AE9"/>
  <c r="AE8"/>
  <c r="AE7"/>
  <c r="AE6"/>
  <c r="AE5"/>
  <c r="AE50" s="1"/>
  <c r="AE4"/>
  <c r="AE3"/>
  <c r="AB26"/>
  <c r="AB25"/>
  <c r="AB24"/>
  <c r="AB23"/>
  <c r="AB22"/>
  <c r="AB21"/>
  <c r="AB20"/>
  <c r="AB19"/>
  <c r="AB18"/>
  <c r="AB17"/>
  <c r="AB16"/>
  <c r="AB15"/>
  <c r="AB14"/>
  <c r="AB13"/>
  <c r="AB12"/>
  <c r="AB11"/>
  <c r="AB10"/>
  <c r="AB9"/>
  <c r="AB8"/>
  <c r="AB7"/>
  <c r="AB6"/>
  <c r="AB5"/>
  <c r="AB4"/>
  <c r="AB3"/>
  <c r="AB50" s="1"/>
  <c r="W50"/>
  <c r="Y22"/>
  <c r="Y21"/>
  <c r="Y20"/>
  <c r="Y19"/>
  <c r="Y18"/>
  <c r="Y17"/>
  <c r="Y16"/>
  <c r="Y15"/>
  <c r="Y14"/>
  <c r="Y13"/>
  <c r="Y12"/>
  <c r="Y11"/>
  <c r="Y10"/>
  <c r="Y9"/>
  <c r="Y8"/>
  <c r="Y7"/>
  <c r="Y6"/>
  <c r="Y5"/>
  <c r="Y50" s="1"/>
  <c r="Y4"/>
  <c r="Y3"/>
  <c r="V28"/>
  <c r="V27"/>
  <c r="V26"/>
  <c r="V25"/>
  <c r="V24"/>
  <c r="V23"/>
  <c r="V22"/>
  <c r="V21"/>
  <c r="V20"/>
  <c r="V19"/>
  <c r="V18"/>
  <c r="V17"/>
  <c r="V16"/>
  <c r="V15"/>
  <c r="V14"/>
  <c r="V13"/>
  <c r="V12"/>
  <c r="V11"/>
  <c r="V10"/>
  <c r="V9"/>
  <c r="V8"/>
  <c r="V7"/>
  <c r="V6"/>
  <c r="V5"/>
  <c r="V4"/>
  <c r="V3"/>
  <c r="V50" s="1"/>
  <c r="G50"/>
  <c r="I50"/>
  <c r="K50"/>
  <c r="M50"/>
  <c r="O50"/>
  <c r="Q50"/>
  <c r="S50"/>
  <c r="B17"/>
  <c r="T50"/>
  <c r="AR18" i="2"/>
  <c r="AN18"/>
  <c r="AM18"/>
  <c r="AL18"/>
  <c r="AK18"/>
  <c r="AJ18"/>
  <c r="AI18"/>
  <c r="AH18"/>
  <c r="AG18"/>
  <c r="AF18"/>
  <c r="AE18"/>
  <c r="AD18"/>
  <c r="AC18"/>
  <c r="AB18"/>
  <c r="AA18"/>
  <c r="Z18"/>
  <c r="Y18"/>
  <c r="X18"/>
  <c r="W18"/>
  <c r="V18"/>
  <c r="U18"/>
  <c r="T18"/>
  <c r="S18"/>
  <c r="R18"/>
  <c r="Q18"/>
  <c r="AT18" s="1"/>
  <c r="AT60" s="1"/>
  <c r="P18"/>
  <c r="O18"/>
  <c r="N18"/>
  <c r="M18"/>
  <c r="L18"/>
  <c r="K18"/>
  <c r="J18"/>
  <c r="I18"/>
  <c r="H18"/>
  <c r="G18"/>
  <c r="F18"/>
  <c r="E18"/>
  <c r="D18"/>
  <c r="B18"/>
  <c r="AJ60"/>
  <c r="BK61"/>
  <c r="BN60"/>
  <c r="BM63" s="1"/>
  <c r="BJ60"/>
  <c r="BH60"/>
  <c r="BF60"/>
  <c r="BD60"/>
  <c r="BB60"/>
  <c r="AZ60"/>
  <c r="AX60"/>
  <c r="AV60"/>
  <c r="AR60"/>
  <c r="AP60"/>
  <c r="AN60"/>
  <c r="AL60"/>
  <c r="AH60"/>
  <c r="AF60"/>
  <c r="AD60"/>
  <c r="AB60"/>
  <c r="Z60"/>
  <c r="X60"/>
  <c r="V60"/>
  <c r="T60"/>
  <c r="R60"/>
  <c r="P60"/>
  <c r="N60"/>
  <c r="L60"/>
  <c r="J60"/>
  <c r="H60"/>
  <c r="F60"/>
  <c r="D60"/>
  <c r="B60"/>
  <c r="W79"/>
  <c r="BL60" l="1"/>
  <c r="BO60" l="1"/>
  <c r="BL62"/>
  <c r="BK62" s="1"/>
  <c r="BK63" s="1"/>
  <c r="A50" i="3"/>
  <c r="B18" s="1"/>
  <c r="B19" s="1"/>
  <c r="X79" i="2"/>
  <c r="Y79"/>
</calcChain>
</file>

<file path=xl/sharedStrings.xml><?xml version="1.0" encoding="utf-8"?>
<sst xmlns="http://schemas.openxmlformats.org/spreadsheetml/2006/main" count="132" uniqueCount="18">
  <si>
    <t>时间</t>
    <phoneticPr fontId="1" type="noConversion"/>
  </si>
  <si>
    <t>金额</t>
    <phoneticPr fontId="1" type="noConversion"/>
  </si>
  <si>
    <t>实收</t>
    <phoneticPr fontId="1" type="noConversion"/>
  </si>
  <si>
    <t xml:space="preserve"> </t>
    <phoneticPr fontId="1" type="noConversion"/>
  </si>
  <si>
    <t>欠款</t>
    <phoneticPr fontId="1" type="noConversion"/>
  </si>
  <si>
    <t>收款</t>
    <phoneticPr fontId="1" type="noConversion"/>
  </si>
  <si>
    <t>日期</t>
    <phoneticPr fontId="1" type="noConversion"/>
  </si>
  <si>
    <t>10.20</t>
    <phoneticPr fontId="1" type="noConversion"/>
  </si>
  <si>
    <t>总数</t>
    <phoneticPr fontId="1" type="noConversion"/>
  </si>
  <si>
    <t>目前欠款</t>
    <phoneticPr fontId="1" type="noConversion"/>
  </si>
  <si>
    <t>总额</t>
    <phoneticPr fontId="1" type="noConversion"/>
  </si>
  <si>
    <t>总数</t>
    <phoneticPr fontId="1" type="noConversion"/>
  </si>
  <si>
    <t>工地</t>
    <phoneticPr fontId="1" type="noConversion"/>
  </si>
  <si>
    <t>李泉城</t>
    <phoneticPr fontId="1" type="noConversion"/>
  </si>
  <si>
    <t>打款</t>
    <phoneticPr fontId="1" type="noConversion"/>
  </si>
  <si>
    <t>剩余</t>
    <phoneticPr fontId="1" type="noConversion"/>
  </si>
  <si>
    <t>合计打款</t>
    <phoneticPr fontId="1" type="noConversion"/>
  </si>
  <si>
    <t>11.17矫正</t>
    <phoneticPr fontId="1" type="noConversion"/>
  </si>
</sst>
</file>

<file path=xl/styles.xml><?xml version="1.0" encoding="utf-8"?>
<styleSheet xmlns="http://schemas.openxmlformats.org/spreadsheetml/2006/main">
  <fonts count="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sz val="11"/>
      <color rgb="FFC00000"/>
      <name val="宋体"/>
      <family val="2"/>
      <charset val="134"/>
      <scheme val="minor"/>
    </font>
    <font>
      <sz val="11"/>
      <color theme="0" tint="-0.34998626667073579"/>
      <name val="宋体"/>
      <family val="2"/>
      <charset val="134"/>
      <scheme val="minor"/>
    </font>
    <font>
      <sz val="11"/>
      <color theme="0" tint="-0.499984740745262"/>
      <name val="宋体"/>
      <family val="2"/>
      <charset val="134"/>
      <scheme val="minor"/>
    </font>
    <font>
      <sz val="11"/>
      <color theme="0" tint="-0.249977111117893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0" fillId="0" borderId="0" xfId="0" applyFont="1">
      <alignment vertical="center"/>
    </xf>
    <xf numFmtId="0" fontId="0" fillId="0" borderId="1" xfId="0" applyBorder="1">
      <alignment vertical="center"/>
    </xf>
    <xf numFmtId="0" fontId="4" fillId="0" borderId="1" xfId="0" applyFont="1" applyBorder="1">
      <alignment vertical="center"/>
    </xf>
    <xf numFmtId="0" fontId="5" fillId="2" borderId="1" xfId="0" applyFont="1" applyFill="1" applyBorder="1">
      <alignment vertical="center"/>
    </xf>
    <xf numFmtId="49" fontId="0" fillId="0" borderId="1" xfId="0" applyNumberFormat="1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8" fillId="0" borderId="0" xfId="0" applyFont="1">
      <alignment vertical="center"/>
    </xf>
    <xf numFmtId="58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21"/>
  <sheetViews>
    <sheetView workbookViewId="0">
      <selection activeCell="E17" sqref="E17"/>
    </sheetView>
  </sheetViews>
  <sheetFormatPr defaultRowHeight="13.5"/>
  <sheetData>
    <row r="1" spans="1:17">
      <c r="A1" t="s">
        <v>0</v>
      </c>
      <c r="B1" s="14">
        <v>43003</v>
      </c>
      <c r="C1" s="15"/>
      <c r="D1" s="14">
        <v>43004</v>
      </c>
      <c r="E1" s="15"/>
      <c r="F1" s="14">
        <v>43005</v>
      </c>
      <c r="G1" s="15"/>
      <c r="H1" s="14">
        <v>43006</v>
      </c>
      <c r="I1" s="15"/>
      <c r="J1" s="14">
        <v>43007</v>
      </c>
      <c r="K1" s="15"/>
      <c r="L1" s="14">
        <v>43008</v>
      </c>
      <c r="M1" s="15"/>
      <c r="N1" s="14"/>
      <c r="O1" s="15"/>
      <c r="P1" s="14"/>
      <c r="Q1" s="15"/>
    </row>
    <row r="2" spans="1:17">
      <c r="B2" t="s">
        <v>1</v>
      </c>
      <c r="C2" t="s">
        <v>2</v>
      </c>
      <c r="D2" t="s">
        <v>1</v>
      </c>
      <c r="E2" t="s">
        <v>2</v>
      </c>
      <c r="F2" t="s">
        <v>1</v>
      </c>
      <c r="G2" t="s">
        <v>2</v>
      </c>
      <c r="H2" t="s">
        <v>1</v>
      </c>
      <c r="I2" t="s">
        <v>2</v>
      </c>
      <c r="J2" t="s">
        <v>1</v>
      </c>
      <c r="K2" t="s">
        <v>2</v>
      </c>
      <c r="L2" t="s">
        <v>1</v>
      </c>
      <c r="M2" t="s">
        <v>2</v>
      </c>
    </row>
    <row r="3" spans="1:17">
      <c r="B3">
        <v>1800</v>
      </c>
      <c r="C3">
        <v>3685</v>
      </c>
      <c r="D3">
        <v>2475</v>
      </c>
      <c r="E3">
        <v>4813</v>
      </c>
      <c r="F3">
        <v>1806</v>
      </c>
      <c r="G3" t="s">
        <v>3</v>
      </c>
      <c r="H3">
        <v>1310</v>
      </c>
      <c r="I3">
        <v>1310</v>
      </c>
      <c r="J3" s="2">
        <v>450</v>
      </c>
      <c r="L3" s="2">
        <v>1166</v>
      </c>
    </row>
    <row r="4" spans="1:17">
      <c r="B4">
        <v>3192</v>
      </c>
      <c r="C4">
        <v>3192</v>
      </c>
      <c r="D4">
        <v>3229</v>
      </c>
      <c r="E4">
        <v>5700</v>
      </c>
      <c r="F4">
        <v>3109</v>
      </c>
      <c r="H4">
        <v>2000</v>
      </c>
      <c r="I4">
        <v>2000</v>
      </c>
      <c r="J4" s="2">
        <v>1011</v>
      </c>
      <c r="L4" s="2">
        <v>631</v>
      </c>
    </row>
    <row r="5" spans="1:17">
      <c r="B5">
        <v>4813</v>
      </c>
      <c r="C5">
        <v>2862</v>
      </c>
      <c r="D5">
        <v>743</v>
      </c>
      <c r="E5">
        <v>1125</v>
      </c>
      <c r="F5">
        <v>2093</v>
      </c>
      <c r="H5">
        <v>965</v>
      </c>
      <c r="I5">
        <v>965</v>
      </c>
      <c r="J5" s="2">
        <v>995</v>
      </c>
      <c r="L5" s="2">
        <v>1390</v>
      </c>
    </row>
    <row r="6" spans="1:17">
      <c r="B6">
        <v>2079</v>
      </c>
      <c r="D6">
        <v>382</v>
      </c>
      <c r="E6">
        <v>703</v>
      </c>
      <c r="H6">
        <v>1019</v>
      </c>
      <c r="I6">
        <v>1019</v>
      </c>
      <c r="J6" s="2">
        <v>729</v>
      </c>
      <c r="L6" s="2">
        <v>1187</v>
      </c>
    </row>
    <row r="7" spans="1:17">
      <c r="B7">
        <v>2862</v>
      </c>
      <c r="D7">
        <v>1467</v>
      </c>
      <c r="H7">
        <v>656</v>
      </c>
      <c r="I7">
        <v>656</v>
      </c>
      <c r="J7" s="2">
        <v>729</v>
      </c>
      <c r="L7" s="2">
        <v>1319</v>
      </c>
    </row>
    <row r="8" spans="1:17">
      <c r="D8">
        <v>2080</v>
      </c>
      <c r="H8">
        <v>973</v>
      </c>
      <c r="I8">
        <v>973</v>
      </c>
      <c r="J8" s="2">
        <v>516</v>
      </c>
      <c r="L8" s="2">
        <v>628</v>
      </c>
    </row>
    <row r="9" spans="1:17">
      <c r="B9">
        <v>1513</v>
      </c>
      <c r="H9" s="2">
        <v>448</v>
      </c>
      <c r="J9" s="2">
        <v>51</v>
      </c>
      <c r="L9" s="2">
        <v>418.77</v>
      </c>
    </row>
    <row r="10" spans="1:17">
      <c r="B10">
        <v>1039</v>
      </c>
      <c r="D10">
        <v>1759</v>
      </c>
      <c r="H10" s="2">
        <v>328</v>
      </c>
      <c r="J10" s="2">
        <v>1427</v>
      </c>
      <c r="L10" s="2">
        <v>658.97</v>
      </c>
    </row>
    <row r="11" spans="1:17">
      <c r="B11">
        <v>372</v>
      </c>
      <c r="D11">
        <v>955</v>
      </c>
      <c r="H11" s="2">
        <v>591</v>
      </c>
      <c r="L11" s="2">
        <v>405</v>
      </c>
    </row>
    <row r="12" spans="1:17">
      <c r="B12">
        <v>1138</v>
      </c>
      <c r="D12">
        <v>703</v>
      </c>
      <c r="H12" s="2">
        <v>747</v>
      </c>
      <c r="L12" s="2">
        <v>29</v>
      </c>
    </row>
    <row r="13" spans="1:17">
      <c r="B13">
        <v>788</v>
      </c>
      <c r="H13" s="2">
        <v>382</v>
      </c>
      <c r="L13" s="2">
        <v>1171</v>
      </c>
    </row>
    <row r="14" spans="1:17">
      <c r="B14">
        <v>352.48</v>
      </c>
      <c r="H14" s="2">
        <v>211</v>
      </c>
    </row>
    <row r="15" spans="1:17">
      <c r="L15" s="2">
        <v>1250</v>
      </c>
      <c r="M15">
        <v>3066.45</v>
      </c>
    </row>
    <row r="16" spans="1:17">
      <c r="L16" s="2">
        <v>628</v>
      </c>
      <c r="M16">
        <v>2390</v>
      </c>
    </row>
    <row r="17" spans="12:12">
      <c r="L17" s="2">
        <v>530</v>
      </c>
    </row>
    <row r="18" spans="12:12">
      <c r="L18" s="2">
        <v>675</v>
      </c>
    </row>
    <row r="19" spans="12:12">
      <c r="L19" s="2">
        <v>2394</v>
      </c>
    </row>
    <row r="20" spans="12:12">
      <c r="L20" s="2">
        <v>2088</v>
      </c>
    </row>
    <row r="21" spans="12:12">
      <c r="L21" s="2">
        <v>2351</v>
      </c>
    </row>
  </sheetData>
  <mergeCells count="8">
    <mergeCell ref="N1:O1"/>
    <mergeCell ref="P1:Q1"/>
    <mergeCell ref="B1:C1"/>
    <mergeCell ref="D1:E1"/>
    <mergeCell ref="F1:G1"/>
    <mergeCell ref="H1:I1"/>
    <mergeCell ref="J1:K1"/>
    <mergeCell ref="L1:M1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O97"/>
  <sheetViews>
    <sheetView workbookViewId="0">
      <selection activeCell="N15" sqref="N15"/>
    </sheetView>
  </sheetViews>
  <sheetFormatPr defaultRowHeight="13.5"/>
  <cols>
    <col min="3" max="3" width="10.125" bestFit="1" customWidth="1"/>
  </cols>
  <sheetData>
    <row r="1" spans="1:65">
      <c r="A1" t="s">
        <v>0</v>
      </c>
      <c r="B1" s="14">
        <v>43009</v>
      </c>
      <c r="C1" s="15"/>
      <c r="D1" s="14">
        <v>43010</v>
      </c>
      <c r="E1" s="15"/>
      <c r="F1" s="14">
        <v>43011</v>
      </c>
      <c r="G1" s="15"/>
      <c r="H1" s="14">
        <v>43012</v>
      </c>
      <c r="I1" s="15"/>
      <c r="J1" s="14">
        <v>43013</v>
      </c>
      <c r="K1" s="15"/>
      <c r="L1" s="14">
        <v>43014</v>
      </c>
      <c r="M1" s="15"/>
      <c r="N1" s="14">
        <v>43015</v>
      </c>
      <c r="O1" s="15"/>
      <c r="P1" s="14">
        <v>43016</v>
      </c>
      <c r="Q1" s="15"/>
      <c r="R1" s="14">
        <v>43017</v>
      </c>
      <c r="S1" s="15"/>
      <c r="T1" s="14">
        <v>43018</v>
      </c>
      <c r="U1" s="15"/>
      <c r="V1" s="14">
        <v>43019</v>
      </c>
      <c r="W1" s="15"/>
      <c r="X1" s="14">
        <v>43020</v>
      </c>
      <c r="Y1" s="15"/>
      <c r="Z1" s="14">
        <v>43021</v>
      </c>
      <c r="AA1" s="15"/>
      <c r="AB1" s="14">
        <v>43022</v>
      </c>
      <c r="AC1" s="15"/>
      <c r="AD1" s="14">
        <v>43023</v>
      </c>
      <c r="AE1" s="15"/>
      <c r="AF1" s="14">
        <v>43024</v>
      </c>
      <c r="AG1" s="15"/>
      <c r="AH1" s="14">
        <v>43025</v>
      </c>
      <c r="AI1" s="15"/>
      <c r="AJ1" s="14">
        <v>43026</v>
      </c>
      <c r="AK1" s="15"/>
      <c r="AL1" s="14">
        <v>43027</v>
      </c>
      <c r="AM1" s="15"/>
      <c r="AN1" s="14">
        <v>43028</v>
      </c>
      <c r="AO1" s="15"/>
      <c r="AP1" s="14">
        <v>43029</v>
      </c>
      <c r="AQ1" s="15"/>
      <c r="AR1" s="14">
        <v>43030</v>
      </c>
      <c r="AS1" s="15"/>
      <c r="AT1" s="14">
        <v>43031</v>
      </c>
      <c r="AU1" s="15"/>
      <c r="AV1" s="14">
        <v>43032</v>
      </c>
      <c r="AW1" s="15"/>
      <c r="AX1" s="14">
        <v>43033</v>
      </c>
      <c r="AY1" s="15"/>
      <c r="AZ1" s="14">
        <v>43034</v>
      </c>
      <c r="BA1" s="15"/>
      <c r="BB1" s="14">
        <v>43035</v>
      </c>
      <c r="BC1" s="15"/>
      <c r="BD1" s="14">
        <v>43036</v>
      </c>
      <c r="BE1" s="15"/>
      <c r="BF1" s="14">
        <v>43037</v>
      </c>
      <c r="BG1" s="15"/>
      <c r="BH1" s="14">
        <v>43038</v>
      </c>
      <c r="BI1" s="15"/>
      <c r="BJ1" s="14">
        <v>43039</v>
      </c>
      <c r="BK1" s="15"/>
      <c r="BL1" s="14" t="s">
        <v>11</v>
      </c>
      <c r="BM1" s="15"/>
    </row>
    <row r="2" spans="1:65">
      <c r="B2" t="s">
        <v>1</v>
      </c>
      <c r="C2" t="s">
        <v>2</v>
      </c>
      <c r="D2" t="s">
        <v>1</v>
      </c>
      <c r="E2" t="s">
        <v>2</v>
      </c>
      <c r="F2" t="s">
        <v>1</v>
      </c>
      <c r="G2" t="s">
        <v>2</v>
      </c>
      <c r="H2" t="s">
        <v>1</v>
      </c>
      <c r="I2" t="s">
        <v>2</v>
      </c>
      <c r="J2" t="s">
        <v>1</v>
      </c>
      <c r="K2" t="s">
        <v>2</v>
      </c>
      <c r="L2" t="s">
        <v>1</v>
      </c>
      <c r="M2" t="s">
        <v>2</v>
      </c>
      <c r="N2" t="s">
        <v>1</v>
      </c>
      <c r="O2" t="s">
        <v>2</v>
      </c>
      <c r="P2" t="s">
        <v>1</v>
      </c>
      <c r="Q2" t="s">
        <v>2</v>
      </c>
      <c r="R2" t="s">
        <v>1</v>
      </c>
      <c r="S2" t="s">
        <v>2</v>
      </c>
      <c r="T2" t="s">
        <v>1</v>
      </c>
      <c r="U2" t="s">
        <v>2</v>
      </c>
      <c r="V2" t="s">
        <v>1</v>
      </c>
      <c r="W2" t="s">
        <v>2</v>
      </c>
      <c r="X2" t="s">
        <v>1</v>
      </c>
      <c r="Y2" t="s">
        <v>2</v>
      </c>
      <c r="Z2" t="s">
        <v>1</v>
      </c>
      <c r="AA2" t="s">
        <v>2</v>
      </c>
      <c r="AB2" t="s">
        <v>1</v>
      </c>
      <c r="AC2" t="s">
        <v>2</v>
      </c>
      <c r="AD2" t="s">
        <v>1</v>
      </c>
      <c r="AE2" t="s">
        <v>2</v>
      </c>
      <c r="AF2" t="s">
        <v>1</v>
      </c>
      <c r="AG2" t="s">
        <v>2</v>
      </c>
      <c r="AH2" t="s">
        <v>1</v>
      </c>
      <c r="AI2" t="s">
        <v>2</v>
      </c>
      <c r="AJ2" t="s">
        <v>1</v>
      </c>
      <c r="AK2" t="s">
        <v>2</v>
      </c>
      <c r="AL2" t="s">
        <v>1</v>
      </c>
      <c r="AM2" t="s">
        <v>2</v>
      </c>
      <c r="AN2" t="s">
        <v>1</v>
      </c>
      <c r="AO2" t="s">
        <v>2</v>
      </c>
      <c r="AP2" t="s">
        <v>1</v>
      </c>
      <c r="AQ2" t="s">
        <v>2</v>
      </c>
      <c r="AR2" t="s">
        <v>1</v>
      </c>
      <c r="AS2" t="s">
        <v>2</v>
      </c>
      <c r="AT2" t="s">
        <v>1</v>
      </c>
      <c r="AU2" t="s">
        <v>2</v>
      </c>
      <c r="AV2" t="s">
        <v>1</v>
      </c>
      <c r="AW2" t="s">
        <v>2</v>
      </c>
      <c r="AX2" t="s">
        <v>1</v>
      </c>
      <c r="AY2" t="s">
        <v>2</v>
      </c>
      <c r="AZ2" t="s">
        <v>1</v>
      </c>
      <c r="BA2" t="s">
        <v>2</v>
      </c>
      <c r="BB2" t="s">
        <v>1</v>
      </c>
      <c r="BC2" t="s">
        <v>2</v>
      </c>
      <c r="BD2" t="s">
        <v>1</v>
      </c>
      <c r="BE2" t="s">
        <v>2</v>
      </c>
      <c r="BF2" t="s">
        <v>1</v>
      </c>
      <c r="BG2" t="s">
        <v>2</v>
      </c>
      <c r="BH2" t="s">
        <v>1</v>
      </c>
      <c r="BI2" t="s">
        <v>2</v>
      </c>
      <c r="BJ2" t="s">
        <v>1</v>
      </c>
      <c r="BK2" t="s">
        <v>2</v>
      </c>
    </row>
    <row r="3" spans="1:65">
      <c r="B3" s="1"/>
      <c r="D3" s="2">
        <v>1112</v>
      </c>
      <c r="E3" s="2"/>
      <c r="F3" s="2">
        <v>1473</v>
      </c>
      <c r="G3" s="2"/>
      <c r="H3" s="2">
        <v>879</v>
      </c>
      <c r="I3" s="2"/>
      <c r="J3" s="2">
        <v>1011</v>
      </c>
      <c r="K3" s="2"/>
      <c r="L3" s="2">
        <v>2079</v>
      </c>
      <c r="M3" s="2"/>
      <c r="N3" s="2">
        <v>777</v>
      </c>
      <c r="P3">
        <v>746</v>
      </c>
      <c r="R3" s="7">
        <v>1961</v>
      </c>
      <c r="T3" s="2">
        <v>2504</v>
      </c>
      <c r="V3">
        <v>3388</v>
      </c>
      <c r="X3">
        <v>1752</v>
      </c>
      <c r="Z3" s="4">
        <v>932</v>
      </c>
      <c r="AA3">
        <v>1001</v>
      </c>
      <c r="AB3" s="4">
        <v>955</v>
      </c>
      <c r="AC3">
        <v>4834</v>
      </c>
      <c r="AD3" s="4">
        <v>834</v>
      </c>
      <c r="AE3">
        <v>2177</v>
      </c>
      <c r="AF3" s="1">
        <v>859</v>
      </c>
      <c r="AH3" s="4">
        <v>778</v>
      </c>
      <c r="AJ3" s="4">
        <v>573</v>
      </c>
      <c r="AL3" s="1">
        <v>535</v>
      </c>
      <c r="AN3" s="1">
        <v>281</v>
      </c>
      <c r="AR3" s="7">
        <v>1322</v>
      </c>
    </row>
    <row r="4" spans="1:65">
      <c r="B4" s="1">
        <v>2467</v>
      </c>
      <c r="D4" s="2">
        <v>1759</v>
      </c>
      <c r="E4" s="2"/>
      <c r="F4" s="2">
        <v>501</v>
      </c>
      <c r="G4" s="2"/>
      <c r="H4" s="2">
        <v>592</v>
      </c>
      <c r="I4" s="2"/>
      <c r="J4" s="2">
        <v>600</v>
      </c>
      <c r="K4" s="2"/>
      <c r="L4" s="2">
        <v>953</v>
      </c>
      <c r="M4" s="2"/>
      <c r="N4" s="2">
        <v>661</v>
      </c>
      <c r="P4" s="7">
        <v>1118</v>
      </c>
      <c r="R4" s="7">
        <v>721</v>
      </c>
      <c r="V4" s="2">
        <v>2341</v>
      </c>
      <c r="X4">
        <v>2185</v>
      </c>
      <c r="Z4" s="4">
        <v>543</v>
      </c>
      <c r="AA4">
        <v>1308</v>
      </c>
      <c r="AB4" s="4">
        <v>848</v>
      </c>
      <c r="AC4">
        <v>2431</v>
      </c>
      <c r="AD4" s="4">
        <v>307</v>
      </c>
      <c r="AE4">
        <v>2099</v>
      </c>
      <c r="AF4" s="1">
        <v>879</v>
      </c>
      <c r="AH4" s="4">
        <v>1076</v>
      </c>
      <c r="AJ4" s="4">
        <v>438</v>
      </c>
      <c r="AR4" s="7">
        <v>868</v>
      </c>
    </row>
    <row r="5" spans="1:65">
      <c r="B5" s="1">
        <v>507</v>
      </c>
      <c r="D5" s="2">
        <v>768</v>
      </c>
      <c r="E5" s="2"/>
      <c r="F5" s="2">
        <v>496</v>
      </c>
      <c r="G5" s="2"/>
      <c r="H5" s="2">
        <v>894</v>
      </c>
      <c r="I5" s="2"/>
      <c r="J5" s="2">
        <v>959</v>
      </c>
      <c r="K5" s="2"/>
      <c r="L5" s="2">
        <v>902</v>
      </c>
      <c r="M5" s="2"/>
      <c r="N5" s="2">
        <v>777</v>
      </c>
      <c r="P5" s="7">
        <v>1448</v>
      </c>
      <c r="R5" s="7">
        <v>1011</v>
      </c>
      <c r="V5">
        <v>850</v>
      </c>
      <c r="X5">
        <v>1340</v>
      </c>
      <c r="Z5" s="4">
        <v>988</v>
      </c>
      <c r="AB5" s="4">
        <v>1003</v>
      </c>
      <c r="AD5" s="4">
        <v>440</v>
      </c>
      <c r="AE5">
        <v>2000</v>
      </c>
      <c r="AF5" s="1">
        <v>392</v>
      </c>
      <c r="AH5" s="4">
        <v>885</v>
      </c>
      <c r="AJ5" s="4">
        <v>832</v>
      </c>
      <c r="AR5" s="7"/>
    </row>
    <row r="6" spans="1:65">
      <c r="B6" s="1">
        <v>602</v>
      </c>
      <c r="D6" s="2">
        <v>399</v>
      </c>
      <c r="E6" s="2"/>
      <c r="F6" s="2">
        <v>827</v>
      </c>
      <c r="G6" s="2"/>
      <c r="H6" s="2">
        <v>395</v>
      </c>
      <c r="I6" s="2"/>
      <c r="J6" s="2">
        <v>1025</v>
      </c>
      <c r="K6" s="2"/>
      <c r="L6" s="2">
        <v>958</v>
      </c>
      <c r="M6" s="2"/>
      <c r="N6" s="2">
        <v>1546</v>
      </c>
      <c r="R6" s="7">
        <v>130</v>
      </c>
      <c r="V6">
        <v>5766</v>
      </c>
      <c r="X6" s="4">
        <v>851</v>
      </c>
      <c r="Z6" s="4">
        <v>1492</v>
      </c>
      <c r="AB6" s="4">
        <v>865</v>
      </c>
      <c r="AD6" s="4">
        <v>1808</v>
      </c>
      <c r="AF6" s="1">
        <v>293</v>
      </c>
      <c r="AH6" s="4">
        <v>411</v>
      </c>
      <c r="AJ6" s="4">
        <v>501</v>
      </c>
    </row>
    <row r="7" spans="1:65">
      <c r="B7" s="1">
        <v>523</v>
      </c>
      <c r="D7" s="2">
        <v>453</v>
      </c>
      <c r="E7" s="2"/>
      <c r="F7" s="2">
        <v>644</v>
      </c>
      <c r="G7" s="2"/>
      <c r="H7" s="2">
        <v>530</v>
      </c>
      <c r="I7" s="2"/>
      <c r="J7" s="2">
        <v>1080</v>
      </c>
      <c r="K7" s="2"/>
      <c r="L7" s="2">
        <v>2901</v>
      </c>
      <c r="M7" s="2"/>
      <c r="N7" s="2">
        <v>355</v>
      </c>
      <c r="P7">
        <v>1107</v>
      </c>
      <c r="R7" s="7"/>
      <c r="V7">
        <v>4350</v>
      </c>
      <c r="X7">
        <v>1144</v>
      </c>
      <c r="Z7" s="4">
        <v>756</v>
      </c>
      <c r="AB7" s="4">
        <v>727</v>
      </c>
      <c r="AD7" s="4">
        <v>478</v>
      </c>
      <c r="AF7" s="1">
        <v>2004</v>
      </c>
      <c r="AH7" s="4">
        <v>988</v>
      </c>
      <c r="AJ7" s="4">
        <v>327</v>
      </c>
    </row>
    <row r="8" spans="1:65">
      <c r="B8" s="1">
        <v>424</v>
      </c>
      <c r="D8" s="2">
        <v>840</v>
      </c>
      <c r="E8" s="2"/>
      <c r="F8" s="2">
        <v>937</v>
      </c>
      <c r="G8" s="2"/>
      <c r="H8" s="2">
        <v>1041</v>
      </c>
      <c r="I8" s="2"/>
      <c r="J8" s="2">
        <v>1194</v>
      </c>
      <c r="K8" s="2"/>
      <c r="L8" s="2">
        <v>731</v>
      </c>
      <c r="M8" s="2"/>
      <c r="N8" s="2">
        <v>397</v>
      </c>
      <c r="P8" s="2">
        <v>1531</v>
      </c>
      <c r="R8">
        <v>2149</v>
      </c>
      <c r="V8">
        <v>3593</v>
      </c>
      <c r="X8" s="4">
        <v>3145</v>
      </c>
      <c r="Z8" s="4">
        <v>1133</v>
      </c>
      <c r="AB8" s="4">
        <v>524</v>
      </c>
      <c r="AD8" s="4">
        <v>387</v>
      </c>
      <c r="AF8" s="1">
        <v>627</v>
      </c>
      <c r="AH8" s="4">
        <v>747</v>
      </c>
      <c r="AJ8" s="4">
        <v>623</v>
      </c>
    </row>
    <row r="9" spans="1:65">
      <c r="B9" s="1">
        <v>1335</v>
      </c>
      <c r="D9" s="2">
        <v>1149</v>
      </c>
      <c r="E9" s="2"/>
      <c r="F9" s="2">
        <v>352</v>
      </c>
      <c r="G9" s="2"/>
      <c r="H9" s="2">
        <v>1031</v>
      </c>
      <c r="I9" s="2"/>
      <c r="J9" s="2"/>
      <c r="K9" s="2"/>
      <c r="L9" s="2">
        <v>944</v>
      </c>
      <c r="M9" s="2"/>
      <c r="N9" s="2">
        <v>696</v>
      </c>
      <c r="P9" s="2">
        <v>937</v>
      </c>
      <c r="X9">
        <v>1408</v>
      </c>
      <c r="Z9" s="4">
        <v>1460</v>
      </c>
      <c r="AB9" s="4">
        <v>676</v>
      </c>
      <c r="AD9" s="4">
        <v>383</v>
      </c>
      <c r="AF9" s="1">
        <v>730</v>
      </c>
      <c r="AH9" s="4">
        <v>438</v>
      </c>
      <c r="AJ9" s="4">
        <v>696</v>
      </c>
    </row>
    <row r="10" spans="1:65">
      <c r="B10" s="1">
        <v>584</v>
      </c>
      <c r="D10" s="2">
        <v>190</v>
      </c>
      <c r="E10" s="2"/>
      <c r="F10" s="2">
        <v>1032</v>
      </c>
      <c r="G10" s="2"/>
      <c r="H10" s="2">
        <v>661</v>
      </c>
      <c r="I10" s="2"/>
      <c r="J10" s="2"/>
      <c r="K10" s="2"/>
      <c r="L10" s="2">
        <v>747</v>
      </c>
      <c r="M10" s="2"/>
      <c r="N10" s="2">
        <v>795</v>
      </c>
      <c r="P10">
        <v>1000</v>
      </c>
      <c r="X10" s="4">
        <v>1405</v>
      </c>
      <c r="Z10" s="4">
        <v>2022</v>
      </c>
      <c r="AB10" s="4">
        <v>1252</v>
      </c>
      <c r="AD10" s="4">
        <v>730</v>
      </c>
      <c r="AF10" s="1">
        <v>1000</v>
      </c>
      <c r="AH10" s="4">
        <v>1067</v>
      </c>
      <c r="AJ10" s="4">
        <v>525</v>
      </c>
    </row>
    <row r="11" spans="1:65">
      <c r="B11" s="1">
        <v>824</v>
      </c>
      <c r="D11" s="2">
        <v>910</v>
      </c>
      <c r="E11" s="2"/>
      <c r="F11" s="2">
        <v>1475</v>
      </c>
      <c r="G11" s="2"/>
      <c r="H11" s="2">
        <v>1011</v>
      </c>
      <c r="I11" s="2"/>
      <c r="J11" s="2"/>
      <c r="K11" s="2"/>
      <c r="L11" s="2"/>
      <c r="M11" s="2"/>
      <c r="N11" s="2"/>
      <c r="AB11" s="4">
        <v>1070</v>
      </c>
      <c r="AD11" s="4">
        <v>2061</v>
      </c>
      <c r="AF11" s="1">
        <v>700</v>
      </c>
      <c r="AH11" s="4">
        <v>317</v>
      </c>
      <c r="AJ11" s="4">
        <v>1450</v>
      </c>
    </row>
    <row r="12" spans="1:65">
      <c r="B12" s="1">
        <v>1157</v>
      </c>
      <c r="D12" s="2"/>
      <c r="E12" s="2"/>
      <c r="F12" s="2">
        <v>815</v>
      </c>
      <c r="G12" s="2"/>
      <c r="H12" s="2">
        <v>1016</v>
      </c>
      <c r="I12" s="2"/>
      <c r="J12" s="2"/>
      <c r="K12" s="2"/>
      <c r="L12" s="2"/>
      <c r="M12" s="2"/>
      <c r="N12" s="2"/>
      <c r="AD12" s="4">
        <v>467</v>
      </c>
      <c r="AF12" s="1">
        <v>1424</v>
      </c>
      <c r="AJ12" s="4">
        <v>757</v>
      </c>
    </row>
    <row r="13" spans="1:65">
      <c r="B13" s="1">
        <v>150</v>
      </c>
      <c r="D13" s="2"/>
      <c r="E13" s="2"/>
      <c r="F13" s="2">
        <v>962</v>
      </c>
      <c r="G13" s="2"/>
      <c r="H13" s="2"/>
      <c r="I13" s="2"/>
      <c r="J13" s="2"/>
      <c r="K13" s="2"/>
      <c r="L13" s="2"/>
      <c r="M13" s="2"/>
      <c r="N13" s="2"/>
      <c r="AD13" s="4">
        <v>265</v>
      </c>
      <c r="AF13" s="1">
        <v>234</v>
      </c>
    </row>
    <row r="14" spans="1:65">
      <c r="B14" s="1">
        <v>922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W14" s="3"/>
      <c r="AD14" s="4">
        <v>933</v>
      </c>
    </row>
    <row r="15" spans="1:65">
      <c r="B15" s="1">
        <v>989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AD15" s="4">
        <v>509</v>
      </c>
    </row>
    <row r="18" spans="2:66">
      <c r="B18">
        <f>SUM(B3:B15)</f>
        <v>10484</v>
      </c>
      <c r="D18">
        <f t="shared" ref="D18:AN18" si="0">SUM(D3:D15)</f>
        <v>7580</v>
      </c>
      <c r="E18">
        <f t="shared" si="0"/>
        <v>0</v>
      </c>
      <c r="F18">
        <f t="shared" si="0"/>
        <v>9514</v>
      </c>
      <c r="G18">
        <f t="shared" si="0"/>
        <v>0</v>
      </c>
      <c r="H18">
        <f t="shared" si="0"/>
        <v>8050</v>
      </c>
      <c r="I18">
        <f t="shared" si="0"/>
        <v>0</v>
      </c>
      <c r="J18">
        <f t="shared" si="0"/>
        <v>5869</v>
      </c>
      <c r="K18">
        <f t="shared" si="0"/>
        <v>0</v>
      </c>
      <c r="L18">
        <f t="shared" si="0"/>
        <v>10215</v>
      </c>
      <c r="M18">
        <f t="shared" si="0"/>
        <v>0</v>
      </c>
      <c r="N18">
        <f t="shared" si="0"/>
        <v>6004</v>
      </c>
      <c r="O18">
        <f t="shared" si="0"/>
        <v>0</v>
      </c>
      <c r="P18">
        <f t="shared" si="0"/>
        <v>7887</v>
      </c>
      <c r="Q18">
        <f t="shared" si="0"/>
        <v>0</v>
      </c>
      <c r="R18">
        <f t="shared" si="0"/>
        <v>5972</v>
      </c>
      <c r="S18">
        <f t="shared" si="0"/>
        <v>0</v>
      </c>
      <c r="T18">
        <f t="shared" si="0"/>
        <v>2504</v>
      </c>
      <c r="U18">
        <f t="shared" si="0"/>
        <v>0</v>
      </c>
      <c r="V18">
        <f t="shared" si="0"/>
        <v>20288</v>
      </c>
      <c r="W18">
        <f t="shared" si="0"/>
        <v>0</v>
      </c>
      <c r="X18">
        <f t="shared" si="0"/>
        <v>13230</v>
      </c>
      <c r="Y18">
        <f t="shared" si="0"/>
        <v>0</v>
      </c>
      <c r="Z18">
        <f t="shared" si="0"/>
        <v>9326</v>
      </c>
      <c r="AA18">
        <f t="shared" si="0"/>
        <v>2309</v>
      </c>
      <c r="AB18">
        <f t="shared" si="0"/>
        <v>7920</v>
      </c>
      <c r="AC18">
        <f t="shared" si="0"/>
        <v>7265</v>
      </c>
      <c r="AD18">
        <f t="shared" si="0"/>
        <v>9602</v>
      </c>
      <c r="AE18">
        <f t="shared" si="0"/>
        <v>6276</v>
      </c>
      <c r="AF18">
        <f t="shared" si="0"/>
        <v>9142</v>
      </c>
      <c r="AG18">
        <f t="shared" si="0"/>
        <v>0</v>
      </c>
      <c r="AH18">
        <f t="shared" si="0"/>
        <v>6707</v>
      </c>
      <c r="AI18">
        <f t="shared" si="0"/>
        <v>0</v>
      </c>
      <c r="AJ18">
        <f t="shared" si="0"/>
        <v>6722</v>
      </c>
      <c r="AK18">
        <f t="shared" si="0"/>
        <v>0</v>
      </c>
      <c r="AL18">
        <f t="shared" si="0"/>
        <v>535</v>
      </c>
      <c r="AM18">
        <f t="shared" si="0"/>
        <v>0</v>
      </c>
      <c r="AN18">
        <f t="shared" si="0"/>
        <v>281</v>
      </c>
      <c r="AR18">
        <f t="shared" ref="AR18" si="1">SUM(AR3:AR15)</f>
        <v>2190</v>
      </c>
      <c r="AT18">
        <f>SUM(A18:AS18)</f>
        <v>175872</v>
      </c>
    </row>
    <row r="25" spans="2:66">
      <c r="N25">
        <v>1039</v>
      </c>
    </row>
    <row r="26" spans="2:66">
      <c r="B26">
        <v>904</v>
      </c>
      <c r="F26">
        <v>1101</v>
      </c>
      <c r="G26">
        <v>1101</v>
      </c>
      <c r="N26">
        <v>488</v>
      </c>
      <c r="AH26" s="1"/>
    </row>
    <row r="27" spans="2:66">
      <c r="B27">
        <v>580</v>
      </c>
      <c r="F27">
        <v>1900</v>
      </c>
      <c r="G27">
        <v>367</v>
      </c>
      <c r="N27">
        <v>850</v>
      </c>
      <c r="O27">
        <v>1514</v>
      </c>
      <c r="AH27" s="1"/>
    </row>
    <row r="28" spans="2:66">
      <c r="F28">
        <v>124</v>
      </c>
      <c r="G28">
        <v>1900</v>
      </c>
      <c r="N28">
        <v>664</v>
      </c>
      <c r="O28">
        <v>3942</v>
      </c>
      <c r="Z28">
        <v>1308</v>
      </c>
      <c r="AB28">
        <v>2431</v>
      </c>
      <c r="AD28">
        <v>2177</v>
      </c>
      <c r="AF28" s="2">
        <v>1601</v>
      </c>
      <c r="AH28" s="2">
        <v>2450</v>
      </c>
      <c r="AI28">
        <v>249</v>
      </c>
      <c r="AL28">
        <v>2373</v>
      </c>
      <c r="AM28">
        <v>2451</v>
      </c>
      <c r="AN28">
        <v>1448</v>
      </c>
      <c r="AP28" s="4">
        <v>2425</v>
      </c>
      <c r="AR28" s="2">
        <v>1980</v>
      </c>
      <c r="AT28" s="2">
        <v>3241</v>
      </c>
      <c r="AU28">
        <v>1573</v>
      </c>
    </row>
    <row r="29" spans="2:66">
      <c r="F29">
        <v>116</v>
      </c>
      <c r="N29">
        <v>683</v>
      </c>
      <c r="O29">
        <v>1517</v>
      </c>
      <c r="Z29">
        <v>5000</v>
      </c>
      <c r="AB29">
        <v>3074</v>
      </c>
      <c r="AD29">
        <v>4099</v>
      </c>
      <c r="AF29" s="2">
        <v>589</v>
      </c>
      <c r="AH29" s="2">
        <v>4081</v>
      </c>
      <c r="AI29">
        <v>701</v>
      </c>
      <c r="AJ29" s="2">
        <v>596.69000000000005</v>
      </c>
      <c r="AL29" s="4">
        <v>900</v>
      </c>
      <c r="AM29">
        <v>1290</v>
      </c>
      <c r="AN29">
        <v>2288</v>
      </c>
      <c r="AP29" s="4">
        <v>2472</v>
      </c>
      <c r="AR29" s="2">
        <v>2275</v>
      </c>
      <c r="AT29">
        <v>1102</v>
      </c>
    </row>
    <row r="30" spans="2:66">
      <c r="F30">
        <v>127</v>
      </c>
      <c r="N30">
        <v>677</v>
      </c>
      <c r="O30">
        <v>1351</v>
      </c>
      <c r="Z30">
        <v>1001</v>
      </c>
      <c r="AB30">
        <v>1760</v>
      </c>
      <c r="AD30" s="4">
        <v>1810</v>
      </c>
      <c r="AF30" s="2">
        <v>987</v>
      </c>
      <c r="AH30">
        <v>2210</v>
      </c>
      <c r="AI30">
        <v>678</v>
      </c>
      <c r="AJ30" s="2">
        <v>629</v>
      </c>
      <c r="AL30" s="4">
        <v>1051</v>
      </c>
      <c r="AM30">
        <v>2597</v>
      </c>
      <c r="AR30" s="2">
        <v>2438</v>
      </c>
      <c r="AT30">
        <v>471</v>
      </c>
    </row>
    <row r="31" spans="2:66">
      <c r="N31">
        <v>2329</v>
      </c>
      <c r="AD31" s="4">
        <v>3627</v>
      </c>
      <c r="AF31">
        <v>1020</v>
      </c>
      <c r="AH31">
        <v>963</v>
      </c>
      <c r="AI31">
        <v>10000</v>
      </c>
      <c r="AJ31" s="2">
        <v>623</v>
      </c>
      <c r="AL31" s="4">
        <v>982</v>
      </c>
      <c r="AM31">
        <v>2373</v>
      </c>
      <c r="AR31" s="2">
        <v>3569</v>
      </c>
      <c r="BN31">
        <v>106.5</v>
      </c>
    </row>
    <row r="32" spans="2:66">
      <c r="N32">
        <v>1613</v>
      </c>
      <c r="AF32">
        <v>580</v>
      </c>
      <c r="AH32">
        <v>249</v>
      </c>
      <c r="AI32">
        <v>3862</v>
      </c>
      <c r="AJ32" s="2">
        <v>1325</v>
      </c>
      <c r="AL32">
        <v>2451</v>
      </c>
      <c r="AR32" s="2">
        <v>1725</v>
      </c>
      <c r="AV32" s="2">
        <v>1318</v>
      </c>
      <c r="AX32" s="2">
        <v>2285</v>
      </c>
      <c r="AZ32" s="6">
        <v>2327</v>
      </c>
      <c r="BA32">
        <v>500</v>
      </c>
      <c r="BB32">
        <v>521</v>
      </c>
      <c r="BC32">
        <v>2724</v>
      </c>
      <c r="BD32">
        <v>2000</v>
      </c>
      <c r="BE32">
        <v>4773</v>
      </c>
      <c r="BF32" s="6">
        <v>1903</v>
      </c>
      <c r="BH32">
        <v>1162</v>
      </c>
      <c r="BI32">
        <v>673</v>
      </c>
      <c r="BJ32">
        <v>1600</v>
      </c>
      <c r="BK32">
        <v>1600</v>
      </c>
      <c r="BN32">
        <v>104</v>
      </c>
    </row>
    <row r="33" spans="32:66">
      <c r="AF33" s="2">
        <v>115</v>
      </c>
      <c r="AH33">
        <v>4158</v>
      </c>
      <c r="AJ33" s="2">
        <v>2257</v>
      </c>
      <c r="AL33">
        <v>1290</v>
      </c>
      <c r="AV33">
        <v>822</v>
      </c>
      <c r="AX33">
        <v>2092</v>
      </c>
      <c r="AZ33" s="6">
        <v>2280</v>
      </c>
      <c r="BA33">
        <v>1000</v>
      </c>
      <c r="BB33">
        <v>501</v>
      </c>
      <c r="BC33">
        <v>1546</v>
      </c>
      <c r="BD33">
        <v>970</v>
      </c>
      <c r="BE33">
        <v>3484</v>
      </c>
      <c r="BF33" s="6">
        <v>1865</v>
      </c>
      <c r="BH33">
        <v>458</v>
      </c>
      <c r="BI33">
        <v>898</v>
      </c>
      <c r="BJ33">
        <v>701</v>
      </c>
      <c r="BK33">
        <v>701</v>
      </c>
      <c r="BN33">
        <v>200</v>
      </c>
    </row>
    <row r="34" spans="32:66">
      <c r="AJ34" s="2">
        <v>2105</v>
      </c>
      <c r="AL34">
        <v>1779</v>
      </c>
      <c r="AV34">
        <v>974</v>
      </c>
      <c r="AX34">
        <v>2163</v>
      </c>
      <c r="AZ34">
        <v>1000</v>
      </c>
      <c r="BA34">
        <v>520</v>
      </c>
      <c r="BB34">
        <v>450</v>
      </c>
      <c r="BC34">
        <v>450</v>
      </c>
      <c r="BD34">
        <v>677</v>
      </c>
      <c r="BE34">
        <v>953</v>
      </c>
      <c r="BF34" s="6">
        <v>1575</v>
      </c>
      <c r="BH34">
        <v>395</v>
      </c>
      <c r="BI34">
        <v>887</v>
      </c>
      <c r="BN34">
        <v>105</v>
      </c>
    </row>
    <row r="35" spans="32:66">
      <c r="AH35">
        <v>701</v>
      </c>
      <c r="AJ35" s="2">
        <v>2422</v>
      </c>
      <c r="AL35">
        <v>818</v>
      </c>
      <c r="AV35">
        <v>2300</v>
      </c>
      <c r="AX35">
        <v>2088</v>
      </c>
      <c r="AZ35">
        <v>520</v>
      </c>
      <c r="BA35">
        <v>1000</v>
      </c>
      <c r="BB35">
        <v>1546</v>
      </c>
      <c r="BC35">
        <v>900</v>
      </c>
      <c r="BD35">
        <v>854</v>
      </c>
      <c r="BF35" s="6">
        <v>2451</v>
      </c>
      <c r="BH35">
        <v>442</v>
      </c>
      <c r="BI35">
        <v>758</v>
      </c>
      <c r="BN35">
        <v>106</v>
      </c>
    </row>
    <row r="36" spans="32:66">
      <c r="AH36">
        <v>678</v>
      </c>
      <c r="AX36" s="2">
        <v>2024</v>
      </c>
      <c r="AZ36">
        <v>1000</v>
      </c>
      <c r="BB36">
        <v>1580</v>
      </c>
      <c r="BC36">
        <v>1580</v>
      </c>
      <c r="BD36">
        <v>983</v>
      </c>
      <c r="BH36">
        <v>2108</v>
      </c>
      <c r="BI36">
        <v>1295</v>
      </c>
      <c r="BN36">
        <v>106</v>
      </c>
    </row>
    <row r="37" spans="32:66">
      <c r="AH37" s="5">
        <v>700</v>
      </c>
      <c r="AJ37" s="2">
        <v>1810</v>
      </c>
      <c r="AK37">
        <v>1848.69</v>
      </c>
      <c r="AX37" s="2">
        <v>1573</v>
      </c>
      <c r="AZ37" s="6">
        <v>3442</v>
      </c>
      <c r="BB37">
        <v>2724</v>
      </c>
      <c r="BC37">
        <v>1472</v>
      </c>
      <c r="BD37">
        <v>4773</v>
      </c>
      <c r="BI37">
        <v>1162</v>
      </c>
      <c r="BN37">
        <v>105</v>
      </c>
    </row>
    <row r="38" spans="32:66">
      <c r="AH38" s="2">
        <v>2867</v>
      </c>
      <c r="AJ38" s="6">
        <v>1444</v>
      </c>
      <c r="AK38">
        <v>1325</v>
      </c>
      <c r="AZ38">
        <v>1000</v>
      </c>
      <c r="BB38">
        <v>1350</v>
      </c>
      <c r="BD38" s="2">
        <v>2100</v>
      </c>
      <c r="BH38">
        <v>673</v>
      </c>
      <c r="BI38">
        <v>3314</v>
      </c>
      <c r="BN38">
        <v>109</v>
      </c>
    </row>
    <row r="39" spans="32:66">
      <c r="AJ39" s="2">
        <v>1119</v>
      </c>
      <c r="AK39">
        <v>4295</v>
      </c>
      <c r="AZ39">
        <v>500</v>
      </c>
      <c r="BH39">
        <v>785</v>
      </c>
      <c r="BN39">
        <v>5925</v>
      </c>
    </row>
    <row r="40" spans="32:66">
      <c r="AJ40" s="2">
        <v>991</v>
      </c>
      <c r="AK40">
        <v>6784</v>
      </c>
      <c r="BD40">
        <v>953</v>
      </c>
      <c r="BH40">
        <v>898</v>
      </c>
      <c r="BI40">
        <v>780.29</v>
      </c>
    </row>
    <row r="41" spans="32:66">
      <c r="AJ41" s="2">
        <v>1704</v>
      </c>
      <c r="BH41">
        <v>887</v>
      </c>
      <c r="BI41">
        <v>1990</v>
      </c>
    </row>
    <row r="42" spans="32:66">
      <c r="AJ42" s="2">
        <v>481</v>
      </c>
      <c r="BH42">
        <v>758</v>
      </c>
      <c r="BI42">
        <v>11247.11</v>
      </c>
    </row>
    <row r="43" spans="32:66">
      <c r="AJ43" s="6">
        <v>1733</v>
      </c>
      <c r="BH43">
        <v>2420</v>
      </c>
    </row>
    <row r="44" spans="32:66">
      <c r="AJ44" s="6">
        <v>3572</v>
      </c>
      <c r="BH44">
        <v>2372</v>
      </c>
    </row>
    <row r="45" spans="32:66">
      <c r="AJ45" s="6">
        <v>1864</v>
      </c>
      <c r="BH45">
        <v>2315</v>
      </c>
    </row>
    <row r="46" spans="32:66">
      <c r="BH46">
        <v>3314</v>
      </c>
    </row>
    <row r="48" spans="32:66">
      <c r="AJ48" s="1"/>
    </row>
    <row r="49" spans="1:67">
      <c r="AJ49" s="1"/>
    </row>
    <row r="58" spans="1:67">
      <c r="AG58" s="12">
        <v>1102</v>
      </c>
    </row>
    <row r="60" spans="1:67">
      <c r="A60" t="s">
        <v>10</v>
      </c>
      <c r="B60">
        <f>SUM(B3:B31)</f>
        <v>22452</v>
      </c>
      <c r="D60">
        <f>SUM(D3:D31)</f>
        <v>15160</v>
      </c>
      <c r="F60">
        <f>SUM(F3:F31)</f>
        <v>22396</v>
      </c>
      <c r="H60">
        <f>SUM(H3:H31)</f>
        <v>16100</v>
      </c>
      <c r="J60">
        <f>SUM(J3:J31)</f>
        <v>11738</v>
      </c>
      <c r="L60">
        <f>SUM(L3:L31)</f>
        <v>20430</v>
      </c>
      <c r="N60">
        <f>SUM(N3:N24)</f>
        <v>12008</v>
      </c>
      <c r="P60">
        <f>SUM(P3:P31)</f>
        <v>15774</v>
      </c>
      <c r="R60">
        <f>SUM(R3:R31)</f>
        <v>11944</v>
      </c>
      <c r="T60">
        <f>SUM(T3:T31)</f>
        <v>5008</v>
      </c>
      <c r="V60">
        <f>SUM(V3:V31)</f>
        <v>40576</v>
      </c>
      <c r="X60">
        <f>SUM(X3:X31)</f>
        <v>26460</v>
      </c>
      <c r="Z60">
        <f>SUM(Z3:Z31)</f>
        <v>25961</v>
      </c>
      <c r="AB60">
        <f>SUM(AB3:AB31)</f>
        <v>23105</v>
      </c>
      <c r="AD60">
        <f>SUM(AD3:AD31)</f>
        <v>30917</v>
      </c>
      <c r="AF60">
        <f>SUM(AF3:AF27)</f>
        <v>18284</v>
      </c>
      <c r="AH60">
        <f>SUM(AH3:AH27)</f>
        <v>13414</v>
      </c>
      <c r="AJ60">
        <f>SUM(AJ3:AJ46)</f>
        <v>38119.69</v>
      </c>
      <c r="AL60">
        <f>SUM(AL3:AL46)</f>
        <v>12714</v>
      </c>
      <c r="AN60">
        <f>SUM(AN3:AN46)</f>
        <v>4298</v>
      </c>
      <c r="AP60">
        <f>SUM(AP3:AP46)</f>
        <v>4897</v>
      </c>
      <c r="AR60">
        <f>SUM(AR3:AR46)</f>
        <v>16367</v>
      </c>
      <c r="AT60">
        <f>SUM(AT3:AT46)</f>
        <v>180686</v>
      </c>
      <c r="AV60">
        <f>SUM(AV3:AV27)</f>
        <v>0</v>
      </c>
      <c r="AX60">
        <f>SUM(AX3:AX27)</f>
        <v>0</v>
      </c>
      <c r="AZ60">
        <f>SUM(AZ3:AZ27)</f>
        <v>0</v>
      </c>
      <c r="BB60">
        <f>SUM(BB3:BB27)</f>
        <v>0</v>
      </c>
      <c r="BD60">
        <f>SUM(BD3:BD27)</f>
        <v>0</v>
      </c>
      <c r="BF60">
        <f>SUM(BF3:BF27)</f>
        <v>0</v>
      </c>
      <c r="BH60">
        <f>SUM(BH3:BH27)</f>
        <v>0</v>
      </c>
      <c r="BJ60">
        <f>SUM(BJ3:BJ27)</f>
        <v>0</v>
      </c>
      <c r="BL60">
        <f>SUM(A60:BK60)</f>
        <v>588808.68999999994</v>
      </c>
      <c r="BM60">
        <v>340145</v>
      </c>
      <c r="BN60">
        <f>SUM(BN31:BN39)</f>
        <v>6866.5</v>
      </c>
      <c r="BO60">
        <f>BL60-BM60-BN60</f>
        <v>241797.18999999994</v>
      </c>
    </row>
    <row r="61" spans="1:67">
      <c r="AJ61" s="1"/>
      <c r="BK61">
        <f>BL61/1200/4.97</f>
        <v>32.480382293762581</v>
      </c>
      <c r="BL61">
        <v>193713</v>
      </c>
    </row>
    <row r="62" spans="1:67">
      <c r="AJ62" s="1"/>
      <c r="BK62">
        <f>BL62/1200/4.97</f>
        <v>66.246762240107302</v>
      </c>
      <c r="BL62">
        <f>BL60-BL61</f>
        <v>395095.68999999994</v>
      </c>
    </row>
    <row r="63" spans="1:67">
      <c r="AJ63" s="1"/>
      <c r="BK63">
        <f>SUM(BK61:BK62)</f>
        <v>98.727144533869875</v>
      </c>
      <c r="BM63">
        <f>BM60-BN60</f>
        <v>333278.5</v>
      </c>
    </row>
    <row r="64" spans="1:67">
      <c r="AJ64" s="1"/>
    </row>
    <row r="67" spans="6:25">
      <c r="V67" s="8" t="s">
        <v>6</v>
      </c>
      <c r="W67" s="8" t="s">
        <v>4</v>
      </c>
      <c r="X67" s="8" t="s">
        <v>5</v>
      </c>
      <c r="Y67" s="8" t="s">
        <v>9</v>
      </c>
    </row>
    <row r="68" spans="6:25">
      <c r="V68" s="8">
        <v>10.1</v>
      </c>
      <c r="W68" s="9">
        <v>11695</v>
      </c>
      <c r="X68" s="10">
        <v>4711</v>
      </c>
      <c r="Y68" s="8"/>
    </row>
    <row r="69" spans="6:25">
      <c r="V69" s="8">
        <v>10.119999999999999</v>
      </c>
      <c r="W69" s="10">
        <v>3996</v>
      </c>
      <c r="X69" s="10">
        <v>4615</v>
      </c>
      <c r="Y69" s="8"/>
    </row>
    <row r="70" spans="6:25">
      <c r="V70" s="8">
        <v>10.130000000000001</v>
      </c>
      <c r="W70" s="10">
        <v>9326</v>
      </c>
      <c r="X70" s="10">
        <v>7920</v>
      </c>
      <c r="Y70" s="8"/>
    </row>
    <row r="71" spans="6:25">
      <c r="V71" s="8">
        <v>10.14</v>
      </c>
      <c r="W71" s="10">
        <v>7920</v>
      </c>
      <c r="X71" s="10">
        <v>9602</v>
      </c>
      <c r="Y71" s="8"/>
    </row>
    <row r="72" spans="6:25">
      <c r="V72" s="8">
        <v>10.15</v>
      </c>
      <c r="W72" s="10">
        <v>9602</v>
      </c>
      <c r="X72" s="9">
        <v>10244</v>
      </c>
      <c r="Y72" s="8"/>
    </row>
    <row r="73" spans="6:25">
      <c r="V73" s="8">
        <v>10.16</v>
      </c>
      <c r="W73" s="9">
        <v>9142</v>
      </c>
      <c r="X73" s="9">
        <v>6704</v>
      </c>
      <c r="Y73" s="8"/>
    </row>
    <row r="74" spans="6:25">
      <c r="V74" s="8">
        <v>10.17</v>
      </c>
      <c r="W74" s="9">
        <v>6707</v>
      </c>
      <c r="X74" s="10">
        <v>6722</v>
      </c>
      <c r="Y74" s="8"/>
    </row>
    <row r="75" spans="6:25">
      <c r="V75" s="8">
        <v>10.18</v>
      </c>
      <c r="W75" s="10">
        <v>6722</v>
      </c>
      <c r="X75" s="10">
        <v>3996</v>
      </c>
      <c r="Y75" s="8"/>
    </row>
    <row r="76" spans="6:25">
      <c r="V76" s="8">
        <v>10.19</v>
      </c>
      <c r="W76" s="9">
        <v>535</v>
      </c>
      <c r="X76" s="9">
        <v>7039</v>
      </c>
      <c r="Y76" s="8"/>
    </row>
    <row r="77" spans="6:25">
      <c r="F77">
        <v>7580</v>
      </c>
      <c r="V77" s="11" t="s">
        <v>7</v>
      </c>
      <c r="W77" s="9">
        <v>281</v>
      </c>
      <c r="X77" s="9">
        <v>1011</v>
      </c>
      <c r="Y77" s="8"/>
    </row>
    <row r="78" spans="6:25">
      <c r="F78">
        <v>9514</v>
      </c>
      <c r="V78" s="8"/>
      <c r="W78" s="8"/>
      <c r="X78" s="9">
        <v>1215</v>
      </c>
      <c r="Y78" s="8"/>
    </row>
    <row r="79" spans="6:25">
      <c r="F79">
        <v>9004</v>
      </c>
      <c r="V79" s="8" t="s">
        <v>8</v>
      </c>
      <c r="W79" s="8">
        <f>SUM(W68:W77)</f>
        <v>65926</v>
      </c>
      <c r="X79" s="8">
        <f ca="1">SUM(X68:X79)</f>
        <v>63779</v>
      </c>
      <c r="Y79" s="8">
        <f ca="1">W79-X79</f>
        <v>2147</v>
      </c>
    </row>
    <row r="80" spans="6:25">
      <c r="F80">
        <v>8050</v>
      </c>
    </row>
    <row r="81" spans="6:6">
      <c r="F81">
        <v>5869</v>
      </c>
    </row>
    <row r="82" spans="6:6">
      <c r="F82">
        <v>10215</v>
      </c>
    </row>
    <row r="83" spans="6:6">
      <c r="F83">
        <v>6004</v>
      </c>
    </row>
    <row r="84" spans="6:6">
      <c r="F84">
        <v>1215</v>
      </c>
    </row>
    <row r="85" spans="6:6">
      <c r="F85">
        <v>2566</v>
      </c>
    </row>
    <row r="86" spans="6:6">
      <c r="F86">
        <v>3823</v>
      </c>
    </row>
    <row r="87" spans="6:6">
      <c r="F87">
        <v>1011</v>
      </c>
    </row>
    <row r="88" spans="6:6">
      <c r="F88">
        <v>7039</v>
      </c>
    </row>
    <row r="89" spans="6:6">
      <c r="F89">
        <v>3996</v>
      </c>
    </row>
    <row r="90" spans="6:6">
      <c r="F90">
        <v>4711</v>
      </c>
    </row>
    <row r="91" spans="6:6">
      <c r="F91">
        <v>4615</v>
      </c>
    </row>
    <row r="92" spans="6:6">
      <c r="F92">
        <v>7920</v>
      </c>
    </row>
    <row r="93" spans="6:6">
      <c r="F93">
        <v>9602</v>
      </c>
    </row>
    <row r="94" spans="6:6">
      <c r="F94">
        <v>10244</v>
      </c>
    </row>
    <row r="95" spans="6:6">
      <c r="F95">
        <v>6704</v>
      </c>
    </row>
    <row r="96" spans="6:6">
      <c r="F96">
        <v>6722</v>
      </c>
    </row>
    <row r="97" spans="6:6">
      <c r="F97">
        <v>2190</v>
      </c>
    </row>
  </sheetData>
  <mergeCells count="32">
    <mergeCell ref="AL1:AM1"/>
    <mergeCell ref="AB1:AC1"/>
    <mergeCell ref="AD1:AE1"/>
    <mergeCell ref="AF1:AG1"/>
    <mergeCell ref="AH1:AI1"/>
    <mergeCell ref="AJ1:AK1"/>
    <mergeCell ref="L1:M1"/>
    <mergeCell ref="B1:C1"/>
    <mergeCell ref="D1:E1"/>
    <mergeCell ref="F1:G1"/>
    <mergeCell ref="H1:I1"/>
    <mergeCell ref="J1:K1"/>
    <mergeCell ref="X1:Y1"/>
    <mergeCell ref="Z1:AA1"/>
    <mergeCell ref="N1:O1"/>
    <mergeCell ref="P1:Q1"/>
    <mergeCell ref="R1:S1"/>
    <mergeCell ref="T1:U1"/>
    <mergeCell ref="V1:W1"/>
    <mergeCell ref="AN1:AO1"/>
    <mergeCell ref="AP1:AQ1"/>
    <mergeCell ref="AR1:AS1"/>
    <mergeCell ref="AT1:AU1"/>
    <mergeCell ref="AV1:AW1"/>
    <mergeCell ref="BF1:BG1"/>
    <mergeCell ref="BH1:BI1"/>
    <mergeCell ref="BJ1:BK1"/>
    <mergeCell ref="BL1:BM1"/>
    <mergeCell ref="AX1:AY1"/>
    <mergeCell ref="AZ1:BA1"/>
    <mergeCell ref="BB1:BC1"/>
    <mergeCell ref="BD1:BE1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D50"/>
  <sheetViews>
    <sheetView tabSelected="1" topLeftCell="AE1" workbookViewId="0">
      <selection activeCell="AW18" sqref="AW18"/>
    </sheetView>
  </sheetViews>
  <sheetFormatPr defaultRowHeight="13.5"/>
  <cols>
    <col min="1" max="1" width="9.625" customWidth="1"/>
    <col min="2" max="2" width="15.75" bestFit="1" customWidth="1"/>
  </cols>
  <sheetData>
    <row r="1" spans="1:56">
      <c r="A1" t="s">
        <v>0</v>
      </c>
      <c r="B1" t="s">
        <v>14</v>
      </c>
      <c r="C1" s="14">
        <v>43040</v>
      </c>
      <c r="D1" s="15"/>
      <c r="E1" s="14">
        <v>43041</v>
      </c>
      <c r="F1" s="15"/>
      <c r="G1" s="14">
        <v>43042</v>
      </c>
      <c r="H1" s="15"/>
      <c r="I1" s="14">
        <v>43043</v>
      </c>
      <c r="J1" s="15"/>
      <c r="K1" s="14">
        <v>43044</v>
      </c>
      <c r="L1" s="15"/>
      <c r="M1" s="14">
        <v>43045</v>
      </c>
      <c r="N1" s="15"/>
      <c r="O1" s="14">
        <v>43046</v>
      </c>
      <c r="P1" s="15"/>
      <c r="Q1" s="14">
        <v>43047</v>
      </c>
      <c r="R1" s="15"/>
      <c r="S1" s="14">
        <v>43048</v>
      </c>
      <c r="T1" s="15"/>
      <c r="U1" s="14">
        <v>43049</v>
      </c>
      <c r="V1" s="14"/>
      <c r="W1" s="15"/>
      <c r="X1" s="14">
        <v>43050</v>
      </c>
      <c r="Y1" s="14"/>
      <c r="Z1" s="15"/>
      <c r="AA1" s="14">
        <v>43051</v>
      </c>
      <c r="AB1" s="14"/>
      <c r="AC1" s="15"/>
      <c r="AD1" s="14">
        <v>43052</v>
      </c>
      <c r="AE1" s="14"/>
      <c r="AF1" s="15"/>
      <c r="AG1" s="14">
        <v>43053</v>
      </c>
      <c r="AH1" s="14"/>
      <c r="AI1" s="15"/>
      <c r="AJ1" s="14">
        <v>43054</v>
      </c>
      <c r="AK1" s="14"/>
      <c r="AL1" s="15"/>
      <c r="AM1" s="14">
        <v>43055</v>
      </c>
      <c r="AN1" s="14"/>
      <c r="AO1" s="15"/>
      <c r="AP1" s="14">
        <v>43056</v>
      </c>
      <c r="AQ1" s="14"/>
      <c r="AR1" s="15"/>
      <c r="AS1" s="14">
        <v>43057</v>
      </c>
      <c r="AT1" s="14"/>
      <c r="AU1" s="15"/>
      <c r="AV1" s="14">
        <v>43058</v>
      </c>
      <c r="AW1" s="14"/>
      <c r="AX1" s="15"/>
      <c r="AY1" s="14">
        <v>43059</v>
      </c>
      <c r="AZ1" s="14"/>
      <c r="BA1" s="15"/>
      <c r="BB1" s="14">
        <v>43060</v>
      </c>
      <c r="BC1" s="14"/>
      <c r="BD1" s="15"/>
    </row>
    <row r="2" spans="1:56">
      <c r="A2">
        <v>11.3</v>
      </c>
      <c r="B2">
        <v>50000</v>
      </c>
      <c r="C2" t="s">
        <v>12</v>
      </c>
      <c r="D2" t="s">
        <v>13</v>
      </c>
      <c r="E2" t="s">
        <v>12</v>
      </c>
      <c r="F2" t="s">
        <v>13</v>
      </c>
      <c r="G2" t="s">
        <v>12</v>
      </c>
      <c r="H2" t="s">
        <v>13</v>
      </c>
      <c r="I2" t="s">
        <v>12</v>
      </c>
      <c r="J2" t="s">
        <v>13</v>
      </c>
      <c r="K2" t="s">
        <v>12</v>
      </c>
      <c r="L2" t="s">
        <v>13</v>
      </c>
      <c r="M2" t="s">
        <v>12</v>
      </c>
      <c r="N2" t="s">
        <v>13</v>
      </c>
      <c r="O2" t="s">
        <v>12</v>
      </c>
      <c r="P2" t="s">
        <v>13</v>
      </c>
      <c r="Q2" t="s">
        <v>12</v>
      </c>
      <c r="R2" t="s">
        <v>13</v>
      </c>
      <c r="S2" t="s">
        <v>12</v>
      </c>
      <c r="T2" t="s">
        <v>13</v>
      </c>
      <c r="U2" t="s">
        <v>12</v>
      </c>
      <c r="W2" t="s">
        <v>13</v>
      </c>
      <c r="X2" t="s">
        <v>12</v>
      </c>
      <c r="Z2" t="s">
        <v>13</v>
      </c>
      <c r="AA2" t="s">
        <v>12</v>
      </c>
      <c r="AC2" t="s">
        <v>13</v>
      </c>
      <c r="AD2" t="s">
        <v>12</v>
      </c>
      <c r="AF2" t="s">
        <v>13</v>
      </c>
      <c r="AG2" t="s">
        <v>12</v>
      </c>
      <c r="AI2" t="s">
        <v>13</v>
      </c>
      <c r="AJ2" t="s">
        <v>12</v>
      </c>
      <c r="AL2" t="s">
        <v>13</v>
      </c>
      <c r="AM2" t="s">
        <v>12</v>
      </c>
      <c r="AO2" t="s">
        <v>13</v>
      </c>
      <c r="AP2" t="s">
        <v>12</v>
      </c>
      <c r="AR2" t="s">
        <v>13</v>
      </c>
      <c r="AS2" t="s">
        <v>12</v>
      </c>
      <c r="AU2" t="s">
        <v>13</v>
      </c>
      <c r="AV2" t="s">
        <v>12</v>
      </c>
      <c r="AX2" t="s">
        <v>13</v>
      </c>
      <c r="AY2" t="s">
        <v>12</v>
      </c>
      <c r="BA2" t="s">
        <v>13</v>
      </c>
      <c r="BB2" t="s">
        <v>12</v>
      </c>
      <c r="BD2" t="s">
        <v>13</v>
      </c>
    </row>
    <row r="3" spans="1:56">
      <c r="C3" s="4">
        <v>575</v>
      </c>
      <c r="D3" s="2">
        <v>3448</v>
      </c>
      <c r="E3" s="4">
        <v>1335</v>
      </c>
      <c r="F3">
        <v>1065</v>
      </c>
      <c r="G3">
        <v>2189</v>
      </c>
      <c r="I3">
        <v>579</v>
      </c>
      <c r="J3">
        <v>1086</v>
      </c>
      <c r="K3">
        <v>692</v>
      </c>
      <c r="L3" s="2">
        <v>1278</v>
      </c>
      <c r="N3" s="2">
        <v>1774</v>
      </c>
      <c r="O3">
        <v>426</v>
      </c>
      <c r="P3" s="2">
        <v>6956</v>
      </c>
      <c r="Q3">
        <v>1516</v>
      </c>
      <c r="R3" s="2">
        <v>1001</v>
      </c>
      <c r="S3">
        <v>2588</v>
      </c>
      <c r="U3">
        <v>1485</v>
      </c>
      <c r="V3">
        <f t="shared" ref="V3:V28" si="0">U3/5.85*5.39</f>
        <v>1368.2307692307693</v>
      </c>
      <c r="X3">
        <v>3439</v>
      </c>
      <c r="Y3">
        <f t="shared" ref="Y3:Y22" si="1">X3/5.85*5.39</f>
        <v>3168.5829059829061</v>
      </c>
      <c r="Z3">
        <v>708</v>
      </c>
      <c r="AA3">
        <v>1350</v>
      </c>
      <c r="AB3">
        <f>AA3/5.85*5.73</f>
        <v>1322.3076923076924</v>
      </c>
      <c r="AC3">
        <v>1027</v>
      </c>
      <c r="AD3">
        <v>687</v>
      </c>
      <c r="AE3">
        <f>AD3/5.85*5.65</f>
        <v>663.51282051282055</v>
      </c>
      <c r="AJ3">
        <v>918</v>
      </c>
      <c r="AO3" s="2">
        <v>3178</v>
      </c>
      <c r="AP3">
        <v>1722</v>
      </c>
      <c r="AQ3">
        <f>AP3/5.85*5.65</f>
        <v>1663.1282051282053</v>
      </c>
      <c r="AS3">
        <v>2224</v>
      </c>
      <c r="AT3">
        <f>AS3/5.85*5.65</f>
        <v>2147.965811965812</v>
      </c>
      <c r="AU3">
        <v>782</v>
      </c>
    </row>
    <row r="4" spans="1:56">
      <c r="C4" s="4">
        <v>597</v>
      </c>
      <c r="D4" s="2">
        <v>4704</v>
      </c>
      <c r="E4" s="4">
        <v>1292</v>
      </c>
      <c r="G4">
        <v>625</v>
      </c>
      <c r="I4">
        <v>391</v>
      </c>
      <c r="J4">
        <v>962</v>
      </c>
      <c r="K4">
        <v>1229</v>
      </c>
      <c r="L4" s="2">
        <v>421</v>
      </c>
      <c r="N4" s="2">
        <v>2656</v>
      </c>
      <c r="O4">
        <v>1163</v>
      </c>
      <c r="Q4">
        <v>3235.56</v>
      </c>
      <c r="R4">
        <v>1281</v>
      </c>
      <c r="U4">
        <v>359</v>
      </c>
      <c r="V4">
        <f t="shared" si="0"/>
        <v>330.77094017094015</v>
      </c>
      <c r="X4">
        <v>1366</v>
      </c>
      <c r="Y4">
        <f t="shared" si="1"/>
        <v>1258.5880341880343</v>
      </c>
      <c r="Z4" s="2">
        <v>827</v>
      </c>
      <c r="AA4">
        <v>2173</v>
      </c>
      <c r="AB4">
        <f t="shared" ref="AB4:AB26" si="2">AA4/5.85*5.73</f>
        <v>2128.4256410256412</v>
      </c>
      <c r="AD4">
        <v>842</v>
      </c>
      <c r="AE4">
        <f t="shared" ref="AE4:AE32" si="3">AD4/5.85*5.65</f>
        <v>813.21367521367529</v>
      </c>
      <c r="AJ4">
        <v>666</v>
      </c>
      <c r="AO4">
        <v>8.36</v>
      </c>
      <c r="AP4">
        <v>1335</v>
      </c>
      <c r="AQ4">
        <f t="shared" ref="AQ4:AQ40" si="4">AP4/5.85*5.65</f>
        <v>1289.3589743589746</v>
      </c>
      <c r="AS4">
        <v>443</v>
      </c>
      <c r="AT4">
        <f t="shared" ref="AT4:AT37" si="5">AS4/5.85*5.65</f>
        <v>427.85470085470087</v>
      </c>
      <c r="AU4">
        <v>1237</v>
      </c>
    </row>
    <row r="5" spans="1:56">
      <c r="C5" s="4">
        <v>428</v>
      </c>
      <c r="D5" s="2">
        <v>5000</v>
      </c>
      <c r="E5" s="4">
        <v>371</v>
      </c>
      <c r="G5">
        <v>3133</v>
      </c>
      <c r="I5">
        <v>784</v>
      </c>
      <c r="J5">
        <v>510</v>
      </c>
      <c r="K5">
        <v>745</v>
      </c>
      <c r="L5" s="2">
        <v>776</v>
      </c>
      <c r="N5" s="2">
        <v>1159</v>
      </c>
      <c r="O5">
        <v>1750</v>
      </c>
      <c r="P5" s="2">
        <v>1114</v>
      </c>
      <c r="Q5">
        <v>2899</v>
      </c>
      <c r="R5" s="2">
        <v>477</v>
      </c>
      <c r="U5">
        <v>2356</v>
      </c>
      <c r="V5">
        <f t="shared" si="0"/>
        <v>2170.7418803418805</v>
      </c>
      <c r="X5">
        <v>1041</v>
      </c>
      <c r="Y5">
        <f t="shared" si="1"/>
        <v>959.1435897435897</v>
      </c>
      <c r="Z5" s="2">
        <v>1189</v>
      </c>
      <c r="AA5">
        <v>1876</v>
      </c>
      <c r="AB5">
        <f t="shared" si="2"/>
        <v>1837.5179487179489</v>
      </c>
      <c r="AD5">
        <v>399</v>
      </c>
      <c r="AE5">
        <f t="shared" si="3"/>
        <v>385.35897435897436</v>
      </c>
      <c r="AJ5">
        <v>1341</v>
      </c>
      <c r="AO5" s="3">
        <v>2031</v>
      </c>
      <c r="AP5">
        <v>762</v>
      </c>
      <c r="AQ5">
        <f t="shared" si="4"/>
        <v>735.94871794871813</v>
      </c>
      <c r="AS5">
        <v>1405</v>
      </c>
      <c r="AT5">
        <f t="shared" si="5"/>
        <v>1356.9658119658122</v>
      </c>
      <c r="AU5">
        <v>843</v>
      </c>
    </row>
    <row r="6" spans="1:56">
      <c r="C6" s="4">
        <v>3600</v>
      </c>
      <c r="D6" s="2">
        <v>3221</v>
      </c>
      <c r="E6" s="4">
        <v>584</v>
      </c>
      <c r="G6">
        <v>2684</v>
      </c>
      <c r="I6">
        <v>1342</v>
      </c>
      <c r="J6">
        <v>476</v>
      </c>
      <c r="K6">
        <v>558</v>
      </c>
      <c r="L6" s="2">
        <v>631</v>
      </c>
      <c r="O6">
        <v>383</v>
      </c>
      <c r="P6">
        <v>1033</v>
      </c>
      <c r="Q6">
        <v>1685</v>
      </c>
      <c r="R6">
        <v>467</v>
      </c>
      <c r="U6">
        <v>1333</v>
      </c>
      <c r="V6">
        <f t="shared" si="0"/>
        <v>1228.1829059829058</v>
      </c>
      <c r="X6">
        <v>1651</v>
      </c>
      <c r="Y6">
        <f t="shared" si="1"/>
        <v>1521.1777777777777</v>
      </c>
      <c r="Z6" s="2">
        <v>947</v>
      </c>
      <c r="AA6">
        <v>2123</v>
      </c>
      <c r="AB6">
        <f t="shared" si="2"/>
        <v>2079.4512820512823</v>
      </c>
      <c r="AD6">
        <v>1322</v>
      </c>
      <c r="AE6">
        <f t="shared" si="3"/>
        <v>1276.8034188034189</v>
      </c>
      <c r="AJ6">
        <v>608</v>
      </c>
      <c r="AO6" s="2">
        <v>3666</v>
      </c>
      <c r="AP6">
        <v>126</v>
      </c>
      <c r="AQ6">
        <f t="shared" si="4"/>
        <v>121.69230769230771</v>
      </c>
      <c r="AS6">
        <v>393</v>
      </c>
      <c r="AT6">
        <f t="shared" si="5"/>
        <v>379.5641025641026</v>
      </c>
      <c r="AU6">
        <v>1053</v>
      </c>
    </row>
    <row r="7" spans="1:56">
      <c r="A7">
        <v>11.5</v>
      </c>
      <c r="B7">
        <v>17583</v>
      </c>
      <c r="E7" s="4">
        <v>1440</v>
      </c>
      <c r="G7">
        <v>766</v>
      </c>
      <c r="I7">
        <v>1206</v>
      </c>
      <c r="J7">
        <v>468</v>
      </c>
      <c r="K7">
        <v>754</v>
      </c>
      <c r="L7" s="2">
        <v>565</v>
      </c>
      <c r="O7">
        <v>558</v>
      </c>
      <c r="Q7">
        <v>547</v>
      </c>
      <c r="U7">
        <v>1115</v>
      </c>
      <c r="V7">
        <f t="shared" si="0"/>
        <v>1027.3247863247864</v>
      </c>
      <c r="X7">
        <v>588</v>
      </c>
      <c r="Y7">
        <f t="shared" si="1"/>
        <v>541.76410256410259</v>
      </c>
      <c r="Z7">
        <v>2010</v>
      </c>
      <c r="AA7">
        <v>946</v>
      </c>
      <c r="AB7">
        <f t="shared" si="2"/>
        <v>926.59487179487201</v>
      </c>
      <c r="AD7">
        <v>1083</v>
      </c>
      <c r="AE7">
        <f t="shared" si="3"/>
        <v>1045.9743589743591</v>
      </c>
      <c r="AJ7">
        <v>775</v>
      </c>
      <c r="AP7">
        <v>878</v>
      </c>
      <c r="AQ7">
        <f t="shared" si="4"/>
        <v>847.98290598290612</v>
      </c>
      <c r="AS7">
        <v>1029</v>
      </c>
      <c r="AT7">
        <f t="shared" si="5"/>
        <v>993.82051282051293</v>
      </c>
      <c r="AU7">
        <v>2522</v>
      </c>
    </row>
    <row r="8" spans="1:56">
      <c r="A8">
        <v>11.9</v>
      </c>
      <c r="B8">
        <v>50000</v>
      </c>
      <c r="E8" s="4">
        <v>1037</v>
      </c>
      <c r="G8">
        <v>1443</v>
      </c>
      <c r="I8">
        <v>2186</v>
      </c>
      <c r="J8">
        <v>453</v>
      </c>
      <c r="K8">
        <v>692</v>
      </c>
      <c r="L8" s="2">
        <v>669</v>
      </c>
      <c r="Q8">
        <v>872</v>
      </c>
      <c r="U8">
        <v>313</v>
      </c>
      <c r="V8">
        <f t="shared" si="0"/>
        <v>288.38803418803417</v>
      </c>
      <c r="X8">
        <v>576</v>
      </c>
      <c r="Y8">
        <f t="shared" si="1"/>
        <v>530.70769230769235</v>
      </c>
      <c r="AA8">
        <v>710</v>
      </c>
      <c r="AB8">
        <f t="shared" si="2"/>
        <v>695.43589743589757</v>
      </c>
      <c r="AD8">
        <v>2588</v>
      </c>
      <c r="AE8">
        <f t="shared" si="3"/>
        <v>2499.5213675213677</v>
      </c>
      <c r="AP8">
        <v>996</v>
      </c>
      <c r="AQ8">
        <f t="shared" si="4"/>
        <v>961.94871794871813</v>
      </c>
      <c r="AS8">
        <v>1556</v>
      </c>
      <c r="AT8">
        <f t="shared" si="5"/>
        <v>1502.8034188034189</v>
      </c>
      <c r="AU8">
        <v>2339</v>
      </c>
    </row>
    <row r="9" spans="1:56">
      <c r="A9">
        <v>11.12</v>
      </c>
      <c r="B9">
        <v>30000</v>
      </c>
      <c r="E9" s="4">
        <v>1226</v>
      </c>
      <c r="G9">
        <v>842</v>
      </c>
      <c r="I9">
        <v>704</v>
      </c>
      <c r="J9">
        <v>540</v>
      </c>
      <c r="K9">
        <v>664</v>
      </c>
      <c r="L9" s="2">
        <v>2339</v>
      </c>
      <c r="Q9">
        <v>609</v>
      </c>
      <c r="U9">
        <v>1092</v>
      </c>
      <c r="V9">
        <f t="shared" si="0"/>
        <v>1006.1333333333333</v>
      </c>
      <c r="X9">
        <v>466</v>
      </c>
      <c r="Y9">
        <f t="shared" si="1"/>
        <v>429.35726495726493</v>
      </c>
      <c r="AA9">
        <v>709</v>
      </c>
      <c r="AB9">
        <f t="shared" si="2"/>
        <v>694.45641025641032</v>
      </c>
      <c r="AD9">
        <v>3101</v>
      </c>
      <c r="AE9">
        <f t="shared" si="3"/>
        <v>2994.9829059829062</v>
      </c>
      <c r="AP9">
        <v>963</v>
      </c>
      <c r="AQ9">
        <f t="shared" si="4"/>
        <v>930.07692307692309</v>
      </c>
      <c r="AS9">
        <v>2515</v>
      </c>
      <c r="AT9">
        <f t="shared" si="5"/>
        <v>2429.0170940170947</v>
      </c>
    </row>
    <row r="10" spans="1:56">
      <c r="A10">
        <v>11.16</v>
      </c>
      <c r="B10">
        <v>39733</v>
      </c>
      <c r="E10" s="4">
        <v>564</v>
      </c>
      <c r="G10">
        <v>543</v>
      </c>
      <c r="I10">
        <v>161</v>
      </c>
      <c r="J10">
        <v>598</v>
      </c>
      <c r="K10">
        <v>264</v>
      </c>
      <c r="L10" s="2">
        <v>2604</v>
      </c>
      <c r="Q10">
        <v>710</v>
      </c>
      <c r="U10">
        <v>2296</v>
      </c>
      <c r="V10">
        <f t="shared" si="0"/>
        <v>2115.4598290598292</v>
      </c>
      <c r="X10">
        <v>524</v>
      </c>
      <c r="Y10">
        <f t="shared" si="1"/>
        <v>482.7965811965812</v>
      </c>
      <c r="AA10">
        <v>571</v>
      </c>
      <c r="AB10">
        <f t="shared" si="2"/>
        <v>559.28717948717963</v>
      </c>
      <c r="AD10">
        <v>3049</v>
      </c>
      <c r="AE10">
        <f t="shared" si="3"/>
        <v>2944.7606837606841</v>
      </c>
      <c r="AP10">
        <v>1590</v>
      </c>
      <c r="AQ10">
        <f t="shared" si="4"/>
        <v>1535.6410256410259</v>
      </c>
      <c r="AS10">
        <v>971</v>
      </c>
      <c r="AT10">
        <f t="shared" si="5"/>
        <v>937.80341880341894</v>
      </c>
    </row>
    <row r="11" spans="1:56">
      <c r="A11" t="s">
        <v>17</v>
      </c>
      <c r="B11">
        <v>3914.1617094017301</v>
      </c>
      <c r="E11" s="4">
        <v>759</v>
      </c>
      <c r="G11">
        <v>721</v>
      </c>
      <c r="I11">
        <v>193</v>
      </c>
      <c r="J11" s="2">
        <v>1492</v>
      </c>
      <c r="K11">
        <v>1085</v>
      </c>
      <c r="L11" s="2">
        <v>2466</v>
      </c>
      <c r="Q11">
        <v>542</v>
      </c>
      <c r="U11">
        <v>1053</v>
      </c>
      <c r="V11">
        <f t="shared" si="0"/>
        <v>970.19999999999993</v>
      </c>
      <c r="X11">
        <v>1485</v>
      </c>
      <c r="Y11">
        <f t="shared" si="1"/>
        <v>1368.2307692307693</v>
      </c>
      <c r="AA11">
        <v>1487</v>
      </c>
      <c r="AB11">
        <f t="shared" si="2"/>
        <v>1456.4974358974362</v>
      </c>
      <c r="AD11">
        <v>306</v>
      </c>
      <c r="AE11">
        <f t="shared" si="3"/>
        <v>295.5384615384616</v>
      </c>
      <c r="AP11">
        <v>332</v>
      </c>
      <c r="AQ11">
        <f t="shared" si="4"/>
        <v>320.64957264957269</v>
      </c>
      <c r="AS11">
        <v>833</v>
      </c>
      <c r="AT11">
        <f t="shared" si="5"/>
        <v>804.52136752136767</v>
      </c>
    </row>
    <row r="12" spans="1:56">
      <c r="A12">
        <v>11.18</v>
      </c>
      <c r="B12">
        <v>50850</v>
      </c>
      <c r="E12" s="4">
        <v>866</v>
      </c>
      <c r="G12">
        <v>2642</v>
      </c>
      <c r="I12">
        <v>702</v>
      </c>
      <c r="J12" s="2">
        <v>2384</v>
      </c>
      <c r="K12">
        <v>529</v>
      </c>
      <c r="L12">
        <v>1694</v>
      </c>
      <c r="Q12">
        <v>2160</v>
      </c>
      <c r="U12">
        <v>1304</v>
      </c>
      <c r="V12">
        <f t="shared" si="0"/>
        <v>1201.4632478632477</v>
      </c>
      <c r="X12">
        <v>783</v>
      </c>
      <c r="Y12">
        <f t="shared" si="1"/>
        <v>721.43076923076933</v>
      </c>
      <c r="AA12">
        <v>877</v>
      </c>
      <c r="AB12">
        <f t="shared" si="2"/>
        <v>859.0102564102566</v>
      </c>
      <c r="AD12">
        <v>1512</v>
      </c>
      <c r="AE12">
        <f t="shared" si="3"/>
        <v>1460.3076923076924</v>
      </c>
      <c r="AP12">
        <v>1332</v>
      </c>
      <c r="AQ12">
        <f t="shared" si="4"/>
        <v>1286.4615384615386</v>
      </c>
      <c r="AS12">
        <v>1296</v>
      </c>
      <c r="AT12">
        <f t="shared" si="5"/>
        <v>1251.6923076923078</v>
      </c>
    </row>
    <row r="13" spans="1:56">
      <c r="E13" s="4">
        <v>671</v>
      </c>
      <c r="G13">
        <v>1153</v>
      </c>
      <c r="I13">
        <v>566</v>
      </c>
      <c r="K13">
        <v>719</v>
      </c>
      <c r="Q13">
        <v>759</v>
      </c>
      <c r="U13">
        <v>1616</v>
      </c>
      <c r="V13">
        <f t="shared" si="0"/>
        <v>1488.9299145299146</v>
      </c>
      <c r="X13">
        <v>1775</v>
      </c>
      <c r="Y13">
        <f t="shared" si="1"/>
        <v>1635.4273504273506</v>
      </c>
      <c r="AA13">
        <v>506</v>
      </c>
      <c r="AB13">
        <f t="shared" si="2"/>
        <v>495.62051282051289</v>
      </c>
      <c r="AD13">
        <v>1459</v>
      </c>
      <c r="AE13">
        <f t="shared" si="3"/>
        <v>1409.1196581196582</v>
      </c>
      <c r="AP13">
        <v>1808</v>
      </c>
      <c r="AQ13">
        <f t="shared" si="4"/>
        <v>1746.1880341880344</v>
      </c>
      <c r="AS13">
        <v>1150</v>
      </c>
      <c r="AT13">
        <f t="shared" si="5"/>
        <v>1110.6837606837607</v>
      </c>
    </row>
    <row r="14" spans="1:56">
      <c r="E14" s="4">
        <v>409</v>
      </c>
      <c r="G14">
        <v>647</v>
      </c>
      <c r="I14">
        <v>1025</v>
      </c>
      <c r="K14">
        <v>1042</v>
      </c>
      <c r="Q14">
        <v>668</v>
      </c>
      <c r="U14">
        <v>1075</v>
      </c>
      <c r="V14">
        <f t="shared" si="0"/>
        <v>990.47008547008545</v>
      </c>
      <c r="X14">
        <v>937</v>
      </c>
      <c r="Y14">
        <f t="shared" si="1"/>
        <v>863.32136752136751</v>
      </c>
      <c r="AA14">
        <v>1188</v>
      </c>
      <c r="AB14">
        <f t="shared" si="2"/>
        <v>1163.6307692307694</v>
      </c>
      <c r="AD14">
        <v>1488</v>
      </c>
      <c r="AE14">
        <f t="shared" si="3"/>
        <v>1437.1282051282053</v>
      </c>
      <c r="AP14">
        <v>319</v>
      </c>
      <c r="AQ14">
        <f t="shared" si="4"/>
        <v>308.09401709401715</v>
      </c>
      <c r="AS14">
        <v>1048</v>
      </c>
      <c r="AT14">
        <f t="shared" si="5"/>
        <v>1012.1709401709403</v>
      </c>
    </row>
    <row r="15" spans="1:56">
      <c r="E15" s="4">
        <v>685</v>
      </c>
      <c r="G15">
        <v>195</v>
      </c>
      <c r="I15">
        <v>875</v>
      </c>
      <c r="K15">
        <v>1269</v>
      </c>
      <c r="Q15">
        <v>489</v>
      </c>
      <c r="U15">
        <v>1345</v>
      </c>
      <c r="V15">
        <f t="shared" si="0"/>
        <v>1239.2393162393164</v>
      </c>
      <c r="X15">
        <v>1108</v>
      </c>
      <c r="Y15">
        <f t="shared" si="1"/>
        <v>1020.8752136752137</v>
      </c>
      <c r="AA15">
        <v>1150</v>
      </c>
      <c r="AB15">
        <f t="shared" si="2"/>
        <v>1126.4102564102566</v>
      </c>
      <c r="AD15">
        <v>823</v>
      </c>
      <c r="AE15">
        <f t="shared" si="3"/>
        <v>794.86324786324792</v>
      </c>
      <c r="AP15">
        <v>259</v>
      </c>
      <c r="AQ15">
        <f t="shared" si="4"/>
        <v>250.14529914529919</v>
      </c>
      <c r="AS15">
        <v>1196</v>
      </c>
      <c r="AT15">
        <f t="shared" si="5"/>
        <v>1155.1111111111113</v>
      </c>
    </row>
    <row r="16" spans="1:56">
      <c r="E16" s="4">
        <v>861</v>
      </c>
      <c r="I16">
        <v>472</v>
      </c>
      <c r="K16">
        <v>663</v>
      </c>
      <c r="Q16">
        <v>958</v>
      </c>
      <c r="U16">
        <v>2168</v>
      </c>
      <c r="V16">
        <f t="shared" si="0"/>
        <v>1997.5247863247864</v>
      </c>
      <c r="X16">
        <v>1466</v>
      </c>
      <c r="Y16">
        <f t="shared" si="1"/>
        <v>1350.7247863247862</v>
      </c>
      <c r="AA16">
        <v>750</v>
      </c>
      <c r="AB16">
        <f t="shared" si="2"/>
        <v>734.61538461538464</v>
      </c>
      <c r="AD16">
        <v>1502</v>
      </c>
      <c r="AE16">
        <f t="shared" si="3"/>
        <v>1450.649572649573</v>
      </c>
      <c r="AP16">
        <v>314</v>
      </c>
      <c r="AQ16">
        <f t="shared" si="4"/>
        <v>303.26495726495727</v>
      </c>
      <c r="AS16">
        <v>1035</v>
      </c>
      <c r="AT16">
        <f t="shared" si="5"/>
        <v>999.61538461538476</v>
      </c>
    </row>
    <row r="17" spans="1:46">
      <c r="A17" t="s">
        <v>16</v>
      </c>
      <c r="B17">
        <f>SUM(B2:B16)</f>
        <v>242080.16170940173</v>
      </c>
      <c r="E17" s="4">
        <v>983</v>
      </c>
      <c r="I17">
        <v>538</v>
      </c>
      <c r="K17">
        <v>973</v>
      </c>
      <c r="Q17">
        <v>333</v>
      </c>
      <c r="U17">
        <v>2163</v>
      </c>
      <c r="V17">
        <f t="shared" si="0"/>
        <v>1992.9179487179488</v>
      </c>
      <c r="X17">
        <v>1130</v>
      </c>
      <c r="Y17">
        <f t="shared" si="1"/>
        <v>1041.1452991452993</v>
      </c>
      <c r="AA17">
        <v>1286</v>
      </c>
      <c r="AB17">
        <f t="shared" si="2"/>
        <v>1259.6205128205129</v>
      </c>
      <c r="AD17">
        <v>545</v>
      </c>
      <c r="AE17">
        <f t="shared" si="3"/>
        <v>526.36752136752148</v>
      </c>
      <c r="AP17">
        <v>317</v>
      </c>
      <c r="AQ17">
        <f t="shared" si="4"/>
        <v>306.16239316239324</v>
      </c>
      <c r="AS17">
        <v>1684</v>
      </c>
      <c r="AT17">
        <f t="shared" si="5"/>
        <v>1626.4273504273506</v>
      </c>
    </row>
    <row r="18" spans="1:46">
      <c r="A18" t="s">
        <v>15</v>
      </c>
      <c r="B18" s="13">
        <f>B17-A50</f>
        <v>-8049.0769230769074</v>
      </c>
      <c r="E18" s="4">
        <v>854</v>
      </c>
      <c r="I18">
        <v>1333</v>
      </c>
      <c r="K18">
        <v>358</v>
      </c>
      <c r="U18">
        <v>1336</v>
      </c>
      <c r="V18">
        <f t="shared" si="0"/>
        <v>1230.9470085470086</v>
      </c>
      <c r="X18">
        <v>737</v>
      </c>
      <c r="Y18">
        <f t="shared" si="1"/>
        <v>679.04786324786323</v>
      </c>
      <c r="AA18">
        <v>1073</v>
      </c>
      <c r="AB18">
        <f t="shared" si="2"/>
        <v>1050.9897435897437</v>
      </c>
      <c r="AD18">
        <v>1246</v>
      </c>
      <c r="AE18">
        <f t="shared" si="3"/>
        <v>1203.4017094017095</v>
      </c>
      <c r="AP18">
        <v>219</v>
      </c>
      <c r="AQ18">
        <f t="shared" si="4"/>
        <v>211.51282051282053</v>
      </c>
      <c r="AS18">
        <v>884</v>
      </c>
      <c r="AT18">
        <f t="shared" si="5"/>
        <v>853.77777777777783</v>
      </c>
    </row>
    <row r="19" spans="1:46">
      <c r="B19">
        <f>B18/5.65</f>
        <v>-1424.6153846153818</v>
      </c>
      <c r="E19" s="4">
        <v>642</v>
      </c>
      <c r="I19">
        <v>657</v>
      </c>
      <c r="K19">
        <v>858</v>
      </c>
      <c r="U19">
        <v>1160</v>
      </c>
      <c r="V19">
        <f t="shared" si="0"/>
        <v>1068.7863247863247</v>
      </c>
      <c r="X19">
        <v>852</v>
      </c>
      <c r="Y19">
        <f t="shared" si="1"/>
        <v>785.00512820512824</v>
      </c>
      <c r="AA19">
        <v>983</v>
      </c>
      <c r="AB19">
        <f t="shared" si="2"/>
        <v>962.83589743589755</v>
      </c>
      <c r="AD19">
        <v>906</v>
      </c>
      <c r="AE19">
        <f t="shared" si="3"/>
        <v>875.02564102564122</v>
      </c>
      <c r="AP19">
        <v>471</v>
      </c>
      <c r="AQ19">
        <f t="shared" si="4"/>
        <v>454.89743589743591</v>
      </c>
      <c r="AS19">
        <v>877</v>
      </c>
      <c r="AT19">
        <f t="shared" si="5"/>
        <v>847.01709401709422</v>
      </c>
    </row>
    <row r="20" spans="1:46">
      <c r="E20" s="4">
        <v>729.79</v>
      </c>
      <c r="I20">
        <v>1889</v>
      </c>
      <c r="K20">
        <v>818</v>
      </c>
      <c r="U20">
        <v>1461</v>
      </c>
      <c r="V20">
        <f t="shared" si="0"/>
        <v>1346.1179487179486</v>
      </c>
      <c r="X20">
        <v>850</v>
      </c>
      <c r="Y20">
        <f t="shared" si="1"/>
        <v>783.16239316239307</v>
      </c>
      <c r="AA20">
        <v>1443</v>
      </c>
      <c r="AB20">
        <f t="shared" si="2"/>
        <v>1413.4000000000003</v>
      </c>
      <c r="AD20">
        <v>1308</v>
      </c>
      <c r="AE20">
        <f t="shared" si="3"/>
        <v>1263.2820512820513</v>
      </c>
      <c r="AP20">
        <v>441</v>
      </c>
      <c r="AQ20">
        <f t="shared" si="4"/>
        <v>425.92307692307696</v>
      </c>
      <c r="AS20">
        <v>938</v>
      </c>
      <c r="AT20">
        <f t="shared" si="5"/>
        <v>905.93162393162402</v>
      </c>
    </row>
    <row r="21" spans="1:46">
      <c r="E21" s="4">
        <v>853</v>
      </c>
      <c r="I21">
        <v>465</v>
      </c>
      <c r="K21">
        <v>486</v>
      </c>
      <c r="U21">
        <v>1694</v>
      </c>
      <c r="V21">
        <f t="shared" si="0"/>
        <v>1560.7965811965812</v>
      </c>
      <c r="X21">
        <v>615</v>
      </c>
      <c r="Y21">
        <f t="shared" si="1"/>
        <v>566.64102564102564</v>
      </c>
      <c r="AA21">
        <v>1228</v>
      </c>
      <c r="AB21">
        <f t="shared" si="2"/>
        <v>1202.8102564102567</v>
      </c>
      <c r="AD21">
        <v>819</v>
      </c>
      <c r="AE21">
        <f t="shared" si="3"/>
        <v>791</v>
      </c>
      <c r="AP21">
        <v>359</v>
      </c>
      <c r="AQ21">
        <f t="shared" si="4"/>
        <v>346.72649572649578</v>
      </c>
      <c r="AS21">
        <v>637</v>
      </c>
      <c r="AT21">
        <f t="shared" si="5"/>
        <v>615.22222222222229</v>
      </c>
    </row>
    <row r="22" spans="1:46">
      <c r="E22" s="4">
        <v>957</v>
      </c>
      <c r="I22">
        <v>550</v>
      </c>
      <c r="K22">
        <v>1409</v>
      </c>
      <c r="U22">
        <v>989</v>
      </c>
      <c r="V22">
        <f t="shared" si="0"/>
        <v>911.23247863247866</v>
      </c>
      <c r="X22">
        <v>681</v>
      </c>
      <c r="Y22">
        <f t="shared" si="1"/>
        <v>627.45128205128208</v>
      </c>
      <c r="AA22">
        <v>1014</v>
      </c>
      <c r="AB22">
        <f t="shared" si="2"/>
        <v>993.20000000000016</v>
      </c>
      <c r="AD22">
        <v>1029</v>
      </c>
      <c r="AE22">
        <f t="shared" si="3"/>
        <v>993.82051282051293</v>
      </c>
      <c r="AP22">
        <v>367</v>
      </c>
      <c r="AQ22">
        <f t="shared" si="4"/>
        <v>354.45299145299151</v>
      </c>
      <c r="AS22">
        <v>1353</v>
      </c>
      <c r="AT22">
        <f t="shared" si="5"/>
        <v>1306.7435897435898</v>
      </c>
    </row>
    <row r="23" spans="1:46">
      <c r="E23" s="4">
        <v>388</v>
      </c>
      <c r="I23">
        <v>479</v>
      </c>
      <c r="K23">
        <v>1094</v>
      </c>
      <c r="U23">
        <v>1386</v>
      </c>
      <c r="V23">
        <f t="shared" si="0"/>
        <v>1277.0153846153846</v>
      </c>
      <c r="AA23">
        <v>587</v>
      </c>
      <c r="AB23">
        <f t="shared" si="2"/>
        <v>574.9589743589745</v>
      </c>
      <c r="AD23">
        <v>1349</v>
      </c>
      <c r="AE23">
        <f t="shared" si="3"/>
        <v>1302.880341880342</v>
      </c>
      <c r="AP23">
        <v>1076</v>
      </c>
      <c r="AQ23">
        <f t="shared" si="4"/>
        <v>1039.2136752136753</v>
      </c>
      <c r="AS23">
        <v>1011</v>
      </c>
      <c r="AT23">
        <f t="shared" si="5"/>
        <v>976.43589743589746</v>
      </c>
    </row>
    <row r="24" spans="1:46">
      <c r="E24" s="4">
        <v>1076</v>
      </c>
      <c r="I24">
        <v>891</v>
      </c>
      <c r="K24">
        <v>1245</v>
      </c>
      <c r="U24">
        <v>1019</v>
      </c>
      <c r="V24">
        <f t="shared" si="0"/>
        <v>938.8735042735043</v>
      </c>
      <c r="AA24">
        <v>680</v>
      </c>
      <c r="AB24">
        <f t="shared" si="2"/>
        <v>666.05128205128221</v>
      </c>
      <c r="AD24">
        <v>1837</v>
      </c>
      <c r="AE24">
        <f t="shared" si="3"/>
        <v>1774.1965811965815</v>
      </c>
      <c r="AP24">
        <v>419</v>
      </c>
      <c r="AQ24">
        <f t="shared" si="4"/>
        <v>404.67521367521368</v>
      </c>
      <c r="AS24">
        <v>1152</v>
      </c>
      <c r="AT24">
        <f t="shared" si="5"/>
        <v>1112.6153846153848</v>
      </c>
    </row>
    <row r="25" spans="1:46">
      <c r="E25" s="4">
        <v>1255</v>
      </c>
      <c r="K25">
        <v>1227</v>
      </c>
      <c r="U25">
        <v>1026</v>
      </c>
      <c r="V25">
        <f t="shared" si="0"/>
        <v>945.32307692307688</v>
      </c>
      <c r="AA25">
        <v>657</v>
      </c>
      <c r="AB25">
        <f t="shared" si="2"/>
        <v>643.52307692307704</v>
      </c>
      <c r="AD25">
        <v>294</v>
      </c>
      <c r="AE25">
        <f t="shared" si="3"/>
        <v>283.94871794871801</v>
      </c>
      <c r="AP25">
        <v>262</v>
      </c>
      <c r="AQ25">
        <f t="shared" si="4"/>
        <v>253.04273504273507</v>
      </c>
      <c r="AS25">
        <v>1378</v>
      </c>
      <c r="AT25">
        <f t="shared" si="5"/>
        <v>1330.8888888888891</v>
      </c>
    </row>
    <row r="26" spans="1:46">
      <c r="E26" s="4">
        <v>755</v>
      </c>
      <c r="K26">
        <v>692</v>
      </c>
      <c r="U26">
        <v>1466</v>
      </c>
      <c r="V26">
        <f t="shared" si="0"/>
        <v>1350.7247863247862</v>
      </c>
      <c r="AA26">
        <v>703</v>
      </c>
      <c r="AB26">
        <f t="shared" si="2"/>
        <v>688.57948717948727</v>
      </c>
      <c r="AD26">
        <v>295</v>
      </c>
      <c r="AE26">
        <f t="shared" si="3"/>
        <v>284.91452991452996</v>
      </c>
      <c r="AP26">
        <v>274</v>
      </c>
      <c r="AQ26">
        <f t="shared" si="4"/>
        <v>264.63247863247869</v>
      </c>
      <c r="AS26">
        <v>624</v>
      </c>
      <c r="AT26">
        <f t="shared" si="5"/>
        <v>602.66666666666674</v>
      </c>
    </row>
    <row r="27" spans="1:46">
      <c r="E27" s="4">
        <v>618</v>
      </c>
      <c r="K27">
        <v>634</v>
      </c>
      <c r="U27">
        <v>402</v>
      </c>
      <c r="V27">
        <f t="shared" si="0"/>
        <v>370.38974358974355</v>
      </c>
      <c r="AD27">
        <v>872</v>
      </c>
      <c r="AE27">
        <f t="shared" si="3"/>
        <v>842.18803418803429</v>
      </c>
      <c r="AP27">
        <v>351</v>
      </c>
      <c r="AQ27">
        <f t="shared" si="4"/>
        <v>339.00000000000006</v>
      </c>
      <c r="AS27">
        <v>722</v>
      </c>
      <c r="AT27">
        <f t="shared" si="5"/>
        <v>697.31623931623938</v>
      </c>
    </row>
    <row r="28" spans="1:46">
      <c r="E28" s="4">
        <v>1223</v>
      </c>
      <c r="K28">
        <v>1368</v>
      </c>
      <c r="U28">
        <v>726</v>
      </c>
      <c r="V28">
        <f t="shared" si="0"/>
        <v>668.91282051282053</v>
      </c>
      <c r="AD28">
        <v>119</v>
      </c>
      <c r="AE28">
        <f t="shared" si="3"/>
        <v>114.93162393162395</v>
      </c>
      <c r="AP28">
        <v>349</v>
      </c>
      <c r="AQ28">
        <f t="shared" si="4"/>
        <v>337.0683760683761</v>
      </c>
      <c r="AS28">
        <v>1612</v>
      </c>
      <c r="AT28">
        <f t="shared" si="5"/>
        <v>1556.8888888888891</v>
      </c>
    </row>
    <row r="29" spans="1:46">
      <c r="E29" s="4">
        <v>1556</v>
      </c>
      <c r="K29">
        <v>703</v>
      </c>
      <c r="AD29">
        <v>194</v>
      </c>
      <c r="AE29">
        <f t="shared" si="3"/>
        <v>187.36752136752139</v>
      </c>
      <c r="AP29">
        <v>876</v>
      </c>
      <c r="AQ29">
        <f t="shared" si="4"/>
        <v>846.0512820512821</v>
      </c>
      <c r="AS29">
        <v>1395</v>
      </c>
      <c r="AT29">
        <f t="shared" si="5"/>
        <v>1347.3076923076926</v>
      </c>
    </row>
    <row r="30" spans="1:46">
      <c r="E30" s="4">
        <v>992</v>
      </c>
      <c r="AD30">
        <v>265</v>
      </c>
      <c r="AE30">
        <f t="shared" si="3"/>
        <v>255.94017094017096</v>
      </c>
      <c r="AP30">
        <v>309</v>
      </c>
      <c r="AQ30">
        <f t="shared" si="4"/>
        <v>298.43589743589746</v>
      </c>
      <c r="AS30">
        <v>871</v>
      </c>
      <c r="AT30">
        <f t="shared" si="5"/>
        <v>841.22222222222229</v>
      </c>
    </row>
    <row r="31" spans="1:46">
      <c r="E31" s="4">
        <v>1138</v>
      </c>
      <c r="AD31">
        <v>177</v>
      </c>
      <c r="AE31">
        <f t="shared" si="3"/>
        <v>170.94871794871798</v>
      </c>
      <c r="AP31">
        <v>462</v>
      </c>
      <c r="AQ31">
        <f t="shared" si="4"/>
        <v>446.20512820512823</v>
      </c>
      <c r="AS31">
        <v>847</v>
      </c>
      <c r="AT31">
        <f t="shared" si="5"/>
        <v>818.0427350427351</v>
      </c>
    </row>
    <row r="32" spans="1:46">
      <c r="E32" s="4">
        <v>971</v>
      </c>
      <c r="AD32">
        <v>768</v>
      </c>
      <c r="AE32">
        <f t="shared" si="3"/>
        <v>741.74358974358984</v>
      </c>
      <c r="AP32">
        <v>292</v>
      </c>
      <c r="AQ32">
        <f t="shared" si="4"/>
        <v>282.01709401709405</v>
      </c>
      <c r="AS32">
        <v>988</v>
      </c>
      <c r="AT32">
        <f t="shared" si="5"/>
        <v>954.22222222222229</v>
      </c>
    </row>
    <row r="33" spans="5:46">
      <c r="E33" s="4">
        <v>425</v>
      </c>
      <c r="AP33">
        <v>837</v>
      </c>
      <c r="AQ33">
        <f t="shared" si="4"/>
        <v>808.38461538461559</v>
      </c>
      <c r="AS33">
        <v>704</v>
      </c>
      <c r="AT33">
        <f t="shared" si="5"/>
        <v>679.93162393162402</v>
      </c>
    </row>
    <row r="34" spans="5:46">
      <c r="E34" s="4">
        <v>532</v>
      </c>
      <c r="AP34">
        <v>311</v>
      </c>
      <c r="AQ34">
        <f t="shared" si="4"/>
        <v>300.36752136752142</v>
      </c>
      <c r="AS34">
        <v>1043</v>
      </c>
      <c r="AT34">
        <f t="shared" si="5"/>
        <v>1007.3418803418805</v>
      </c>
    </row>
    <row r="35" spans="5:46">
      <c r="E35" s="4">
        <v>1028</v>
      </c>
      <c r="AP35">
        <v>265</v>
      </c>
      <c r="AQ35">
        <f t="shared" si="4"/>
        <v>255.94017094017096</v>
      </c>
      <c r="AS35">
        <v>1371</v>
      </c>
      <c r="AT35">
        <f t="shared" si="5"/>
        <v>1324.1282051282053</v>
      </c>
    </row>
    <row r="36" spans="5:46">
      <c r="E36" s="4">
        <v>415</v>
      </c>
      <c r="AP36">
        <v>194</v>
      </c>
      <c r="AQ36">
        <f t="shared" si="4"/>
        <v>187.36752136752139</v>
      </c>
      <c r="AS36">
        <v>402</v>
      </c>
      <c r="AT36">
        <f t="shared" si="5"/>
        <v>388.25641025641028</v>
      </c>
    </row>
    <row r="37" spans="5:46">
      <c r="E37" s="4">
        <v>564</v>
      </c>
      <c r="AP37">
        <v>304</v>
      </c>
      <c r="AQ37">
        <f t="shared" si="4"/>
        <v>293.60683760683764</v>
      </c>
      <c r="AS37">
        <v>255</v>
      </c>
      <c r="AT37">
        <f t="shared" si="5"/>
        <v>246.2820512820513</v>
      </c>
    </row>
    <row r="38" spans="5:46">
      <c r="E38" s="4">
        <v>941</v>
      </c>
      <c r="AP38">
        <v>299</v>
      </c>
      <c r="AQ38">
        <f t="shared" si="4"/>
        <v>288.77777777777783</v>
      </c>
    </row>
    <row r="39" spans="5:46">
      <c r="E39" s="4">
        <v>722</v>
      </c>
      <c r="AP39">
        <v>355</v>
      </c>
      <c r="AQ39">
        <f t="shared" si="4"/>
        <v>342.86324786324792</v>
      </c>
    </row>
    <row r="40" spans="5:46">
      <c r="AP40">
        <v>997</v>
      </c>
      <c r="AQ40">
        <f t="shared" si="4"/>
        <v>962.91452991453002</v>
      </c>
    </row>
    <row r="50" spans="1:46">
      <c r="A50">
        <f>SUM(G50:BU50)</f>
        <v>250129.23863247863</v>
      </c>
      <c r="C50" s="4"/>
      <c r="E50" s="4"/>
      <c r="G50" s="2">
        <f>SUM(G3:G49)</f>
        <v>17583</v>
      </c>
      <c r="H50" s="2"/>
      <c r="I50" s="2">
        <f>SUM(I3:I49)</f>
        <v>17988</v>
      </c>
      <c r="J50" s="2"/>
      <c r="K50" s="2">
        <f>SUM(K3:K49)</f>
        <v>22770</v>
      </c>
      <c r="L50" s="2"/>
      <c r="M50" s="2">
        <f>SUM(M3:M49)</f>
        <v>0</v>
      </c>
      <c r="N50" s="2"/>
      <c r="O50" s="2">
        <f>SUM(O3:O49)</f>
        <v>4280</v>
      </c>
      <c r="P50" s="2"/>
      <c r="Q50" s="2">
        <f>SUM(Q3:Q49)</f>
        <v>17982.559999999998</v>
      </c>
      <c r="R50" s="2"/>
      <c r="S50" s="2">
        <f>SUM(S3:S49)</f>
        <v>2588</v>
      </c>
      <c r="T50">
        <f>SUM(T3:T49)</f>
        <v>0</v>
      </c>
      <c r="V50">
        <f>SUM(V3:V49)</f>
        <v>31085.097435897442</v>
      </c>
      <c r="W50">
        <f>SUM(W3:W49)</f>
        <v>0</v>
      </c>
      <c r="Y50">
        <f>SUM(Y3:Y49)</f>
        <v>20334.581196581203</v>
      </c>
      <c r="AB50">
        <f>SUM(AB3:AB49)</f>
        <v>25535.23076923077</v>
      </c>
      <c r="AE50">
        <f>SUM(AE3:AE49)</f>
        <v>31083.692307692312</v>
      </c>
      <c r="AQ50">
        <f>SUM(AQ3:AQ49)</f>
        <v>22350.820512820508</v>
      </c>
      <c r="AT50">
        <f>SUM(AT3:AT49)</f>
        <v>36548.256410256421</v>
      </c>
    </row>
  </sheetData>
  <mergeCells count="21">
    <mergeCell ref="M1:N1"/>
    <mergeCell ref="C1:D1"/>
    <mergeCell ref="E1:F1"/>
    <mergeCell ref="G1:H1"/>
    <mergeCell ref="I1:J1"/>
    <mergeCell ref="K1:L1"/>
    <mergeCell ref="O1:P1"/>
    <mergeCell ref="Q1:R1"/>
    <mergeCell ref="S1:T1"/>
    <mergeCell ref="U1:W1"/>
    <mergeCell ref="X1:Z1"/>
    <mergeCell ref="AS1:AU1"/>
    <mergeCell ref="AV1:AX1"/>
    <mergeCell ref="AY1:BA1"/>
    <mergeCell ref="BB1:BD1"/>
    <mergeCell ref="AA1:AC1"/>
    <mergeCell ref="AM1:AO1"/>
    <mergeCell ref="AP1:AR1"/>
    <mergeCell ref="AD1:AF1"/>
    <mergeCell ref="AG1:AI1"/>
    <mergeCell ref="AJ1:AL1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9月</vt:lpstr>
      <vt:lpstr>10月</vt:lpstr>
      <vt:lpstr>11月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2017-11-19T02:09:15Z</dcterms:modified>
</cp:coreProperties>
</file>