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770" windowHeight="8520" activeTab="2"/>
  </bookViews>
  <sheets>
    <sheet name="8月" sheetId="1" r:id="rId1"/>
    <sheet name="9月" sheetId="4" r:id="rId2"/>
    <sheet name="10月" sheetId="5" r:id="rId3"/>
    <sheet name="11月" sheetId="7" r:id="rId4"/>
    <sheet name="12月" sheetId="8" r:id="rId5"/>
  </sheets>
  <calcPr calcId="124519" concurrentCalc="0"/>
</workbook>
</file>

<file path=xl/calcChain.xml><?xml version="1.0" encoding="utf-8"?>
<calcChain xmlns="http://schemas.openxmlformats.org/spreadsheetml/2006/main">
  <c r="M10" i="8"/>
  <c r="I11"/>
  <c r="K7" i="7"/>
  <c r="K7" i="4"/>
  <c r="I8" i="8"/>
  <c r="M7"/>
  <c r="K7"/>
  <c r="M7" i="7"/>
  <c r="I8"/>
  <c r="M13"/>
  <c r="I15"/>
  <c r="K15"/>
  <c r="I14"/>
  <c r="K15" i="5"/>
  <c r="I15"/>
  <c r="I14"/>
  <c r="M13"/>
  <c r="I8"/>
  <c r="M7"/>
  <c r="K7"/>
  <c r="M7" i="4"/>
  <c r="I8"/>
  <c r="M13"/>
  <c r="I15"/>
  <c r="K15"/>
  <c r="I14"/>
  <c r="M16" i="1"/>
  <c r="K16"/>
  <c r="K15"/>
  <c r="O14"/>
  <c r="K12"/>
  <c r="K9"/>
  <c r="O8"/>
  <c r="M8"/>
  <c r="I12" i="8"/>
  <c r="K12"/>
</calcChain>
</file>

<file path=xl/sharedStrings.xml><?xml version="1.0" encoding="utf-8"?>
<sst xmlns="http://schemas.openxmlformats.org/spreadsheetml/2006/main" count="195" uniqueCount="44">
  <si>
    <t>西航石化城市合伙人收益表</t>
  </si>
  <si>
    <t>姓名</t>
  </si>
  <si>
    <t>方万城</t>
  </si>
  <si>
    <t>地区</t>
  </si>
  <si>
    <t>重庆</t>
  </si>
  <si>
    <t>时间</t>
  </si>
  <si>
    <t>账户名</t>
  </si>
  <si>
    <t>账号</t>
  </si>
  <si>
    <t>6223254124563214</t>
  </si>
  <si>
    <t>开户行</t>
  </si>
  <si>
    <t>重庆银行北碚支行</t>
  </si>
  <si>
    <t>本月目标(吨)</t>
  </si>
  <si>
    <t>实际业绩(吨)</t>
  </si>
  <si>
    <t>本月考核</t>
  </si>
  <si>
    <t>超出预期</t>
  </si>
  <si>
    <t xml:space="preserve"> </t>
  </si>
  <si>
    <t>时间段</t>
  </si>
  <si>
    <t>8/1-8/31</t>
  </si>
  <si>
    <t>零售价格(元)</t>
  </si>
  <si>
    <t>加油量(升)</t>
  </si>
  <si>
    <t>加油金额(元)</t>
  </si>
  <si>
    <t>提成百分比</t>
  </si>
  <si>
    <t>提成费用(元)</t>
  </si>
  <si>
    <t>零售价格(元/升)</t>
  </si>
  <si>
    <t>总计金额(元)</t>
  </si>
  <si>
    <t>扣款比例</t>
  </si>
  <si>
    <t>扣款金额(元)</t>
  </si>
  <si>
    <t>实际扣款金额(元)</t>
  </si>
  <si>
    <t>打款方式</t>
  </si>
  <si>
    <t>银行转账</t>
  </si>
  <si>
    <t>个人所得税率(元)</t>
  </si>
  <si>
    <t>个人所得税额(元)</t>
  </si>
  <si>
    <t xml:space="preserve">实际发放总额(元) </t>
  </si>
  <si>
    <t>发放时间</t>
  </si>
  <si>
    <r>
      <rPr>
        <b/>
        <sz val="11"/>
        <color theme="1"/>
        <rFont val="微软雅黑"/>
        <charset val="134"/>
      </rPr>
      <t>备注：</t>
    </r>
    <r>
      <rPr>
        <sz val="11"/>
        <color theme="1"/>
        <rFont val="微软雅黑"/>
        <charset val="134"/>
      </rPr>
      <t xml:space="preserve">
1. 本月重庆代理目标为100吨，实际加油量为138.55吨，超出预期，望再接再厉！
</t>
    </r>
  </si>
  <si>
    <t>9/1-9/30</t>
  </si>
  <si>
    <t>10/1-10/31</t>
  </si>
  <si>
    <t>11/1-11/30</t>
  </si>
  <si>
    <t>12/1-12/31</t>
  </si>
  <si>
    <r>
      <rPr>
        <b/>
        <sz val="11"/>
        <color theme="1"/>
        <rFont val="微软雅黑"/>
        <charset val="134"/>
      </rPr>
      <t>备注：</t>
    </r>
    <r>
      <rPr>
        <sz val="11"/>
        <color theme="1"/>
        <rFont val="微软雅黑"/>
        <charset val="134"/>
      </rPr>
      <t xml:space="preserve">
1. 本月重庆代理目标为100吨，实际加油量为148.9吨，考评超出预期，望再接再厉！
</t>
    </r>
  </si>
  <si>
    <t>低于预期</t>
  </si>
  <si>
    <r>
      <rPr>
        <b/>
        <sz val="11"/>
        <color theme="1"/>
        <rFont val="微软雅黑"/>
        <charset val="134"/>
      </rPr>
      <t>备注：</t>
    </r>
    <r>
      <rPr>
        <sz val="11"/>
        <color theme="1"/>
        <rFont val="微软雅黑"/>
        <charset val="134"/>
      </rPr>
      <t xml:space="preserve">
1. 本月重庆代理目标为100吨，实际加油量为85.62吨，低于预期，望再接再厉！
</t>
    </r>
    <phoneticPr fontId="5" type="noConversion"/>
  </si>
  <si>
    <r>
      <rPr>
        <b/>
        <sz val="11"/>
        <color theme="1"/>
        <rFont val="微软雅黑"/>
        <charset val="134"/>
      </rPr>
      <t>备注：</t>
    </r>
    <r>
      <rPr>
        <sz val="11"/>
        <color theme="1"/>
        <rFont val="微软雅黑"/>
        <charset val="134"/>
      </rPr>
      <t xml:space="preserve">
1. 本月重庆代理目标为100吨，实际加油量为125.2吨，考评超出预期，望再接再厉！
</t>
    </r>
    <phoneticPr fontId="5" type="noConversion"/>
  </si>
  <si>
    <r>
      <t>备注：</t>
    </r>
    <r>
      <rPr>
        <sz val="11"/>
        <color theme="1"/>
        <rFont val="微软雅黑"/>
        <charset val="134"/>
      </rPr>
      <t xml:space="preserve">
1. 本月重庆代理目标为100吨，实际加油量为152.33吨，考评超出预期，望再接再厉！
</t>
    </r>
    <phoneticPr fontId="5" type="noConversion"/>
  </si>
</sst>
</file>

<file path=xl/styles.xml><?xml version="1.0" encoding="utf-8"?>
<styleSheet xmlns="http://schemas.openxmlformats.org/spreadsheetml/2006/main">
  <numFmts count="1">
    <numFmt numFmtId="178" formatCode="\¥#,##0.00;\¥\-#,##0.00"/>
  </numFmts>
  <fonts count="6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3" tint="0.7999511703848384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" fillId="0" borderId="6" xfId="0" applyFont="1" applyBorder="1" applyAlignment="1">
      <alignment horizontal="right" vertical="center"/>
    </xf>
    <xf numFmtId="10" fontId="2" fillId="0" borderId="6" xfId="0" applyNumberFormat="1" applyFont="1" applyBorder="1">
      <alignment vertical="center"/>
    </xf>
    <xf numFmtId="0" fontId="2" fillId="0" borderId="5" xfId="0" applyFont="1" applyBorder="1">
      <alignment vertical="center"/>
    </xf>
    <xf numFmtId="9" fontId="2" fillId="0" borderId="6" xfId="0" applyNumberFormat="1" applyFont="1" applyBorder="1">
      <alignment vertical="center"/>
    </xf>
    <xf numFmtId="57" fontId="2" fillId="0" borderId="6" xfId="0" applyNumberFormat="1" applyFont="1" applyBorder="1">
      <alignment vertical="center"/>
    </xf>
    <xf numFmtId="0" fontId="2" fillId="0" borderId="11" xfId="0" applyFont="1" applyBorder="1">
      <alignment vertical="center"/>
    </xf>
    <xf numFmtId="57" fontId="3" fillId="0" borderId="6" xfId="0" applyNumberFormat="1" applyFont="1" applyBorder="1">
      <alignment vertical="center"/>
    </xf>
    <xf numFmtId="0" fontId="4" fillId="0" borderId="6" xfId="0" applyFont="1" applyBorder="1">
      <alignment vertical="center"/>
    </xf>
    <xf numFmtId="178" fontId="2" fillId="0" borderId="6" xfId="0" applyNumberFormat="1" applyFont="1" applyBorder="1">
      <alignment vertical="center"/>
    </xf>
    <xf numFmtId="178" fontId="2" fillId="0" borderId="11" xfId="0" applyNumberFormat="1" applyFont="1" applyBorder="1">
      <alignment vertical="center"/>
    </xf>
    <xf numFmtId="178" fontId="4" fillId="0" borderId="6" xfId="0" applyNumberFormat="1" applyFont="1" applyBorder="1">
      <alignment vertical="center"/>
    </xf>
    <xf numFmtId="14" fontId="2" fillId="0" borderId="11" xfId="0" applyNumberFormat="1" applyFont="1" applyFill="1" applyBorder="1">
      <alignment vertical="center"/>
    </xf>
    <xf numFmtId="14" fontId="2" fillId="0" borderId="11" xfId="0" applyNumberFormat="1" applyFont="1" applyBorder="1">
      <alignment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49" fontId="2" fillId="0" borderId="12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H2:R18"/>
  <sheetViews>
    <sheetView topLeftCell="F1" workbookViewId="0">
      <selection activeCell="G42" sqref="G42"/>
    </sheetView>
  </sheetViews>
  <sheetFormatPr defaultColWidth="9" defaultRowHeight="16.5"/>
  <cols>
    <col min="1" max="7" width="9" style="17"/>
    <col min="8" max="8" width="17" style="17" customWidth="1"/>
    <col min="9" max="9" width="10.75" style="17" customWidth="1"/>
    <col min="10" max="10" width="17" style="17" customWidth="1"/>
    <col min="11" max="11" width="12" style="17" customWidth="1"/>
    <col min="12" max="12" width="17.625" style="17" customWidth="1"/>
    <col min="13" max="13" width="11.25" style="17" customWidth="1"/>
    <col min="14" max="14" width="12.875" style="17" customWidth="1"/>
    <col min="15" max="15" width="14.375" style="17" customWidth="1"/>
    <col min="16" max="18" width="9" style="17"/>
    <col min="19" max="19" width="10.625" style="17" customWidth="1"/>
    <col min="20" max="16384" width="9" style="17"/>
  </cols>
  <sheetData>
    <row r="2" spans="8:18" ht="22.5">
      <c r="H2" s="18" t="s">
        <v>0</v>
      </c>
      <c r="I2" s="19"/>
      <c r="J2" s="19"/>
      <c r="K2" s="19"/>
      <c r="L2" s="19"/>
      <c r="M2" s="19"/>
      <c r="N2" s="19"/>
      <c r="O2" s="20"/>
    </row>
    <row r="3" spans="8:18">
      <c r="H3" s="21"/>
      <c r="I3" s="22"/>
      <c r="J3" s="22"/>
      <c r="K3" s="22"/>
      <c r="L3" s="22"/>
      <c r="M3" s="22"/>
      <c r="N3" s="22"/>
      <c r="O3" s="23"/>
    </row>
    <row r="4" spans="8:18">
      <c r="H4" s="1" t="s">
        <v>1</v>
      </c>
      <c r="I4" s="2" t="s">
        <v>2</v>
      </c>
      <c r="J4" s="3" t="s">
        <v>3</v>
      </c>
      <c r="K4" s="2" t="s">
        <v>4</v>
      </c>
      <c r="L4" s="3" t="s">
        <v>5</v>
      </c>
      <c r="M4" s="8">
        <v>42948</v>
      </c>
      <c r="N4" s="2"/>
      <c r="O4" s="9"/>
    </row>
    <row r="5" spans="8:18">
      <c r="H5" s="1" t="s">
        <v>6</v>
      </c>
      <c r="I5" s="2" t="s">
        <v>2</v>
      </c>
      <c r="J5" s="3" t="s">
        <v>7</v>
      </c>
      <c r="K5" s="24" t="s">
        <v>8</v>
      </c>
      <c r="L5" s="25"/>
      <c r="M5" s="10" t="s">
        <v>9</v>
      </c>
      <c r="N5" s="26" t="s">
        <v>10</v>
      </c>
      <c r="O5" s="27"/>
    </row>
    <row r="6" spans="8:18">
      <c r="H6" s="1" t="s">
        <v>11</v>
      </c>
      <c r="I6" s="2">
        <v>100</v>
      </c>
      <c r="J6" s="3" t="s">
        <v>12</v>
      </c>
      <c r="K6" s="2">
        <v>138.55000000000001</v>
      </c>
      <c r="L6" s="3" t="s">
        <v>13</v>
      </c>
      <c r="M6" s="11" t="s">
        <v>14</v>
      </c>
      <c r="N6" s="2"/>
      <c r="O6" s="9"/>
      <c r="R6" s="17" t="s">
        <v>15</v>
      </c>
    </row>
    <row r="7" spans="8:18">
      <c r="H7" s="28"/>
      <c r="I7" s="29"/>
      <c r="J7" s="29"/>
      <c r="K7" s="29"/>
      <c r="L7" s="29"/>
      <c r="M7" s="29"/>
      <c r="N7" s="29"/>
      <c r="O7" s="30"/>
    </row>
    <row r="8" spans="8:18">
      <c r="H8" s="1" t="s">
        <v>16</v>
      </c>
      <c r="I8" s="4" t="s">
        <v>17</v>
      </c>
      <c r="J8" s="3" t="s">
        <v>18</v>
      </c>
      <c r="K8" s="12">
        <v>6.07</v>
      </c>
      <c r="L8" s="3" t="s">
        <v>19</v>
      </c>
      <c r="M8" s="2">
        <f>K6*1190</f>
        <v>164874.5</v>
      </c>
      <c r="N8" s="3" t="s">
        <v>20</v>
      </c>
      <c r="O8" s="13">
        <f>K8*M8</f>
        <v>1000788.215</v>
      </c>
    </row>
    <row r="9" spans="8:18">
      <c r="H9" s="1" t="s">
        <v>21</v>
      </c>
      <c r="I9" s="5">
        <v>0.03</v>
      </c>
      <c r="J9" s="3" t="s">
        <v>22</v>
      </c>
      <c r="K9" s="12">
        <f>O8*I9</f>
        <v>30023.64645</v>
      </c>
      <c r="L9" s="2"/>
      <c r="M9" s="7"/>
      <c r="N9" s="2"/>
      <c r="O9" s="13"/>
    </row>
    <row r="10" spans="8:18">
      <c r="H10" s="28"/>
      <c r="I10" s="29"/>
      <c r="J10" s="29"/>
      <c r="K10" s="29"/>
      <c r="L10" s="29"/>
      <c r="M10" s="29"/>
      <c r="N10" s="29"/>
      <c r="O10" s="30"/>
    </row>
    <row r="11" spans="8:18">
      <c r="H11" s="1" t="s">
        <v>16</v>
      </c>
      <c r="I11" s="2"/>
      <c r="J11" s="3" t="s">
        <v>23</v>
      </c>
      <c r="K11" s="12"/>
      <c r="L11" s="3" t="s">
        <v>19</v>
      </c>
      <c r="M11" s="2"/>
      <c r="N11" s="3" t="s">
        <v>20</v>
      </c>
      <c r="O11" s="13"/>
    </row>
    <row r="12" spans="8:18">
      <c r="H12" s="1" t="s">
        <v>21</v>
      </c>
      <c r="I12" s="5"/>
      <c r="J12" s="3" t="s">
        <v>22</v>
      </c>
      <c r="K12" s="2">
        <f>O11*I12</f>
        <v>0</v>
      </c>
      <c r="L12" s="2"/>
      <c r="M12" s="7"/>
      <c r="N12" s="3"/>
      <c r="O12" s="13"/>
    </row>
    <row r="13" spans="8:18">
      <c r="H13" s="21"/>
      <c r="I13" s="22"/>
      <c r="J13" s="22"/>
      <c r="K13" s="22"/>
      <c r="L13" s="22"/>
      <c r="M13" s="22"/>
      <c r="N13" s="22"/>
      <c r="O13" s="23"/>
    </row>
    <row r="14" spans="8:18">
      <c r="H14" s="6"/>
      <c r="I14" s="2"/>
      <c r="J14" s="2"/>
      <c r="K14" s="2"/>
      <c r="L14" s="2"/>
      <c r="M14" s="2"/>
      <c r="N14" s="3" t="s">
        <v>24</v>
      </c>
      <c r="O14" s="13">
        <f>K9+K12</f>
        <v>30023.64645</v>
      </c>
    </row>
    <row r="15" spans="8:18">
      <c r="H15" s="3" t="s">
        <v>25</v>
      </c>
      <c r="I15" s="7">
        <v>0</v>
      </c>
      <c r="J15" s="3" t="s">
        <v>26</v>
      </c>
      <c r="K15" s="13">
        <f>O14*I15</f>
        <v>0</v>
      </c>
      <c r="L15" s="1" t="s">
        <v>27</v>
      </c>
      <c r="M15" s="12">
        <v>0</v>
      </c>
      <c r="N15" s="3" t="s">
        <v>28</v>
      </c>
      <c r="O15" s="4" t="s">
        <v>29</v>
      </c>
    </row>
    <row r="16" spans="8:18">
      <c r="H16" s="1" t="s">
        <v>30</v>
      </c>
      <c r="I16" s="7">
        <v>0.2</v>
      </c>
      <c r="J16" s="3" t="s">
        <v>31</v>
      </c>
      <c r="K16" s="12">
        <f>O14*I16</f>
        <v>6004.7292900000002</v>
      </c>
      <c r="L16" s="3" t="s">
        <v>32</v>
      </c>
      <c r="M16" s="14">
        <f>O14-K16</f>
        <v>24018.917160000001</v>
      </c>
      <c r="N16" s="3" t="s">
        <v>33</v>
      </c>
      <c r="O16" s="15">
        <v>42983</v>
      </c>
    </row>
    <row r="17" spans="8:15">
      <c r="H17" s="31"/>
      <c r="I17" s="32"/>
      <c r="J17" s="32"/>
      <c r="K17" s="32"/>
      <c r="L17" s="32"/>
      <c r="M17" s="32"/>
      <c r="N17" s="32"/>
      <c r="O17" s="27"/>
    </row>
    <row r="18" spans="8:15" ht="97.5" customHeight="1">
      <c r="H18" s="33" t="s">
        <v>34</v>
      </c>
      <c r="I18" s="34"/>
      <c r="J18" s="34"/>
      <c r="K18" s="34"/>
      <c r="L18" s="34"/>
      <c r="M18" s="34"/>
      <c r="N18" s="34"/>
      <c r="O18" s="35"/>
    </row>
  </sheetData>
  <mergeCells count="9">
    <mergeCell ref="H10:O10"/>
    <mergeCell ref="H13:O13"/>
    <mergeCell ref="H17:O17"/>
    <mergeCell ref="H18:O18"/>
    <mergeCell ref="H2:O2"/>
    <mergeCell ref="H3:O3"/>
    <mergeCell ref="K5:L5"/>
    <mergeCell ref="N5:O5"/>
    <mergeCell ref="H7:O7"/>
  </mergeCells>
  <phoneticPr fontId="5" type="noConversion"/>
  <dataValidations count="1">
    <dataValidation type="list" allowBlank="1" showInputMessage="1" showErrorMessage="1" sqref="M6">
      <formula1>"优秀,超出预期,符合预期,低于预期"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F1:M17"/>
  <sheetViews>
    <sheetView topLeftCell="C1" workbookViewId="0">
      <selection activeCell="I35" sqref="I35"/>
    </sheetView>
  </sheetViews>
  <sheetFormatPr defaultColWidth="9" defaultRowHeight="13.5"/>
  <cols>
    <col min="6" max="6" width="17" customWidth="1"/>
    <col min="7" max="7" width="10.75" customWidth="1"/>
    <col min="8" max="8" width="17" customWidth="1"/>
    <col min="9" max="9" width="12" customWidth="1"/>
    <col min="10" max="10" width="17.625" customWidth="1"/>
    <col min="11" max="11" width="11.875" customWidth="1"/>
    <col min="12" max="12" width="12.875" customWidth="1"/>
    <col min="13" max="13" width="15" customWidth="1"/>
  </cols>
  <sheetData>
    <row r="1" spans="6:13" ht="22.5">
      <c r="F1" s="18" t="s">
        <v>0</v>
      </c>
      <c r="G1" s="19"/>
      <c r="H1" s="19"/>
      <c r="I1" s="19"/>
      <c r="J1" s="19"/>
      <c r="K1" s="19"/>
      <c r="L1" s="19"/>
      <c r="M1" s="20"/>
    </row>
    <row r="2" spans="6:13" ht="16.5">
      <c r="F2" s="21"/>
      <c r="G2" s="22"/>
      <c r="H2" s="22"/>
      <c r="I2" s="22"/>
      <c r="J2" s="22"/>
      <c r="K2" s="22"/>
      <c r="L2" s="22"/>
      <c r="M2" s="23"/>
    </row>
    <row r="3" spans="6:13" ht="16.5">
      <c r="F3" s="1" t="s">
        <v>1</v>
      </c>
      <c r="G3" s="2" t="s">
        <v>2</v>
      </c>
      <c r="H3" s="3" t="s">
        <v>3</v>
      </c>
      <c r="I3" s="2" t="s">
        <v>4</v>
      </c>
      <c r="J3" s="3" t="s">
        <v>5</v>
      </c>
      <c r="K3" s="8">
        <v>42979</v>
      </c>
      <c r="L3" s="2"/>
      <c r="M3" s="9"/>
    </row>
    <row r="4" spans="6:13" ht="16.5">
      <c r="F4" s="1" t="s">
        <v>6</v>
      </c>
      <c r="G4" s="2" t="s">
        <v>2</v>
      </c>
      <c r="H4" s="3" t="s">
        <v>7</v>
      </c>
      <c r="I4" s="24" t="s">
        <v>8</v>
      </c>
      <c r="J4" s="25"/>
      <c r="K4" s="10" t="s">
        <v>9</v>
      </c>
      <c r="L4" s="26" t="s">
        <v>10</v>
      </c>
      <c r="M4" s="27"/>
    </row>
    <row r="5" spans="6:13" ht="16.5">
      <c r="F5" s="1" t="s">
        <v>11</v>
      </c>
      <c r="G5" s="2">
        <v>100</v>
      </c>
      <c r="H5" s="3" t="s">
        <v>12</v>
      </c>
      <c r="I5" s="2">
        <v>85.62</v>
      </c>
      <c r="J5" s="3" t="s">
        <v>13</v>
      </c>
      <c r="K5" s="11" t="s">
        <v>40</v>
      </c>
      <c r="L5" s="2"/>
      <c r="M5" s="9"/>
    </row>
    <row r="6" spans="6:13" ht="16.5">
      <c r="F6" s="28"/>
      <c r="G6" s="29"/>
      <c r="H6" s="29"/>
      <c r="I6" s="29"/>
      <c r="J6" s="29"/>
      <c r="K6" s="29"/>
      <c r="L6" s="29"/>
      <c r="M6" s="30"/>
    </row>
    <row r="7" spans="6:13" ht="16.5">
      <c r="F7" s="1" t="s">
        <v>16</v>
      </c>
      <c r="G7" s="4" t="s">
        <v>35</v>
      </c>
      <c r="H7" s="3" t="s">
        <v>18</v>
      </c>
      <c r="I7" s="12">
        <v>6.07</v>
      </c>
      <c r="J7" s="3" t="s">
        <v>19</v>
      </c>
      <c r="K7" s="2">
        <f>I5*1190</f>
        <v>101887.8</v>
      </c>
      <c r="L7" s="3" t="s">
        <v>20</v>
      </c>
      <c r="M7" s="13">
        <f>I7*K7</f>
        <v>618458.946</v>
      </c>
    </row>
    <row r="8" spans="6:13" ht="16.5">
      <c r="F8" s="1" t="s">
        <v>21</v>
      </c>
      <c r="G8" s="5">
        <v>0.03</v>
      </c>
      <c r="H8" s="3" t="s">
        <v>22</v>
      </c>
      <c r="I8" s="12">
        <f>M7*G8</f>
        <v>18553.768379999998</v>
      </c>
      <c r="J8" s="2"/>
      <c r="K8" s="7"/>
      <c r="L8" s="2"/>
      <c r="M8" s="13"/>
    </row>
    <row r="9" spans="6:13" ht="16.5">
      <c r="F9" s="28"/>
      <c r="G9" s="29"/>
      <c r="H9" s="29"/>
      <c r="I9" s="29"/>
      <c r="J9" s="29"/>
      <c r="K9" s="29"/>
      <c r="L9" s="29"/>
      <c r="M9" s="30"/>
    </row>
    <row r="10" spans="6:13" ht="16.5">
      <c r="F10" s="1" t="s">
        <v>16</v>
      </c>
      <c r="G10" s="2"/>
      <c r="H10" s="3" t="s">
        <v>23</v>
      </c>
      <c r="I10" s="12"/>
      <c r="J10" s="3" t="s">
        <v>19</v>
      </c>
      <c r="K10" s="2"/>
      <c r="L10" s="3" t="s">
        <v>20</v>
      </c>
      <c r="M10" s="13"/>
    </row>
    <row r="11" spans="6:13" ht="16.5">
      <c r="F11" s="1" t="s">
        <v>21</v>
      </c>
      <c r="G11" s="5"/>
      <c r="H11" s="3" t="s">
        <v>22</v>
      </c>
      <c r="I11" s="2"/>
      <c r="J11" s="2"/>
      <c r="K11" s="7"/>
      <c r="L11" s="3"/>
      <c r="M11" s="13"/>
    </row>
    <row r="12" spans="6:13" ht="16.5">
      <c r="F12" s="21"/>
      <c r="G12" s="22"/>
      <c r="H12" s="22"/>
      <c r="I12" s="22"/>
      <c r="J12" s="22"/>
      <c r="K12" s="22"/>
      <c r="L12" s="22"/>
      <c r="M12" s="23"/>
    </row>
    <row r="13" spans="6:13" ht="16.5">
      <c r="F13" s="6"/>
      <c r="G13" s="2"/>
      <c r="H13" s="2"/>
      <c r="I13" s="2"/>
      <c r="J13" s="2"/>
      <c r="K13" s="2"/>
      <c r="L13" s="3" t="s">
        <v>24</v>
      </c>
      <c r="M13" s="13">
        <f>I8+I11</f>
        <v>18553.768379999998</v>
      </c>
    </row>
    <row r="14" spans="6:13" ht="16.5">
      <c r="F14" s="3" t="s">
        <v>25</v>
      </c>
      <c r="G14" s="7">
        <v>0</v>
      </c>
      <c r="H14" s="3" t="s">
        <v>26</v>
      </c>
      <c r="I14" s="13">
        <f>M13*G14</f>
        <v>0</v>
      </c>
      <c r="J14" s="1" t="s">
        <v>27</v>
      </c>
      <c r="K14" s="12">
        <v>0</v>
      </c>
      <c r="L14" s="3" t="s">
        <v>28</v>
      </c>
      <c r="M14" s="4" t="s">
        <v>29</v>
      </c>
    </row>
    <row r="15" spans="6:13" ht="16.5">
      <c r="F15" s="1" t="s">
        <v>30</v>
      </c>
      <c r="G15" s="7">
        <v>0.2</v>
      </c>
      <c r="H15" s="3" t="s">
        <v>31</v>
      </c>
      <c r="I15" s="12">
        <f>M13*G15</f>
        <v>3710.7536759999998</v>
      </c>
      <c r="J15" s="3" t="s">
        <v>32</v>
      </c>
      <c r="K15" s="14">
        <f>M13-I15</f>
        <v>14843.014703999997</v>
      </c>
      <c r="L15" s="3" t="s">
        <v>33</v>
      </c>
      <c r="M15" s="16">
        <v>43013</v>
      </c>
    </row>
    <row r="16" spans="6:13" ht="16.5">
      <c r="F16" s="31"/>
      <c r="G16" s="32"/>
      <c r="H16" s="32"/>
      <c r="I16" s="32"/>
      <c r="J16" s="32"/>
      <c r="K16" s="32"/>
      <c r="L16" s="32"/>
      <c r="M16" s="27"/>
    </row>
    <row r="17" spans="6:13" ht="57" customHeight="1">
      <c r="F17" s="33" t="s">
        <v>41</v>
      </c>
      <c r="G17" s="34"/>
      <c r="H17" s="34"/>
      <c r="I17" s="34"/>
      <c r="J17" s="34"/>
      <c r="K17" s="34"/>
      <c r="L17" s="34"/>
      <c r="M17" s="35"/>
    </row>
  </sheetData>
  <mergeCells count="9">
    <mergeCell ref="F9:M9"/>
    <mergeCell ref="F12:M12"/>
    <mergeCell ref="F16:M16"/>
    <mergeCell ref="F17:M17"/>
    <mergeCell ref="F1:M1"/>
    <mergeCell ref="F2:M2"/>
    <mergeCell ref="I4:J4"/>
    <mergeCell ref="L4:M4"/>
    <mergeCell ref="F6:M6"/>
  </mergeCells>
  <phoneticPr fontId="5" type="noConversion"/>
  <dataValidations count="1">
    <dataValidation type="list" allowBlank="1" showInputMessage="1" showErrorMessage="1" sqref="K5">
      <formula1>"优秀,超出预期,符合预期,低于预期"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1:M17"/>
  <sheetViews>
    <sheetView tabSelected="1" workbookViewId="0">
      <selection activeCell="B50" sqref="B50"/>
    </sheetView>
  </sheetViews>
  <sheetFormatPr defaultColWidth="9" defaultRowHeight="13.5"/>
  <cols>
    <col min="6" max="6" width="17" customWidth="1"/>
    <col min="7" max="7" width="12" customWidth="1"/>
    <col min="8" max="8" width="17" customWidth="1"/>
    <col min="9" max="9" width="11.875" customWidth="1"/>
    <col min="10" max="10" width="17.625" customWidth="1"/>
    <col min="11" max="11" width="12.5" customWidth="1"/>
    <col min="12" max="12" width="12.875" customWidth="1"/>
    <col min="13" max="13" width="16.375" customWidth="1"/>
  </cols>
  <sheetData>
    <row r="1" spans="6:13" ht="22.5">
      <c r="F1" s="18" t="s">
        <v>0</v>
      </c>
      <c r="G1" s="19"/>
      <c r="H1" s="19"/>
      <c r="I1" s="19"/>
      <c r="J1" s="19"/>
      <c r="K1" s="19"/>
      <c r="L1" s="19"/>
      <c r="M1" s="20"/>
    </row>
    <row r="2" spans="6:13" ht="16.5">
      <c r="F2" s="21"/>
      <c r="G2" s="22"/>
      <c r="H2" s="22"/>
      <c r="I2" s="22"/>
      <c r="J2" s="22"/>
      <c r="K2" s="22"/>
      <c r="L2" s="22"/>
      <c r="M2" s="23"/>
    </row>
    <row r="3" spans="6:13" ht="16.5">
      <c r="F3" s="1" t="s">
        <v>1</v>
      </c>
      <c r="G3" s="2" t="s">
        <v>2</v>
      </c>
      <c r="H3" s="3" t="s">
        <v>3</v>
      </c>
      <c r="I3" s="2" t="s">
        <v>4</v>
      </c>
      <c r="J3" s="3" t="s">
        <v>5</v>
      </c>
      <c r="K3" s="8">
        <v>43009</v>
      </c>
      <c r="L3" s="2"/>
      <c r="M3" s="9"/>
    </row>
    <row r="4" spans="6:13" ht="16.5">
      <c r="F4" s="1" t="s">
        <v>6</v>
      </c>
      <c r="G4" s="2" t="s">
        <v>2</v>
      </c>
      <c r="H4" s="3" t="s">
        <v>7</v>
      </c>
      <c r="I4" s="24" t="s">
        <v>8</v>
      </c>
      <c r="J4" s="25"/>
      <c r="K4" s="10" t="s">
        <v>9</v>
      </c>
      <c r="L4" s="26" t="s">
        <v>10</v>
      </c>
      <c r="M4" s="27"/>
    </row>
    <row r="5" spans="6:13" ht="16.5">
      <c r="F5" s="1" t="s">
        <v>11</v>
      </c>
      <c r="G5" s="2">
        <v>100</v>
      </c>
      <c r="H5" s="3" t="s">
        <v>12</v>
      </c>
      <c r="I5" s="2">
        <v>152.33000000000001</v>
      </c>
      <c r="J5" s="3" t="s">
        <v>13</v>
      </c>
      <c r="K5" s="11" t="s">
        <v>14</v>
      </c>
      <c r="L5" s="2"/>
      <c r="M5" s="9"/>
    </row>
    <row r="6" spans="6:13" ht="16.5">
      <c r="F6" s="28"/>
      <c r="G6" s="29"/>
      <c r="H6" s="29"/>
      <c r="I6" s="29"/>
      <c r="J6" s="29"/>
      <c r="K6" s="29"/>
      <c r="L6" s="29"/>
      <c r="M6" s="30"/>
    </row>
    <row r="7" spans="6:13" ht="16.5">
      <c r="F7" s="1" t="s">
        <v>16</v>
      </c>
      <c r="G7" s="4" t="s">
        <v>36</v>
      </c>
      <c r="H7" s="3" t="s">
        <v>18</v>
      </c>
      <c r="I7" s="12">
        <v>6.18</v>
      </c>
      <c r="J7" s="3" t="s">
        <v>19</v>
      </c>
      <c r="K7" s="2">
        <f>I5*1190</f>
        <v>181272.7</v>
      </c>
      <c r="L7" s="3" t="s">
        <v>20</v>
      </c>
      <c r="M7" s="13">
        <f>I7*K7</f>
        <v>1120265.2860000001</v>
      </c>
    </row>
    <row r="8" spans="6:13" ht="16.5">
      <c r="F8" s="1" t="s">
        <v>21</v>
      </c>
      <c r="G8" s="5">
        <v>0.03</v>
      </c>
      <c r="H8" s="3" t="s">
        <v>22</v>
      </c>
      <c r="I8" s="12">
        <f>M7*G8</f>
        <v>33607.958579999999</v>
      </c>
      <c r="J8" s="2"/>
      <c r="K8" s="7"/>
      <c r="L8" s="2"/>
      <c r="M8" s="13"/>
    </row>
    <row r="9" spans="6:13" ht="16.5">
      <c r="F9" s="28"/>
      <c r="G9" s="29"/>
      <c r="H9" s="29"/>
      <c r="I9" s="29"/>
      <c r="J9" s="29"/>
      <c r="K9" s="29"/>
      <c r="L9" s="29"/>
      <c r="M9" s="30"/>
    </row>
    <row r="10" spans="6:13" ht="16.5">
      <c r="F10" s="1" t="s">
        <v>16</v>
      </c>
      <c r="G10" s="2"/>
      <c r="H10" s="3" t="s">
        <v>23</v>
      </c>
      <c r="I10" s="12"/>
      <c r="J10" s="3" t="s">
        <v>19</v>
      </c>
      <c r="K10" s="2"/>
      <c r="L10" s="3" t="s">
        <v>20</v>
      </c>
      <c r="M10" s="13"/>
    </row>
    <row r="11" spans="6:13" ht="16.5">
      <c r="F11" s="1" t="s">
        <v>21</v>
      </c>
      <c r="G11" s="5"/>
      <c r="H11" s="3" t="s">
        <v>22</v>
      </c>
      <c r="I11" s="2"/>
      <c r="J11" s="2"/>
      <c r="K11" s="7"/>
      <c r="L11" s="3"/>
      <c r="M11" s="13"/>
    </row>
    <row r="12" spans="6:13" ht="16.5">
      <c r="F12" s="21"/>
      <c r="G12" s="22"/>
      <c r="H12" s="22"/>
      <c r="I12" s="22"/>
      <c r="J12" s="22"/>
      <c r="K12" s="22"/>
      <c r="L12" s="22"/>
      <c r="M12" s="23"/>
    </row>
    <row r="13" spans="6:13" ht="16.5">
      <c r="F13" s="6"/>
      <c r="G13" s="2"/>
      <c r="H13" s="2"/>
      <c r="I13" s="2"/>
      <c r="J13" s="2"/>
      <c r="K13" s="2"/>
      <c r="L13" s="3" t="s">
        <v>24</v>
      </c>
      <c r="M13" s="13">
        <f>I8+I11</f>
        <v>33607.958579999999</v>
      </c>
    </row>
    <row r="14" spans="6:13" ht="16.5">
      <c r="F14" s="3" t="s">
        <v>25</v>
      </c>
      <c r="G14" s="7">
        <v>0</v>
      </c>
      <c r="H14" s="3" t="s">
        <v>26</v>
      </c>
      <c r="I14" s="13">
        <f>M13*G14</f>
        <v>0</v>
      </c>
      <c r="J14" s="1" t="s">
        <v>27</v>
      </c>
      <c r="K14" s="12">
        <v>0</v>
      </c>
      <c r="L14" s="3" t="s">
        <v>28</v>
      </c>
      <c r="M14" s="4" t="s">
        <v>29</v>
      </c>
    </row>
    <row r="15" spans="6:13" ht="16.5">
      <c r="F15" s="1" t="s">
        <v>30</v>
      </c>
      <c r="G15" s="7">
        <v>0.2</v>
      </c>
      <c r="H15" s="3" t="s">
        <v>31</v>
      </c>
      <c r="I15" s="12">
        <f>M13*G15</f>
        <v>6721.5917159999999</v>
      </c>
      <c r="J15" s="3" t="s">
        <v>32</v>
      </c>
      <c r="K15" s="14">
        <f>M13-I15</f>
        <v>26886.366864</v>
      </c>
      <c r="L15" s="3" t="s">
        <v>33</v>
      </c>
      <c r="M15" s="16">
        <v>43044</v>
      </c>
    </row>
    <row r="16" spans="6:13" ht="16.5">
      <c r="F16" s="31"/>
      <c r="G16" s="32"/>
      <c r="H16" s="32"/>
      <c r="I16" s="32"/>
      <c r="J16" s="32"/>
      <c r="K16" s="32"/>
      <c r="L16" s="32"/>
      <c r="M16" s="27"/>
    </row>
    <row r="17" spans="6:13" ht="60.75" customHeight="1">
      <c r="F17" s="36" t="s">
        <v>43</v>
      </c>
      <c r="G17" s="34"/>
      <c r="H17" s="34"/>
      <c r="I17" s="34"/>
      <c r="J17" s="34"/>
      <c r="K17" s="34"/>
      <c r="L17" s="34"/>
      <c r="M17" s="35"/>
    </row>
  </sheetData>
  <mergeCells count="9">
    <mergeCell ref="F9:M9"/>
    <mergeCell ref="F12:M12"/>
    <mergeCell ref="F16:M16"/>
    <mergeCell ref="F17:M17"/>
    <mergeCell ref="F1:M1"/>
    <mergeCell ref="F2:M2"/>
    <mergeCell ref="I4:J4"/>
    <mergeCell ref="L4:M4"/>
    <mergeCell ref="F6:M6"/>
  </mergeCells>
  <phoneticPr fontId="5" type="noConversion"/>
  <dataValidations count="1">
    <dataValidation type="list" allowBlank="1" showInputMessage="1" showErrorMessage="1" sqref="K5">
      <formula1>"优秀,超出预期,符合预期,低于预期"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F1:M17"/>
  <sheetViews>
    <sheetView workbookViewId="0">
      <selection activeCell="E40" sqref="E40"/>
    </sheetView>
  </sheetViews>
  <sheetFormatPr defaultColWidth="9" defaultRowHeight="13.5"/>
  <cols>
    <col min="6" max="6" width="17" customWidth="1"/>
    <col min="7" max="7" width="12" customWidth="1"/>
    <col min="8" max="8" width="17" customWidth="1"/>
    <col min="9" max="9" width="11.875" customWidth="1"/>
    <col min="10" max="10" width="17.625" customWidth="1"/>
    <col min="11" max="11" width="12.5" customWidth="1"/>
    <col min="12" max="12" width="12.875" customWidth="1"/>
    <col min="13" max="13" width="16.375" customWidth="1"/>
  </cols>
  <sheetData>
    <row r="1" spans="6:13" ht="22.5">
      <c r="F1" s="18" t="s">
        <v>0</v>
      </c>
      <c r="G1" s="19"/>
      <c r="H1" s="19"/>
      <c r="I1" s="19"/>
      <c r="J1" s="19"/>
      <c r="K1" s="19"/>
      <c r="L1" s="19"/>
      <c r="M1" s="20"/>
    </row>
    <row r="2" spans="6:13" ht="16.5">
      <c r="F2" s="21"/>
      <c r="G2" s="22"/>
      <c r="H2" s="22"/>
      <c r="I2" s="22"/>
      <c r="J2" s="22"/>
      <c r="K2" s="22"/>
      <c r="L2" s="22"/>
      <c r="M2" s="23"/>
    </row>
    <row r="3" spans="6:13" ht="16.5">
      <c r="F3" s="1" t="s">
        <v>1</v>
      </c>
      <c r="G3" s="2" t="s">
        <v>2</v>
      </c>
      <c r="H3" s="3" t="s">
        <v>3</v>
      </c>
      <c r="I3" s="2" t="s">
        <v>4</v>
      </c>
      <c r="J3" s="3" t="s">
        <v>5</v>
      </c>
      <c r="K3" s="8">
        <v>43040</v>
      </c>
      <c r="L3" s="2"/>
      <c r="M3" s="9"/>
    </row>
    <row r="4" spans="6:13" ht="16.5">
      <c r="F4" s="1" t="s">
        <v>6</v>
      </c>
      <c r="G4" s="2" t="s">
        <v>2</v>
      </c>
      <c r="H4" s="3" t="s">
        <v>7</v>
      </c>
      <c r="I4" s="24" t="s">
        <v>8</v>
      </c>
      <c r="J4" s="25"/>
      <c r="K4" s="10" t="s">
        <v>9</v>
      </c>
      <c r="L4" s="26" t="s">
        <v>10</v>
      </c>
      <c r="M4" s="27"/>
    </row>
    <row r="5" spans="6:13" ht="16.5">
      <c r="F5" s="1" t="s">
        <v>11</v>
      </c>
      <c r="G5" s="2">
        <v>100</v>
      </c>
      <c r="H5" s="3" t="s">
        <v>12</v>
      </c>
      <c r="I5" s="2">
        <v>125.2</v>
      </c>
      <c r="J5" s="3" t="s">
        <v>13</v>
      </c>
      <c r="K5" s="11" t="s">
        <v>14</v>
      </c>
      <c r="L5" s="2"/>
      <c r="M5" s="9"/>
    </row>
    <row r="6" spans="6:13" ht="16.5">
      <c r="F6" s="28"/>
      <c r="G6" s="29"/>
      <c r="H6" s="29"/>
      <c r="I6" s="29"/>
      <c r="J6" s="29"/>
      <c r="K6" s="29"/>
      <c r="L6" s="29"/>
      <c r="M6" s="30"/>
    </row>
    <row r="7" spans="6:13" ht="16.5">
      <c r="F7" s="1" t="s">
        <v>16</v>
      </c>
      <c r="G7" s="4" t="s">
        <v>37</v>
      </c>
      <c r="H7" s="3" t="s">
        <v>18</v>
      </c>
      <c r="I7" s="12">
        <v>6.29</v>
      </c>
      <c r="J7" s="3" t="s">
        <v>19</v>
      </c>
      <c r="K7" s="2">
        <f>I5*1190</f>
        <v>148988</v>
      </c>
      <c r="L7" s="3" t="s">
        <v>20</v>
      </c>
      <c r="M7" s="13">
        <f>I7*K7</f>
        <v>937134.52</v>
      </c>
    </row>
    <row r="8" spans="6:13" ht="16.5">
      <c r="F8" s="1" t="s">
        <v>21</v>
      </c>
      <c r="G8" s="5">
        <v>0.03</v>
      </c>
      <c r="H8" s="3" t="s">
        <v>22</v>
      </c>
      <c r="I8" s="12">
        <f>M7*G8</f>
        <v>28114.035599999999</v>
      </c>
      <c r="J8" s="2"/>
      <c r="K8" s="7"/>
      <c r="L8" s="2"/>
      <c r="M8" s="13"/>
    </row>
    <row r="9" spans="6:13" ht="16.5">
      <c r="F9" s="28"/>
      <c r="G9" s="29"/>
      <c r="H9" s="29"/>
      <c r="I9" s="29"/>
      <c r="J9" s="29"/>
      <c r="K9" s="29"/>
      <c r="L9" s="29"/>
      <c r="M9" s="30"/>
    </row>
    <row r="10" spans="6:13" ht="16.5">
      <c r="F10" s="1" t="s">
        <v>16</v>
      </c>
      <c r="G10" s="2"/>
      <c r="H10" s="3" t="s">
        <v>23</v>
      </c>
      <c r="I10" s="12"/>
      <c r="J10" s="3" t="s">
        <v>19</v>
      </c>
      <c r="K10" s="2"/>
      <c r="L10" s="3" t="s">
        <v>20</v>
      </c>
      <c r="M10" s="13"/>
    </row>
    <row r="11" spans="6:13" ht="16.5">
      <c r="F11" s="1" t="s">
        <v>21</v>
      </c>
      <c r="G11" s="5"/>
      <c r="H11" s="3" t="s">
        <v>22</v>
      </c>
      <c r="I11" s="2"/>
      <c r="J11" s="2"/>
      <c r="K11" s="7"/>
      <c r="L11" s="3"/>
      <c r="M11" s="13"/>
    </row>
    <row r="12" spans="6:13" ht="16.5">
      <c r="F12" s="21"/>
      <c r="G12" s="22"/>
      <c r="H12" s="22"/>
      <c r="I12" s="22"/>
      <c r="J12" s="22"/>
      <c r="K12" s="22"/>
      <c r="L12" s="22"/>
      <c r="M12" s="23"/>
    </row>
    <row r="13" spans="6:13" ht="16.5">
      <c r="F13" s="6"/>
      <c r="G13" s="2"/>
      <c r="H13" s="2"/>
      <c r="I13" s="2"/>
      <c r="J13" s="2"/>
      <c r="K13" s="2"/>
      <c r="L13" s="3" t="s">
        <v>24</v>
      </c>
      <c r="M13" s="13">
        <f>I8+I11</f>
        <v>28114.035599999999</v>
      </c>
    </row>
    <row r="14" spans="6:13" ht="16.5">
      <c r="F14" s="3" t="s">
        <v>25</v>
      </c>
      <c r="G14" s="7">
        <v>0</v>
      </c>
      <c r="H14" s="3" t="s">
        <v>26</v>
      </c>
      <c r="I14" s="13">
        <f>M13*G14</f>
        <v>0</v>
      </c>
      <c r="J14" s="1" t="s">
        <v>27</v>
      </c>
      <c r="K14" s="12">
        <v>0</v>
      </c>
      <c r="L14" s="3" t="s">
        <v>28</v>
      </c>
      <c r="M14" s="4" t="s">
        <v>29</v>
      </c>
    </row>
    <row r="15" spans="6:13" ht="16.5">
      <c r="F15" s="1" t="s">
        <v>30</v>
      </c>
      <c r="G15" s="7">
        <v>0.2</v>
      </c>
      <c r="H15" s="3" t="s">
        <v>31</v>
      </c>
      <c r="I15" s="12">
        <f>M13*G15</f>
        <v>5622.8071200000004</v>
      </c>
      <c r="J15" s="3" t="s">
        <v>32</v>
      </c>
      <c r="K15" s="14">
        <f>M13-I15</f>
        <v>22491.228479999998</v>
      </c>
      <c r="L15" s="3" t="s">
        <v>33</v>
      </c>
      <c r="M15" s="16">
        <v>43074</v>
      </c>
    </row>
    <row r="16" spans="6:13" ht="16.5">
      <c r="F16" s="31"/>
      <c r="G16" s="32"/>
      <c r="H16" s="32"/>
      <c r="I16" s="32"/>
      <c r="J16" s="32"/>
      <c r="K16" s="32"/>
      <c r="L16" s="32"/>
      <c r="M16" s="27"/>
    </row>
    <row r="17" spans="6:13" ht="60.75" customHeight="1">
      <c r="F17" s="33" t="s">
        <v>42</v>
      </c>
      <c r="G17" s="34"/>
      <c r="H17" s="34"/>
      <c r="I17" s="34"/>
      <c r="J17" s="34"/>
      <c r="K17" s="34"/>
      <c r="L17" s="34"/>
      <c r="M17" s="35"/>
    </row>
  </sheetData>
  <mergeCells count="9">
    <mergeCell ref="F9:M9"/>
    <mergeCell ref="F12:M12"/>
    <mergeCell ref="F16:M16"/>
    <mergeCell ref="F17:M17"/>
    <mergeCell ref="F1:M1"/>
    <mergeCell ref="F2:M2"/>
    <mergeCell ref="I4:J4"/>
    <mergeCell ref="L4:M4"/>
    <mergeCell ref="F6:M6"/>
  </mergeCells>
  <phoneticPr fontId="5" type="noConversion"/>
  <dataValidations count="1">
    <dataValidation type="list" allowBlank="1" showInputMessage="1" showErrorMessage="1" sqref="K5">
      <formula1>"优秀,超出预期,符合预期,低于预期"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F1:M14"/>
  <sheetViews>
    <sheetView topLeftCell="B1" workbookViewId="0">
      <selection activeCell="L24" sqref="L24"/>
    </sheetView>
  </sheetViews>
  <sheetFormatPr defaultColWidth="9" defaultRowHeight="13.5"/>
  <cols>
    <col min="6" max="6" width="17" customWidth="1"/>
    <col min="7" max="7" width="12" customWidth="1"/>
    <col min="8" max="8" width="17" customWidth="1"/>
    <col min="9" max="9" width="11.875" customWidth="1"/>
    <col min="10" max="10" width="17.625" customWidth="1"/>
    <col min="11" max="11" width="12.5" customWidth="1"/>
    <col min="12" max="12" width="12.875" customWidth="1"/>
    <col min="13" max="13" width="16.375" customWidth="1"/>
  </cols>
  <sheetData>
    <row r="1" spans="6:13" ht="22.5">
      <c r="F1" s="18" t="s">
        <v>0</v>
      </c>
      <c r="G1" s="19"/>
      <c r="H1" s="19"/>
      <c r="I1" s="19"/>
      <c r="J1" s="19"/>
      <c r="K1" s="19"/>
      <c r="L1" s="19"/>
      <c r="M1" s="20"/>
    </row>
    <row r="2" spans="6:13" ht="16.5">
      <c r="F2" s="21"/>
      <c r="G2" s="22"/>
      <c r="H2" s="22"/>
      <c r="I2" s="22"/>
      <c r="J2" s="22"/>
      <c r="K2" s="22"/>
      <c r="L2" s="22"/>
      <c r="M2" s="23"/>
    </row>
    <row r="3" spans="6:13" ht="16.5">
      <c r="F3" s="1" t="s">
        <v>1</v>
      </c>
      <c r="G3" s="2" t="s">
        <v>2</v>
      </c>
      <c r="H3" s="3" t="s">
        <v>3</v>
      </c>
      <c r="I3" s="2" t="s">
        <v>4</v>
      </c>
      <c r="J3" s="3" t="s">
        <v>5</v>
      </c>
      <c r="K3" s="8">
        <v>43070</v>
      </c>
      <c r="L3" s="2"/>
      <c r="M3" s="9"/>
    </row>
    <row r="4" spans="6:13" ht="16.5">
      <c r="F4" s="1" t="s">
        <v>6</v>
      </c>
      <c r="G4" s="2" t="s">
        <v>2</v>
      </c>
      <c r="H4" s="3" t="s">
        <v>7</v>
      </c>
      <c r="I4" s="24" t="s">
        <v>8</v>
      </c>
      <c r="J4" s="25"/>
      <c r="K4" s="10" t="s">
        <v>9</v>
      </c>
      <c r="L4" s="26" t="s">
        <v>10</v>
      </c>
      <c r="M4" s="27"/>
    </row>
    <row r="5" spans="6:13" ht="16.5">
      <c r="F5" s="1" t="s">
        <v>11</v>
      </c>
      <c r="G5" s="2">
        <v>100</v>
      </c>
      <c r="H5" s="3" t="s">
        <v>12</v>
      </c>
      <c r="I5" s="2">
        <v>148.9</v>
      </c>
      <c r="J5" s="3" t="s">
        <v>13</v>
      </c>
      <c r="K5" s="11" t="s">
        <v>14</v>
      </c>
      <c r="L5" s="2"/>
      <c r="M5" s="9"/>
    </row>
    <row r="6" spans="6:13" ht="16.5">
      <c r="F6" s="28"/>
      <c r="G6" s="29"/>
      <c r="H6" s="29"/>
      <c r="I6" s="29"/>
      <c r="J6" s="29"/>
      <c r="K6" s="29"/>
      <c r="L6" s="29"/>
      <c r="M6" s="30"/>
    </row>
    <row r="7" spans="6:13" ht="16.5">
      <c r="F7" s="1" t="s">
        <v>16</v>
      </c>
      <c r="G7" s="4" t="s">
        <v>38</v>
      </c>
      <c r="H7" s="3" t="s">
        <v>18</v>
      </c>
      <c r="I7" s="12">
        <v>6.35</v>
      </c>
      <c r="J7" s="3" t="s">
        <v>19</v>
      </c>
      <c r="K7" s="2">
        <f>I5*1190</f>
        <v>177191</v>
      </c>
      <c r="L7" s="3" t="s">
        <v>20</v>
      </c>
      <c r="M7" s="13">
        <f>I7*K7</f>
        <v>1125162.8500000001</v>
      </c>
    </row>
    <row r="8" spans="6:13" ht="16.5">
      <c r="F8" s="1" t="s">
        <v>21</v>
      </c>
      <c r="G8" s="5">
        <v>0.03</v>
      </c>
      <c r="H8" s="3" t="s">
        <v>22</v>
      </c>
      <c r="I8" s="12">
        <f>M7*G8</f>
        <v>33754.885499999997</v>
      </c>
      <c r="J8" s="2"/>
      <c r="K8" s="7"/>
      <c r="L8" s="2"/>
      <c r="M8" s="13"/>
    </row>
    <row r="9" spans="6:13" ht="16.5">
      <c r="F9" s="21"/>
      <c r="G9" s="22"/>
      <c r="H9" s="22"/>
      <c r="I9" s="22"/>
      <c r="J9" s="22"/>
      <c r="K9" s="22"/>
      <c r="L9" s="22"/>
      <c r="M9" s="23"/>
    </row>
    <row r="10" spans="6:13" ht="16.5">
      <c r="F10" s="6"/>
      <c r="G10" s="2"/>
      <c r="H10" s="2"/>
      <c r="I10" s="2"/>
      <c r="J10" s="2"/>
      <c r="K10" s="2"/>
      <c r="L10" s="3" t="s">
        <v>24</v>
      </c>
      <c r="M10" s="13">
        <f>I8</f>
        <v>33754.885499999997</v>
      </c>
    </row>
    <row r="11" spans="6:13" ht="16.5">
      <c r="F11" s="3" t="s">
        <v>25</v>
      </c>
      <c r="G11" s="7">
        <v>0</v>
      </c>
      <c r="H11" s="3" t="s">
        <v>26</v>
      </c>
      <c r="I11" s="13">
        <f>M13*G11</f>
        <v>0</v>
      </c>
      <c r="J11" s="1" t="s">
        <v>27</v>
      </c>
      <c r="K11" s="12">
        <v>0</v>
      </c>
      <c r="L11" s="3" t="s">
        <v>28</v>
      </c>
      <c r="M11" s="4" t="s">
        <v>29</v>
      </c>
    </row>
    <row r="12" spans="6:13" ht="16.5">
      <c r="F12" s="1" t="s">
        <v>30</v>
      </c>
      <c r="G12" s="7">
        <v>0.2</v>
      </c>
      <c r="H12" s="3" t="s">
        <v>31</v>
      </c>
      <c r="I12" s="12">
        <f>M10*G12</f>
        <v>6750.9771000000001</v>
      </c>
      <c r="J12" s="3" t="s">
        <v>32</v>
      </c>
      <c r="K12" s="14">
        <f>M10-I12</f>
        <v>27003.908399999997</v>
      </c>
      <c r="L12" s="3" t="s">
        <v>33</v>
      </c>
      <c r="M12" s="15">
        <v>43105</v>
      </c>
    </row>
    <row r="13" spans="6:13" ht="16.5">
      <c r="F13" s="31"/>
      <c r="G13" s="32"/>
      <c r="H13" s="32"/>
      <c r="I13" s="32"/>
      <c r="J13" s="32"/>
      <c r="K13" s="32"/>
      <c r="L13" s="32"/>
      <c r="M13" s="27"/>
    </row>
    <row r="14" spans="6:13" ht="60.75" customHeight="1">
      <c r="F14" s="33" t="s">
        <v>39</v>
      </c>
      <c r="G14" s="34"/>
      <c r="H14" s="34"/>
      <c r="I14" s="34"/>
      <c r="J14" s="34"/>
      <c r="K14" s="34"/>
      <c r="L14" s="34"/>
      <c r="M14" s="35"/>
    </row>
  </sheetData>
  <mergeCells count="8">
    <mergeCell ref="F9:M9"/>
    <mergeCell ref="F13:M13"/>
    <mergeCell ref="F14:M14"/>
    <mergeCell ref="F1:M1"/>
    <mergeCell ref="F2:M2"/>
    <mergeCell ref="I4:J4"/>
    <mergeCell ref="L4:M4"/>
    <mergeCell ref="F6:M6"/>
  </mergeCells>
  <phoneticPr fontId="5" type="noConversion"/>
  <dataValidations count="1">
    <dataValidation type="list" allowBlank="1" showInputMessage="1" showErrorMessage="1" sqref="K5">
      <formula1>"优秀,超出预期,符合预期,低于预期"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</vt:lpstr>
      <vt:lpstr>9月</vt:lpstr>
      <vt:lpstr>10月</vt:lpstr>
      <vt:lpstr>11月</vt:lpstr>
      <vt:lpstr>12月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UPC</cp:lastModifiedBy>
  <dcterms:created xsi:type="dcterms:W3CDTF">2006-09-13T11:21:00Z</dcterms:created>
  <dcterms:modified xsi:type="dcterms:W3CDTF">2018-01-11T14:10:53Z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