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9月" sheetId="1" r:id="rId1"/>
    <sheet name="10月" sheetId="2" r:id="rId2"/>
    <sheet name="11月" sheetId="3" r:id="rId3"/>
    <sheet name="12月" sheetId="4" r:id="rId4"/>
    <sheet name="1月" sheetId="5" r:id="rId5"/>
  </sheets>
  <calcPr calcId="124519"/>
</workbook>
</file>

<file path=xl/calcChain.xml><?xml version="1.0" encoding="utf-8"?>
<calcChain xmlns="http://schemas.openxmlformats.org/spreadsheetml/2006/main">
  <c r="CX51" i="4"/>
  <c r="CX50"/>
  <c r="CR51"/>
  <c r="CR50"/>
  <c r="CL51"/>
  <c r="CL50"/>
  <c r="CF51"/>
  <c r="CF50"/>
  <c r="BW51"/>
  <c r="BW50"/>
  <c r="BQ51"/>
  <c r="BQ50"/>
  <c r="BN51"/>
  <c r="BN50"/>
  <c r="BL51"/>
  <c r="BK51"/>
  <c r="BK50"/>
  <c r="BH50"/>
  <c r="BH51" s="1"/>
  <c r="AZ15"/>
  <c r="AZ14"/>
  <c r="AZ13"/>
  <c r="AZ12"/>
  <c r="AZ11"/>
  <c r="AZ10"/>
  <c r="AZ9"/>
  <c r="AZ8"/>
  <c r="AZ7"/>
  <c r="AZ6"/>
  <c r="AZ5"/>
  <c r="AZ4"/>
  <c r="AZ51" s="1"/>
  <c r="AZ3"/>
  <c r="AW12"/>
  <c r="AW11"/>
  <c r="AW10"/>
  <c r="AW9"/>
  <c r="AW8"/>
  <c r="AW7"/>
  <c r="AW6"/>
  <c r="AW5"/>
  <c r="AW4"/>
  <c r="AW51" s="1"/>
  <c r="AW3"/>
  <c r="AT4"/>
  <c r="AT5"/>
  <c r="AT6"/>
  <c r="AT7"/>
  <c r="AT8"/>
  <c r="AT9"/>
  <c r="AT10"/>
  <c r="AT11"/>
  <c r="AT12"/>
  <c r="AT13"/>
  <c r="AT14"/>
  <c r="AT15"/>
  <c r="AT3"/>
  <c r="AT51"/>
  <c r="AQ51"/>
  <c r="AN51"/>
  <c r="AK51"/>
  <c r="AN9"/>
  <c r="AN8"/>
  <c r="AN7"/>
  <c r="AN6"/>
  <c r="AN4"/>
  <c r="AN3"/>
  <c r="AH51"/>
  <c r="AE51"/>
  <c r="AH9"/>
  <c r="AH8"/>
  <c r="AH7"/>
  <c r="AH6"/>
  <c r="AH4"/>
  <c r="AH3"/>
  <c r="AB51"/>
  <c r="Y51"/>
  <c r="AB3"/>
  <c r="Y3"/>
  <c r="V3"/>
  <c r="V51"/>
  <c r="S51"/>
  <c r="P51"/>
  <c r="S4"/>
  <c r="S3"/>
  <c r="M51"/>
  <c r="M3"/>
  <c r="J51"/>
  <c r="J3"/>
  <c r="B33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51" i="4" l="1"/>
  <c r="B34" s="1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X79" i="2"/>
  <c r="Y79"/>
</calcChain>
</file>

<file path=xl/sharedStrings.xml><?xml version="1.0" encoding="utf-8"?>
<sst xmlns="http://schemas.openxmlformats.org/spreadsheetml/2006/main" count="317" uniqueCount="44">
  <si>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</si>
  <si>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</si>
  <si>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</si>
  <si>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</si>
  <si>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</si>
  <si>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</si>
  <si>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</si>
  <si>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</si>
  <si>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</si>
  <si>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</si>
  <si>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</si>
  <si>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</si>
  <si>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</si>
  <si>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</si>
  <si>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</si>
  <si>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</si>
  <si>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</si>
  <si>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</si>
  <si>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</si>
  <si>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</si>
  <si>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</si>
  <si>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</si>
  <si>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</si>
  <si>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</si>
  <si>
    <t>无</t>
    <phoneticPr fontId="1" type="noConversion"/>
  </si>
  <si>
    <t>12.12</t>
    <phoneticPr fontId="1" type="noConversion"/>
  </si>
  <si>
    <t>12.15</t>
    <phoneticPr fontId="1" type="noConversion"/>
  </si>
  <si>
    <t>12.17</t>
    <phoneticPr fontId="1" type="noConversion"/>
  </si>
  <si>
    <t>12.9</t>
    <phoneticPr fontId="1" type="noConversion"/>
  </si>
  <si>
    <t>12.14</t>
    <phoneticPr fontId="1" type="noConversion"/>
  </si>
  <si>
    <t>无</t>
    <phoneticPr fontId="1" type="noConversion"/>
  </si>
  <si>
    <t>无</t>
    <phoneticPr fontId="1" type="noConversion"/>
  </si>
  <si>
    <t>刁工地</t>
    <phoneticPr fontId="1" type="noConversion"/>
  </si>
  <si>
    <t>王工地</t>
    <phoneticPr fontId="1" type="noConversion"/>
  </si>
  <si>
    <t>物流</t>
    <phoneticPr fontId="1" type="noConversion"/>
  </si>
  <si>
    <t xml:space="preserve">12.18 </t>
    <phoneticPr fontId="1" type="noConversion"/>
  </si>
  <si>
    <t>12.20</t>
    <phoneticPr fontId="1" type="noConversion"/>
  </si>
  <si>
    <t>12.21</t>
    <phoneticPr fontId="1" type="noConversion"/>
  </si>
  <si>
    <t>无</t>
    <phoneticPr fontId="1" type="noConversion"/>
  </si>
  <si>
    <t>无</t>
    <phoneticPr fontId="1" type="noConversion"/>
  </si>
  <si>
    <t>1.1</t>
    <phoneticPr fontId="1" type="noConversion"/>
  </si>
  <si>
    <t>1.3</t>
    <phoneticPr fontId="1" type="noConversion"/>
  </si>
  <si>
    <t>12.24</t>
    <phoneticPr fontId="1" type="noConversion"/>
  </si>
  <si>
    <t>史总欠款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</si>
</sst>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6">
        <v>43003</v>
      </c>
      <c r="C1" s="17"/>
      <c r="D1" s="16">
        <v>43004</v>
      </c>
      <c r="E1" s="17"/>
      <c r="F1" s="16">
        <v>43005</v>
      </c>
      <c r="G1" s="17"/>
      <c r="H1" s="16">
        <v>43006</v>
      </c>
      <c r="I1" s="17"/>
      <c r="J1" s="16">
        <v>43007</v>
      </c>
      <c r="K1" s="17"/>
      <c r="L1" s="16">
        <v>43008</v>
      </c>
      <c r="M1" s="17"/>
      <c r="N1" s="16"/>
      <c r="O1" s="17"/>
      <c r="P1" s="16"/>
      <c r="Q1" s="17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6">
        <v>43009</v>
      </c>
      <c r="C1" s="17"/>
      <c r="D1" s="16">
        <v>43010</v>
      </c>
      <c r="E1" s="17"/>
      <c r="F1" s="16">
        <v>43011</v>
      </c>
      <c r="G1" s="17"/>
      <c r="H1" s="16">
        <v>43012</v>
      </c>
      <c r="I1" s="17"/>
      <c r="J1" s="16">
        <v>43013</v>
      </c>
      <c r="K1" s="17"/>
      <c r="L1" s="16">
        <v>43014</v>
      </c>
      <c r="M1" s="17"/>
      <c r="N1" s="16">
        <v>43015</v>
      </c>
      <c r="O1" s="17"/>
      <c r="P1" s="16">
        <v>43016</v>
      </c>
      <c r="Q1" s="17"/>
      <c r="R1" s="16">
        <v>43017</v>
      </c>
      <c r="S1" s="17"/>
      <c r="T1" s="16">
        <v>43018</v>
      </c>
      <c r="U1" s="17"/>
      <c r="V1" s="16">
        <v>43019</v>
      </c>
      <c r="W1" s="17"/>
      <c r="X1" s="16">
        <v>43020</v>
      </c>
      <c r="Y1" s="17"/>
      <c r="Z1" s="16">
        <v>43021</v>
      </c>
      <c r="AA1" s="17"/>
      <c r="AB1" s="16">
        <v>43022</v>
      </c>
      <c r="AC1" s="17"/>
      <c r="AD1" s="16">
        <v>43023</v>
      </c>
      <c r="AE1" s="17"/>
      <c r="AF1" s="16">
        <v>43024</v>
      </c>
      <c r="AG1" s="17"/>
      <c r="AH1" s="16">
        <v>43025</v>
      </c>
      <c r="AI1" s="17"/>
      <c r="AJ1" s="16">
        <v>43026</v>
      </c>
      <c r="AK1" s="17"/>
      <c r="AL1" s="16">
        <v>43027</v>
      </c>
      <c r="AM1" s="17"/>
      <c r="AN1" s="16">
        <v>43028</v>
      </c>
      <c r="AO1" s="17"/>
      <c r="AP1" s="16">
        <v>43029</v>
      </c>
      <c r="AQ1" s="17"/>
      <c r="AR1" s="16">
        <v>43030</v>
      </c>
      <c r="AS1" s="17"/>
      <c r="AT1" s="16">
        <v>43031</v>
      </c>
      <c r="AU1" s="17"/>
      <c r="AV1" s="16">
        <v>43032</v>
      </c>
      <c r="AW1" s="17"/>
      <c r="AX1" s="16">
        <v>43033</v>
      </c>
      <c r="AY1" s="17"/>
      <c r="AZ1" s="16">
        <v>43034</v>
      </c>
      <c r="BA1" s="17"/>
      <c r="BB1" s="16">
        <v>43035</v>
      </c>
      <c r="BC1" s="17"/>
      <c r="BD1" s="16">
        <v>43036</v>
      </c>
      <c r="BE1" s="17"/>
      <c r="BF1" s="16">
        <v>43037</v>
      </c>
      <c r="BG1" s="17"/>
      <c r="BH1" s="16">
        <v>43038</v>
      </c>
      <c r="BI1" s="17"/>
      <c r="BJ1" s="16">
        <v>43039</v>
      </c>
      <c r="BK1" s="17"/>
      <c r="BL1" s="16" t="s">
        <v>11</v>
      </c>
      <c r="BM1" s="17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6">
        <v>43040</v>
      </c>
      <c r="D1" s="17"/>
      <c r="E1" s="16">
        <v>43041</v>
      </c>
      <c r="F1" s="17"/>
      <c r="G1" s="16">
        <v>43042</v>
      </c>
      <c r="H1" s="17"/>
      <c r="I1" s="16">
        <v>43043</v>
      </c>
      <c r="J1" s="17"/>
      <c r="K1" s="16">
        <v>43044</v>
      </c>
      <c r="L1" s="17"/>
      <c r="M1" s="16">
        <v>43045</v>
      </c>
      <c r="N1" s="17"/>
      <c r="O1" s="16">
        <v>43046</v>
      </c>
      <c r="P1" s="17"/>
      <c r="Q1" s="16">
        <v>43047</v>
      </c>
      <c r="R1" s="17"/>
      <c r="S1" s="16">
        <v>43048</v>
      </c>
      <c r="T1" s="17"/>
      <c r="U1" s="16">
        <v>43049</v>
      </c>
      <c r="V1" s="16"/>
      <c r="W1" s="17"/>
      <c r="X1" s="16">
        <v>43050</v>
      </c>
      <c r="Y1" s="16"/>
      <c r="Z1" s="17"/>
      <c r="AA1" s="16">
        <v>43051</v>
      </c>
      <c r="AB1" s="16"/>
      <c r="AC1" s="17"/>
      <c r="AD1" s="16">
        <v>43052</v>
      </c>
      <c r="AE1" s="16"/>
      <c r="AF1" s="17"/>
      <c r="AG1" s="16">
        <v>43053</v>
      </c>
      <c r="AH1" s="16"/>
      <c r="AI1" s="17"/>
      <c r="AJ1" s="16">
        <v>43054</v>
      </c>
      <c r="AK1" s="16"/>
      <c r="AL1" s="17"/>
      <c r="AM1" s="16">
        <v>43055</v>
      </c>
      <c r="AN1" s="16"/>
      <c r="AO1" s="17"/>
      <c r="AP1" s="16">
        <v>43056</v>
      </c>
      <c r="AQ1" s="16"/>
      <c r="AR1" s="17"/>
      <c r="AS1" s="16">
        <v>43057</v>
      </c>
      <c r="AT1" s="16"/>
      <c r="AU1" s="17"/>
      <c r="AV1" s="16">
        <v>43058</v>
      </c>
      <c r="AW1" s="16"/>
      <c r="AX1" s="17"/>
      <c r="AY1" s="16">
        <v>43059</v>
      </c>
      <c r="AZ1" s="16"/>
      <c r="BA1" s="17"/>
      <c r="BB1" s="16">
        <v>43060</v>
      </c>
      <c r="BC1" s="16"/>
      <c r="BD1" s="17"/>
      <c r="BE1" s="16">
        <v>43061</v>
      </c>
      <c r="BF1" s="16"/>
      <c r="BG1" s="17"/>
      <c r="BH1" s="16">
        <v>43062</v>
      </c>
      <c r="BI1" s="16"/>
      <c r="BJ1" s="17"/>
      <c r="BK1" s="16">
        <v>43063</v>
      </c>
      <c r="BL1" s="16"/>
      <c r="BM1" s="17"/>
      <c r="BN1" s="16">
        <v>43064</v>
      </c>
      <c r="BO1" s="16"/>
      <c r="BP1" s="17"/>
      <c r="BQ1" s="16">
        <v>43065</v>
      </c>
      <c r="BR1" s="16"/>
      <c r="BS1" s="17"/>
      <c r="BT1" s="16">
        <v>43066</v>
      </c>
      <c r="BU1" s="16"/>
      <c r="BV1" s="17"/>
      <c r="BW1" s="16">
        <v>43067</v>
      </c>
      <c r="BX1" s="16"/>
      <c r="BY1" s="17"/>
      <c r="BZ1" s="16">
        <v>43068</v>
      </c>
      <c r="CA1" s="16"/>
      <c r="CB1" s="17"/>
      <c r="CC1" s="16">
        <v>43069</v>
      </c>
      <c r="CD1" s="16"/>
      <c r="CE1" s="17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E1:BG1"/>
    <mergeCell ref="BH1:BJ1"/>
    <mergeCell ref="AS1:AU1"/>
    <mergeCell ref="AV1:AX1"/>
    <mergeCell ref="AY1:BA1"/>
    <mergeCell ref="BB1:BD1"/>
    <mergeCell ref="C1:D1"/>
    <mergeCell ref="E1:F1"/>
    <mergeCell ref="G1:H1"/>
    <mergeCell ref="I1:J1"/>
    <mergeCell ref="K1:L1"/>
    <mergeCell ref="X1:Z1"/>
    <mergeCell ref="AA1:AC1"/>
    <mergeCell ref="AM1:AO1"/>
    <mergeCell ref="AP1:AR1"/>
    <mergeCell ref="AD1:AF1"/>
    <mergeCell ref="AG1:AI1"/>
    <mergeCell ref="AJ1:AL1"/>
    <mergeCell ref="M1:N1"/>
    <mergeCell ref="O1:P1"/>
    <mergeCell ref="Q1:R1"/>
    <mergeCell ref="S1:T1"/>
    <mergeCell ref="U1:W1"/>
    <mergeCell ref="BW1:BY1"/>
    <mergeCell ref="BZ1:CB1"/>
    <mergeCell ref="CC1:CE1"/>
    <mergeCell ref="BK1:BM1"/>
    <mergeCell ref="BN1:BP1"/>
    <mergeCell ref="BQ1:BS1"/>
    <mergeCell ref="BT1:BV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C51"/>
  <sheetViews>
    <sheetView topLeftCell="CD1" workbookViewId="0">
      <selection activeCell="CS2" sqref="CS1:DB1048576"/>
    </sheetView>
  </sheetViews>
  <sheetFormatPr defaultRowHeight="13.5"/>
  <cols>
    <col min="2" max="2" width="13.125" customWidth="1"/>
  </cols>
  <sheetData>
    <row r="1" spans="1:107">
      <c r="A1" t="s">
        <v>0</v>
      </c>
      <c r="B1" t="s">
        <v>14</v>
      </c>
      <c r="C1" s="16">
        <v>43070</v>
      </c>
      <c r="D1" s="16"/>
      <c r="E1" s="17"/>
      <c r="F1" s="16">
        <v>43071</v>
      </c>
      <c r="G1" s="16"/>
      <c r="H1" s="17"/>
      <c r="I1" s="16">
        <v>43072</v>
      </c>
      <c r="J1" s="16"/>
      <c r="K1" s="17"/>
      <c r="L1" s="16">
        <v>43073</v>
      </c>
      <c r="M1" s="16"/>
      <c r="N1" s="17"/>
      <c r="O1" s="16">
        <v>43074</v>
      </c>
      <c r="P1" s="16"/>
      <c r="Q1" s="17"/>
      <c r="R1" s="16">
        <v>43075</v>
      </c>
      <c r="S1" s="16"/>
      <c r="T1" s="17"/>
      <c r="U1" s="16">
        <v>43076</v>
      </c>
      <c r="V1" s="16"/>
      <c r="W1" s="17"/>
      <c r="X1" s="16">
        <v>43077</v>
      </c>
      <c r="Y1" s="16"/>
      <c r="Z1" s="17"/>
      <c r="AA1" s="16">
        <v>43078</v>
      </c>
      <c r="AB1" s="16"/>
      <c r="AC1" s="17"/>
      <c r="AD1" s="16">
        <v>43079</v>
      </c>
      <c r="AE1" s="16"/>
      <c r="AF1" s="17"/>
      <c r="AG1" s="16">
        <v>43080</v>
      </c>
      <c r="AH1" s="16"/>
      <c r="AI1" s="17"/>
      <c r="AJ1" s="16">
        <v>43081</v>
      </c>
      <c r="AK1" s="16"/>
      <c r="AL1" s="17"/>
      <c r="AM1" s="16">
        <v>43082</v>
      </c>
      <c r="AN1" s="16"/>
      <c r="AO1" s="17"/>
      <c r="AP1" s="16">
        <v>43083</v>
      </c>
      <c r="AQ1" s="16"/>
      <c r="AR1" s="17"/>
      <c r="AS1" s="16">
        <v>43084</v>
      </c>
      <c r="AT1" s="16"/>
      <c r="AU1" s="17"/>
      <c r="AV1" s="16">
        <v>43085</v>
      </c>
      <c r="AW1" s="16"/>
      <c r="AX1" s="17"/>
      <c r="AY1" s="16">
        <v>43086</v>
      </c>
      <c r="AZ1" s="16"/>
      <c r="BA1" s="17"/>
      <c r="BB1" s="16">
        <v>43087</v>
      </c>
      <c r="BC1" s="16"/>
      <c r="BD1" s="17"/>
      <c r="BE1" s="16">
        <v>43088</v>
      </c>
      <c r="BF1" s="16"/>
      <c r="BG1" s="17"/>
      <c r="BH1" s="16">
        <v>43089</v>
      </c>
      <c r="BI1" s="16"/>
      <c r="BJ1" s="17"/>
      <c r="BK1" s="16">
        <v>43090</v>
      </c>
      <c r="BL1" s="16"/>
      <c r="BM1" s="17"/>
      <c r="BN1" s="16">
        <v>43091</v>
      </c>
      <c r="BO1" s="16"/>
      <c r="BP1" s="17"/>
      <c r="BQ1" s="16">
        <v>43092</v>
      </c>
      <c r="BR1" s="16"/>
      <c r="BS1" s="17"/>
      <c r="BT1" s="16">
        <v>43093</v>
      </c>
      <c r="BU1" s="16"/>
      <c r="BV1" s="17"/>
      <c r="BW1" s="16">
        <v>43094</v>
      </c>
      <c r="BX1" s="16"/>
      <c r="BY1" s="17"/>
      <c r="BZ1" s="16">
        <v>43095</v>
      </c>
      <c r="CA1" s="16"/>
      <c r="CB1" s="17"/>
      <c r="CC1" s="16">
        <v>43096</v>
      </c>
      <c r="CD1" s="16"/>
      <c r="CE1" s="17"/>
      <c r="CF1" s="16">
        <v>43097</v>
      </c>
      <c r="CG1" s="16"/>
      <c r="CH1" s="17"/>
      <c r="CI1" s="16">
        <v>43098</v>
      </c>
      <c r="CJ1" s="16"/>
      <c r="CK1" s="17"/>
      <c r="CL1" s="16">
        <v>43099</v>
      </c>
      <c r="CM1" s="16"/>
      <c r="CN1" s="17"/>
      <c r="CO1" s="16">
        <v>43100</v>
      </c>
      <c r="CP1" s="16"/>
      <c r="CQ1" s="17"/>
      <c r="CR1" s="16">
        <v>43101</v>
      </c>
      <c r="CS1" s="16"/>
      <c r="CT1" s="17"/>
      <c r="CU1" s="16">
        <v>43102</v>
      </c>
      <c r="CV1" s="16"/>
      <c r="CW1" s="17"/>
      <c r="CX1" s="16">
        <v>43103</v>
      </c>
      <c r="CY1" s="16"/>
      <c r="CZ1" s="17"/>
      <c r="DA1" s="16">
        <v>43104</v>
      </c>
      <c r="DB1" s="16"/>
      <c r="DC1" s="17"/>
    </row>
    <row r="2" spans="1:107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32</v>
      </c>
      <c r="BI2" t="s">
        <v>33</v>
      </c>
      <c r="BJ2" t="s">
        <v>34</v>
      </c>
      <c r="BK2" t="s">
        <v>32</v>
      </c>
      <c r="BL2" t="s">
        <v>33</v>
      </c>
      <c r="BM2" t="s">
        <v>34</v>
      </c>
      <c r="BN2" t="s">
        <v>32</v>
      </c>
      <c r="BO2" t="s">
        <v>33</v>
      </c>
      <c r="BP2" t="s">
        <v>34</v>
      </c>
      <c r="BQ2" t="s">
        <v>32</v>
      </c>
      <c r="BR2" t="s">
        <v>33</v>
      </c>
      <c r="BS2" t="s">
        <v>34</v>
      </c>
      <c r="BT2" t="s">
        <v>32</v>
      </c>
      <c r="BU2" t="s">
        <v>33</v>
      </c>
      <c r="BV2" t="s">
        <v>34</v>
      </c>
      <c r="BW2" t="s">
        <v>32</v>
      </c>
      <c r="BX2" t="s">
        <v>33</v>
      </c>
      <c r="BY2" t="s">
        <v>34</v>
      </c>
      <c r="BZ2" t="s">
        <v>32</v>
      </c>
      <c r="CA2" t="s">
        <v>33</v>
      </c>
      <c r="CB2" t="s">
        <v>34</v>
      </c>
      <c r="CC2" t="s">
        <v>32</v>
      </c>
      <c r="CD2" t="s">
        <v>33</v>
      </c>
      <c r="CE2" t="s">
        <v>34</v>
      </c>
      <c r="CF2" t="s">
        <v>32</v>
      </c>
      <c r="CG2" t="s">
        <v>33</v>
      </c>
      <c r="CH2" t="s">
        <v>34</v>
      </c>
      <c r="CI2" t="s">
        <v>32</v>
      </c>
      <c r="CJ2" t="s">
        <v>33</v>
      </c>
      <c r="CK2" t="s">
        <v>34</v>
      </c>
      <c r="CL2" t="s">
        <v>32</v>
      </c>
      <c r="CM2" t="s">
        <v>33</v>
      </c>
      <c r="CN2" t="s">
        <v>34</v>
      </c>
      <c r="CO2" t="s">
        <v>32</v>
      </c>
      <c r="CP2" t="s">
        <v>33</v>
      </c>
      <c r="CQ2" t="s">
        <v>34</v>
      </c>
      <c r="CR2" t="s">
        <v>32</v>
      </c>
      <c r="CS2" t="s">
        <v>33</v>
      </c>
      <c r="CT2" t="s">
        <v>34</v>
      </c>
      <c r="CU2" t="s">
        <v>32</v>
      </c>
      <c r="CV2" t="s">
        <v>33</v>
      </c>
      <c r="CW2" t="s">
        <v>34</v>
      </c>
      <c r="CX2" t="s">
        <v>32</v>
      </c>
      <c r="CY2" t="s">
        <v>33</v>
      </c>
      <c r="CZ2" t="s">
        <v>34</v>
      </c>
      <c r="DA2" t="s">
        <v>32</v>
      </c>
      <c r="DB2" t="s">
        <v>33</v>
      </c>
      <c r="DC2" t="s">
        <v>34</v>
      </c>
    </row>
    <row r="3" spans="1:107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  <c r="AG3">
        <v>332</v>
      </c>
      <c r="AH3">
        <f>AG3/5.85*5.65</f>
        <v>320.64957264957269</v>
      </c>
      <c r="AI3">
        <v>5824</v>
      </c>
      <c r="AJ3" t="s">
        <v>24</v>
      </c>
      <c r="AL3" t="s">
        <v>24</v>
      </c>
      <c r="AM3">
        <v>1179</v>
      </c>
      <c r="AN3">
        <f>AM3/5.85*5.65</f>
        <v>1138.6923076923078</v>
      </c>
      <c r="AO3">
        <v>1900</v>
      </c>
      <c r="AP3" t="s">
        <v>19</v>
      </c>
      <c r="AR3" t="s">
        <v>19</v>
      </c>
      <c r="AS3" s="2">
        <v>3806</v>
      </c>
      <c r="AT3">
        <f>AS3/5.85*5.5</f>
        <v>3578.2905982905986</v>
      </c>
      <c r="AU3">
        <v>3666</v>
      </c>
      <c r="AV3">
        <v>771</v>
      </c>
      <c r="AW3">
        <f>AV3/5.85*5.5</f>
        <v>724.87179487179492</v>
      </c>
      <c r="AX3">
        <v>3302</v>
      </c>
      <c r="AY3" s="2">
        <v>1104</v>
      </c>
      <c r="AZ3">
        <f>AY3/5.85*5.5</f>
        <v>1037.948717948718</v>
      </c>
      <c r="BA3">
        <v>3395</v>
      </c>
      <c r="BD3">
        <v>5457</v>
      </c>
      <c r="BE3" t="s">
        <v>30</v>
      </c>
      <c r="BG3" t="s">
        <v>31</v>
      </c>
      <c r="BH3" s="2">
        <v>193.68</v>
      </c>
      <c r="BJ3">
        <v>3656</v>
      </c>
      <c r="BK3">
        <v>105.82</v>
      </c>
      <c r="BM3">
        <v>2750</v>
      </c>
      <c r="BN3" s="2">
        <v>46.67</v>
      </c>
      <c r="BP3" s="2">
        <v>1046</v>
      </c>
      <c r="BQ3" s="2">
        <v>285.82</v>
      </c>
      <c r="BS3">
        <v>4172</v>
      </c>
      <c r="BV3">
        <v>2791</v>
      </c>
      <c r="BW3">
        <v>194.37</v>
      </c>
      <c r="BY3">
        <v>2250</v>
      </c>
      <c r="BZ3" t="s">
        <v>38</v>
      </c>
      <c r="CC3" t="s">
        <v>38</v>
      </c>
      <c r="CF3">
        <v>83.1</v>
      </c>
      <c r="CH3" s="2">
        <v>872</v>
      </c>
      <c r="CI3" t="s">
        <v>19</v>
      </c>
      <c r="CK3" t="s">
        <v>19</v>
      </c>
      <c r="CL3">
        <v>84.37</v>
      </c>
      <c r="CN3">
        <v>2750</v>
      </c>
      <c r="CQ3">
        <v>7570</v>
      </c>
      <c r="CR3">
        <v>221.28</v>
      </c>
      <c r="CT3">
        <v>500.19</v>
      </c>
      <c r="CU3" t="s">
        <v>39</v>
      </c>
      <c r="CW3" t="s">
        <v>39</v>
      </c>
      <c r="CX3">
        <v>104.37</v>
      </c>
      <c r="CZ3" s="1">
        <v>2353</v>
      </c>
    </row>
    <row r="4" spans="1:107">
      <c r="A4" s="14" t="s">
        <v>23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2">
        <v>2940</v>
      </c>
      <c r="AG4">
        <v>965</v>
      </c>
      <c r="AH4">
        <f t="shared" ref="AH4:AH9" si="0">AG4/5.85*5.65</f>
        <v>932.008547008547</v>
      </c>
      <c r="AI4">
        <v>4437</v>
      </c>
      <c r="AM4">
        <v>464</v>
      </c>
      <c r="AN4">
        <f t="shared" ref="AN4:AN9" si="1">AM4/5.85*5.65</f>
        <v>448.13675213675219</v>
      </c>
      <c r="AO4">
        <v>2574</v>
      </c>
      <c r="AS4" s="2">
        <v>1834</v>
      </c>
      <c r="AT4">
        <f t="shared" ref="AT4" si="2">AS4/5.85*5.5</f>
        <v>1724.2735042735042</v>
      </c>
      <c r="AU4" s="2">
        <v>1241</v>
      </c>
      <c r="AV4">
        <v>1296</v>
      </c>
      <c r="AW4">
        <f t="shared" ref="AW4" si="3">AV4/5.85*5.5</f>
        <v>1218.4615384615386</v>
      </c>
      <c r="AX4">
        <v>3363</v>
      </c>
      <c r="AY4" s="2">
        <v>773</v>
      </c>
      <c r="AZ4">
        <f t="shared" ref="AZ4" si="4">AY4/5.85*5.5</f>
        <v>726.75213675213672</v>
      </c>
      <c r="BD4">
        <v>5657</v>
      </c>
      <c r="BH4" s="2">
        <v>180.35</v>
      </c>
      <c r="BK4">
        <v>141.03</v>
      </c>
      <c r="BM4">
        <v>2484</v>
      </c>
      <c r="BN4" s="2">
        <v>58.98</v>
      </c>
      <c r="BP4" s="2">
        <v>905</v>
      </c>
      <c r="BQ4" s="2">
        <v>156.19</v>
      </c>
      <c r="BV4" s="2">
        <v>1230</v>
      </c>
      <c r="BW4">
        <v>129.63999999999999</v>
      </c>
      <c r="CF4">
        <v>42.73</v>
      </c>
      <c r="CH4" s="2">
        <v>854</v>
      </c>
      <c r="CL4">
        <v>131.63999999999999</v>
      </c>
      <c r="CR4">
        <v>154</v>
      </c>
      <c r="CX4">
        <v>85.82</v>
      </c>
      <c r="CZ4" s="1">
        <v>2145</v>
      </c>
    </row>
    <row r="5" spans="1:107">
      <c r="A5" s="14" t="s">
        <v>28</v>
      </c>
      <c r="B5" s="15">
        <v>4289.6400000000003</v>
      </c>
      <c r="K5" s="2"/>
      <c r="N5" s="2"/>
      <c r="AF5" s="2"/>
      <c r="AS5" s="2">
        <v>452</v>
      </c>
      <c r="AT5">
        <f t="shared" ref="AT5:AT15" si="5">AS5/5.85*5.5</f>
        <v>424.95726495726501</v>
      </c>
      <c r="AU5" s="2">
        <v>819</v>
      </c>
      <c r="AV5">
        <v>1007</v>
      </c>
      <c r="AW5">
        <f t="shared" ref="AW5:AW12" si="6">AV5/5.85*5.5</f>
        <v>946.75213675213672</v>
      </c>
      <c r="AX5">
        <v>792</v>
      </c>
      <c r="AY5" s="2">
        <v>1086</v>
      </c>
      <c r="AZ5">
        <f t="shared" ref="AZ5:AZ15" si="7">AY5/5.85*5.5</f>
        <v>1021.0256410256411</v>
      </c>
      <c r="BH5" s="2">
        <v>150.77000000000001</v>
      </c>
      <c r="BK5">
        <v>148.38</v>
      </c>
      <c r="BM5">
        <v>2660</v>
      </c>
      <c r="BN5" s="2">
        <v>49.46</v>
      </c>
      <c r="BP5" s="2">
        <v>678</v>
      </c>
      <c r="BQ5" s="2">
        <v>102</v>
      </c>
      <c r="BV5" s="2">
        <v>919</v>
      </c>
      <c r="BW5">
        <v>81.819999999999993</v>
      </c>
      <c r="CF5">
        <v>191.82</v>
      </c>
      <c r="CH5" s="2">
        <v>513</v>
      </c>
      <c r="CL5">
        <v>118</v>
      </c>
      <c r="CR5">
        <v>140.19</v>
      </c>
      <c r="CX5">
        <v>84.19</v>
      </c>
      <c r="CZ5">
        <v>363.19</v>
      </c>
    </row>
    <row r="6" spans="1:107">
      <c r="A6" s="14" t="s">
        <v>25</v>
      </c>
      <c r="B6">
        <v>4133</v>
      </c>
      <c r="N6">
        <v>800</v>
      </c>
      <c r="AG6">
        <v>849</v>
      </c>
      <c r="AH6">
        <f t="shared" si="0"/>
        <v>819.97435897435912</v>
      </c>
      <c r="AM6">
        <v>1214</v>
      </c>
      <c r="AN6">
        <f t="shared" si="1"/>
        <v>1172.4957264957266</v>
      </c>
      <c r="AS6">
        <v>1124</v>
      </c>
      <c r="AT6">
        <f t="shared" si="5"/>
        <v>1056.7521367521367</v>
      </c>
      <c r="AU6" s="2">
        <v>1202</v>
      </c>
      <c r="AV6">
        <v>1739</v>
      </c>
      <c r="AW6">
        <f t="shared" si="6"/>
        <v>1634.9572649572651</v>
      </c>
      <c r="AX6">
        <v>730</v>
      </c>
      <c r="AY6" s="2">
        <v>640</v>
      </c>
      <c r="AZ6">
        <f t="shared" si="7"/>
        <v>601.70940170940173</v>
      </c>
      <c r="BH6" s="2">
        <v>125.82</v>
      </c>
      <c r="BK6">
        <v>383.08</v>
      </c>
      <c r="BM6">
        <v>2667</v>
      </c>
      <c r="BN6" s="2">
        <v>57.64</v>
      </c>
      <c r="BQ6" s="2">
        <v>154.37</v>
      </c>
      <c r="BV6" s="2">
        <v>434</v>
      </c>
      <c r="BW6">
        <v>120.91</v>
      </c>
      <c r="CF6">
        <v>123.46</v>
      </c>
      <c r="CH6" s="2">
        <v>631</v>
      </c>
      <c r="CL6">
        <v>277.45999999999998</v>
      </c>
      <c r="CR6">
        <v>62.37</v>
      </c>
      <c r="CX6">
        <v>120.91</v>
      </c>
    </row>
    <row r="7" spans="1:107">
      <c r="A7" s="14" t="s">
        <v>29</v>
      </c>
      <c r="B7" s="15">
        <v>16171.64</v>
      </c>
      <c r="AG7">
        <v>2230</v>
      </c>
      <c r="AH7">
        <f t="shared" si="0"/>
        <v>2153.7606837606841</v>
      </c>
      <c r="AM7">
        <v>726</v>
      </c>
      <c r="AN7">
        <f t="shared" si="1"/>
        <v>701.1794871794873</v>
      </c>
      <c r="AS7">
        <v>927</v>
      </c>
      <c r="AT7">
        <f t="shared" si="5"/>
        <v>871.53846153846166</v>
      </c>
      <c r="AV7">
        <v>900</v>
      </c>
      <c r="AW7">
        <f t="shared" si="6"/>
        <v>846.1538461538463</v>
      </c>
      <c r="AY7" s="2">
        <v>692</v>
      </c>
      <c r="AZ7">
        <f t="shared" si="7"/>
        <v>650.59829059829065</v>
      </c>
      <c r="BH7" s="2">
        <v>143.25</v>
      </c>
      <c r="BK7">
        <v>255.73</v>
      </c>
      <c r="BN7" s="2">
        <v>88.55</v>
      </c>
      <c r="BQ7" s="2">
        <v>127.64</v>
      </c>
      <c r="BV7" s="2">
        <v>456</v>
      </c>
      <c r="BW7">
        <v>141.63999999999999</v>
      </c>
      <c r="CF7">
        <v>221.1</v>
      </c>
      <c r="CL7">
        <v>254.73</v>
      </c>
      <c r="CR7">
        <v>157.28</v>
      </c>
      <c r="CX7">
        <v>86</v>
      </c>
    </row>
    <row r="8" spans="1:107">
      <c r="A8" s="14" t="s">
        <v>26</v>
      </c>
      <c r="B8">
        <v>10726</v>
      </c>
      <c r="AG8">
        <v>924</v>
      </c>
      <c r="AH8">
        <f t="shared" si="0"/>
        <v>892.41025641025647</v>
      </c>
      <c r="AM8">
        <v>1663</v>
      </c>
      <c r="AN8">
        <f t="shared" si="1"/>
        <v>1606.1452991452993</v>
      </c>
      <c r="AS8">
        <v>216</v>
      </c>
      <c r="AT8">
        <f t="shared" si="5"/>
        <v>203.07692307692309</v>
      </c>
      <c r="AV8">
        <v>504</v>
      </c>
      <c r="AW8">
        <f t="shared" si="6"/>
        <v>473.84615384615387</v>
      </c>
      <c r="AY8" s="2">
        <v>831</v>
      </c>
      <c r="AZ8">
        <f t="shared" si="7"/>
        <v>781.28205128205138</v>
      </c>
      <c r="BH8" s="2">
        <v>88.89</v>
      </c>
      <c r="BK8">
        <v>105.65</v>
      </c>
      <c r="BN8" s="2">
        <v>50.37</v>
      </c>
      <c r="BQ8" s="2">
        <v>91.64</v>
      </c>
      <c r="BW8">
        <v>150.55000000000001</v>
      </c>
      <c r="CF8">
        <v>132.19</v>
      </c>
      <c r="CL8">
        <v>281.45999999999998</v>
      </c>
      <c r="CR8">
        <v>143.63999999999999</v>
      </c>
      <c r="CX8">
        <v>136.19</v>
      </c>
    </row>
    <row r="9" spans="1:107">
      <c r="A9" s="14" t="s">
        <v>27</v>
      </c>
      <c r="B9">
        <v>8543</v>
      </c>
      <c r="AG9">
        <v>1474</v>
      </c>
      <c r="AH9">
        <f t="shared" si="0"/>
        <v>1423.6068376068379</v>
      </c>
      <c r="AM9">
        <v>618</v>
      </c>
      <c r="AN9">
        <f t="shared" si="1"/>
        <v>596.87179487179492</v>
      </c>
      <c r="AS9">
        <v>2285</v>
      </c>
      <c r="AT9">
        <f t="shared" si="5"/>
        <v>2148.2905982905986</v>
      </c>
      <c r="AV9">
        <v>491</v>
      </c>
      <c r="AW9">
        <f t="shared" si="6"/>
        <v>461.62393162393164</v>
      </c>
      <c r="AY9" s="2">
        <v>781</v>
      </c>
      <c r="AZ9">
        <f t="shared" si="7"/>
        <v>734.27350427350427</v>
      </c>
      <c r="BH9" s="2">
        <v>190.26</v>
      </c>
      <c r="BK9">
        <v>262.06</v>
      </c>
      <c r="BN9" s="2">
        <v>148.91</v>
      </c>
      <c r="BQ9" s="2">
        <v>165.82</v>
      </c>
      <c r="BW9">
        <v>200.91</v>
      </c>
      <c r="CF9">
        <v>116.19</v>
      </c>
      <c r="CL9">
        <v>58.91</v>
      </c>
      <c r="CR9">
        <v>109.64</v>
      </c>
      <c r="CX9">
        <v>148</v>
      </c>
    </row>
    <row r="10" spans="1:107">
      <c r="A10" s="14" t="s">
        <v>35</v>
      </c>
      <c r="B10">
        <v>11238</v>
      </c>
      <c r="AS10">
        <v>975</v>
      </c>
      <c r="AT10">
        <f t="shared" si="5"/>
        <v>916.66666666666674</v>
      </c>
      <c r="AV10">
        <v>705</v>
      </c>
      <c r="AW10">
        <f t="shared" si="6"/>
        <v>662.82051282051293</v>
      </c>
      <c r="AY10" s="2">
        <v>570</v>
      </c>
      <c r="AZ10">
        <f t="shared" si="7"/>
        <v>535.89743589743591</v>
      </c>
      <c r="BH10" s="2">
        <v>173.17</v>
      </c>
      <c r="BK10">
        <v>117.44</v>
      </c>
      <c r="BN10" s="2">
        <v>47.82</v>
      </c>
      <c r="BQ10" s="2">
        <v>147.63999999999999</v>
      </c>
      <c r="BW10">
        <v>132.19</v>
      </c>
      <c r="CF10">
        <v>151.1</v>
      </c>
      <c r="CL10">
        <v>248.37</v>
      </c>
      <c r="CR10">
        <v>155.1</v>
      </c>
      <c r="CX10">
        <v>170.37</v>
      </c>
    </row>
    <row r="11" spans="1:107">
      <c r="A11" s="14" t="s">
        <v>36</v>
      </c>
      <c r="B11">
        <v>10505.6</v>
      </c>
      <c r="AS11">
        <v>477</v>
      </c>
      <c r="AT11">
        <f t="shared" si="5"/>
        <v>448.46153846153851</v>
      </c>
      <c r="AV11">
        <v>1340</v>
      </c>
      <c r="AW11">
        <f t="shared" si="6"/>
        <v>1259.8290598290598</v>
      </c>
      <c r="AY11" s="2">
        <v>512</v>
      </c>
      <c r="AZ11">
        <f t="shared" si="7"/>
        <v>481.36752136752136</v>
      </c>
      <c r="BH11" s="2">
        <v>84.28</v>
      </c>
      <c r="BK11">
        <v>88.72</v>
      </c>
      <c r="BN11" s="2">
        <v>43.46</v>
      </c>
      <c r="BQ11" s="2">
        <v>142</v>
      </c>
      <c r="BW11">
        <v>160.72999999999999</v>
      </c>
      <c r="CF11">
        <v>101.82</v>
      </c>
      <c r="CL11">
        <v>82</v>
      </c>
      <c r="CR11">
        <v>121.1</v>
      </c>
      <c r="CX11">
        <v>174.73</v>
      </c>
    </row>
    <row r="12" spans="1:107">
      <c r="A12" s="14" t="s">
        <v>37</v>
      </c>
      <c r="B12">
        <v>13447</v>
      </c>
      <c r="AS12">
        <v>473</v>
      </c>
      <c r="AT12">
        <f t="shared" si="5"/>
        <v>444.70085470085473</v>
      </c>
      <c r="AV12">
        <v>334</v>
      </c>
      <c r="AW12">
        <f t="shared" si="6"/>
        <v>314.01709401709405</v>
      </c>
      <c r="AY12" s="2">
        <v>684</v>
      </c>
      <c r="AZ12">
        <f t="shared" si="7"/>
        <v>643.07692307692309</v>
      </c>
      <c r="BH12" s="2">
        <v>186.67</v>
      </c>
      <c r="BK12">
        <v>327.87</v>
      </c>
      <c r="BN12" s="2">
        <v>214.55</v>
      </c>
      <c r="BQ12" s="2">
        <v>201.46</v>
      </c>
      <c r="BW12">
        <v>148.19</v>
      </c>
      <c r="CF12">
        <v>78.73</v>
      </c>
      <c r="CL12">
        <v>355.82</v>
      </c>
      <c r="CR12">
        <v>157</v>
      </c>
      <c r="CX12">
        <v>138.19</v>
      </c>
    </row>
    <row r="13" spans="1:107">
      <c r="A13" s="14" t="s">
        <v>37</v>
      </c>
      <c r="B13">
        <v>11850</v>
      </c>
      <c r="AS13">
        <v>1543</v>
      </c>
      <c r="AT13">
        <f t="shared" si="5"/>
        <v>1450.6837606837607</v>
      </c>
      <c r="AY13" s="2">
        <v>1632</v>
      </c>
      <c r="AZ13">
        <f t="shared" si="7"/>
        <v>1534.3589743589746</v>
      </c>
      <c r="BH13" s="2">
        <v>392.48</v>
      </c>
      <c r="BK13">
        <v>270.95</v>
      </c>
      <c r="BN13" s="2">
        <v>113.1</v>
      </c>
      <c r="BQ13" s="2">
        <v>180.91</v>
      </c>
      <c r="BW13">
        <v>20.55</v>
      </c>
      <c r="CF13">
        <v>103.1</v>
      </c>
      <c r="CL13">
        <v>207.1</v>
      </c>
      <c r="CR13">
        <v>455.28</v>
      </c>
      <c r="CX13">
        <v>186.19</v>
      </c>
    </row>
    <row r="14" spans="1:107">
      <c r="A14" s="14" t="s">
        <v>42</v>
      </c>
      <c r="B14">
        <v>517</v>
      </c>
      <c r="AS14">
        <v>3075</v>
      </c>
      <c r="AT14">
        <f t="shared" si="5"/>
        <v>2891.0256410256411</v>
      </c>
      <c r="AY14" s="2">
        <v>2120</v>
      </c>
      <c r="AZ14">
        <f t="shared" si="7"/>
        <v>1993.1623931623933</v>
      </c>
      <c r="BH14" s="2">
        <v>254.36</v>
      </c>
      <c r="BK14">
        <v>211.8</v>
      </c>
      <c r="BN14" s="2">
        <v>87.82</v>
      </c>
      <c r="BQ14" s="2">
        <v>114.37</v>
      </c>
      <c r="BW14">
        <v>46.73</v>
      </c>
      <c r="CF14">
        <v>119.46</v>
      </c>
      <c r="CL14">
        <v>200.73</v>
      </c>
      <c r="CR14">
        <v>176.73</v>
      </c>
      <c r="CX14">
        <v>255.28</v>
      </c>
    </row>
    <row r="15" spans="1:107">
      <c r="A15">
        <v>12.24</v>
      </c>
      <c r="B15">
        <v>9162</v>
      </c>
      <c r="AS15">
        <v>314</v>
      </c>
      <c r="AT15">
        <f t="shared" si="5"/>
        <v>295.21367521367523</v>
      </c>
      <c r="AY15" s="2">
        <v>528</v>
      </c>
      <c r="AZ15">
        <f t="shared" si="7"/>
        <v>496.41025641025647</v>
      </c>
      <c r="BH15" s="2">
        <v>417.27</v>
      </c>
      <c r="BN15" s="2">
        <v>95.64</v>
      </c>
      <c r="BW15">
        <v>117.46</v>
      </c>
      <c r="CF15">
        <v>61.28</v>
      </c>
      <c r="CL15">
        <v>96.19</v>
      </c>
      <c r="CR15">
        <v>182.73</v>
      </c>
      <c r="CX15">
        <v>176.37</v>
      </c>
    </row>
    <row r="16" spans="1:107">
      <c r="A16">
        <v>12.24</v>
      </c>
      <c r="B16">
        <v>9102</v>
      </c>
      <c r="BH16" s="2">
        <v>73</v>
      </c>
      <c r="BN16" s="2">
        <v>121.64</v>
      </c>
      <c r="BW16">
        <v>115.82</v>
      </c>
      <c r="CF16">
        <v>226.91</v>
      </c>
      <c r="CL16">
        <v>115.82</v>
      </c>
      <c r="CR16">
        <v>124.73</v>
      </c>
      <c r="CX16">
        <v>178.19</v>
      </c>
    </row>
    <row r="17" spans="1:102">
      <c r="A17">
        <v>12.27</v>
      </c>
      <c r="B17">
        <v>4186</v>
      </c>
      <c r="BH17" s="2">
        <v>59.83</v>
      </c>
      <c r="BN17" s="2">
        <v>179.64</v>
      </c>
      <c r="BW17">
        <v>231.46</v>
      </c>
      <c r="CF17">
        <v>91.28</v>
      </c>
      <c r="CL17">
        <v>121.28</v>
      </c>
      <c r="CR17">
        <v>107.64</v>
      </c>
      <c r="CX17">
        <v>354.55</v>
      </c>
    </row>
    <row r="18" spans="1:102">
      <c r="A18">
        <v>12.27</v>
      </c>
      <c r="B18">
        <v>9762</v>
      </c>
      <c r="BH18" s="2">
        <v>59.15</v>
      </c>
      <c r="BN18" s="2">
        <v>137.1</v>
      </c>
      <c r="BW18">
        <v>159.63999999999999</v>
      </c>
      <c r="CF18">
        <v>118.37</v>
      </c>
      <c r="CL18">
        <v>151.1</v>
      </c>
      <c r="CR18">
        <v>251.28</v>
      </c>
      <c r="CX18">
        <v>121.64</v>
      </c>
    </row>
    <row r="19" spans="1:102">
      <c r="A19">
        <v>12.28</v>
      </c>
      <c r="B19">
        <v>12864</v>
      </c>
      <c r="BH19" s="2">
        <v>251.97</v>
      </c>
      <c r="BN19" s="2">
        <v>6.37</v>
      </c>
      <c r="BW19">
        <v>176</v>
      </c>
      <c r="CF19">
        <v>216.55</v>
      </c>
      <c r="CL19">
        <v>196.37</v>
      </c>
      <c r="CR19">
        <v>119.1</v>
      </c>
      <c r="CX19">
        <v>203.46</v>
      </c>
    </row>
    <row r="20" spans="1:102">
      <c r="A20">
        <v>12.28</v>
      </c>
      <c r="B20">
        <v>4058</v>
      </c>
      <c r="BH20" s="2">
        <v>193.17</v>
      </c>
      <c r="BN20" s="2">
        <v>131.27000000000001</v>
      </c>
      <c r="BW20">
        <v>73.64</v>
      </c>
      <c r="CF20">
        <v>206.19</v>
      </c>
      <c r="CR20">
        <v>204.73</v>
      </c>
      <c r="CX20">
        <v>100.91</v>
      </c>
    </row>
    <row r="21" spans="1:102">
      <c r="A21">
        <v>12.3</v>
      </c>
      <c r="B21">
        <v>14609</v>
      </c>
      <c r="BH21" s="2">
        <v>73</v>
      </c>
      <c r="BN21" s="2">
        <v>175.46</v>
      </c>
      <c r="BW21">
        <v>111.46</v>
      </c>
      <c r="CF21">
        <v>187.83</v>
      </c>
      <c r="CR21">
        <v>106.73</v>
      </c>
      <c r="CX21">
        <v>91.28</v>
      </c>
    </row>
    <row r="22" spans="1:102">
      <c r="BH22" s="2">
        <v>110.26</v>
      </c>
      <c r="BN22" s="2">
        <v>108.91</v>
      </c>
      <c r="BW22">
        <v>133.63999999999999</v>
      </c>
      <c r="CF22">
        <v>186.73</v>
      </c>
      <c r="CR22">
        <v>220.73</v>
      </c>
      <c r="CX22">
        <v>158.91</v>
      </c>
    </row>
    <row r="23" spans="1:102">
      <c r="A23" s="1" t="s">
        <v>43</v>
      </c>
      <c r="B23" s="1">
        <v>10608.52</v>
      </c>
      <c r="BH23" s="2">
        <v>105.82</v>
      </c>
      <c r="BW23">
        <v>96.55</v>
      </c>
      <c r="CF23">
        <v>102.73</v>
      </c>
      <c r="CR23">
        <v>317.45999999999998</v>
      </c>
      <c r="CX23">
        <v>219.1</v>
      </c>
    </row>
    <row r="24" spans="1:102">
      <c r="BH24" s="2">
        <v>108.55</v>
      </c>
      <c r="BW24">
        <v>54.19</v>
      </c>
      <c r="CF24">
        <v>249.82</v>
      </c>
      <c r="CR24">
        <v>244</v>
      </c>
      <c r="CX24">
        <v>245.1</v>
      </c>
    </row>
    <row r="25" spans="1:102">
      <c r="A25" s="14" t="s">
        <v>40</v>
      </c>
      <c r="B25">
        <v>15000</v>
      </c>
      <c r="BH25" s="2">
        <v>81.37</v>
      </c>
      <c r="BW25">
        <v>49.1</v>
      </c>
      <c r="CF25">
        <v>71.459999999999994</v>
      </c>
      <c r="CR25">
        <v>162.37</v>
      </c>
      <c r="CX25">
        <v>121.28</v>
      </c>
    </row>
    <row r="26" spans="1:102">
      <c r="A26" s="14" t="s">
        <v>41</v>
      </c>
      <c r="B26">
        <v>18696</v>
      </c>
      <c r="BH26" s="2">
        <v>128.04</v>
      </c>
      <c r="CF26">
        <v>72.19</v>
      </c>
      <c r="CR26">
        <v>83.64</v>
      </c>
      <c r="CX26">
        <v>98.19</v>
      </c>
    </row>
    <row r="27" spans="1:102">
      <c r="A27" s="14" t="s">
        <v>41</v>
      </c>
      <c r="B27">
        <v>13637</v>
      </c>
      <c r="BH27" s="2">
        <v>203.42</v>
      </c>
      <c r="CF27">
        <v>145.28</v>
      </c>
      <c r="CX27">
        <v>89.28</v>
      </c>
    </row>
    <row r="28" spans="1:102">
      <c r="BH28" s="2">
        <v>141.71</v>
      </c>
      <c r="CX28">
        <v>98.19</v>
      </c>
    </row>
    <row r="29" spans="1:102">
      <c r="BH29" s="2">
        <v>107.7</v>
      </c>
    </row>
    <row r="30" spans="1:102">
      <c r="A30" s="14"/>
      <c r="BH30" s="2">
        <v>79.489999999999995</v>
      </c>
    </row>
    <row r="31" spans="1:102">
      <c r="A31" s="14"/>
      <c r="BH31" s="2">
        <v>250.95</v>
      </c>
    </row>
    <row r="32" spans="1:102">
      <c r="A32" s="14"/>
      <c r="BH32" s="2">
        <v>166.84</v>
      </c>
    </row>
    <row r="33" spans="1:60">
      <c r="A33" s="14" t="s">
        <v>16</v>
      </c>
      <c r="B33">
        <f>SUM(B2:B27)</f>
        <v>202934.66999999998</v>
      </c>
      <c r="BH33" s="2">
        <v>113.17</v>
      </c>
    </row>
    <row r="34" spans="1:60">
      <c r="A34" s="14" t="s">
        <v>21</v>
      </c>
      <c r="B34" s="13">
        <f>B33-A51</f>
        <v>7768.7634017093806</v>
      </c>
    </row>
    <row r="35" spans="1:60">
      <c r="A35" s="14"/>
    </row>
    <row r="50" spans="1:102">
      <c r="BH50">
        <f>SUM(BH3:BH33)</f>
        <v>4888.6899999999996</v>
      </c>
      <c r="BK50">
        <f>SUM(BK3:BK33)</f>
        <v>2418.5300000000002</v>
      </c>
      <c r="BN50">
        <f>SUM(BN3:BN22)</f>
        <v>1963.3600000000004</v>
      </c>
      <c r="BQ50">
        <f>SUM(BQ3:BQ22)</f>
        <v>1869.8600000000001</v>
      </c>
      <c r="BW50">
        <f>SUM(BW3:BW25)</f>
        <v>2847.19</v>
      </c>
      <c r="CF50">
        <f>SUM(CF3:CF27)</f>
        <v>3401.4200000000005</v>
      </c>
      <c r="CL50">
        <f>SUM(CL3:CL19)</f>
        <v>2981.3500000000004</v>
      </c>
      <c r="CR50">
        <f>SUM(CR3:CR26)</f>
        <v>4178.75</v>
      </c>
      <c r="CX50">
        <f>SUM(CX3:CX28)</f>
        <v>3946.6900000000005</v>
      </c>
    </row>
    <row r="51" spans="1:102">
      <c r="A51">
        <f>SUM(C51:DU51)</f>
        <v>195165.9065982906</v>
      </c>
      <c r="J51">
        <f>SUM(J2:J50)</f>
        <v>1364.102564102564</v>
      </c>
      <c r="M51">
        <f>SUM(M2:M50)</f>
        <v>314.85470085470087</v>
      </c>
      <c r="P51">
        <f>SUM(P2:P50)</f>
        <v>0</v>
      </c>
      <c r="S51">
        <f>SUM(S2:S50)</f>
        <v>1852.4273504273506</v>
      </c>
      <c r="V51">
        <f>SUM(V2:V50)</f>
        <v>304.23076923076923</v>
      </c>
      <c r="Y51">
        <f>SUM(Y2:Y50)</f>
        <v>169.01709401709402</v>
      </c>
      <c r="AB51">
        <f>SUM(AB2:AB50)</f>
        <v>3090.5982905982905</v>
      </c>
      <c r="AE51">
        <f>SUM(AE2:AE50)</f>
        <v>0</v>
      </c>
      <c r="AH51">
        <f>SUM(AH2:AH50)</f>
        <v>6542.4102564102568</v>
      </c>
      <c r="AK51">
        <f>SUM(AK2:AK50)</f>
        <v>0</v>
      </c>
      <c r="AN51">
        <f>SUM(AN2:AN50)</f>
        <v>5663.5213675213681</v>
      </c>
      <c r="AQ51">
        <f>SUM(AQ2:AQ50)</f>
        <v>0</v>
      </c>
      <c r="AT51">
        <f>SUM(AT2:AT50)</f>
        <v>16453.931623931625</v>
      </c>
      <c r="AW51">
        <f>SUM(AW2:AW50)</f>
        <v>8543.3333333333339</v>
      </c>
      <c r="AZ51">
        <f>SUM(AZ2:AZ50)</f>
        <v>11237.863247863246</v>
      </c>
      <c r="BH51">
        <f>BH50*4.9</f>
        <v>23954.580999999998</v>
      </c>
      <c r="BK51">
        <f>BK50*4.9</f>
        <v>11850.797000000002</v>
      </c>
      <c r="BL51">
        <f>SUM(BL2:BL50)</f>
        <v>0</v>
      </c>
      <c r="BN51">
        <f>BN50*4.9</f>
        <v>9620.4640000000018</v>
      </c>
      <c r="BQ51">
        <f>BQ50*4.9</f>
        <v>9162.3140000000021</v>
      </c>
      <c r="BW51">
        <f>BW50*4.9</f>
        <v>13951.231000000002</v>
      </c>
      <c r="CF51">
        <f>CF50*4.9</f>
        <v>16666.958000000002</v>
      </c>
      <c r="CL51">
        <f>CL50*4.9</f>
        <v>14608.615000000003</v>
      </c>
      <c r="CR51">
        <f>CR50*4.9</f>
        <v>20475.875</v>
      </c>
      <c r="CX51">
        <f>CX50*4.9</f>
        <v>19338.781000000003</v>
      </c>
    </row>
  </sheetData>
  <mergeCells count="35">
    <mergeCell ref="DA1:DC1"/>
    <mergeCell ref="BT1:BV1"/>
    <mergeCell ref="CL1:CN1"/>
    <mergeCell ref="CO1:CQ1"/>
    <mergeCell ref="BZ1:CB1"/>
    <mergeCell ref="CC1:CE1"/>
    <mergeCell ref="CF1:CH1"/>
    <mergeCell ref="CI1:CK1"/>
    <mergeCell ref="BW1:BY1"/>
    <mergeCell ref="AY1:BA1"/>
    <mergeCell ref="BB1:BD1"/>
    <mergeCell ref="CR1:CT1"/>
    <mergeCell ref="CU1:CW1"/>
    <mergeCell ref="CX1:CZ1"/>
    <mergeCell ref="BN1:BP1"/>
    <mergeCell ref="BQ1:BS1"/>
    <mergeCell ref="BE1:BG1"/>
    <mergeCell ref="BH1:BJ1"/>
    <mergeCell ref="BK1:BM1"/>
    <mergeCell ref="AV1:AX1"/>
    <mergeCell ref="AD1:AF1"/>
    <mergeCell ref="AJ1:AL1"/>
    <mergeCell ref="AM1:AO1"/>
    <mergeCell ref="AG1:AI1"/>
    <mergeCell ref="AA1:AC1"/>
    <mergeCell ref="AP1:AR1"/>
    <mergeCell ref="AS1:AU1"/>
    <mergeCell ref="C1:E1"/>
    <mergeCell ref="F1:H1"/>
    <mergeCell ref="L1:N1"/>
    <mergeCell ref="O1:Q1"/>
    <mergeCell ref="X1:Z1"/>
    <mergeCell ref="R1:T1"/>
    <mergeCell ref="U1:W1"/>
    <mergeCell ref="I1:K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28"/>
  <sheetViews>
    <sheetView tabSelected="1" topLeftCell="T1" workbookViewId="0">
      <selection activeCell="AM7" sqref="AM7"/>
    </sheetView>
  </sheetViews>
  <sheetFormatPr defaultRowHeight="13.5"/>
  <sheetData>
    <row r="1" spans="1:42">
      <c r="A1" t="s">
        <v>0</v>
      </c>
      <c r="B1" t="s">
        <v>14</v>
      </c>
      <c r="E1" s="16">
        <v>43102</v>
      </c>
      <c r="F1" s="16"/>
      <c r="G1" s="17"/>
      <c r="H1" s="16">
        <v>43103</v>
      </c>
      <c r="I1" s="16"/>
      <c r="J1" s="17"/>
      <c r="M1" s="16">
        <v>43104</v>
      </c>
      <c r="N1" s="16"/>
      <c r="O1" s="17"/>
      <c r="P1" s="16">
        <v>43105</v>
      </c>
      <c r="Q1" s="16"/>
      <c r="R1" s="17"/>
      <c r="S1" s="16">
        <v>43106</v>
      </c>
      <c r="T1" s="16"/>
      <c r="U1" s="17"/>
      <c r="V1" s="16">
        <v>43107</v>
      </c>
      <c r="W1" s="16"/>
      <c r="X1" s="17"/>
      <c r="Y1" s="16">
        <v>43108</v>
      </c>
      <c r="Z1" s="16"/>
      <c r="AA1" s="17"/>
      <c r="AB1" s="16">
        <v>43109</v>
      </c>
      <c r="AC1" s="16"/>
      <c r="AD1" s="17"/>
      <c r="AE1" s="16">
        <v>43110</v>
      </c>
      <c r="AF1" s="16"/>
      <c r="AG1" s="17"/>
      <c r="AH1" s="16">
        <v>43111</v>
      </c>
      <c r="AI1" s="16"/>
      <c r="AJ1" s="17"/>
      <c r="AK1" s="16">
        <v>43112</v>
      </c>
      <c r="AL1" s="16"/>
      <c r="AM1" s="17"/>
      <c r="AN1" s="16">
        <v>43113</v>
      </c>
      <c r="AO1" s="16"/>
      <c r="AP1" s="17"/>
    </row>
    <row r="2" spans="1:42">
      <c r="C2" t="s">
        <v>33</v>
      </c>
      <c r="D2" t="s">
        <v>34</v>
      </c>
      <c r="E2" t="s">
        <v>32</v>
      </c>
      <c r="F2" t="s">
        <v>33</v>
      </c>
      <c r="G2" t="s">
        <v>34</v>
      </c>
      <c r="H2" t="s">
        <v>32</v>
      </c>
      <c r="I2" t="s">
        <v>33</v>
      </c>
      <c r="J2" t="s">
        <v>34</v>
      </c>
      <c r="K2" t="s">
        <v>32</v>
      </c>
      <c r="L2" t="s">
        <v>33</v>
      </c>
      <c r="M2" t="s">
        <v>32</v>
      </c>
      <c r="N2" t="s">
        <v>33</v>
      </c>
      <c r="O2" t="s">
        <v>34</v>
      </c>
      <c r="P2" t="s">
        <v>32</v>
      </c>
      <c r="Q2" t="s">
        <v>33</v>
      </c>
      <c r="R2" t="s">
        <v>34</v>
      </c>
      <c r="S2" t="s">
        <v>32</v>
      </c>
      <c r="T2" t="s">
        <v>33</v>
      </c>
      <c r="U2" t="s">
        <v>34</v>
      </c>
      <c r="V2" t="s">
        <v>32</v>
      </c>
      <c r="W2" t="s">
        <v>33</v>
      </c>
      <c r="X2" t="s">
        <v>34</v>
      </c>
      <c r="Y2" t="s">
        <v>32</v>
      </c>
      <c r="Z2" t="s">
        <v>33</v>
      </c>
      <c r="AA2" t="s">
        <v>34</v>
      </c>
      <c r="AB2" t="s">
        <v>32</v>
      </c>
      <c r="AC2" t="s">
        <v>33</v>
      </c>
      <c r="AD2" t="s">
        <v>34</v>
      </c>
      <c r="AE2" t="s">
        <v>32</v>
      </c>
      <c r="AF2" t="s">
        <v>33</v>
      </c>
      <c r="AG2" t="s">
        <v>34</v>
      </c>
      <c r="AH2" t="s">
        <v>32</v>
      </c>
      <c r="AI2" t="s">
        <v>33</v>
      </c>
      <c r="AJ2" t="s">
        <v>34</v>
      </c>
      <c r="AK2" t="s">
        <v>32</v>
      </c>
      <c r="AL2" t="s">
        <v>33</v>
      </c>
      <c r="AM2" t="s">
        <v>34</v>
      </c>
      <c r="AN2" t="s">
        <v>32</v>
      </c>
      <c r="AO2" t="s">
        <v>33</v>
      </c>
      <c r="AP2" t="s">
        <v>34</v>
      </c>
    </row>
    <row r="3" spans="1:42">
      <c r="D3">
        <v>500.19</v>
      </c>
      <c r="E3" t="s">
        <v>39</v>
      </c>
      <c r="G3" t="s">
        <v>39</v>
      </c>
      <c r="H3" s="4">
        <v>104.37</v>
      </c>
      <c r="J3" s="2">
        <v>2353</v>
      </c>
      <c r="O3">
        <v>1936</v>
      </c>
      <c r="R3">
        <v>1251</v>
      </c>
      <c r="U3">
        <v>2522</v>
      </c>
      <c r="AA3" s="2">
        <v>2997</v>
      </c>
      <c r="AB3">
        <v>2627</v>
      </c>
      <c r="AG3" s="2">
        <v>1850</v>
      </c>
      <c r="AJ3">
        <v>2303</v>
      </c>
      <c r="AM3">
        <v>2538</v>
      </c>
      <c r="AP3" s="1">
        <v>2690.19</v>
      </c>
    </row>
    <row r="4" spans="1:42">
      <c r="H4" s="4">
        <v>85.82</v>
      </c>
      <c r="J4" s="2">
        <v>2145</v>
      </c>
      <c r="O4">
        <v>1185</v>
      </c>
      <c r="R4">
        <v>3020</v>
      </c>
      <c r="AA4" s="2">
        <v>3304</v>
      </c>
      <c r="AG4" s="2">
        <v>3367</v>
      </c>
      <c r="AM4">
        <v>1381.87</v>
      </c>
    </row>
    <row r="5" spans="1:42">
      <c r="H5" s="4">
        <v>84.19</v>
      </c>
      <c r="J5">
        <v>363.19</v>
      </c>
      <c r="O5">
        <v>682</v>
      </c>
      <c r="R5">
        <v>3102</v>
      </c>
      <c r="AA5" s="2">
        <v>1600</v>
      </c>
      <c r="AG5" s="2">
        <v>4041</v>
      </c>
    </row>
    <row r="6" spans="1:42">
      <c r="H6" s="4">
        <v>120.91</v>
      </c>
      <c r="O6">
        <v>1052</v>
      </c>
      <c r="AA6" s="2">
        <v>3799</v>
      </c>
      <c r="AB6">
        <v>2500</v>
      </c>
    </row>
    <row r="7" spans="1:42">
      <c r="H7" s="4">
        <v>86</v>
      </c>
      <c r="O7">
        <v>2450</v>
      </c>
      <c r="AA7" s="2">
        <v>297</v>
      </c>
      <c r="AB7">
        <v>2408</v>
      </c>
    </row>
    <row r="8" spans="1:42">
      <c r="H8" s="4">
        <v>136.19</v>
      </c>
      <c r="AA8" s="2">
        <v>1155</v>
      </c>
      <c r="AB8" s="2"/>
    </row>
    <row r="9" spans="1:42">
      <c r="H9" s="4">
        <v>148</v>
      </c>
      <c r="AA9" s="2">
        <v>530</v>
      </c>
    </row>
    <row r="10" spans="1:42">
      <c r="H10" s="4">
        <v>170.37</v>
      </c>
      <c r="AA10" s="2">
        <v>1205</v>
      </c>
    </row>
    <row r="11" spans="1:42">
      <c r="H11" s="4">
        <v>174.73</v>
      </c>
      <c r="AA11" s="2">
        <v>3415</v>
      </c>
    </row>
    <row r="12" spans="1:42">
      <c r="H12" s="4">
        <v>138.19</v>
      </c>
      <c r="AA12" s="2">
        <v>4234</v>
      </c>
    </row>
    <row r="13" spans="1:42">
      <c r="H13" s="4">
        <v>186.19</v>
      </c>
    </row>
    <row r="14" spans="1:42">
      <c r="H14" s="4">
        <v>255.28</v>
      </c>
      <c r="AA14" s="1"/>
    </row>
    <row r="15" spans="1:42">
      <c r="H15" s="4">
        <v>176.37</v>
      </c>
      <c r="AA15" s="1"/>
    </row>
    <row r="16" spans="1:42">
      <c r="H16" s="4">
        <v>178.19</v>
      </c>
    </row>
    <row r="17" spans="8:8">
      <c r="H17" s="4">
        <v>354.55</v>
      </c>
    </row>
    <row r="18" spans="8:8">
      <c r="H18" s="4">
        <v>121.64</v>
      </c>
    </row>
    <row r="19" spans="8:8">
      <c r="H19" s="4">
        <v>203.46</v>
      </c>
    </row>
    <row r="20" spans="8:8">
      <c r="H20" s="4">
        <v>100.91</v>
      </c>
    </row>
    <row r="21" spans="8:8">
      <c r="H21" s="4">
        <v>91.28</v>
      </c>
    </row>
    <row r="22" spans="8:8">
      <c r="H22" s="4">
        <v>158.91</v>
      </c>
    </row>
    <row r="23" spans="8:8">
      <c r="H23" s="4">
        <v>219.1</v>
      </c>
    </row>
    <row r="24" spans="8:8">
      <c r="H24" s="4">
        <v>245.1</v>
      </c>
    </row>
    <row r="25" spans="8:8">
      <c r="H25" s="4">
        <v>121.28</v>
      </c>
    </row>
    <row r="26" spans="8:8">
      <c r="H26" s="4">
        <v>98.19</v>
      </c>
    </row>
    <row r="27" spans="8:8">
      <c r="H27" s="4">
        <v>89.28</v>
      </c>
    </row>
    <row r="28" spans="8:8">
      <c r="H28" s="4">
        <v>98.19</v>
      </c>
    </row>
  </sheetData>
  <mergeCells count="12">
    <mergeCell ref="AK1:AM1"/>
    <mergeCell ref="AN1:AP1"/>
    <mergeCell ref="V1:X1"/>
    <mergeCell ref="Y1:AA1"/>
    <mergeCell ref="AB1:AD1"/>
    <mergeCell ref="AE1:AG1"/>
    <mergeCell ref="AH1:AJ1"/>
    <mergeCell ref="E1:G1"/>
    <mergeCell ref="H1:J1"/>
    <mergeCell ref="M1:O1"/>
    <mergeCell ref="P1:R1"/>
    <mergeCell ref="S1:U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9月</vt:lpstr>
      <vt:lpstr>10月</vt:lpstr>
      <vt:lpstr>11月</vt:lpstr>
      <vt:lpstr>12月</vt:lpstr>
      <vt:lpstr>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2018-01-14T01:54:05Z</dcterms:modified>
</cp:coreProperties>
</file>