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08月" sheetId="5" r:id="rId1"/>
    <sheet name="09月" sheetId="4" r:id="rId2"/>
    <sheet name="10月" sheetId="3" r:id="rId3"/>
    <sheet name="11月" sheetId="6" r:id="rId4"/>
    <sheet name="12月" sheetId="7" r:id="rId5"/>
  </sheets>
  <calcPr calcId="124519"/>
</workbook>
</file>

<file path=xl/calcChain.xml><?xml version="1.0" encoding="utf-8"?>
<calcChain xmlns="http://schemas.openxmlformats.org/spreadsheetml/2006/main">
  <c r="M8" i="7"/>
  <c r="O8" s="1"/>
  <c r="K9" s="1"/>
  <c r="O11" s="1"/>
  <c r="M8" i="6"/>
  <c r="O8" s="1"/>
  <c r="K9" s="1"/>
  <c r="O11" s="1"/>
  <c r="M8" i="3"/>
  <c r="O8" s="1"/>
  <c r="L7" i="5"/>
  <c r="K12" i="7" l="1"/>
  <c r="M12" s="1"/>
  <c r="K13"/>
  <c r="M13" s="1"/>
  <c r="K13" i="6"/>
  <c r="M13" s="1"/>
  <c r="K12"/>
  <c r="M12" s="1"/>
  <c r="N7" i="5"/>
  <c r="J8" s="1"/>
  <c r="N10" s="1"/>
  <c r="L8" i="4"/>
  <c r="P10" s="1"/>
  <c r="J12" i="5" l="1"/>
  <c r="L12" s="1"/>
  <c r="J11"/>
  <c r="L11" s="1"/>
  <c r="L11" i="4"/>
  <c r="N11" s="1"/>
  <c r="L12"/>
  <c r="K9" i="3"/>
  <c r="O11" s="1"/>
  <c r="N12" i="4" l="1"/>
  <c r="K12" i="3"/>
  <c r="M12" s="1"/>
  <c r="K13"/>
  <c r="M13" l="1"/>
</calcChain>
</file>

<file path=xl/sharedStrings.xml><?xml version="1.0" encoding="utf-8"?>
<sst xmlns="http://schemas.openxmlformats.org/spreadsheetml/2006/main" count="171" uniqueCount="39">
  <si>
    <t>时间</t>
    <phoneticPr fontId="1" type="noConversion"/>
  </si>
  <si>
    <t>提成百分比</t>
    <phoneticPr fontId="1" type="noConversion"/>
  </si>
  <si>
    <t>西航石化城市合伙人收益表</t>
    <phoneticPr fontId="1" type="noConversion"/>
  </si>
  <si>
    <t>姓名</t>
    <phoneticPr fontId="1" type="noConversion"/>
  </si>
  <si>
    <t>地区</t>
    <phoneticPr fontId="1" type="noConversion"/>
  </si>
  <si>
    <t>时间段</t>
    <phoneticPr fontId="1" type="noConversion"/>
  </si>
  <si>
    <t>本月考核</t>
    <phoneticPr fontId="1" type="noConversion"/>
  </si>
  <si>
    <t>低于预期</t>
  </si>
  <si>
    <t>发放时间</t>
    <phoneticPr fontId="1" type="noConversion"/>
  </si>
  <si>
    <t>扣款比例</t>
    <phoneticPr fontId="1" type="noConversion"/>
  </si>
  <si>
    <t>零售价格(元)</t>
    <phoneticPr fontId="1" type="noConversion"/>
  </si>
  <si>
    <t>实际业绩(吨)</t>
    <phoneticPr fontId="1" type="noConversion"/>
  </si>
  <si>
    <t>本月目标(吨)</t>
    <phoneticPr fontId="1" type="noConversion"/>
  </si>
  <si>
    <t>提成费用(元)</t>
    <phoneticPr fontId="1" type="noConversion"/>
  </si>
  <si>
    <t>加油金额(元)</t>
    <phoneticPr fontId="1" type="noConversion"/>
  </si>
  <si>
    <t>加油量(升)</t>
    <phoneticPr fontId="1" type="noConversion"/>
  </si>
  <si>
    <t>总计金额(元)</t>
    <phoneticPr fontId="1" type="noConversion"/>
  </si>
  <si>
    <t>扣款金额(元)</t>
    <phoneticPr fontId="1" type="noConversion"/>
  </si>
  <si>
    <t>个人所得税额(元)</t>
    <phoneticPr fontId="1" type="noConversion"/>
  </si>
  <si>
    <t>个人所得税率(元)</t>
    <phoneticPr fontId="1" type="noConversion"/>
  </si>
  <si>
    <t>实际扣款金额(元)</t>
    <phoneticPr fontId="1" type="noConversion"/>
  </si>
  <si>
    <t xml:space="preserve">实际发放总额(元) </t>
    <phoneticPr fontId="1" type="noConversion"/>
  </si>
  <si>
    <t>账户名</t>
    <phoneticPr fontId="1" type="noConversion"/>
  </si>
  <si>
    <t>账号</t>
    <phoneticPr fontId="1" type="noConversion"/>
  </si>
  <si>
    <t>开户行</t>
    <phoneticPr fontId="1" type="noConversion"/>
  </si>
  <si>
    <t xml:space="preserve"> </t>
    <phoneticPr fontId="1" type="noConversion"/>
  </si>
  <si>
    <t>打款方式</t>
    <phoneticPr fontId="1" type="noConversion"/>
  </si>
  <si>
    <t>微信支付</t>
    <phoneticPr fontId="1" type="noConversion"/>
  </si>
  <si>
    <t>10.1-10.31</t>
    <phoneticPr fontId="1" type="noConversion"/>
  </si>
  <si>
    <t>李霞</t>
    <phoneticPr fontId="1" type="noConversion"/>
  </si>
  <si>
    <t>5200836547892111256</t>
    <phoneticPr fontId="1" type="noConversion"/>
  </si>
  <si>
    <t>中国农业银行武汉旧街支行</t>
    <phoneticPr fontId="1" type="noConversion"/>
  </si>
  <si>
    <t>超出预期</t>
  </si>
  <si>
    <t>湖北武汉</t>
  </si>
  <si>
    <t>9.1-9.30</t>
    <phoneticPr fontId="1" type="noConversion"/>
  </si>
  <si>
    <t>备注：
1. 本月湖北武汉代理目标为100吨，实际加油量为145.3吨，超出目标，考评超出预期，望再接再厉。</t>
    <phoneticPr fontId="1" type="noConversion"/>
  </si>
  <si>
    <t>8.1-8.31</t>
    <phoneticPr fontId="1" type="noConversion"/>
  </si>
  <si>
    <t>备注：
1. 本月湖北武汉代理目标为80吨，实际加油量为31.22吨，考评低于预期，望调整策略。</t>
    <phoneticPr fontId="1" type="noConversion"/>
  </si>
  <si>
    <t>备注：
1. 本月湖北武汉代理目标为120吨，实际加油量为32.4吨，考评低于预期，望及时调整策略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</si>
</sst>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57" fontId="2" fillId="0" borderId="1" xfId="0" applyNumberFormat="1" applyFont="1" applyBorder="1">
      <alignment vertical="center"/>
    </xf>
    <xf numFmtId="7" fontId="2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7" fontId="5" fillId="0" borderId="1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2" fillId="0" borderId="9" xfId="0" applyFont="1" applyBorder="1">
      <alignment vertical="center"/>
    </xf>
    <xf numFmtId="7" fontId="2" fillId="0" borderId="9" xfId="0" applyNumberFormat="1" applyFont="1" applyBorder="1">
      <alignment vertical="center"/>
    </xf>
    <xf numFmtId="0" fontId="2" fillId="0" borderId="8" xfId="0" applyFont="1" applyBorder="1">
      <alignment vertical="center"/>
    </xf>
    <xf numFmtId="14" fontId="2" fillId="0" borderId="9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57" fontId="3" fillId="0" borderId="1" xfId="0" applyNumberFormat="1" applyFont="1" applyBorder="1">
      <alignment vertical="center"/>
    </xf>
    <xf numFmtId="0" fontId="2" fillId="0" borderId="6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:N14"/>
  <sheetViews>
    <sheetView workbookViewId="0">
      <selection activeCell="G14" sqref="G14:N14"/>
    </sheetView>
  </sheetViews>
  <sheetFormatPr defaultRowHeight="13.5"/>
  <cols>
    <col min="7" max="7" width="17" bestFit="1" customWidth="1"/>
    <col min="8" max="8" width="9.125" bestFit="1" customWidth="1"/>
    <col min="9" max="9" width="17" bestFit="1" customWidth="1"/>
    <col min="10" max="10" width="11.875" bestFit="1" customWidth="1"/>
    <col min="11" max="11" width="17.625" bestFit="1" customWidth="1"/>
    <col min="12" max="12" width="12.5" bestFit="1" customWidth="1"/>
    <col min="13" max="13" width="12.875" bestFit="1" customWidth="1"/>
    <col min="14" max="14" width="15" bestFit="1" customWidth="1"/>
  </cols>
  <sheetData>
    <row r="1" spans="7:14" ht="22.5">
      <c r="G1" s="23" t="s">
        <v>2</v>
      </c>
      <c r="H1" s="24"/>
      <c r="I1" s="24"/>
      <c r="J1" s="24"/>
      <c r="K1" s="24"/>
      <c r="L1" s="24"/>
      <c r="M1" s="24"/>
      <c r="N1" s="25"/>
    </row>
    <row r="2" spans="7:14" ht="16.5">
      <c r="G2" s="26"/>
      <c r="H2" s="27"/>
      <c r="I2" s="27"/>
      <c r="J2" s="27"/>
      <c r="K2" s="27"/>
      <c r="L2" s="27"/>
      <c r="M2" s="27"/>
      <c r="N2" s="28"/>
    </row>
    <row r="3" spans="7:14" ht="16.5">
      <c r="G3" s="10" t="s">
        <v>3</v>
      </c>
      <c r="H3" s="2" t="s">
        <v>29</v>
      </c>
      <c r="I3" s="7" t="s">
        <v>4</v>
      </c>
      <c r="J3" s="2" t="s">
        <v>33</v>
      </c>
      <c r="K3" s="7" t="s">
        <v>0</v>
      </c>
      <c r="L3" s="3">
        <v>43009</v>
      </c>
      <c r="M3" s="2"/>
      <c r="N3" s="11"/>
    </row>
    <row r="4" spans="7:14" ht="16.5">
      <c r="G4" s="10" t="s">
        <v>22</v>
      </c>
      <c r="H4" s="2" t="s">
        <v>29</v>
      </c>
      <c r="I4" s="7" t="s">
        <v>23</v>
      </c>
      <c r="J4" s="29" t="s">
        <v>30</v>
      </c>
      <c r="K4" s="30"/>
      <c r="L4" s="16" t="s">
        <v>24</v>
      </c>
      <c r="M4" s="31" t="s">
        <v>31</v>
      </c>
      <c r="N4" s="19"/>
    </row>
    <row r="5" spans="7:14" ht="16.5">
      <c r="G5" s="10" t="s">
        <v>12</v>
      </c>
      <c r="H5" s="2">
        <v>80</v>
      </c>
      <c r="I5" s="7" t="s">
        <v>11</v>
      </c>
      <c r="J5" s="2">
        <v>31.22</v>
      </c>
      <c r="K5" s="7" t="s">
        <v>6</v>
      </c>
      <c r="L5" s="8" t="s">
        <v>7</v>
      </c>
      <c r="M5" s="2"/>
      <c r="N5" s="11"/>
    </row>
    <row r="6" spans="7:14" ht="16.5">
      <c r="G6" s="32"/>
      <c r="H6" s="33"/>
      <c r="I6" s="33"/>
      <c r="J6" s="33"/>
      <c r="K6" s="33"/>
      <c r="L6" s="33"/>
      <c r="M6" s="33"/>
      <c r="N6" s="34"/>
    </row>
    <row r="7" spans="7:14" ht="16.5">
      <c r="G7" s="10" t="s">
        <v>5</v>
      </c>
      <c r="H7" s="15" t="s">
        <v>36</v>
      </c>
      <c r="I7" s="7" t="s">
        <v>10</v>
      </c>
      <c r="J7" s="4">
        <v>5.76</v>
      </c>
      <c r="K7" s="7" t="s">
        <v>15</v>
      </c>
      <c r="L7" s="2">
        <f>J5*1190</f>
        <v>37151.799999999996</v>
      </c>
      <c r="M7" s="7" t="s">
        <v>14</v>
      </c>
      <c r="N7" s="12">
        <f>L7*J7</f>
        <v>213994.36799999996</v>
      </c>
    </row>
    <row r="8" spans="7:14" ht="16.5">
      <c r="G8" s="10" t="s">
        <v>1</v>
      </c>
      <c r="H8" s="5">
        <v>0.03</v>
      </c>
      <c r="I8" s="7" t="s">
        <v>13</v>
      </c>
      <c r="J8" s="4">
        <f>N7*H8</f>
        <v>6419.8310399999982</v>
      </c>
      <c r="K8" s="2"/>
      <c r="L8" s="6"/>
      <c r="M8" s="2"/>
      <c r="N8" s="12"/>
    </row>
    <row r="9" spans="7:14" ht="16.5">
      <c r="G9" s="26"/>
      <c r="H9" s="27"/>
      <c r="I9" s="27"/>
      <c r="J9" s="27"/>
      <c r="K9" s="27"/>
      <c r="L9" s="27"/>
      <c r="M9" s="27"/>
      <c r="N9" s="28"/>
    </row>
    <row r="10" spans="7:14" ht="16.5">
      <c r="G10" s="13"/>
      <c r="H10" s="2"/>
      <c r="I10" s="2"/>
      <c r="J10" s="2"/>
      <c r="K10" s="2"/>
      <c r="L10" s="2"/>
      <c r="M10" s="7" t="s">
        <v>16</v>
      </c>
      <c r="N10" s="12">
        <f>J8</f>
        <v>6419.8310399999982</v>
      </c>
    </row>
    <row r="11" spans="7:14" ht="16.5">
      <c r="G11" s="7" t="s">
        <v>9</v>
      </c>
      <c r="H11" s="6">
        <v>0</v>
      </c>
      <c r="I11" s="7" t="s">
        <v>17</v>
      </c>
      <c r="J11" s="12">
        <f>N10*H11</f>
        <v>0</v>
      </c>
      <c r="K11" s="10" t="s">
        <v>20</v>
      </c>
      <c r="L11" s="4">
        <f>J11</f>
        <v>0</v>
      </c>
      <c r="M11" s="7" t="s">
        <v>26</v>
      </c>
      <c r="N11" s="15" t="s">
        <v>27</v>
      </c>
    </row>
    <row r="12" spans="7:14" ht="16.5">
      <c r="G12" s="10" t="s">
        <v>19</v>
      </c>
      <c r="H12" s="6">
        <v>0.2</v>
      </c>
      <c r="I12" s="7" t="s">
        <v>18</v>
      </c>
      <c r="J12" s="4">
        <f>N10*H12</f>
        <v>1283.9662079999998</v>
      </c>
      <c r="K12" s="7" t="s">
        <v>21</v>
      </c>
      <c r="L12" s="9">
        <f>N10-J12-J11</f>
        <v>5135.8648319999984</v>
      </c>
      <c r="M12" s="7" t="s">
        <v>8</v>
      </c>
      <c r="N12" s="14">
        <v>43044</v>
      </c>
    </row>
    <row r="13" spans="7:14" ht="16.5">
      <c r="G13" s="17"/>
      <c r="H13" s="18"/>
      <c r="I13" s="18"/>
      <c r="J13" s="18"/>
      <c r="K13" s="18"/>
      <c r="L13" s="18"/>
      <c r="M13" s="18"/>
      <c r="N13" s="19"/>
    </row>
    <row r="14" spans="7:14" ht="48" customHeight="1" thickBot="1">
      <c r="G14" s="20" t="s">
        <v>37</v>
      </c>
      <c r="H14" s="21"/>
      <c r="I14" s="21"/>
      <c r="J14" s="21"/>
      <c r="K14" s="21"/>
      <c r="L14" s="21"/>
      <c r="M14" s="21"/>
      <c r="N14" s="22"/>
    </row>
  </sheetData>
  <mergeCells count="8">
    <mergeCell ref="G13:N13"/>
    <mergeCell ref="G14:N14"/>
    <mergeCell ref="G1:N1"/>
    <mergeCell ref="G2:N2"/>
    <mergeCell ref="J4:K4"/>
    <mergeCell ref="M4:N4"/>
    <mergeCell ref="G6:N6"/>
    <mergeCell ref="G9:N9"/>
  </mergeCells>
  <phoneticPr fontId="1" type="noConversion"/>
  <dataValidations count="1">
    <dataValidation type="list" allowBlank="1" showInputMessage="1" showErrorMessage="1" sqref="L5">
      <formula1>"优秀,超出预期,符合预期,低于预期"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1:P14"/>
  <sheetViews>
    <sheetView workbookViewId="0">
      <selection activeCell="N15" sqref="N15"/>
    </sheetView>
  </sheetViews>
  <sheetFormatPr defaultRowHeight="13.5"/>
  <cols>
    <col min="9" max="9" width="17" bestFit="1" customWidth="1"/>
    <col min="10" max="10" width="11.5" bestFit="1" customWidth="1"/>
    <col min="11" max="11" width="17" bestFit="1" customWidth="1"/>
    <col min="12" max="12" width="11.875" bestFit="1" customWidth="1"/>
    <col min="13" max="13" width="17.625" bestFit="1" customWidth="1"/>
    <col min="14" max="14" width="12.5" bestFit="1" customWidth="1"/>
    <col min="15" max="15" width="12.875" bestFit="1" customWidth="1"/>
    <col min="16" max="16" width="15" bestFit="1" customWidth="1"/>
  </cols>
  <sheetData>
    <row r="1" spans="9:16" ht="22.5">
      <c r="I1" s="23" t="s">
        <v>2</v>
      </c>
      <c r="J1" s="24"/>
      <c r="K1" s="24"/>
      <c r="L1" s="24"/>
      <c r="M1" s="24"/>
      <c r="N1" s="24"/>
      <c r="O1" s="24"/>
      <c r="P1" s="25"/>
    </row>
    <row r="2" spans="9:16" ht="16.5">
      <c r="I2" s="26"/>
      <c r="J2" s="27"/>
      <c r="K2" s="27"/>
      <c r="L2" s="27"/>
      <c r="M2" s="27"/>
      <c r="N2" s="27"/>
      <c r="O2" s="27"/>
      <c r="P2" s="28"/>
    </row>
    <row r="3" spans="9:16" ht="16.5">
      <c r="I3" s="10" t="s">
        <v>3</v>
      </c>
      <c r="J3" s="2" t="s">
        <v>29</v>
      </c>
      <c r="K3" s="7" t="s">
        <v>4</v>
      </c>
      <c r="L3" s="2" t="s">
        <v>33</v>
      </c>
      <c r="M3" s="7" t="s">
        <v>0</v>
      </c>
      <c r="N3" s="3">
        <v>43009</v>
      </c>
      <c r="O3" s="2"/>
      <c r="P3" s="11"/>
    </row>
    <row r="4" spans="9:16" ht="16.5">
      <c r="I4" s="10" t="s">
        <v>22</v>
      </c>
      <c r="J4" s="2" t="s">
        <v>29</v>
      </c>
      <c r="K4" s="7" t="s">
        <v>23</v>
      </c>
      <c r="L4" s="29" t="s">
        <v>30</v>
      </c>
      <c r="M4" s="30"/>
      <c r="N4" s="16" t="s">
        <v>24</v>
      </c>
      <c r="O4" s="31" t="s">
        <v>31</v>
      </c>
      <c r="P4" s="19"/>
    </row>
    <row r="5" spans="9:16" ht="16.5">
      <c r="I5" s="10" t="s">
        <v>12</v>
      </c>
      <c r="J5" s="2">
        <v>100</v>
      </c>
      <c r="K5" s="7" t="s">
        <v>11</v>
      </c>
      <c r="L5" s="2">
        <v>145.30000000000001</v>
      </c>
      <c r="M5" s="7" t="s">
        <v>6</v>
      </c>
      <c r="N5" s="8" t="s">
        <v>32</v>
      </c>
      <c r="O5" s="2"/>
      <c r="P5" s="11"/>
    </row>
    <row r="6" spans="9:16" ht="16.5">
      <c r="I6" s="32"/>
      <c r="J6" s="33"/>
      <c r="K6" s="33"/>
      <c r="L6" s="33"/>
      <c r="M6" s="33"/>
      <c r="N6" s="33"/>
      <c r="O6" s="33"/>
      <c r="P6" s="34"/>
    </row>
    <row r="7" spans="9:16" ht="16.5">
      <c r="I7" s="10" t="s">
        <v>5</v>
      </c>
      <c r="J7" s="15" t="s">
        <v>34</v>
      </c>
      <c r="K7" s="7" t="s">
        <v>10</v>
      </c>
      <c r="L7" s="4">
        <v>5.81</v>
      </c>
      <c r="M7" s="7" t="s">
        <v>15</v>
      </c>
      <c r="N7" s="2">
        <v>172907.33</v>
      </c>
      <c r="O7" s="7" t="s">
        <v>14</v>
      </c>
      <c r="P7" s="12">
        <v>1004591.59</v>
      </c>
    </row>
    <row r="8" spans="9:16" ht="16.5">
      <c r="I8" s="10" t="s">
        <v>1</v>
      </c>
      <c r="J8" s="5">
        <v>0.03</v>
      </c>
      <c r="K8" s="7" t="s">
        <v>13</v>
      </c>
      <c r="L8" s="4">
        <f>P7*J8</f>
        <v>30137.747699999996</v>
      </c>
      <c r="M8" s="2"/>
      <c r="N8" s="6"/>
      <c r="O8" s="2"/>
      <c r="P8" s="12"/>
    </row>
    <row r="9" spans="9:16" ht="16.5">
      <c r="I9" s="26"/>
      <c r="J9" s="27"/>
      <c r="K9" s="27"/>
      <c r="L9" s="27"/>
      <c r="M9" s="27"/>
      <c r="N9" s="27"/>
      <c r="O9" s="27"/>
      <c r="P9" s="28"/>
    </row>
    <row r="10" spans="9:16" ht="16.5">
      <c r="I10" s="13"/>
      <c r="J10" s="2"/>
      <c r="K10" s="2"/>
      <c r="L10" s="2"/>
      <c r="M10" s="2"/>
      <c r="N10" s="2"/>
      <c r="O10" s="7" t="s">
        <v>16</v>
      </c>
      <c r="P10" s="12">
        <f>L8</f>
        <v>30137.747699999996</v>
      </c>
    </row>
    <row r="11" spans="9:16" ht="16.5">
      <c r="I11" s="7" t="s">
        <v>9</v>
      </c>
      <c r="J11" s="6">
        <v>0</v>
      </c>
      <c r="K11" s="7" t="s">
        <v>17</v>
      </c>
      <c r="L11" s="12">
        <f>P10*J11</f>
        <v>0</v>
      </c>
      <c r="M11" s="10" t="s">
        <v>20</v>
      </c>
      <c r="N11" s="4">
        <f>L11</f>
        <v>0</v>
      </c>
      <c r="O11" s="7" t="s">
        <v>26</v>
      </c>
      <c r="P11" s="15" t="s">
        <v>27</v>
      </c>
    </row>
    <row r="12" spans="9:16" ht="16.5">
      <c r="I12" s="10" t="s">
        <v>19</v>
      </c>
      <c r="J12" s="6">
        <v>0.2</v>
      </c>
      <c r="K12" s="7" t="s">
        <v>18</v>
      </c>
      <c r="L12" s="4">
        <f>P10*J12</f>
        <v>6027.54954</v>
      </c>
      <c r="M12" s="7" t="s">
        <v>21</v>
      </c>
      <c r="N12" s="9">
        <f>P10-L12-L11</f>
        <v>24110.198159999996</v>
      </c>
      <c r="O12" s="7" t="s">
        <v>8</v>
      </c>
      <c r="P12" s="14">
        <v>43044</v>
      </c>
    </row>
    <row r="13" spans="9:16" ht="16.5">
      <c r="I13" s="17"/>
      <c r="J13" s="18"/>
      <c r="K13" s="18"/>
      <c r="L13" s="18"/>
      <c r="M13" s="18"/>
      <c r="N13" s="18"/>
      <c r="O13" s="18"/>
      <c r="P13" s="19"/>
    </row>
    <row r="14" spans="9:16" ht="43.5" customHeight="1" thickBot="1">
      <c r="I14" s="20" t="s">
        <v>35</v>
      </c>
      <c r="J14" s="21"/>
      <c r="K14" s="21"/>
      <c r="L14" s="21"/>
      <c r="M14" s="21"/>
      <c r="N14" s="21"/>
      <c r="O14" s="21"/>
      <c r="P14" s="22"/>
    </row>
  </sheetData>
  <mergeCells count="8">
    <mergeCell ref="I9:P9"/>
    <mergeCell ref="I13:P13"/>
    <mergeCell ref="I14:P14"/>
    <mergeCell ref="I1:P1"/>
    <mergeCell ref="I2:P2"/>
    <mergeCell ref="L4:M4"/>
    <mergeCell ref="O4:P4"/>
    <mergeCell ref="I6:P6"/>
  </mergeCells>
  <phoneticPr fontId="1" type="noConversion"/>
  <dataValidations count="1">
    <dataValidation type="list" allowBlank="1" showInputMessage="1" showErrorMessage="1" sqref="N5">
      <formula1>"优秀,超出预期,符合预期,低于预期"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H1:R16"/>
  <sheetViews>
    <sheetView workbookViewId="0">
      <selection activeCell="C33" sqref="C33"/>
    </sheetView>
  </sheetViews>
  <sheetFormatPr defaultRowHeight="16.5"/>
  <cols>
    <col min="1" max="7" width="9" style="1"/>
    <col min="8" max="8" width="17" style="1" bestFit="1" customWidth="1"/>
    <col min="9" max="9" width="10.75" style="1" bestFit="1" customWidth="1"/>
    <col min="10" max="10" width="17" style="1" bestFit="1" customWidth="1"/>
    <col min="11" max="11" width="12" style="1" bestFit="1" customWidth="1"/>
    <col min="12" max="12" width="17.625" style="1" bestFit="1" customWidth="1"/>
    <col min="13" max="13" width="12.5" style="1" bestFit="1" customWidth="1"/>
    <col min="14" max="14" width="13" style="1" bestFit="1" customWidth="1"/>
    <col min="15" max="15" width="13.125" style="1" bestFit="1" customWidth="1"/>
    <col min="16" max="18" width="9" style="1"/>
    <col min="19" max="19" width="10.625" style="1" bestFit="1" customWidth="1"/>
    <col min="20" max="16384" width="9" style="1"/>
  </cols>
  <sheetData>
    <row r="1" spans="8:18" ht="17.25" thickBot="1"/>
    <row r="2" spans="8:18" ht="22.5">
      <c r="H2" s="23" t="s">
        <v>2</v>
      </c>
      <c r="I2" s="24"/>
      <c r="J2" s="24"/>
      <c r="K2" s="24"/>
      <c r="L2" s="24"/>
      <c r="M2" s="24"/>
      <c r="N2" s="24"/>
      <c r="O2" s="25"/>
    </row>
    <row r="3" spans="8:18">
      <c r="H3" s="26"/>
      <c r="I3" s="27"/>
      <c r="J3" s="27"/>
      <c r="K3" s="27"/>
      <c r="L3" s="27"/>
      <c r="M3" s="27"/>
      <c r="N3" s="27"/>
      <c r="O3" s="28"/>
    </row>
    <row r="4" spans="8:18">
      <c r="H4" s="10" t="s">
        <v>3</v>
      </c>
      <c r="I4" s="2" t="s">
        <v>29</v>
      </c>
      <c r="J4" s="7" t="s">
        <v>4</v>
      </c>
      <c r="K4" s="2" t="s">
        <v>33</v>
      </c>
      <c r="L4" s="7" t="s">
        <v>0</v>
      </c>
      <c r="M4" s="3">
        <v>43009</v>
      </c>
      <c r="N4" s="2"/>
      <c r="O4" s="11"/>
    </row>
    <row r="5" spans="8:18">
      <c r="H5" s="10" t="s">
        <v>22</v>
      </c>
      <c r="I5" s="2" t="s">
        <v>29</v>
      </c>
      <c r="J5" s="7" t="s">
        <v>23</v>
      </c>
      <c r="K5" s="29" t="s">
        <v>30</v>
      </c>
      <c r="L5" s="30"/>
      <c r="M5" s="16" t="s">
        <v>24</v>
      </c>
      <c r="N5" s="31" t="s">
        <v>31</v>
      </c>
      <c r="O5" s="19"/>
    </row>
    <row r="6" spans="8:18">
      <c r="H6" s="10" t="s">
        <v>12</v>
      </c>
      <c r="I6" s="2">
        <v>120</v>
      </c>
      <c r="J6" s="7" t="s">
        <v>11</v>
      </c>
      <c r="K6" s="2">
        <v>32.4</v>
      </c>
      <c r="L6" s="7" t="s">
        <v>6</v>
      </c>
      <c r="M6" s="8" t="s">
        <v>7</v>
      </c>
      <c r="N6" s="2"/>
      <c r="O6" s="11"/>
      <c r="R6" s="1" t="s">
        <v>25</v>
      </c>
    </row>
    <row r="7" spans="8:18">
      <c r="H7" s="32"/>
      <c r="I7" s="33"/>
      <c r="J7" s="33"/>
      <c r="K7" s="33"/>
      <c r="L7" s="33"/>
      <c r="M7" s="33"/>
      <c r="N7" s="33"/>
      <c r="O7" s="34"/>
    </row>
    <row r="8" spans="8:18">
      <c r="H8" s="10" t="s">
        <v>5</v>
      </c>
      <c r="I8" s="15" t="s">
        <v>28</v>
      </c>
      <c r="J8" s="7" t="s">
        <v>10</v>
      </c>
      <c r="K8" s="4">
        <v>5.99</v>
      </c>
      <c r="L8" s="7" t="s">
        <v>15</v>
      </c>
      <c r="M8" s="2">
        <f>K6*1190</f>
        <v>38556</v>
      </c>
      <c r="N8" s="7" t="s">
        <v>14</v>
      </c>
      <c r="O8" s="12">
        <f>M8*K8</f>
        <v>230950.44</v>
      </c>
    </row>
    <row r="9" spans="8:18">
      <c r="H9" s="10" t="s">
        <v>1</v>
      </c>
      <c r="I9" s="5">
        <v>0.03</v>
      </c>
      <c r="J9" s="7" t="s">
        <v>13</v>
      </c>
      <c r="K9" s="4">
        <f>O8*I9</f>
        <v>6928.5131999999994</v>
      </c>
      <c r="L9" s="2"/>
      <c r="M9" s="6"/>
      <c r="N9" s="2"/>
      <c r="O9" s="12"/>
    </row>
    <row r="10" spans="8:18">
      <c r="H10" s="26"/>
      <c r="I10" s="27"/>
      <c r="J10" s="27"/>
      <c r="K10" s="27"/>
      <c r="L10" s="27"/>
      <c r="M10" s="27"/>
      <c r="N10" s="27"/>
      <c r="O10" s="28"/>
    </row>
    <row r="11" spans="8:18">
      <c r="H11" s="13"/>
      <c r="I11" s="2"/>
      <c r="J11" s="2"/>
      <c r="K11" s="2"/>
      <c r="L11" s="2"/>
      <c r="M11" s="2"/>
      <c r="N11" s="7" t="s">
        <v>16</v>
      </c>
      <c r="O11" s="12">
        <f>K9</f>
        <v>6928.5131999999994</v>
      </c>
    </row>
    <row r="12" spans="8:18">
      <c r="H12" s="7" t="s">
        <v>9</v>
      </c>
      <c r="I12" s="6">
        <v>0</v>
      </c>
      <c r="J12" s="7" t="s">
        <v>17</v>
      </c>
      <c r="K12" s="12">
        <f>O11*I12</f>
        <v>0</v>
      </c>
      <c r="L12" s="10" t="s">
        <v>20</v>
      </c>
      <c r="M12" s="4">
        <f>K12</f>
        <v>0</v>
      </c>
      <c r="N12" s="7" t="s">
        <v>26</v>
      </c>
      <c r="O12" s="15" t="s">
        <v>27</v>
      </c>
    </row>
    <row r="13" spans="8:18">
      <c r="H13" s="10" t="s">
        <v>19</v>
      </c>
      <c r="I13" s="6">
        <v>0.2</v>
      </c>
      <c r="J13" s="7" t="s">
        <v>18</v>
      </c>
      <c r="K13" s="4">
        <f>O11*I13</f>
        <v>1385.70264</v>
      </c>
      <c r="L13" s="7" t="s">
        <v>21</v>
      </c>
      <c r="M13" s="9">
        <f>O11-K13-K12</f>
        <v>5542.8105599999999</v>
      </c>
      <c r="N13" s="7" t="s">
        <v>8</v>
      </c>
      <c r="O13" s="14">
        <v>43044</v>
      </c>
    </row>
    <row r="14" spans="8:18">
      <c r="H14" s="17"/>
      <c r="I14" s="18"/>
      <c r="J14" s="18"/>
      <c r="K14" s="18"/>
      <c r="L14" s="18"/>
      <c r="M14" s="18"/>
      <c r="N14" s="18"/>
      <c r="O14" s="19"/>
    </row>
    <row r="15" spans="8:18" ht="50.25" customHeight="1" thickBot="1">
      <c r="H15" s="20" t="s">
        <v>38</v>
      </c>
      <c r="I15" s="21"/>
      <c r="J15" s="21"/>
      <c r="K15" s="21"/>
      <c r="L15" s="21"/>
      <c r="M15" s="21"/>
      <c r="N15" s="21"/>
      <c r="O15" s="22"/>
    </row>
    <row r="16" spans="8:18" ht="32.25" customHeight="1"/>
  </sheetData>
  <mergeCells count="8">
    <mergeCell ref="H10:O10"/>
    <mergeCell ref="H14:O14"/>
    <mergeCell ref="H15:O15"/>
    <mergeCell ref="H2:O2"/>
    <mergeCell ref="H3:O3"/>
    <mergeCell ref="K5:L5"/>
    <mergeCell ref="N5:O5"/>
    <mergeCell ref="H7:O7"/>
  </mergeCells>
  <phoneticPr fontId="1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H1:R16"/>
  <sheetViews>
    <sheetView workbookViewId="0">
      <selection activeCell="K8" sqref="K8"/>
    </sheetView>
  </sheetViews>
  <sheetFormatPr defaultRowHeight="16.5"/>
  <cols>
    <col min="1" max="7" width="9" style="1"/>
    <col min="8" max="8" width="17" style="1" bestFit="1" customWidth="1"/>
    <col min="9" max="9" width="10.75" style="1" bestFit="1" customWidth="1"/>
    <col min="10" max="10" width="17" style="1" bestFit="1" customWidth="1"/>
    <col min="11" max="11" width="12" style="1" bestFit="1" customWidth="1"/>
    <col min="12" max="12" width="17.625" style="1" bestFit="1" customWidth="1"/>
    <col min="13" max="13" width="12.5" style="1" bestFit="1" customWidth="1"/>
    <col min="14" max="14" width="13" style="1" bestFit="1" customWidth="1"/>
    <col min="15" max="15" width="13.125" style="1" bestFit="1" customWidth="1"/>
    <col min="16" max="18" width="9" style="1"/>
    <col min="19" max="19" width="10.625" style="1" bestFit="1" customWidth="1"/>
    <col min="20" max="16384" width="9" style="1"/>
  </cols>
  <sheetData>
    <row r="1" spans="8:18" ht="17.25" thickBot="1"/>
    <row r="2" spans="8:18" ht="22.5">
      <c r="H2" s="23" t="s">
        <v>2</v>
      </c>
      <c r="I2" s="24"/>
      <c r="J2" s="24"/>
      <c r="K2" s="24"/>
      <c r="L2" s="24"/>
      <c r="M2" s="24"/>
      <c r="N2" s="24"/>
      <c r="O2" s="25"/>
    </row>
    <row r="3" spans="8:18">
      <c r="H3" s="26"/>
      <c r="I3" s="27"/>
      <c r="J3" s="27"/>
      <c r="K3" s="27"/>
      <c r="L3" s="27"/>
      <c r="M3" s="27"/>
      <c r="N3" s="27"/>
      <c r="O3" s="28"/>
    </row>
    <row r="4" spans="8:18">
      <c r="H4" s="10" t="s">
        <v>3</v>
      </c>
      <c r="I4" s="2" t="s">
        <v>29</v>
      </c>
      <c r="J4" s="7" t="s">
        <v>4</v>
      </c>
      <c r="K4" s="2" t="s">
        <v>33</v>
      </c>
      <c r="L4" s="7" t="s">
        <v>0</v>
      </c>
      <c r="M4" s="3">
        <v>43040</v>
      </c>
      <c r="N4" s="2"/>
      <c r="O4" s="11"/>
    </row>
    <row r="5" spans="8:18">
      <c r="H5" s="10" t="s">
        <v>22</v>
      </c>
      <c r="I5" s="2" t="s">
        <v>29</v>
      </c>
      <c r="J5" s="7" t="s">
        <v>23</v>
      </c>
      <c r="K5" s="29" t="s">
        <v>30</v>
      </c>
      <c r="L5" s="30"/>
      <c r="M5" s="16" t="s">
        <v>24</v>
      </c>
      <c r="N5" s="31" t="s">
        <v>31</v>
      </c>
      <c r="O5" s="19"/>
    </row>
    <row r="6" spans="8:18">
      <c r="H6" s="10" t="s">
        <v>12</v>
      </c>
      <c r="I6" s="2">
        <v>120</v>
      </c>
      <c r="J6" s="7" t="s">
        <v>11</v>
      </c>
      <c r="K6" s="2">
        <v>105.6</v>
      </c>
      <c r="L6" s="7" t="s">
        <v>6</v>
      </c>
      <c r="M6" s="8" t="s">
        <v>32</v>
      </c>
      <c r="N6" s="2"/>
      <c r="O6" s="11"/>
      <c r="R6" s="1" t="s">
        <v>25</v>
      </c>
    </row>
    <row r="7" spans="8:18">
      <c r="H7" s="32"/>
      <c r="I7" s="33"/>
      <c r="J7" s="33"/>
      <c r="K7" s="33"/>
      <c r="L7" s="33"/>
      <c r="M7" s="33"/>
      <c r="N7" s="33"/>
      <c r="O7" s="34"/>
    </row>
    <row r="8" spans="8:18">
      <c r="H8" s="10" t="s">
        <v>5</v>
      </c>
      <c r="I8" s="15" t="s">
        <v>28</v>
      </c>
      <c r="J8" s="7" t="s">
        <v>10</v>
      </c>
      <c r="K8" s="4">
        <v>6.08</v>
      </c>
      <c r="L8" s="7" t="s">
        <v>15</v>
      </c>
      <c r="M8" s="2">
        <f>K6*1190</f>
        <v>125664</v>
      </c>
      <c r="N8" s="7" t="s">
        <v>14</v>
      </c>
      <c r="O8" s="12">
        <f>M8*K8</f>
        <v>764037.12</v>
      </c>
    </row>
    <row r="9" spans="8:18">
      <c r="H9" s="10" t="s">
        <v>1</v>
      </c>
      <c r="I9" s="5">
        <v>0.03</v>
      </c>
      <c r="J9" s="7" t="s">
        <v>13</v>
      </c>
      <c r="K9" s="4">
        <f>O8*I9</f>
        <v>22921.113600000001</v>
      </c>
      <c r="L9" s="2"/>
      <c r="M9" s="6"/>
      <c r="N9" s="2"/>
      <c r="O9" s="12"/>
    </row>
    <row r="10" spans="8:18">
      <c r="H10" s="26"/>
      <c r="I10" s="27"/>
      <c r="J10" s="27"/>
      <c r="K10" s="27"/>
      <c r="L10" s="27"/>
      <c r="M10" s="27"/>
      <c r="N10" s="27"/>
      <c r="O10" s="28"/>
    </row>
    <row r="11" spans="8:18">
      <c r="H11" s="13"/>
      <c r="I11" s="2"/>
      <c r="J11" s="2"/>
      <c r="K11" s="2"/>
      <c r="L11" s="2"/>
      <c r="M11" s="2"/>
      <c r="N11" s="7" t="s">
        <v>16</v>
      </c>
      <c r="O11" s="12">
        <f>K9</f>
        <v>22921.113600000001</v>
      </c>
    </row>
    <row r="12" spans="8:18">
      <c r="H12" s="7" t="s">
        <v>9</v>
      </c>
      <c r="I12" s="6">
        <v>0</v>
      </c>
      <c r="J12" s="7" t="s">
        <v>17</v>
      </c>
      <c r="K12" s="12">
        <f>O11*I12</f>
        <v>0</v>
      </c>
      <c r="L12" s="10" t="s">
        <v>20</v>
      </c>
      <c r="M12" s="4">
        <f>K12</f>
        <v>0</v>
      </c>
      <c r="N12" s="7" t="s">
        <v>26</v>
      </c>
      <c r="O12" s="15" t="s">
        <v>27</v>
      </c>
    </row>
    <row r="13" spans="8:18">
      <c r="H13" s="10" t="s">
        <v>19</v>
      </c>
      <c r="I13" s="6">
        <v>0.2</v>
      </c>
      <c r="J13" s="7" t="s">
        <v>18</v>
      </c>
      <c r="K13" s="4">
        <f>O11*I13</f>
        <v>4584.2227200000007</v>
      </c>
      <c r="L13" s="7" t="s">
        <v>21</v>
      </c>
      <c r="M13" s="9">
        <f>O11-K13-K12</f>
        <v>18336.890879999999</v>
      </c>
      <c r="N13" s="7" t="s">
        <v>8</v>
      </c>
      <c r="O13" s="14">
        <v>43044</v>
      </c>
    </row>
    <row r="14" spans="8:18">
      <c r="H14" s="17"/>
      <c r="I14" s="18"/>
      <c r="J14" s="18"/>
      <c r="K14" s="18"/>
      <c r="L14" s="18"/>
      <c r="M14" s="18"/>
      <c r="N14" s="18"/>
      <c r="O14" s="19"/>
    </row>
    <row r="15" spans="8:18" ht="50.25" customHeight="1" thickBot="1">
      <c r="H15" s="20"/>
      <c r="I15" s="21"/>
      <c r="J15" s="21"/>
      <c r="K15" s="21"/>
      <c r="L15" s="21"/>
      <c r="M15" s="21"/>
      <c r="N15" s="21"/>
      <c r="O15" s="22"/>
    </row>
    <row r="16" spans="8:18" ht="32.25" customHeight="1"/>
  </sheetData>
  <mergeCells count="8">
    <mergeCell ref="H14:O14"/>
    <mergeCell ref="H15:O15"/>
    <mergeCell ref="H2:O2"/>
    <mergeCell ref="H3:O3"/>
    <mergeCell ref="K5:L5"/>
    <mergeCell ref="N5:O5"/>
    <mergeCell ref="H7:O7"/>
    <mergeCell ref="H10:O10"/>
  </mergeCells>
  <phoneticPr fontId="1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:R16"/>
  <sheetViews>
    <sheetView tabSelected="1" workbookViewId="0">
      <selection activeCell="K13" sqref="K13"/>
    </sheetView>
  </sheetViews>
  <sheetFormatPr defaultRowHeight="16.5"/>
  <cols>
    <col min="1" max="7" width="9" style="1"/>
    <col min="8" max="8" width="17" style="1" bestFit="1" customWidth="1"/>
    <col min="9" max="9" width="10.75" style="1" bestFit="1" customWidth="1"/>
    <col min="10" max="10" width="17" style="1" bestFit="1" customWidth="1"/>
    <col min="11" max="11" width="12" style="1" bestFit="1" customWidth="1"/>
    <col min="12" max="12" width="17.625" style="1" bestFit="1" customWidth="1"/>
    <col min="13" max="13" width="12.5" style="1" bestFit="1" customWidth="1"/>
    <col min="14" max="14" width="13" style="1" bestFit="1" customWidth="1"/>
    <col min="15" max="15" width="13.125" style="1" bestFit="1" customWidth="1"/>
    <col min="16" max="18" width="9" style="1"/>
    <col min="19" max="19" width="10.625" style="1" bestFit="1" customWidth="1"/>
    <col min="20" max="16384" width="9" style="1"/>
  </cols>
  <sheetData>
    <row r="1" spans="8:18" ht="17.25" thickBot="1"/>
    <row r="2" spans="8:18" ht="22.5">
      <c r="H2" s="23" t="s">
        <v>2</v>
      </c>
      <c r="I2" s="24"/>
      <c r="J2" s="24"/>
      <c r="K2" s="24"/>
      <c r="L2" s="24"/>
      <c r="M2" s="24"/>
      <c r="N2" s="24"/>
      <c r="O2" s="25"/>
    </row>
    <row r="3" spans="8:18">
      <c r="H3" s="26"/>
      <c r="I3" s="27"/>
      <c r="J3" s="27"/>
      <c r="K3" s="27"/>
      <c r="L3" s="27"/>
      <c r="M3" s="27"/>
      <c r="N3" s="27"/>
      <c r="O3" s="28"/>
    </row>
    <row r="4" spans="8:18">
      <c r="H4" s="10" t="s">
        <v>3</v>
      </c>
      <c r="I4" s="2" t="s">
        <v>29</v>
      </c>
      <c r="J4" s="7" t="s">
        <v>4</v>
      </c>
      <c r="K4" s="2" t="s">
        <v>33</v>
      </c>
      <c r="L4" s="7" t="s">
        <v>0</v>
      </c>
      <c r="M4" s="3">
        <v>43070</v>
      </c>
      <c r="N4" s="2"/>
      <c r="O4" s="11"/>
    </row>
    <row r="5" spans="8:18">
      <c r="H5" s="10" t="s">
        <v>22</v>
      </c>
      <c r="I5" s="2" t="s">
        <v>29</v>
      </c>
      <c r="J5" s="7" t="s">
        <v>23</v>
      </c>
      <c r="K5" s="29" t="s">
        <v>30</v>
      </c>
      <c r="L5" s="30"/>
      <c r="M5" s="16" t="s">
        <v>24</v>
      </c>
      <c r="N5" s="31" t="s">
        <v>31</v>
      </c>
      <c r="O5" s="19"/>
    </row>
    <row r="6" spans="8:18">
      <c r="H6" s="10" t="s">
        <v>12</v>
      </c>
      <c r="I6" s="2">
        <v>120</v>
      </c>
      <c r="J6" s="7" t="s">
        <v>11</v>
      </c>
      <c r="K6" s="2">
        <v>122.5</v>
      </c>
      <c r="L6" s="7" t="s">
        <v>6</v>
      </c>
      <c r="M6" s="8" t="s">
        <v>32</v>
      </c>
      <c r="N6" s="2"/>
      <c r="O6" s="11"/>
      <c r="R6" s="1" t="s">
        <v>25</v>
      </c>
    </row>
    <row r="7" spans="8:18">
      <c r="H7" s="32"/>
      <c r="I7" s="33"/>
      <c r="J7" s="33"/>
      <c r="K7" s="33"/>
      <c r="L7" s="33"/>
      <c r="M7" s="33"/>
      <c r="N7" s="33"/>
      <c r="O7" s="34"/>
    </row>
    <row r="8" spans="8:18">
      <c r="H8" s="10" t="s">
        <v>5</v>
      </c>
      <c r="I8" s="15" t="s">
        <v>28</v>
      </c>
      <c r="J8" s="7" t="s">
        <v>10</v>
      </c>
      <c r="K8" s="4">
        <v>5.99</v>
      </c>
      <c r="L8" s="7" t="s">
        <v>15</v>
      </c>
      <c r="M8" s="2">
        <f>K6*1190</f>
        <v>145775</v>
      </c>
      <c r="N8" s="7" t="s">
        <v>14</v>
      </c>
      <c r="O8" s="12">
        <f>M8*K8</f>
        <v>873192.25</v>
      </c>
    </row>
    <row r="9" spans="8:18">
      <c r="H9" s="10" t="s">
        <v>1</v>
      </c>
      <c r="I9" s="5">
        <v>0.03</v>
      </c>
      <c r="J9" s="7" t="s">
        <v>13</v>
      </c>
      <c r="K9" s="4">
        <f>O8*I9</f>
        <v>26195.767499999998</v>
      </c>
      <c r="L9" s="2"/>
      <c r="M9" s="6"/>
      <c r="N9" s="2"/>
      <c r="O9" s="12"/>
    </row>
    <row r="10" spans="8:18">
      <c r="H10" s="26"/>
      <c r="I10" s="27"/>
      <c r="J10" s="27"/>
      <c r="K10" s="27"/>
      <c r="L10" s="27"/>
      <c r="M10" s="27"/>
      <c r="N10" s="27"/>
      <c r="O10" s="28"/>
    </row>
    <row r="11" spans="8:18">
      <c r="H11" s="13"/>
      <c r="I11" s="2"/>
      <c r="J11" s="2"/>
      <c r="K11" s="2"/>
      <c r="L11" s="2"/>
      <c r="M11" s="2"/>
      <c r="N11" s="7" t="s">
        <v>16</v>
      </c>
      <c r="O11" s="12">
        <f>K9</f>
        <v>26195.767499999998</v>
      </c>
    </row>
    <row r="12" spans="8:18">
      <c r="H12" s="7" t="s">
        <v>9</v>
      </c>
      <c r="I12" s="6">
        <v>0</v>
      </c>
      <c r="J12" s="7" t="s">
        <v>17</v>
      </c>
      <c r="K12" s="12">
        <f>O11*I12</f>
        <v>0</v>
      </c>
      <c r="L12" s="10" t="s">
        <v>20</v>
      </c>
      <c r="M12" s="4">
        <f>K12</f>
        <v>0</v>
      </c>
      <c r="N12" s="7" t="s">
        <v>26</v>
      </c>
      <c r="O12" s="15" t="s">
        <v>27</v>
      </c>
    </row>
    <row r="13" spans="8:18">
      <c r="H13" s="10" t="s">
        <v>19</v>
      </c>
      <c r="I13" s="6">
        <v>0.2</v>
      </c>
      <c r="J13" s="7" t="s">
        <v>18</v>
      </c>
      <c r="K13" s="4">
        <f>O11*I13</f>
        <v>5239.1535000000003</v>
      </c>
      <c r="L13" s="7" t="s">
        <v>21</v>
      </c>
      <c r="M13" s="9">
        <f>O11-K13-K12</f>
        <v>20956.613999999998</v>
      </c>
      <c r="N13" s="7" t="s">
        <v>8</v>
      </c>
      <c r="O13" s="14">
        <v>43044</v>
      </c>
    </row>
    <row r="14" spans="8:18">
      <c r="H14" s="17"/>
      <c r="I14" s="18"/>
      <c r="J14" s="18"/>
      <c r="K14" s="18"/>
      <c r="L14" s="18"/>
      <c r="M14" s="18"/>
      <c r="N14" s="18"/>
      <c r="O14" s="19"/>
    </row>
    <row r="15" spans="8:18" ht="50.25" customHeight="1" thickBot="1">
      <c r="H15" s="20"/>
      <c r="I15" s="21"/>
      <c r="J15" s="21"/>
      <c r="K15" s="21"/>
      <c r="L15" s="21"/>
      <c r="M15" s="21"/>
      <c r="N15" s="21"/>
      <c r="O15" s="22"/>
    </row>
    <row r="16" spans="8:18" ht="32.25" customHeight="1"/>
  </sheetData>
  <mergeCells count="8">
    <mergeCell ref="H14:O14"/>
    <mergeCell ref="H15:O15"/>
    <mergeCell ref="H2:O2"/>
    <mergeCell ref="H3:O3"/>
    <mergeCell ref="K5:L5"/>
    <mergeCell ref="N5:O5"/>
    <mergeCell ref="H7:O7"/>
    <mergeCell ref="H10:O10"/>
  </mergeCells>
  <phoneticPr fontId="1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08月</vt:lpstr>
      <vt:lpstr>09月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2018-01-11T01:04:14Z</dcterms:modified>
</cp:coreProperties>
</file>