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aga\OneDrive\Documents\Summer_Internship_2019\Figures\"/>
    </mc:Choice>
  </mc:AlternateContent>
  <xr:revisionPtr revIDLastSave="0" documentId="13_ncr:1_{EE8B793B-464C-4950-9AFE-45A66A2090CF}" xr6:coauthVersionLast="45" xr6:coauthVersionMax="45" xr10:uidLastSave="{00000000-0000-0000-0000-000000000000}"/>
  <bookViews>
    <workbookView xWindow="-110" yWindow="-110" windowWidth="19420" windowHeight="10560" tabRatio="813" firstSheet="1" activeTab="6" xr2:uid="{B04D0997-1B80-4D57-B8F9-C4EF8492D006}"/>
  </bookViews>
  <sheets>
    <sheet name="alex nette" sheetId="10" r:id="rId1"/>
    <sheet name="alex woof" sheetId="17" r:id="rId2"/>
    <sheet name="squeeze nette" sheetId="12" r:id="rId3"/>
    <sheet name="squeeze woof" sheetId="13" r:id="rId4"/>
    <sheet name="vgg nette" sheetId="16" r:id="rId5"/>
    <sheet name="vgg woof" sheetId="15" r:id="rId6"/>
    <sheet name="AlexNet" sheetId="1" r:id="rId7"/>
    <sheet name="SqueezeNet" sheetId="2" r:id="rId8"/>
    <sheet name="VGG16" sheetId="3" r:id="rId9"/>
  </sheets>
  <definedNames>
    <definedName name="_xlchart.v1.0" hidden="1">AlexNet!$K$4</definedName>
    <definedName name="_xlchart.v1.1" hidden="1">AlexNet!$K$5:$K$9</definedName>
    <definedName name="_xlchart.v1.10" hidden="1">AlexNet!$K$15</definedName>
    <definedName name="_xlchart.v1.11" hidden="1">AlexNet!$K$16:$K$20</definedName>
    <definedName name="_xlchart.v1.12" hidden="1">AlexNet!$L$15</definedName>
    <definedName name="_xlchart.v1.13" hidden="1">AlexNet!$L$16:$L$20</definedName>
    <definedName name="_xlchart.v1.14" hidden="1">AlexNet!$M$15</definedName>
    <definedName name="_xlchart.v1.15" hidden="1">AlexNet!$M$16:$M$20</definedName>
    <definedName name="_xlchart.v1.16" hidden="1">SqueezeNet!$K$3</definedName>
    <definedName name="_xlchart.v1.17" hidden="1">SqueezeNet!$K$4:$K$8</definedName>
    <definedName name="_xlchart.v1.18" hidden="1">SqueezeNet!$L$3</definedName>
    <definedName name="_xlchart.v1.19" hidden="1">SqueezeNet!$L$4:$L$8</definedName>
    <definedName name="_xlchart.v1.2" hidden="1">AlexNet!$L$4</definedName>
    <definedName name="_xlchart.v1.20" hidden="1">SqueezeNet!$M$3</definedName>
    <definedName name="_xlchart.v1.21" hidden="1">SqueezeNet!$M$4:$M$8</definedName>
    <definedName name="_xlchart.v1.22" hidden="1">SqueezeNet!$N$3</definedName>
    <definedName name="_xlchart.v1.23" hidden="1">SqueezeNet!$N$4:$N$8</definedName>
    <definedName name="_xlchart.v1.24" hidden="1">SqueezeNet!$K$15</definedName>
    <definedName name="_xlchart.v1.25" hidden="1">SqueezeNet!$K$16:$K$20</definedName>
    <definedName name="_xlchart.v1.26" hidden="1">SqueezeNet!$L$15</definedName>
    <definedName name="_xlchart.v1.27" hidden="1">SqueezeNet!$L$16:$L$20</definedName>
    <definedName name="_xlchart.v1.28" hidden="1">SqueezeNet!$M$15</definedName>
    <definedName name="_xlchart.v1.29" hidden="1">SqueezeNet!$M$16:$M$20</definedName>
    <definedName name="_xlchart.v1.3" hidden="1">AlexNet!$L$5:$L$9</definedName>
    <definedName name="_xlchart.v1.30" hidden="1">SqueezeNet!$N$15</definedName>
    <definedName name="_xlchart.v1.31" hidden="1">SqueezeNet!$N$16:$N$20</definedName>
    <definedName name="_xlchart.v1.32" hidden="1">'VGG16'!$J$15</definedName>
    <definedName name="_xlchart.v1.33" hidden="1">'VGG16'!$J$16:$J$20</definedName>
    <definedName name="_xlchart.v1.34" hidden="1">'VGG16'!$K$15</definedName>
    <definedName name="_xlchart.v1.35" hidden="1">'VGG16'!$K$16:$K$20</definedName>
    <definedName name="_xlchart.v1.36" hidden="1">'VGG16'!$L$15</definedName>
    <definedName name="_xlchart.v1.37" hidden="1">'VGG16'!$L$16:$L$20</definedName>
    <definedName name="_xlchart.v1.38" hidden="1">'VGG16'!$M$15</definedName>
    <definedName name="_xlchart.v1.39" hidden="1">'VGG16'!$M$16:$M$20</definedName>
    <definedName name="_xlchart.v1.4" hidden="1">AlexNet!$M$4</definedName>
    <definedName name="_xlchart.v1.40" hidden="1">'VGG16'!$J$3</definedName>
    <definedName name="_xlchart.v1.41" hidden="1">'VGG16'!$J$4:$J$8</definedName>
    <definedName name="_xlchart.v1.42" hidden="1">'VGG16'!$K$3</definedName>
    <definedName name="_xlchart.v1.43" hidden="1">'VGG16'!$K$4:$K$8</definedName>
    <definedName name="_xlchart.v1.44" hidden="1">'VGG16'!$L$3</definedName>
    <definedName name="_xlchart.v1.45" hidden="1">'VGG16'!$L$4:$L$8</definedName>
    <definedName name="_xlchart.v1.46" hidden="1">'VGG16'!$M$3</definedName>
    <definedName name="_xlchart.v1.47" hidden="1">'VGG16'!$M$4:$M$8</definedName>
    <definedName name="_xlchart.v1.5" hidden="1">AlexNet!$M$5:$M$9</definedName>
    <definedName name="_xlchart.v1.6" hidden="1">AlexNet!$N$4</definedName>
    <definedName name="_xlchart.v1.7" hidden="1">AlexNet!$N$5:$N$9</definedName>
    <definedName name="_xlchart.v1.8" hidden="1">AlexNet!$J$15</definedName>
    <definedName name="_xlchart.v1.9" hidden="1">AlexNet!$J$16:$J$20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7" i="1" l="1"/>
  <c r="V21" i="1"/>
  <c r="V20" i="1"/>
  <c r="V19" i="1"/>
  <c r="V18" i="1"/>
  <c r="V17" i="1"/>
  <c r="V8" i="1"/>
  <c r="V7" i="1"/>
  <c r="V6" i="1"/>
  <c r="V5" i="1"/>
  <c r="V4" i="1"/>
  <c r="V20" i="2"/>
  <c r="V19" i="2"/>
  <c r="V18" i="2"/>
  <c r="V17" i="2"/>
  <c r="Y16" i="2" s="1"/>
  <c r="V16" i="2"/>
  <c r="V8" i="2"/>
  <c r="V7" i="2"/>
  <c r="V6" i="2"/>
  <c r="V5" i="2"/>
  <c r="V4" i="2"/>
  <c r="Y16" i="3"/>
  <c r="V19" i="3"/>
  <c r="V17" i="3"/>
  <c r="V18" i="3"/>
  <c r="V20" i="3"/>
  <c r="V16" i="3"/>
  <c r="Y4" i="3"/>
  <c r="V8" i="3"/>
  <c r="V5" i="3"/>
  <c r="V6" i="3"/>
  <c r="V7" i="3"/>
  <c r="V4" i="3"/>
  <c r="S4" i="1"/>
  <c r="S4" i="2"/>
  <c r="S4" i="3"/>
  <c r="S16" i="3"/>
  <c r="S16" i="1"/>
  <c r="S16" i="2"/>
  <c r="P20" i="2"/>
  <c r="P19" i="2"/>
  <c r="P18" i="2"/>
  <c r="P17" i="2"/>
  <c r="P18" i="1"/>
  <c r="P19" i="1"/>
  <c r="P20" i="1"/>
  <c r="P17" i="1"/>
  <c r="P16" i="1"/>
  <c r="P8" i="1"/>
  <c r="P7" i="1"/>
  <c r="P6" i="1"/>
  <c r="P5" i="1"/>
  <c r="P4" i="1"/>
  <c r="P16" i="2"/>
  <c r="P8" i="2"/>
  <c r="P7" i="2"/>
  <c r="P6" i="2"/>
  <c r="P5" i="2"/>
  <c r="P4" i="2"/>
  <c r="P20" i="3"/>
  <c r="P19" i="3"/>
  <c r="P18" i="3"/>
  <c r="P17" i="3"/>
  <c r="P16" i="3"/>
  <c r="P8" i="3"/>
  <c r="P7" i="3"/>
  <c r="P6" i="3"/>
  <c r="P5" i="3"/>
  <c r="P4" i="3"/>
  <c r="Y4" i="1" l="1"/>
  <c r="Y4" i="2"/>
  <c r="M4" i="3" l="1"/>
  <c r="M5" i="3"/>
  <c r="M6" i="3"/>
  <c r="M7" i="3"/>
  <c r="M8" i="3"/>
  <c r="L4" i="3"/>
  <c r="L5" i="3"/>
  <c r="L6" i="3"/>
  <c r="L7" i="3"/>
  <c r="L8" i="3"/>
  <c r="L19" i="2" l="1"/>
  <c r="M20" i="3" l="1"/>
  <c r="L20" i="3"/>
  <c r="K20" i="3"/>
  <c r="J20" i="3"/>
  <c r="M19" i="3"/>
  <c r="L19" i="3"/>
  <c r="K19" i="3"/>
  <c r="J19" i="3"/>
  <c r="M18" i="3"/>
  <c r="L18" i="3"/>
  <c r="K18" i="3"/>
  <c r="J18" i="3"/>
  <c r="M17" i="3"/>
  <c r="L17" i="3"/>
  <c r="K17" i="3"/>
  <c r="J17" i="3"/>
  <c r="M16" i="3"/>
  <c r="L16" i="3"/>
  <c r="K16" i="3"/>
  <c r="J16" i="3"/>
  <c r="K8" i="3"/>
  <c r="J8" i="3"/>
  <c r="K7" i="3"/>
  <c r="J7" i="3"/>
  <c r="K6" i="3"/>
  <c r="J6" i="3"/>
  <c r="K5" i="3"/>
  <c r="J5" i="3"/>
  <c r="K4" i="3"/>
  <c r="J4" i="3"/>
  <c r="N20" i="2"/>
  <c r="M20" i="2"/>
  <c r="L20" i="2"/>
  <c r="K20" i="2"/>
  <c r="N19" i="2"/>
  <c r="M19" i="2"/>
  <c r="K19" i="2"/>
  <c r="N18" i="2"/>
  <c r="M18" i="2"/>
  <c r="L18" i="2"/>
  <c r="K18" i="2"/>
  <c r="N17" i="2"/>
  <c r="M17" i="2"/>
  <c r="L17" i="2"/>
  <c r="K17" i="2"/>
  <c r="N16" i="2"/>
  <c r="M16" i="2"/>
  <c r="L16" i="2"/>
  <c r="K16" i="2"/>
  <c r="N8" i="2"/>
  <c r="M8" i="2"/>
  <c r="L8" i="2"/>
  <c r="K8" i="2"/>
  <c r="N7" i="2"/>
  <c r="M7" i="2"/>
  <c r="L7" i="2"/>
  <c r="K7" i="2"/>
  <c r="N6" i="2"/>
  <c r="M6" i="2"/>
  <c r="L6" i="2"/>
  <c r="K6" i="2"/>
  <c r="N5" i="2"/>
  <c r="M5" i="2"/>
  <c r="L5" i="2"/>
  <c r="K5" i="2"/>
  <c r="N4" i="2"/>
  <c r="M4" i="2"/>
  <c r="L4" i="2"/>
  <c r="K4" i="2"/>
  <c r="M20" i="1"/>
  <c r="M19" i="1"/>
  <c r="M18" i="1"/>
  <c r="M17" i="1"/>
  <c r="M16" i="1"/>
  <c r="L20" i="1"/>
  <c r="L19" i="1"/>
  <c r="L18" i="1"/>
  <c r="L17" i="1"/>
  <c r="L16" i="1"/>
  <c r="K20" i="1"/>
  <c r="K19" i="1"/>
  <c r="K18" i="1"/>
  <c r="K17" i="1"/>
  <c r="K16" i="1"/>
  <c r="J20" i="1"/>
  <c r="J19" i="1"/>
  <c r="J18" i="1"/>
  <c r="J17" i="1"/>
  <c r="J16" i="1"/>
  <c r="N6" i="1"/>
  <c r="N7" i="1"/>
  <c r="N8" i="1"/>
  <c r="N9" i="1"/>
  <c r="N5" i="1"/>
  <c r="M9" i="1"/>
  <c r="M8" i="1"/>
  <c r="M7" i="1"/>
  <c r="M6" i="1"/>
  <c r="M5" i="1"/>
  <c r="L9" i="1"/>
  <c r="L8" i="1"/>
  <c r="L7" i="1"/>
  <c r="L6" i="1"/>
  <c r="K5" i="1"/>
  <c r="L5" i="1"/>
  <c r="K9" i="1"/>
  <c r="K8" i="1"/>
  <c r="K7" i="1"/>
  <c r="K6" i="1"/>
  <c r="C9" i="1" l="1"/>
  <c r="B9" i="1"/>
  <c r="G8" i="1"/>
  <c r="G7" i="1"/>
  <c r="G6" i="1"/>
  <c r="G5" i="1"/>
  <c r="G4" i="1"/>
  <c r="F9" i="1"/>
  <c r="E9" i="1"/>
  <c r="D9" i="1"/>
  <c r="G9" i="1"/>
</calcChain>
</file>

<file path=xl/sharedStrings.xml><?xml version="1.0" encoding="utf-8"?>
<sst xmlns="http://schemas.openxmlformats.org/spreadsheetml/2006/main" count="301" uniqueCount="58">
  <si>
    <t>Imagenette</t>
  </si>
  <si>
    <t>Imagewoof</t>
  </si>
  <si>
    <t>Train 1</t>
  </si>
  <si>
    <t>Train 3</t>
  </si>
  <si>
    <t>Train 5</t>
  </si>
  <si>
    <t>Train 11</t>
  </si>
  <si>
    <t>Train 23</t>
  </si>
  <si>
    <t>Test 1</t>
  </si>
  <si>
    <t>Test 3</t>
  </si>
  <si>
    <t>Test 5</t>
  </si>
  <si>
    <t>Test 11</t>
  </si>
  <si>
    <t>Test 23</t>
  </si>
  <si>
    <t>Observed</t>
  </si>
  <si>
    <t>Total</t>
  </si>
  <si>
    <t>Mean</t>
  </si>
  <si>
    <t>Standard Error</t>
  </si>
  <si>
    <t>Standard Deviation</t>
  </si>
  <si>
    <t>Sample Variance</t>
  </si>
  <si>
    <t>Kurtosis</t>
  </si>
  <si>
    <t>Range</t>
  </si>
  <si>
    <t>Minimum</t>
  </si>
  <si>
    <t>Maximum</t>
  </si>
  <si>
    <t>Sum</t>
  </si>
  <si>
    <t>Confidence Level(95.0%)</t>
  </si>
  <si>
    <t>% Difference to Train 1 at same test level</t>
  </si>
  <si>
    <t>s</t>
  </si>
  <si>
    <t>Train4</t>
  </si>
  <si>
    <t>Train5</t>
  </si>
  <si>
    <t>Column1</t>
  </si>
  <si>
    <t>Column4</t>
  </si>
  <si>
    <t>Column5</t>
  </si>
  <si>
    <t>Training Blur Level</t>
  </si>
  <si>
    <t>3px</t>
  </si>
  <si>
    <t>5px</t>
  </si>
  <si>
    <t>11px</t>
  </si>
  <si>
    <t>23px</t>
  </si>
  <si>
    <t xml:space="preserve">1px </t>
  </si>
  <si>
    <t xml:space="preserve"> </t>
  </si>
  <si>
    <t>Test 3px</t>
  </si>
  <si>
    <t>Test 1px</t>
  </si>
  <si>
    <t>Test 5px</t>
  </si>
  <si>
    <t>Test 11px</t>
  </si>
  <si>
    <t>Test 23px</t>
  </si>
  <si>
    <t>Train 1px</t>
  </si>
  <si>
    <t>Train 3px</t>
  </si>
  <si>
    <t>Train 5px</t>
  </si>
  <si>
    <t>Train 11px</t>
  </si>
  <si>
    <t>Train 23px</t>
  </si>
  <si>
    <t>1px</t>
  </si>
  <si>
    <t>Level</t>
  </si>
  <si>
    <t>Improvement</t>
  </si>
  <si>
    <t>Correlation:</t>
  </si>
  <si>
    <t>Median</t>
  </si>
  <si>
    <t xml:space="preserve">VGG16 </t>
  </si>
  <si>
    <t>AlexNet</t>
  </si>
  <si>
    <t>SqueezeNet</t>
  </si>
  <si>
    <t>(Imagenette)</t>
  </si>
  <si>
    <t>(Imagewoof)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</si>
</sst>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4" tint="0.39997558519241921"/>
      </right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4" fillId="2" borderId="6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8" xfId="0" applyFont="1" applyFill="1" applyBorder="1"/>
    <xf numFmtId="0" fontId="1" fillId="3" borderId="6" xfId="0" applyFont="1" applyFill="1" applyBorder="1"/>
    <xf numFmtId="0" fontId="1" fillId="0" borderId="6" xfId="0" applyFont="1" applyBorder="1"/>
    <xf numFmtId="0" fontId="0" fillId="3" borderId="7" xfId="0" applyFont="1" applyFill="1" applyBorder="1" applyAlignment="1"/>
    <xf numFmtId="0" fontId="1" fillId="3" borderId="7" xfId="0" applyFont="1" applyFill="1" applyBorder="1" applyAlignment="1"/>
    <xf numFmtId="0" fontId="1" fillId="0" borderId="9" xfId="0" applyFont="1" applyBorder="1" applyAlignment="1"/>
    <xf numFmtId="0" fontId="0" fillId="0" borderId="9" xfId="0" applyFont="1" applyBorder="1" applyAlignment="1"/>
  </cellXfs>
  <cellStyles count="1">
    <cellStyle name="Normal" xfId="0" builtinId="0"/>
  </cellStyles>
  <dxfs count="66"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Blurred Training % Improvements (AlexNet, Imagenette)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Blurred Training % Improvements (AlexNet, Imagenette) </a:t>
          </a:r>
        </a:p>
      </cx:txPr>
    </cx:title>
    <cx:plotArea>
      <cx:plotAreaRegion>
        <cx:series layoutId="boxWhisker" uniqueId="{39224F3B-E563-4BC3-AEFC-D74BC99C58E3}">
          <cx:tx>
            <cx:txData>
              <cx:f>_xlchart.v1.0</cx:f>
              <cx:v>Train 3px</cx:v>
            </cx:txData>
          </cx:tx>
          <cx:dataId val="0"/>
          <cx:layoutPr>
            <cx:statistics quartileMethod="exclusive"/>
          </cx:layoutPr>
        </cx:series>
        <cx:series layoutId="boxWhisker" uniqueId="{548226BD-F45A-44AD-AF29-90B517E75B80}">
          <cx:tx>
            <cx:txData>
              <cx:f>_xlchart.v1.2</cx:f>
              <cx:v>Train 5px</cx:v>
            </cx:txData>
          </cx:tx>
          <cx:dataId val="1"/>
          <cx:layoutPr>
            <cx:statistics quartileMethod="exclusive"/>
          </cx:layoutPr>
        </cx:series>
        <cx:series layoutId="boxWhisker" uniqueId="{AD5B149E-3E63-48C0-A3B1-090259D96954}">
          <cx:tx>
            <cx:txData>
              <cx:f>_xlchart.v1.4</cx:f>
              <cx:v>Train 11px</cx:v>
            </cx:txData>
          </cx:tx>
          <cx:dataId val="2"/>
          <cx:layoutPr>
            <cx:statistics quartileMethod="exclusive"/>
          </cx:layoutPr>
        </cx:series>
        <cx:series layoutId="boxWhisker" uniqueId="{51869A66-61A3-4DD9-9CF4-66EB16B4D890}">
          <cx:tx>
            <cx:txData>
              <cx:f>_xlchart.v1.6</cx:f>
              <cx:v>Train 23px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 max="100" min="-35"/>
        <cx:title>
          <cx:tx>
            <cx:txData>
              <cx:v>% Increase in Accuracy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% Increase in Accuracy 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>
      <cx:tx>
        <cx:txData>
          <cx:v>Blurred Training % Improvements (AlexNet, Imagewoof)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Blurred Training % Improvements (AlexNet, Imagewoof) </a:t>
          </a:r>
        </a:p>
      </cx:txPr>
    </cx:title>
    <cx:plotArea>
      <cx:plotAreaRegion>
        <cx:series layoutId="boxWhisker" uniqueId="{1E5662C4-0A68-46B7-98CC-BA148523B47C}">
          <cx:tx>
            <cx:txData>
              <cx:f>_xlchart.v1.8</cx:f>
              <cx:v>Train 3px</cx:v>
            </cx:txData>
          </cx:tx>
          <cx:dataId val="0"/>
          <cx:layoutPr>
            <cx:statistics quartileMethod="exclusive"/>
          </cx:layoutPr>
        </cx:series>
        <cx:series layoutId="boxWhisker" uniqueId="{BDB85024-1415-4D78-80A4-1EE463CDE3F6}">
          <cx:tx>
            <cx:txData>
              <cx:f>_xlchart.v1.10</cx:f>
              <cx:v>Train 5px</cx:v>
            </cx:txData>
          </cx:tx>
          <cx:dataId val="1"/>
          <cx:layoutPr>
            <cx:statistics quartileMethod="exclusive"/>
          </cx:layoutPr>
        </cx:series>
        <cx:series layoutId="boxWhisker" uniqueId="{D9221162-2718-4EAD-A93A-D157D70A8DC9}">
          <cx:tx>
            <cx:txData>
              <cx:f>_xlchart.v1.12</cx:f>
              <cx:v>Train 11px</cx:v>
            </cx:txData>
          </cx:tx>
          <cx:dataId val="2"/>
          <cx:layoutPr>
            <cx:statistics quartileMethod="exclusive"/>
          </cx:layoutPr>
        </cx:series>
        <cx:series layoutId="boxWhisker" uniqueId="{6645AEA8-3BA8-4DAD-A6E6-984AE8CC2BBF}">
          <cx:tx>
            <cx:txData>
              <cx:f>_xlchart.v1.14</cx:f>
              <cx:v>Train 23px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 max="100" min="-35"/>
        <cx:title>
          <cx:tx>
            <cx:txData>
              <cx:v>% Increase in Accuracy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% Increase in Accuracy 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</cx:chartData>
  <cx:chart>
    <cx:title pos="t" align="ctr" overlay="0">
      <cx:tx>
        <cx:txData>
          <cx:v>Blurred Training % Improvements (SqueezeNet, Imagenette)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Blurred Training % Improvements (SqueezeNet, Imagenette) </a:t>
          </a:r>
        </a:p>
      </cx:txPr>
    </cx:title>
    <cx:plotArea>
      <cx:plotAreaRegion>
        <cx:series layoutId="boxWhisker" uniqueId="{4BA9EB0F-206A-4340-A59F-8CCEAE7175B3}">
          <cx:tx>
            <cx:txData>
              <cx:f>_xlchart.v1.16</cx:f>
              <cx:v>Train 3px</cx:v>
            </cx:txData>
          </cx:tx>
          <cx:dataId val="0"/>
          <cx:layoutPr>
            <cx:statistics quartileMethod="exclusive"/>
          </cx:layoutPr>
        </cx:series>
        <cx:series layoutId="boxWhisker" uniqueId="{2A87CE97-5326-4315-B6E1-34BD47A2D50C}">
          <cx:tx>
            <cx:txData>
              <cx:f>_xlchart.v1.18</cx:f>
              <cx:v>Train 5px</cx:v>
            </cx:txData>
          </cx:tx>
          <cx:dataId val="1"/>
          <cx:layoutPr>
            <cx:statistics quartileMethod="exclusive"/>
          </cx:layoutPr>
        </cx:series>
        <cx:series layoutId="boxWhisker" uniqueId="{46E3C9ED-FEFB-4085-BF0A-C302ED064AF9}">
          <cx:tx>
            <cx:txData>
              <cx:f>_xlchart.v1.20</cx:f>
              <cx:v>Train 11px</cx:v>
            </cx:txData>
          </cx:tx>
          <cx:dataId val="2"/>
          <cx:layoutPr>
            <cx:statistics quartileMethod="exclusive"/>
          </cx:layoutPr>
        </cx:series>
        <cx:series layoutId="boxWhisker" uniqueId="{A26A3C20-108E-46E9-87FE-785889A0E8C4}">
          <cx:tx>
            <cx:txData>
              <cx:f>_xlchart.v1.22</cx:f>
              <cx:v>Train 23px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 max="100" min="-35"/>
        <cx:title>
          <cx:tx>
            <cx:txData>
              <cx:v>% Increase in Accuracy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% Increase in Accuracy 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  <cx:data id="3">
      <cx:numDim type="val">
        <cx:f>_xlchart.v1.31</cx:f>
      </cx:numDim>
    </cx:data>
  </cx:chartData>
  <cx:chart>
    <cx:title pos="t" align="ctr" overlay="0">
      <cx:tx>
        <cx:txData>
          <cx:v>Blurred Training % Improvements (SqueezeNet, Imagewoof)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Blurred Training % Improvements (SqueezeNet, Imagewoof) </a:t>
          </a:r>
        </a:p>
      </cx:txPr>
    </cx:title>
    <cx:plotArea>
      <cx:plotAreaRegion>
        <cx:series layoutId="boxWhisker" uniqueId="{6850A591-5D0A-4C64-9318-66AF6827DFC3}">
          <cx:tx>
            <cx:txData>
              <cx:f>_xlchart.v1.24</cx:f>
              <cx:v>Train 3px</cx:v>
            </cx:txData>
          </cx:tx>
          <cx:dataId val="0"/>
          <cx:layoutPr>
            <cx:statistics quartileMethod="exclusive"/>
          </cx:layoutPr>
        </cx:series>
        <cx:series layoutId="boxWhisker" uniqueId="{7CEC0A7B-87B6-49F2-96DB-9A38005CCD37}">
          <cx:tx>
            <cx:txData>
              <cx:f>_xlchart.v1.26</cx:f>
              <cx:v>Train 5px</cx:v>
            </cx:txData>
          </cx:tx>
          <cx:dataId val="1"/>
          <cx:layoutPr>
            <cx:statistics quartileMethod="exclusive"/>
          </cx:layoutPr>
        </cx:series>
        <cx:series layoutId="boxWhisker" uniqueId="{FB365985-1096-4D2A-A729-80148AD8DD8B}">
          <cx:tx>
            <cx:txData>
              <cx:f>_xlchart.v1.28</cx:f>
              <cx:v>Train 11px</cx:v>
            </cx:txData>
          </cx:tx>
          <cx:dataId val="2"/>
          <cx:layoutPr>
            <cx:statistics quartileMethod="exclusive"/>
          </cx:layoutPr>
        </cx:series>
        <cx:series layoutId="boxWhisker" uniqueId="{447A6BF4-E943-442B-9344-FEEE717E7052}">
          <cx:tx>
            <cx:txData>
              <cx:f>_xlchart.v1.30</cx:f>
              <cx:v>Train 23px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 max="100" min="-35"/>
        <cx:title>
          <cx:tx>
            <cx:txData>
              <cx:v>% Increase in Accuracy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% Increase in Accuracy 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</cx:chartData>
  <cx:chart>
    <cx:title pos="t" align="ctr" overlay="0">
      <cx:tx>
        <cx:txData>
          <cx:v>Blurred Training % Improvements (VGG16, Imagenette)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Blurred Training % Improvements (VGG16, Imagenette) </a:t>
          </a:r>
        </a:p>
      </cx:txPr>
    </cx:title>
    <cx:plotArea>
      <cx:plotAreaRegion>
        <cx:series layoutId="boxWhisker" uniqueId="{8D8F4E2D-7F41-4D5F-BFA0-7BA25C908B02}">
          <cx:tx>
            <cx:txData>
              <cx:f>_xlchart.v1.40</cx:f>
              <cx:v>Train 3px</cx:v>
            </cx:txData>
          </cx:tx>
          <cx:dataId val="0"/>
          <cx:layoutPr>
            <cx:statistics quartileMethod="exclusive"/>
          </cx:layoutPr>
        </cx:series>
        <cx:series layoutId="boxWhisker" uniqueId="{F7D300A3-0CCD-4D97-9F32-5B6FC0B144C6}">
          <cx:tx>
            <cx:txData>
              <cx:f>_xlchart.v1.42</cx:f>
              <cx:v>Train 5px</cx:v>
            </cx:txData>
          </cx:tx>
          <cx:dataId val="1"/>
          <cx:layoutPr>
            <cx:statistics quartileMethod="exclusive"/>
          </cx:layoutPr>
        </cx:series>
        <cx:series layoutId="boxWhisker" uniqueId="{4693D7AC-388D-49FF-9952-58B729F058AD}">
          <cx:tx>
            <cx:txData>
              <cx:f>_xlchart.v1.44</cx:f>
              <cx:v>Train 11px</cx:v>
            </cx:txData>
          </cx:tx>
          <cx:dataId val="2"/>
          <cx:layoutPr>
            <cx:statistics quartileMethod="exclusive"/>
          </cx:layoutPr>
        </cx:series>
        <cx:series layoutId="boxWhisker" uniqueId="{1996B046-B15C-48BB-AEF4-F07C786D7D74}">
          <cx:tx>
            <cx:txData>
              <cx:f>_xlchart.v1.46</cx:f>
              <cx:v>Train 23px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 max="100" min="-35"/>
        <cx:title>
          <cx:tx>
            <cx:txData>
              <cx:v>% Increase in Accuracy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% Increase in Accuracy 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  <cx:data id="3">
      <cx:numDim type="val">
        <cx:f>_xlchart.v1.39</cx:f>
      </cx:numDim>
    </cx:data>
  </cx:chartData>
  <cx:chart>
    <cx:title pos="t" align="ctr" overlay="0">
      <cx:tx>
        <cx:txData>
          <cx:v>Blurred Training % Improvements (VGG16, Imagewoof)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Blurred Training % Improvements (VGG16, Imagewoof) </a:t>
          </a:r>
        </a:p>
      </cx:txPr>
    </cx:title>
    <cx:plotArea>
      <cx:plotAreaRegion>
        <cx:series layoutId="boxWhisker" uniqueId="{9AFE1628-32D3-4B99-B5C7-591B89F18D7D}">
          <cx:tx>
            <cx:txData>
              <cx:f>_xlchart.v1.32</cx:f>
              <cx:v>Train 3px</cx:v>
            </cx:txData>
          </cx:tx>
          <cx:dataId val="0"/>
          <cx:layoutPr>
            <cx:statistics quartileMethod="exclusive"/>
          </cx:layoutPr>
        </cx:series>
        <cx:series layoutId="boxWhisker" uniqueId="{152BB1EB-89F0-4813-9A93-F125A1F0E2A1}">
          <cx:tx>
            <cx:txData>
              <cx:f>_xlchart.v1.34</cx:f>
              <cx:v>Train 5px</cx:v>
            </cx:txData>
          </cx:tx>
          <cx:dataId val="1"/>
          <cx:layoutPr>
            <cx:statistics quartileMethod="exclusive"/>
          </cx:layoutPr>
        </cx:series>
        <cx:series layoutId="boxWhisker" uniqueId="{1104FEC0-FC56-4C5C-8014-4BB9B29342E7}">
          <cx:tx>
            <cx:txData>
              <cx:f>_xlchart.v1.36</cx:f>
              <cx:v>Train 11px</cx:v>
            </cx:txData>
          </cx:tx>
          <cx:dataId val="2"/>
          <cx:layoutPr>
            <cx:statistics quartileMethod="exclusive"/>
          </cx:layoutPr>
        </cx:series>
        <cx:series layoutId="boxWhisker" uniqueId="{0945F791-3687-430F-BE9D-5610F55E1DBE}">
          <cx:tx>
            <cx:txData>
              <cx:f>_xlchart.v1.38</cx:f>
              <cx:v>Train 23px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/>
        <cx:tickLabels/>
      </cx:axis>
      <cx:axis id="1">
        <cx:valScaling max="100" min="-35"/>
        <cx:title>
          <cx:tx>
            <cx:txData>
              <cx:v>% Increase in Accuracy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% Increase in Accuracy 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536575</xdr:colOff>
      <xdr:row>0</xdr:row>
      <xdr:rowOff>177800</xdr:rowOff>
    </xdr:from>
    <xdr:to>
      <xdr:col>33</xdr:col>
      <xdr:colOff>231775</xdr:colOff>
      <xdr:row>15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68A8F78-5F63-4A61-88D7-6CEC13FE4D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00525" y="177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530225</xdr:colOff>
      <xdr:row>16</xdr:row>
      <xdr:rowOff>88900</xdr:rowOff>
    </xdr:from>
    <xdr:to>
      <xdr:col>33</xdr:col>
      <xdr:colOff>225425</xdr:colOff>
      <xdr:row>31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9018B62-790F-4E2F-8E52-4FB7A840E1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94175" y="3086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</xdr:row>
      <xdr:rowOff>0</xdr:rowOff>
    </xdr:from>
    <xdr:to>
      <xdr:col>33</xdr:col>
      <xdr:colOff>304800</xdr:colOff>
      <xdr:row>15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ADB985C-9D84-4492-9283-FF2233CE77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32250" y="184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571500</xdr:colOff>
      <xdr:row>16</xdr:row>
      <xdr:rowOff>101600</xdr:rowOff>
    </xdr:from>
    <xdr:to>
      <xdr:col>33</xdr:col>
      <xdr:colOff>266700</xdr:colOff>
      <xdr:row>31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4648901-5B18-45C3-B166-EA6F4BA084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94150" y="3098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</xdr:row>
      <xdr:rowOff>0</xdr:rowOff>
    </xdr:from>
    <xdr:to>
      <xdr:col>33</xdr:col>
      <xdr:colOff>304800</xdr:colOff>
      <xdr:row>15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45BF713-CE60-409D-9D6E-1546119261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32250" y="184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527050</xdr:colOff>
      <xdr:row>18</xdr:row>
      <xdr:rowOff>76200</xdr:rowOff>
    </xdr:from>
    <xdr:to>
      <xdr:col>33</xdr:col>
      <xdr:colOff>222250</xdr:colOff>
      <xdr:row>33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F7E835E-F5D7-4F27-A734-5698B08CCE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49700" y="3454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EA1256-332A-4A03-B68C-481C721241FD}" name="Table2" displayName="Table2" ref="A1:F11" totalsRowShown="0" headerRowDxfId="65" dataDxfId="64" tableBorderDxfId="63">
  <autoFilter ref="A1:F11" xr:uid="{0E2A1D00-667D-4FE5-935A-08F8651887B4}"/>
  <tableColumns count="6">
    <tableColumn id="1" xr3:uid="{7746077B-2E01-4166-AB9D-FCC53AB9F02A}" name="Training Blur Level" dataDxfId="62"/>
    <tableColumn id="2" xr3:uid="{C005E4B1-ADCA-4E09-9389-C754B3666514}" name="1px " dataDxfId="61"/>
    <tableColumn id="3" xr3:uid="{B0AC5CFC-900B-4EF3-B293-63B21CE7AD8C}" name="3px" dataDxfId="60"/>
    <tableColumn id="4" xr3:uid="{8A9EFC2D-E7D5-4176-A813-6C1EF610E50D}" name="5px" dataDxfId="59"/>
    <tableColumn id="5" xr3:uid="{583EC334-F2D0-40BC-9EC6-559F467546AD}" name="11px" dataDxfId="58"/>
    <tableColumn id="6" xr3:uid="{9B294854-0054-4699-8440-ED2E5E4088A0}" name="23px" dataDxfId="5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D7026B4-EAE3-48B9-AA9F-7574AF6B4A78}" name="Table14" displayName="Table14" ref="AJ8:AM10" totalsRowShown="0" headerRowDxfId="0" tableBorderDxfId="1">
  <autoFilter ref="AJ8:AM10" xr:uid="{FBDAC28A-FA66-4C0C-BADD-1914056EFAD6}"/>
  <tableColumns count="4">
    <tableColumn id="1" xr3:uid="{63F3B07C-FE8A-4E0C-979A-1462D907511D}" name="(Imagewoof)"/>
    <tableColumn id="2" xr3:uid="{CED9985A-C9C7-417C-8C69-B1E80F8B41C3}" name="VGG16 "/>
    <tableColumn id="3" xr3:uid="{BE5251D0-2301-436B-9DEF-2E187EA7DED6}" name="AlexNet"/>
    <tableColumn id="4" xr3:uid="{515EF613-B3B1-4778-BECA-66CBDF585C60}" name="SqueezeNe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BB110B-D014-4D24-8734-7C9DDDAB86AF}" name="Table6" displayName="Table6" ref="I3:N8" totalsRowShown="0">
  <autoFilter ref="I3:N8" xr:uid="{6E173F85-4A7E-45F3-B368-4128B5EAC765}"/>
  <tableColumns count="6">
    <tableColumn id="1" xr3:uid="{A5C809B9-DE8B-4E1F-9709-0673FB0F2DD4}" name="Column1" dataDxfId="7"/>
    <tableColumn id="2" xr3:uid="{A2F3C72A-CE9E-4595-AD89-5D2001D4AE3F}" name="Train 1px"/>
    <tableColumn id="3" xr3:uid="{47D9D3EB-CBC4-4A73-9521-92270A46C6C5}" name="Train 3px">
      <calculatedColumnFormula>(C4-B4)/B4 * 100</calculatedColumnFormula>
    </tableColumn>
    <tableColumn id="4" xr3:uid="{254C0356-8024-4E23-B830-870EBEF4D868}" name="Train 5px">
      <calculatedColumnFormula>(D4-B4)/B4*100</calculatedColumnFormula>
    </tableColumn>
    <tableColumn id="5" xr3:uid="{2A9E828E-057A-48E2-A5AF-7F56C18D0759}" name="Train 11px">
      <calculatedColumnFormula>(E4-B4)/B4*100</calculatedColumnFormula>
    </tableColumn>
    <tableColumn id="6" xr3:uid="{799A00CD-2F7C-430B-A326-2232424727D5}" name="Train 23px">
      <calculatedColumnFormula>(F4-B4)/B4*100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DDF1A88-8FE8-4AD2-B95A-76AD6EBEDFB7}" name="Table12" displayName="Table12" ref="I15:N20" totalsRowShown="0">
  <autoFilter ref="I15:N20" xr:uid="{58673AB6-1C1E-4CB1-9C5E-5783898DC758}"/>
  <tableColumns count="6">
    <tableColumn id="1" xr3:uid="{25B93BE1-2A37-4C5E-9A58-640E7097FCDD}" name="Column1" dataDxfId="6"/>
    <tableColumn id="2" xr3:uid="{AB855310-C983-4A02-85EE-B08A62B50292}" name="Train 1px"/>
    <tableColumn id="3" xr3:uid="{3C2563E0-8B3F-4160-A6F4-F56F7CF895DE}" name="Train 3px">
      <calculatedColumnFormula>(C16-B16)/B16 * 100</calculatedColumnFormula>
    </tableColumn>
    <tableColumn id="4" xr3:uid="{1DF60EC5-F365-4D1C-972D-36585549303D}" name="Train 5px">
      <calculatedColumnFormula>(D16-B16)/B16*100</calculatedColumnFormula>
    </tableColumn>
    <tableColumn id="5" xr3:uid="{42AA6939-3185-4F37-9332-72805636849B}" name="Train 11px">
      <calculatedColumnFormula>(E16-B16)/B16*100</calculatedColumnFormula>
    </tableColumn>
    <tableColumn id="6" xr3:uid="{8D0366D8-BE8F-41EC-B385-0A3A159E4D75}" name="Train 23px">
      <calculatedColumnFormula>(F16-B16)/B16*100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1E8658-BE39-4B2C-B3A5-E7EA8495C82D}" name="Table7" displayName="Table7" ref="H3:M8" totalsRowShown="0">
  <autoFilter ref="H3:M8" xr:uid="{E80D5D7F-D70D-40AE-8947-C8F5D9864E33}"/>
  <tableColumns count="6">
    <tableColumn id="1" xr3:uid="{4E1980D6-D730-4C50-88AD-20BDDF44D235}" name="Column1" dataDxfId="5"/>
    <tableColumn id="2" xr3:uid="{3CDC905F-FD21-49DF-A095-CDC86C17FF9F}" name="Train 1px"/>
    <tableColumn id="3" xr3:uid="{F1789B46-8289-492D-9D90-3D5C175AE063}" name="Train 3px">
      <calculatedColumnFormula>(C4-B4)/B4 * 100</calculatedColumnFormula>
    </tableColumn>
    <tableColumn id="4" xr3:uid="{966CFE3A-F41F-474B-A3F1-7CD8371657B1}" name="Train 5px">
      <calculatedColumnFormula>(D4-B4)/B4*100</calculatedColumnFormula>
    </tableColumn>
    <tableColumn id="5" xr3:uid="{ACD932FE-5F0E-4A86-B570-3F2526C021A4}" name="Train 11px">
      <calculatedColumnFormula>(E4-B4)/B4*100</calculatedColumnFormula>
    </tableColumn>
    <tableColumn id="6" xr3:uid="{B21752AD-541E-417C-9395-1143149B104D}" name="Train 23px">
      <calculatedColumnFormula>(F4-B4)/B4*100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234959A-745F-4EBA-BD1B-9E60D93F144E}" name="Table13" displayName="Table13" ref="H15:M20" totalsRowShown="0">
  <autoFilter ref="H15:M20" xr:uid="{15B996DB-51A3-4D0D-831E-D12253479233}"/>
  <tableColumns count="6">
    <tableColumn id="1" xr3:uid="{1E3D47DE-225E-4717-ABA6-70C0D7993BDF}" name="Column1" dataDxfId="4"/>
    <tableColumn id="2" xr3:uid="{8EC7AC41-14A7-4A08-AE07-80F97DF6D0C5}" name="Train 1px"/>
    <tableColumn id="3" xr3:uid="{8511BDF5-DAFF-4F7A-AF6C-E4097E886907}" name="Train 3px">
      <calculatedColumnFormula>(C16-B16)/B16 * 100</calculatedColumnFormula>
    </tableColumn>
    <tableColumn id="4" xr3:uid="{BB33CD40-0E06-4C38-8B9B-3CC0DCA22E06}" name="Train 5px">
      <calculatedColumnFormula>(D16-B16)/B16*100</calculatedColumnFormula>
    </tableColumn>
    <tableColumn id="5" xr3:uid="{58258C49-C9A9-4505-B3AB-89B61F9AF168}" name="Train 11px">
      <calculatedColumnFormula>(E16-B16)/B16*100</calculatedColumnFormula>
    </tableColumn>
    <tableColumn id="6" xr3:uid="{C7DEF0E0-5AE2-4944-BA90-E055E6C76EE3}" name="Train 23px">
      <calculatedColumnFormula>(F16-B16)/B16*100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FDF52C-EEDE-4FCF-90A4-DA3793251664}" name="Table8" displayName="Table8" ref="A1:F11" totalsRowShown="0" headerRowDxfId="56" dataDxfId="54" headerRowBorderDxfId="55" tableBorderDxfId="53">
  <autoFilter ref="A1:F11" xr:uid="{E0F42C58-5196-4B06-9F21-14DE96042B0B}"/>
  <tableColumns count="6">
    <tableColumn id="1" xr3:uid="{E02D1469-DF1D-4FCA-9CAC-D8FB7A8A93AA}" name="Training Blur Level" dataDxfId="52"/>
    <tableColumn id="2" xr3:uid="{CAA00D36-B937-4526-9CEC-3DBF8E4D93D7}" name="1px" dataDxfId="51"/>
    <tableColumn id="3" xr3:uid="{8BA9B8EB-48B0-4FF6-A198-00B4F2515932}" name="3px" dataDxfId="50"/>
    <tableColumn id="4" xr3:uid="{DA4D39CD-D684-47E6-9C8C-8066D0CF949F}" name="5px" dataDxfId="49"/>
    <tableColumn id="5" xr3:uid="{06BFD938-C243-44F3-B340-1FF76F8CDA64}" name="11px" dataDxfId="48"/>
    <tableColumn id="6" xr3:uid="{B92250E8-80F0-4FE3-8CF1-4CB05D79A465}" name="23px" dataDxfId="4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09BD56-8151-48D1-BEC7-849E3557ED26}" name="Table3" displayName="Table3" ref="A1:F12" totalsRowShown="0" headerRowDxfId="46" dataDxfId="45">
  <autoFilter ref="A1:F12" xr:uid="{5D2FF03A-9257-44E6-B241-BA89877EE339}"/>
  <tableColumns count="6">
    <tableColumn id="1" xr3:uid="{283BA418-62FD-46B8-99C3-36C485FEEA46}" name="Training Blur Level" dataDxfId="44"/>
    <tableColumn id="2" xr3:uid="{49F0781C-EAFC-4C22-8475-4F423E106BB5}" name="1px " dataDxfId="43"/>
    <tableColumn id="3" xr3:uid="{7E91A304-866C-40E2-941D-AFF04150DFAB}" name="3px" dataDxfId="42"/>
    <tableColumn id="4" xr3:uid="{346FAB84-7C4B-44AA-B1A2-BDF2B8A182B6}" name="5px" dataDxfId="41"/>
    <tableColumn id="5" xr3:uid="{24374801-CC3B-4F49-B460-DEE757893885}" name="11px" dataDxfId="40"/>
    <tableColumn id="6" xr3:uid="{861D8266-EE46-4055-AD9A-1E6A82B672E7}" name="23px" dataDxfId="3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09DC741-CBB5-4B76-8249-BC65498068CE}" name="Table9" displayName="Table9" ref="A1:F11" totalsRowShown="0" headerRowDxfId="38" dataDxfId="36" headerRowBorderDxfId="37" tableBorderDxfId="35">
  <autoFilter ref="A1:F11" xr:uid="{587B2CF1-9827-4AAF-B2C0-6C96548E52E8}"/>
  <tableColumns count="6">
    <tableColumn id="1" xr3:uid="{C88EC794-D67B-4F7F-830D-16E0F1EFE1A2}" name="Training Blur Level" dataDxfId="34"/>
    <tableColumn id="2" xr3:uid="{B6B9853D-8591-47DE-9E1E-E7BEE4C68A7D}" name="1px" dataDxfId="33"/>
    <tableColumn id="3" xr3:uid="{AF083D45-44C9-48AE-B77A-5E830537A1FA}" name="3px" dataDxfId="32"/>
    <tableColumn id="4" xr3:uid="{875C1DE7-8CBA-4561-B8A1-32981AED6955}" name="5px" dataDxfId="31"/>
    <tableColumn id="5" xr3:uid="{631CD8A9-92FF-4C1A-A523-9D9CE0078757}" name="11px" dataDxfId="30"/>
    <tableColumn id="6" xr3:uid="{847D87B3-070F-447F-A7EF-C3C2A02EDB3E}" name="23px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F11DC1-8741-4898-B0BE-DBA12CDCAEAB}" name="Table4" displayName="Table4" ref="A1:F11" totalsRowShown="0" headerRowDxfId="28" dataDxfId="27" tableBorderDxfId="26">
  <autoFilter ref="A1:F11" xr:uid="{782877BB-8D0B-40EC-B157-1F6773C0BF65}"/>
  <tableColumns count="6">
    <tableColumn id="1" xr3:uid="{07B87674-C8D0-49A9-9C9E-E83220B5F9F8}" name="Training Blur Level" dataDxfId="25"/>
    <tableColumn id="2" xr3:uid="{EF474D28-0A01-486F-9FF0-31F6CE033FCA}" name="1px " dataDxfId="24"/>
    <tableColumn id="3" xr3:uid="{8E08EEC8-7065-424F-B567-E7B98FFAF71A}" name="3px" dataDxfId="23"/>
    <tableColumn id="4" xr3:uid="{234EFAEE-6D10-468A-A671-E53EC54FF219}" name="5px" dataDxfId="22"/>
    <tableColumn id="5" xr3:uid="{4EF3AE27-69E3-4FCC-8474-DB6178F20ABD}" name="11px" dataDxfId="21"/>
    <tableColumn id="6" xr3:uid="{5CD41968-FDF0-48AE-ADA0-D306022F033E}" name="23px" dataDxfId="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3BE6A15-874E-4400-B878-288F2F511E6B}" name="Table10" displayName="Table10" ref="A1:F11" totalsRowShown="0" headerRowDxfId="19" dataDxfId="17" headerRowBorderDxfId="18" tableBorderDxfId="16">
  <autoFilter ref="A1:F11" xr:uid="{3BCCE11D-69DD-4518-990F-E15783D59AD8}"/>
  <tableColumns count="6">
    <tableColumn id="1" xr3:uid="{43289B44-1A4E-4CE1-B0C5-AEFCC3A0CAAA}" name="Training Blur Level" dataDxfId="15"/>
    <tableColumn id="2" xr3:uid="{8AB079D2-110C-4CFF-933D-4ABBA3EED29C}" name="1px" dataDxfId="14"/>
    <tableColumn id="3" xr3:uid="{6328C586-B9F5-4333-B380-1D90232D23B8}" name="3px" dataDxfId="13"/>
    <tableColumn id="4" xr3:uid="{2A1FCBC6-4D15-410B-9306-B8681F2DB8C4}" name="5px" dataDxfId="12"/>
    <tableColumn id="5" xr3:uid="{7DF38B1B-7F72-4DD0-A08B-68351A9010BF}" name="11px" dataDxfId="11"/>
    <tableColumn id="6" xr3:uid="{DA218282-BE70-464D-AFE8-06A73A87FE42}" name="23px" dataDxfId="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3C8D0F-29E4-4BEA-9DA3-D45C07FCA417}" name="Table5" displayName="Table5" ref="I4:N9" totalsRowShown="0">
  <autoFilter ref="I4:N9" xr:uid="{02005E10-404C-411D-B776-09AD5C39A291}"/>
  <tableColumns count="6">
    <tableColumn id="1" xr3:uid="{56CE98EE-4342-42F2-A504-70E198BDF643}" name=" " dataDxfId="9"/>
    <tableColumn id="2" xr3:uid="{B6EC2E03-FBCE-4BA9-9197-B79D26A68B98}" name="Train 1px"/>
    <tableColumn id="3" xr3:uid="{9E58B533-A901-493C-A25D-C75F27F49854}" name="Train 3px">
      <calculatedColumnFormula>(C4-B4)/B4 * 100</calculatedColumnFormula>
    </tableColumn>
    <tableColumn id="4" xr3:uid="{F00BA232-303C-4710-88DD-5233373E4211}" name="Train 5px">
      <calculatedColumnFormula>(D4-B4)/B4*100</calculatedColumnFormula>
    </tableColumn>
    <tableColumn id="5" xr3:uid="{8E166733-8685-427A-8393-9F795A282CEF}" name="Train 11px">
      <calculatedColumnFormula>(E4-B4)/B4*100</calculatedColumnFormula>
    </tableColumn>
    <tableColumn id="6" xr3:uid="{C1867357-7629-4F78-B65F-82F3A9826C82}" name="Train 23px">
      <calculatedColumnFormula>(F4-B4)/B4*100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0A9E1E3-3C01-4473-882A-A6F54452B598}" name="Table11" displayName="Table11" ref="H15:M20" totalsRowShown="0">
  <autoFilter ref="H15:M20" xr:uid="{CB100B46-574C-4E15-BCF9-01D80A8DF649}"/>
  <tableColumns count="6">
    <tableColumn id="1" xr3:uid="{2EEB8D7C-CC24-43DD-980D-1F5B7AF75AA9}" name="Column1" dataDxfId="8"/>
    <tableColumn id="2" xr3:uid="{64B4BE91-6E17-4152-AEF0-83FAD2D32C9C}" name="Train 1px"/>
    <tableColumn id="3" xr3:uid="{DFDFA198-2B19-4789-803C-083C4B2F75C8}" name="Train 3px">
      <calculatedColumnFormula>(C16-B16)/B16 * 100</calculatedColumnFormula>
    </tableColumn>
    <tableColumn id="4" xr3:uid="{0A8C96E8-A464-4C52-837B-35A2DADEE767}" name="Train 5px">
      <calculatedColumnFormula>(D16-B16)/B16*100</calculatedColumnFormula>
    </tableColumn>
    <tableColumn id="5" xr3:uid="{71A0A9B3-209D-4CFB-8E30-3227CC5E973E}" name="Train 11px">
      <calculatedColumnFormula>(E16-B16)/B16*100</calculatedColumnFormula>
    </tableColumn>
    <tableColumn id="6" xr3:uid="{EA8EFBEB-E203-4BDC-B4DE-161AF0225529}" name="Train 23px">
      <calculatedColumnFormula>(F16-B16)/B16*100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1ADA23-1FD9-42BF-9399-18E352496E69}" name="Table1" displayName="Table1" ref="AJ3:AM5" totalsRowShown="0" headerRowDxfId="2" tableBorderDxfId="3">
  <autoFilter ref="AJ3:AM5" xr:uid="{C81AD894-7E1D-43B6-A4F6-44D14B2A8319}"/>
  <tableColumns count="4">
    <tableColumn id="1" xr3:uid="{3B660358-9F6F-469D-A25F-6D23A7B5F5C1}" name="(Imagenette)"/>
    <tableColumn id="2" xr3:uid="{8EA2110C-BAB6-4A16-BB9D-D13E5F7D2307}" name="VGG16 "/>
    <tableColumn id="3" xr3:uid="{13C41584-6B36-4361-9BE1-7AC413829C39}" name="AlexNet"/>
    <tableColumn id="4" xr3:uid="{61746ADA-12E7-4CCF-8131-8BE0A65844F0}" name="SqueezeN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07CF-C9CE-4DAB-8553-BBC1F41A1FD7}">
  <dimension ref="A1:J11"/>
  <sheetViews>
    <sheetView workbookViewId="0">
      <selection sqref="A1:F1"/>
    </sheetView>
  </sheetViews>
  <sheetFormatPr defaultRowHeight="14.5" x14ac:dyDescent="0.35"/>
  <cols>
    <col min="1" max="1" width="22.54296875" customWidth="1"/>
  </cols>
  <sheetData>
    <row r="1" spans="1:10" x14ac:dyDescent="0.35">
      <c r="A1" s="1" t="s">
        <v>31</v>
      </c>
      <c r="B1" s="8" t="s">
        <v>36</v>
      </c>
      <c r="C1" s="8" t="s">
        <v>32</v>
      </c>
      <c r="D1" s="8" t="s">
        <v>33</v>
      </c>
      <c r="E1" s="8" t="s">
        <v>34</v>
      </c>
      <c r="F1" s="8" t="s">
        <v>35</v>
      </c>
      <c r="H1" s="6"/>
      <c r="J1" s="6"/>
    </row>
    <row r="2" spans="1:10" x14ac:dyDescent="0.35">
      <c r="A2" s="4" t="s">
        <v>14</v>
      </c>
      <c r="B2" s="4">
        <v>83.828571428571379</v>
      </c>
      <c r="C2" s="4">
        <v>87.428571428571402</v>
      </c>
      <c r="D2" s="4">
        <v>87.257142857142824</v>
      </c>
      <c r="E2" s="4">
        <v>87.714285714285694</v>
      </c>
      <c r="F2" s="4">
        <v>89.028571428571396</v>
      </c>
      <c r="G2" s="4"/>
      <c r="I2" s="4"/>
    </row>
    <row r="3" spans="1:10" x14ac:dyDescent="0.35">
      <c r="A3" s="4" t="s">
        <v>15</v>
      </c>
      <c r="B3" s="4">
        <v>5.744633698203093</v>
      </c>
      <c r="C3" s="4">
        <v>5.2984402787759315</v>
      </c>
      <c r="D3" s="4">
        <v>4.6831003161824833</v>
      </c>
      <c r="E3" s="4">
        <v>3.2987319765420877</v>
      </c>
      <c r="F3" s="4">
        <v>1.3510389048613609</v>
      </c>
      <c r="G3" s="4"/>
      <c r="I3" s="4"/>
    </row>
    <row r="4" spans="1:10" x14ac:dyDescent="0.35">
      <c r="A4" s="4" t="s">
        <v>16</v>
      </c>
      <c r="B4" s="4">
        <v>12.845391455018127</v>
      </c>
      <c r="C4" s="4">
        <v>11.847672638065919</v>
      </c>
      <c r="D4" s="4">
        <v>10.471730652434792</v>
      </c>
      <c r="E4" s="4">
        <v>7.3761889391003503</v>
      </c>
      <c r="F4" s="4">
        <v>3.0210148315168741</v>
      </c>
      <c r="G4" s="4"/>
      <c r="I4" s="4"/>
    </row>
    <row r="5" spans="1:10" x14ac:dyDescent="0.35">
      <c r="A5" s="4" t="s">
        <v>17</v>
      </c>
      <c r="B5" s="4">
        <v>165.00408163265274</v>
      </c>
      <c r="C5" s="4">
        <v>140.36734693877588</v>
      </c>
      <c r="D5" s="4">
        <v>109.65714285714239</v>
      </c>
      <c r="E5" s="4">
        <v>54.408163265306356</v>
      </c>
      <c r="F5" s="4">
        <v>9.1265306122449292</v>
      </c>
      <c r="G5" s="4"/>
      <c r="I5" s="4"/>
    </row>
    <row r="6" spans="1:10" x14ac:dyDescent="0.35">
      <c r="A6" s="4" t="s">
        <v>18</v>
      </c>
      <c r="B6" s="4">
        <v>2.2122481213037002</v>
      </c>
      <c r="C6" s="4">
        <v>3.8499937556656416</v>
      </c>
      <c r="D6" s="4">
        <v>3.7182618070325173</v>
      </c>
      <c r="E6" s="4">
        <v>3.2480239339654826</v>
      </c>
      <c r="F6" s="4">
        <v>-0.10655047826910646</v>
      </c>
      <c r="G6" s="4"/>
      <c r="I6" s="4"/>
    </row>
    <row r="7" spans="1:10" x14ac:dyDescent="0.35">
      <c r="A7" s="4" t="s">
        <v>19</v>
      </c>
      <c r="B7" s="4">
        <v>32.285714285714306</v>
      </c>
      <c r="C7" s="4">
        <v>29.142857142857196</v>
      </c>
      <c r="D7" s="4">
        <v>26</v>
      </c>
      <c r="E7" s="4">
        <v>18.571428571428598</v>
      </c>
      <c r="F7" s="4">
        <v>8</v>
      </c>
      <c r="G7" s="4"/>
      <c r="I7" s="4"/>
    </row>
    <row r="8" spans="1:10" x14ac:dyDescent="0.35">
      <c r="A8" s="4" t="s">
        <v>20</v>
      </c>
      <c r="B8" s="4">
        <v>62.571428571428498</v>
      </c>
      <c r="C8" s="4">
        <v>66.857142857142804</v>
      </c>
      <c r="D8" s="4">
        <v>69.142857142857096</v>
      </c>
      <c r="E8" s="4">
        <v>75.142857142857096</v>
      </c>
      <c r="F8" s="4">
        <v>84.857142857142804</v>
      </c>
      <c r="G8" s="4"/>
      <c r="I8" s="4"/>
    </row>
    <row r="9" spans="1:10" x14ac:dyDescent="0.35">
      <c r="A9" s="4" t="s">
        <v>21</v>
      </c>
      <c r="B9" s="4">
        <v>94.857142857142804</v>
      </c>
      <c r="C9" s="4">
        <v>96</v>
      </c>
      <c r="D9" s="4">
        <v>95.142857142857096</v>
      </c>
      <c r="E9" s="4">
        <v>93.714285714285694</v>
      </c>
      <c r="F9" s="4">
        <v>92.857142857142804</v>
      </c>
      <c r="G9" s="4"/>
      <c r="I9" s="4"/>
    </row>
    <row r="10" spans="1:10" x14ac:dyDescent="0.35">
      <c r="A10" s="4" t="s">
        <v>22</v>
      </c>
      <c r="B10" s="4">
        <v>419.14285714285688</v>
      </c>
      <c r="C10" s="4">
        <v>437.142857142857</v>
      </c>
      <c r="D10" s="4">
        <v>436.28571428571411</v>
      </c>
      <c r="E10" s="4">
        <v>438.57142857142844</v>
      </c>
      <c r="F10" s="4">
        <v>445.142857142857</v>
      </c>
      <c r="G10" s="4"/>
      <c r="I10" s="4"/>
    </row>
    <row r="11" spans="1:10" ht="15" thickBot="1" x14ac:dyDescent="0.4">
      <c r="A11" s="4" t="s">
        <v>23</v>
      </c>
      <c r="B11" s="4">
        <v>15.949660112530273</v>
      </c>
      <c r="C11" s="4">
        <v>14.710828577190265</v>
      </c>
      <c r="D11" s="4">
        <v>13.002370950015093</v>
      </c>
      <c r="E11" s="4">
        <v>9.1587482496297206</v>
      </c>
      <c r="F11" s="4">
        <v>3.7510853543341121</v>
      </c>
      <c r="G11" s="5"/>
      <c r="I11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8E0E-9062-4BDB-ACFA-68D60D89AA93}">
  <dimension ref="A1:J11"/>
  <sheetViews>
    <sheetView workbookViewId="0">
      <selection sqref="A1:F11"/>
    </sheetView>
  </sheetViews>
  <sheetFormatPr defaultRowHeight="14.5" x14ac:dyDescent="0.35"/>
  <cols>
    <col min="1" max="1" width="20.81640625" customWidth="1"/>
  </cols>
  <sheetData>
    <row r="1" spans="1:10" x14ac:dyDescent="0.35">
      <c r="A1" s="12" t="s">
        <v>31</v>
      </c>
      <c r="B1" s="7" t="s">
        <v>48</v>
      </c>
      <c r="C1" s="7" t="s">
        <v>32</v>
      </c>
      <c r="D1" s="7" t="s">
        <v>33</v>
      </c>
      <c r="E1" s="7" t="s">
        <v>34</v>
      </c>
      <c r="F1" s="7" t="s">
        <v>35</v>
      </c>
      <c r="G1" s="6" t="s">
        <v>29</v>
      </c>
      <c r="H1" s="6"/>
      <c r="I1" s="6" t="s">
        <v>30</v>
      </c>
      <c r="J1" s="6"/>
    </row>
    <row r="2" spans="1:10" x14ac:dyDescent="0.35">
      <c r="A2" s="4" t="s">
        <v>14</v>
      </c>
      <c r="B2" s="4">
        <v>65.714285714285666</v>
      </c>
      <c r="C2" s="4">
        <v>68.914285714285683</v>
      </c>
      <c r="D2" s="4">
        <v>70.228571428571414</v>
      </c>
      <c r="E2" s="4">
        <v>67.485714285714266</v>
      </c>
      <c r="F2" s="4">
        <v>66.114285714285685</v>
      </c>
      <c r="G2" s="4"/>
      <c r="I2" s="4"/>
    </row>
    <row r="3" spans="1:10" x14ac:dyDescent="0.35">
      <c r="A3" s="4" t="s">
        <v>15</v>
      </c>
      <c r="B3" s="4">
        <v>7.1969381244628279</v>
      </c>
      <c r="C3" s="4">
        <v>6.7945956915952666</v>
      </c>
      <c r="D3" s="4">
        <v>5.8312318858129952</v>
      </c>
      <c r="E3" s="4">
        <v>5.0072600353111545</v>
      </c>
      <c r="F3" s="4">
        <v>2.6242200007325822</v>
      </c>
      <c r="G3" s="4"/>
      <c r="I3" s="4"/>
    </row>
    <row r="4" spans="1:10" x14ac:dyDescent="0.35">
      <c r="A4" s="4" t="s">
        <v>16</v>
      </c>
      <c r="B4" s="4">
        <v>16.092842876158727</v>
      </c>
      <c r="C4" s="4">
        <v>15.193177846034214</v>
      </c>
      <c r="D4" s="4">
        <v>13.03903088924215</v>
      </c>
      <c r="E4" s="4">
        <v>11.196573819973739</v>
      </c>
      <c r="F4" s="4">
        <v>5.8679343095526022</v>
      </c>
      <c r="G4" s="4"/>
      <c r="I4" s="4"/>
    </row>
    <row r="5" spans="1:10" x14ac:dyDescent="0.35">
      <c r="A5" s="4" t="s">
        <v>17</v>
      </c>
      <c r="B5" s="4">
        <v>258.97959183673265</v>
      </c>
      <c r="C5" s="4">
        <v>230.83265306122485</v>
      </c>
      <c r="D5" s="4">
        <v>170.01632653061097</v>
      </c>
      <c r="E5" s="4">
        <v>125.36326530612132</v>
      </c>
      <c r="F5" s="4">
        <v>34.43265306122457</v>
      </c>
      <c r="G5" s="4"/>
      <c r="I5" s="4"/>
    </row>
    <row r="6" spans="1:10" x14ac:dyDescent="0.35">
      <c r="A6" s="4" t="s">
        <v>18</v>
      </c>
      <c r="B6" s="4">
        <v>1.0708746672329887</v>
      </c>
      <c r="C6" s="4">
        <v>2.4846783076653232</v>
      </c>
      <c r="D6" s="4">
        <v>3.5500295599729625</v>
      </c>
      <c r="E6" s="4">
        <v>3.3953690280969955</v>
      </c>
      <c r="F6" s="4">
        <v>-0.63203017346916557</v>
      </c>
      <c r="G6" s="4"/>
      <c r="I6" s="4"/>
    </row>
    <row r="7" spans="1:10" x14ac:dyDescent="0.35">
      <c r="A7" s="4" t="s">
        <v>19</v>
      </c>
      <c r="B7" s="4">
        <v>39.142857142857096</v>
      </c>
      <c r="C7" s="4">
        <v>36.285714285714292</v>
      </c>
      <c r="D7" s="4">
        <v>30.571428571428505</v>
      </c>
      <c r="E7" s="4">
        <v>27.714285714285801</v>
      </c>
      <c r="F7" s="4">
        <v>14.285714285714299</v>
      </c>
      <c r="G7" s="4"/>
      <c r="I7" s="4"/>
    </row>
    <row r="8" spans="1:10" x14ac:dyDescent="0.35">
      <c r="A8" s="4" t="s">
        <v>20</v>
      </c>
      <c r="B8" s="4">
        <v>40</v>
      </c>
      <c r="C8" s="4">
        <v>43.428571428571402</v>
      </c>
      <c r="D8" s="4">
        <v>47.714285714285701</v>
      </c>
      <c r="E8" s="4">
        <v>48.285714285714199</v>
      </c>
      <c r="F8" s="4">
        <v>57.714285714285701</v>
      </c>
      <c r="G8" s="4"/>
      <c r="I8" s="4"/>
    </row>
    <row r="9" spans="1:10" x14ac:dyDescent="0.35">
      <c r="A9" s="4" t="s">
        <v>21</v>
      </c>
      <c r="B9" s="4">
        <v>79.142857142857096</v>
      </c>
      <c r="C9" s="4">
        <v>79.714285714285694</v>
      </c>
      <c r="D9" s="4">
        <v>78.285714285714207</v>
      </c>
      <c r="E9" s="4">
        <v>76</v>
      </c>
      <c r="F9" s="4">
        <v>72</v>
      </c>
      <c r="G9" s="4"/>
      <c r="I9" s="4"/>
    </row>
    <row r="10" spans="1:10" x14ac:dyDescent="0.35">
      <c r="A10" s="4" t="s">
        <v>22</v>
      </c>
      <c r="B10" s="4">
        <v>328.57142857142833</v>
      </c>
      <c r="C10" s="4">
        <v>344.57142857142838</v>
      </c>
      <c r="D10" s="4">
        <v>351.14285714285705</v>
      </c>
      <c r="E10" s="4">
        <v>337.42857142857133</v>
      </c>
      <c r="F10" s="4">
        <v>330.57142857142844</v>
      </c>
      <c r="G10" s="4"/>
      <c r="I10" s="4"/>
    </row>
    <row r="11" spans="1:10" ht="15" thickBot="1" x14ac:dyDescent="0.4">
      <c r="A11" s="4" t="s">
        <v>23</v>
      </c>
      <c r="B11" s="4">
        <v>19.981903628076203</v>
      </c>
      <c r="C11" s="4">
        <v>18.864821949727691</v>
      </c>
      <c r="D11" s="4">
        <v>16.190095226638785</v>
      </c>
      <c r="E11" s="4">
        <v>13.902382615492183</v>
      </c>
      <c r="F11" s="4">
        <v>7.2860027759961268</v>
      </c>
      <c r="G11" s="5"/>
      <c r="I11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423A-4405-4B7E-B45D-519B76AAC380}">
  <dimension ref="A1:J11"/>
  <sheetViews>
    <sheetView workbookViewId="0">
      <selection sqref="A1:F1"/>
    </sheetView>
  </sheetViews>
  <sheetFormatPr defaultRowHeight="14.5" x14ac:dyDescent="0.35"/>
  <cols>
    <col min="1" max="1" width="22.1796875" customWidth="1"/>
  </cols>
  <sheetData>
    <row r="1" spans="1:10" x14ac:dyDescent="0.35">
      <c r="A1" s="9" t="s">
        <v>31</v>
      </c>
      <c r="B1" s="10" t="s">
        <v>36</v>
      </c>
      <c r="C1" s="10" t="s">
        <v>32</v>
      </c>
      <c r="D1" s="10" t="s">
        <v>33</v>
      </c>
      <c r="E1" s="10" t="s">
        <v>34</v>
      </c>
      <c r="F1" s="11" t="s">
        <v>35</v>
      </c>
      <c r="G1" s="6"/>
      <c r="H1" s="6"/>
      <c r="I1" s="6"/>
      <c r="J1" s="6"/>
    </row>
    <row r="2" spans="1:10" x14ac:dyDescent="0.35">
      <c r="A2" s="4" t="s">
        <v>14</v>
      </c>
      <c r="B2" s="4">
        <v>85.085714285714218</v>
      </c>
      <c r="C2" s="4">
        <v>87.314285714285674</v>
      </c>
      <c r="D2" s="4">
        <v>87.828571428571365</v>
      </c>
      <c r="E2" s="4">
        <v>86.914285714285683</v>
      </c>
      <c r="F2" s="4">
        <v>82.399999999999963</v>
      </c>
      <c r="G2" s="4"/>
      <c r="I2" s="4"/>
    </row>
    <row r="3" spans="1:10" x14ac:dyDescent="0.35">
      <c r="A3" s="4" t="s">
        <v>15</v>
      </c>
      <c r="B3" s="4">
        <v>6.1593797726453943</v>
      </c>
      <c r="C3" s="4">
        <v>5.4177335422383051</v>
      </c>
      <c r="D3" s="4">
        <v>5.9057910009531485</v>
      </c>
      <c r="E3" s="4">
        <v>1.8459000348814942</v>
      </c>
      <c r="F3" s="4">
        <v>1.2242448734644775</v>
      </c>
      <c r="G3" s="4"/>
      <c r="I3" s="4"/>
    </row>
    <row r="4" spans="1:10" x14ac:dyDescent="0.35">
      <c r="A4" s="4" t="s">
        <v>16</v>
      </c>
      <c r="B4" s="4">
        <v>13.772791870872302</v>
      </c>
      <c r="C4" s="4">
        <v>12.114420484425578</v>
      </c>
      <c r="D4" s="4">
        <v>13.205750139037766</v>
      </c>
      <c r="E4" s="4">
        <v>4.127557957664254</v>
      </c>
      <c r="F4" s="4">
        <v>2.7374947581722004</v>
      </c>
      <c r="G4" s="4"/>
      <c r="I4" s="4"/>
    </row>
    <row r="5" spans="1:10" x14ac:dyDescent="0.35">
      <c r="A5" s="4" t="s">
        <v>17</v>
      </c>
      <c r="B5" s="4">
        <v>189.68979591836614</v>
      </c>
      <c r="C5" s="4">
        <v>146.75918367347003</v>
      </c>
      <c r="D5" s="4">
        <v>174.39183673469597</v>
      </c>
      <c r="E5" s="4">
        <v>17.036734693877506</v>
      </c>
      <c r="F5" s="4">
        <v>7.4938775510202733</v>
      </c>
      <c r="G5" s="4"/>
      <c r="I5" s="4"/>
    </row>
    <row r="6" spans="1:10" x14ac:dyDescent="0.35">
      <c r="A6" s="4" t="s">
        <v>18</v>
      </c>
      <c r="B6" s="4">
        <v>1.3347848247851992</v>
      </c>
      <c r="C6" s="4">
        <v>3.2464791982378483</v>
      </c>
      <c r="D6" s="4">
        <v>4.3543294721702228</v>
      </c>
      <c r="E6" s="4">
        <v>4.0581540551877318</v>
      </c>
      <c r="F6" s="4">
        <v>1.0713116037991171</v>
      </c>
      <c r="G6" s="4"/>
      <c r="I6" s="4"/>
    </row>
    <row r="7" spans="1:10" x14ac:dyDescent="0.35">
      <c r="A7" s="4" t="s">
        <v>19</v>
      </c>
      <c r="B7" s="4">
        <v>33.428571428571409</v>
      </c>
      <c r="C7" s="4">
        <v>29.142857142857196</v>
      </c>
      <c r="D7" s="4">
        <v>31.142857142857196</v>
      </c>
      <c r="E7" s="4">
        <v>10.285714285714306</v>
      </c>
      <c r="F7" s="4">
        <v>6.2857142857142065</v>
      </c>
      <c r="G7" s="4"/>
      <c r="I7" s="4"/>
    </row>
    <row r="8" spans="1:10" x14ac:dyDescent="0.35">
      <c r="A8" s="4" t="s">
        <v>20</v>
      </c>
      <c r="B8" s="4">
        <v>62.857142857142797</v>
      </c>
      <c r="C8" s="4">
        <v>66.571428571428498</v>
      </c>
      <c r="D8" s="4">
        <v>64.571428571428498</v>
      </c>
      <c r="E8" s="4">
        <v>79.714285714285694</v>
      </c>
      <c r="F8" s="4">
        <v>78</v>
      </c>
      <c r="G8" s="4"/>
      <c r="I8" s="4"/>
    </row>
    <row r="9" spans="1:10" x14ac:dyDescent="0.35">
      <c r="A9" s="4" t="s">
        <v>21</v>
      </c>
      <c r="B9" s="4">
        <v>96.285714285714207</v>
      </c>
      <c r="C9" s="4">
        <v>95.714285714285694</v>
      </c>
      <c r="D9" s="4">
        <v>95.714285714285694</v>
      </c>
      <c r="E9" s="4">
        <v>90</v>
      </c>
      <c r="F9" s="4">
        <v>84.285714285714207</v>
      </c>
      <c r="G9" s="4"/>
      <c r="I9" s="4"/>
    </row>
    <row r="10" spans="1:10" x14ac:dyDescent="0.35">
      <c r="A10" s="4" t="s">
        <v>22</v>
      </c>
      <c r="B10" s="4">
        <v>425.4285714285711</v>
      </c>
      <c r="C10" s="4">
        <v>436.57142857142838</v>
      </c>
      <c r="D10" s="4">
        <v>439.14285714285683</v>
      </c>
      <c r="E10" s="4">
        <v>434.57142857142844</v>
      </c>
      <c r="F10" s="4">
        <v>411.99999999999983</v>
      </c>
      <c r="G10" s="4"/>
      <c r="I10" s="4"/>
    </row>
    <row r="11" spans="1:10" ht="15" thickBot="1" x14ac:dyDescent="0.4">
      <c r="A11" s="5" t="s">
        <v>23</v>
      </c>
      <c r="B11" s="5">
        <v>17.101179820815599</v>
      </c>
      <c r="C11" s="5">
        <v>15.042039774613443</v>
      </c>
      <c r="D11" s="5">
        <v>16.397104516917544</v>
      </c>
      <c r="E11" s="5">
        <v>5.1250401165311601</v>
      </c>
      <c r="F11" s="5">
        <v>3.39904868649394</v>
      </c>
      <c r="G11" s="5"/>
      <c r="I11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1573-DCEC-4857-ACD8-77CE9599DA01}">
  <dimension ref="A1:J11"/>
  <sheetViews>
    <sheetView workbookViewId="0">
      <selection activeCell="D13" sqref="D13"/>
    </sheetView>
  </sheetViews>
  <sheetFormatPr defaultRowHeight="14.5" x14ac:dyDescent="0.35"/>
  <cols>
    <col min="1" max="1" width="22" customWidth="1"/>
  </cols>
  <sheetData>
    <row r="1" spans="1:10" x14ac:dyDescent="0.35">
      <c r="A1" s="7" t="s">
        <v>31</v>
      </c>
      <c r="B1" s="7" t="s">
        <v>48</v>
      </c>
      <c r="C1" s="7" t="s">
        <v>32</v>
      </c>
      <c r="D1" s="7" t="s">
        <v>33</v>
      </c>
      <c r="E1" s="7" t="s">
        <v>34</v>
      </c>
      <c r="F1" s="7" t="s">
        <v>35</v>
      </c>
      <c r="G1" s="6" t="s">
        <v>26</v>
      </c>
      <c r="H1" s="6"/>
      <c r="I1" s="6" t="s">
        <v>27</v>
      </c>
      <c r="J1" s="6"/>
    </row>
    <row r="2" spans="1:10" x14ac:dyDescent="0.35">
      <c r="A2" s="4" t="s">
        <v>14</v>
      </c>
      <c r="B2" s="4">
        <v>52.114285714285678</v>
      </c>
      <c r="C2" s="4">
        <v>67.085714285714232</v>
      </c>
      <c r="D2" s="4">
        <v>66.971428571428547</v>
      </c>
      <c r="E2" s="4">
        <v>58.857142857142819</v>
      </c>
      <c r="F2" s="4">
        <v>56.342857142857078</v>
      </c>
      <c r="G2" s="4"/>
      <c r="I2" s="4"/>
    </row>
    <row r="3" spans="1:10" x14ac:dyDescent="0.35">
      <c r="A3" s="4" t="s">
        <v>15</v>
      </c>
      <c r="B3" s="4">
        <v>9.0213352557101256</v>
      </c>
      <c r="C3" s="4">
        <v>7.0908967223145352</v>
      </c>
      <c r="D3" s="4">
        <v>6.9403287577250889</v>
      </c>
      <c r="E3" s="4">
        <v>4.8462061744950686</v>
      </c>
      <c r="F3" s="4">
        <v>1.3862296537952181</v>
      </c>
      <c r="G3" s="4"/>
      <c r="I3" s="4"/>
    </row>
    <row r="4" spans="1:10" x14ac:dyDescent="0.35">
      <c r="A4" s="4" t="s">
        <v>16</v>
      </c>
      <c r="B4" s="4">
        <v>20.17231887958329</v>
      </c>
      <c r="C4" s="4">
        <v>15.855727092525751</v>
      </c>
      <c r="D4" s="4">
        <v>15.519046888469969</v>
      </c>
      <c r="E4" s="4">
        <v>10.836446439150182</v>
      </c>
      <c r="F4" s="4">
        <v>3.0997037383121073</v>
      </c>
      <c r="G4" s="4"/>
      <c r="I4" s="4"/>
    </row>
    <row r="5" spans="1:10" x14ac:dyDescent="0.35">
      <c r="A5" s="4" t="s">
        <v>17</v>
      </c>
      <c r="B5" s="4">
        <v>406.92244897959245</v>
      </c>
      <c r="C5" s="4">
        <v>251.40408163265511</v>
      </c>
      <c r="D5" s="4">
        <v>240.84081632652942</v>
      </c>
      <c r="E5" s="4">
        <v>117.42857142857065</v>
      </c>
      <c r="F5" s="4">
        <v>9.608163265306052</v>
      </c>
      <c r="G5" s="4"/>
      <c r="I5" s="4"/>
    </row>
    <row r="6" spans="1:10" x14ac:dyDescent="0.35">
      <c r="A6" s="4" t="s">
        <v>18</v>
      </c>
      <c r="B6" s="4">
        <v>-2.0271768931523955</v>
      </c>
      <c r="C6" s="4">
        <v>2.3504493927029557</v>
      </c>
      <c r="D6" s="4">
        <v>2.2804448270515731</v>
      </c>
      <c r="E6" s="4">
        <v>2.2693397674483613</v>
      </c>
      <c r="F6" s="4">
        <v>2.7753479498371458</v>
      </c>
      <c r="G6" s="4"/>
      <c r="I6" s="4"/>
    </row>
    <row r="7" spans="1:10" x14ac:dyDescent="0.35">
      <c r="A7" s="4" t="s">
        <v>19</v>
      </c>
      <c r="B7" s="4">
        <v>47.714285714285701</v>
      </c>
      <c r="C7" s="4">
        <v>37.142857142857196</v>
      </c>
      <c r="D7" s="4">
        <v>37.999999999999993</v>
      </c>
      <c r="E7" s="4">
        <v>29.428571428571402</v>
      </c>
      <c r="F7" s="4">
        <v>7.714285714285694</v>
      </c>
      <c r="G7" s="4"/>
      <c r="I7" s="4"/>
    </row>
    <row r="8" spans="1:10" x14ac:dyDescent="0.35">
      <c r="A8" s="4" t="s">
        <v>20</v>
      </c>
      <c r="B8" s="4">
        <v>25.714285714285701</v>
      </c>
      <c r="C8" s="4">
        <v>40.571428571428498</v>
      </c>
      <c r="D8" s="4">
        <v>41.142857142857103</v>
      </c>
      <c r="E8" s="4">
        <v>41.428571428571402</v>
      </c>
      <c r="F8" s="4">
        <v>51.142857142857103</v>
      </c>
      <c r="G8" s="4"/>
      <c r="I8" s="4"/>
    </row>
    <row r="9" spans="1:10" x14ac:dyDescent="0.35">
      <c r="A9" s="4" t="s">
        <v>21</v>
      </c>
      <c r="B9" s="4">
        <v>73.428571428571402</v>
      </c>
      <c r="C9" s="4">
        <v>77.714285714285694</v>
      </c>
      <c r="D9" s="4">
        <v>79.142857142857096</v>
      </c>
      <c r="E9" s="4">
        <v>70.857142857142804</v>
      </c>
      <c r="F9" s="4">
        <v>58.857142857142797</v>
      </c>
      <c r="G9" s="4"/>
      <c r="I9" s="4"/>
    </row>
    <row r="10" spans="1:10" x14ac:dyDescent="0.35">
      <c r="A10" s="4" t="s">
        <v>22</v>
      </c>
      <c r="B10" s="4">
        <v>260.57142857142838</v>
      </c>
      <c r="C10" s="4">
        <v>335.42857142857116</v>
      </c>
      <c r="D10" s="4">
        <v>334.85714285714272</v>
      </c>
      <c r="E10" s="4">
        <v>294.28571428571411</v>
      </c>
      <c r="F10" s="4">
        <v>281.71428571428538</v>
      </c>
      <c r="G10" s="4"/>
      <c r="I10" s="4"/>
    </row>
    <row r="11" spans="1:10" ht="15" thickBot="1" x14ac:dyDescent="0.4">
      <c r="A11" s="4" t="s">
        <v>23</v>
      </c>
      <c r="B11" s="4">
        <v>25.047242113064659</v>
      </c>
      <c r="C11" s="4">
        <v>19.687485496133267</v>
      </c>
      <c r="D11" s="4">
        <v>19.269441807849301</v>
      </c>
      <c r="E11" s="4">
        <v>13.455225411956155</v>
      </c>
      <c r="F11" s="4">
        <v>3.8487905369597644</v>
      </c>
      <c r="G11" s="5"/>
      <c r="I11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C35E-BC97-4F5D-A66C-F0B4B1CA0B84}">
  <dimension ref="A1:J11"/>
  <sheetViews>
    <sheetView workbookViewId="0">
      <selection sqref="A1:D3"/>
    </sheetView>
  </sheetViews>
  <sheetFormatPr defaultRowHeight="14.5" x14ac:dyDescent="0.35"/>
  <cols>
    <col min="1" max="1" width="20.90625" customWidth="1"/>
  </cols>
  <sheetData>
    <row r="1" spans="1:10" x14ac:dyDescent="0.35">
      <c r="A1" s="9" t="s">
        <v>31</v>
      </c>
      <c r="B1" s="10" t="s">
        <v>36</v>
      </c>
      <c r="C1" s="10" t="s">
        <v>32</v>
      </c>
      <c r="D1" s="10" t="s">
        <v>33</v>
      </c>
      <c r="E1" s="10" t="s">
        <v>34</v>
      </c>
      <c r="F1" s="11" t="s">
        <v>35</v>
      </c>
      <c r="G1" s="6"/>
      <c r="H1" s="6"/>
      <c r="I1" s="6"/>
      <c r="J1" s="6"/>
    </row>
    <row r="2" spans="1:10" x14ac:dyDescent="0.35">
      <c r="A2" s="4" t="s">
        <v>14</v>
      </c>
      <c r="B2" s="4">
        <v>87.714285714285666</v>
      </c>
      <c r="C2" s="4">
        <v>89.942857142857093</v>
      </c>
      <c r="D2" s="4">
        <v>92.685714285714226</v>
      </c>
      <c r="E2" s="4">
        <v>94.74285714285709</v>
      </c>
      <c r="F2" s="4">
        <v>95.25714285714281</v>
      </c>
      <c r="G2" s="4"/>
      <c r="I2" s="4"/>
    </row>
    <row r="3" spans="1:10" x14ac:dyDescent="0.35">
      <c r="A3" s="4" t="s">
        <v>15</v>
      </c>
      <c r="B3" s="4">
        <v>7.0177617223610929</v>
      </c>
      <c r="C3" s="4">
        <v>6.3357746816255283</v>
      </c>
      <c r="D3" s="4">
        <v>4.1152776582001875</v>
      </c>
      <c r="E3" s="4">
        <v>2.4388019808998052</v>
      </c>
      <c r="F3" s="4">
        <v>1.7487021426399294</v>
      </c>
      <c r="G3" s="4"/>
      <c r="I3" s="4"/>
    </row>
    <row r="4" spans="1:10" x14ac:dyDescent="0.35">
      <c r="A4" s="4" t="s">
        <v>16</v>
      </c>
      <c r="B4" s="4">
        <v>15.692192261095411</v>
      </c>
      <c r="C4" s="4">
        <v>14.167222878236769</v>
      </c>
      <c r="D4" s="4">
        <v>9.202040590021765</v>
      </c>
      <c r="E4" s="4">
        <v>5.4533270129531086</v>
      </c>
      <c r="F4" s="4">
        <v>3.9102168633424159</v>
      </c>
      <c r="G4" s="4"/>
      <c r="I4" s="4"/>
    </row>
    <row r="5" spans="1:10" x14ac:dyDescent="0.35">
      <c r="A5" s="4" t="s">
        <v>17</v>
      </c>
      <c r="B5" s="4">
        <v>246.24489795918271</v>
      </c>
      <c r="C5" s="4">
        <v>200.71020408163531</v>
      </c>
      <c r="D5" s="4">
        <v>84.677551020408103</v>
      </c>
      <c r="E5" s="4">
        <v>29.738775510204071</v>
      </c>
      <c r="F5" s="4">
        <v>15.289795918367403</v>
      </c>
      <c r="G5" s="4"/>
      <c r="I5" s="4"/>
    </row>
    <row r="6" spans="1:10" x14ac:dyDescent="0.35">
      <c r="A6" s="4" t="s">
        <v>18</v>
      </c>
      <c r="B6" s="4">
        <v>3.250071399940806</v>
      </c>
      <c r="C6" s="4">
        <v>3.1784162004254171</v>
      </c>
      <c r="D6" s="4">
        <v>3.397462167189099</v>
      </c>
      <c r="E6" s="4">
        <v>4.3669963995641812</v>
      </c>
      <c r="F6" s="4">
        <v>3.2868717199396755</v>
      </c>
      <c r="G6" s="4"/>
      <c r="I6" s="4"/>
    </row>
    <row r="7" spans="1:10" x14ac:dyDescent="0.35">
      <c r="A7" s="4" t="s">
        <v>19</v>
      </c>
      <c r="B7" s="4">
        <v>38.000000000000007</v>
      </c>
      <c r="C7" s="4">
        <v>33.428571428571402</v>
      </c>
      <c r="D7" s="4">
        <v>21.428571428571402</v>
      </c>
      <c r="E7" s="4">
        <v>13.14285714285711</v>
      </c>
      <c r="F7" s="4">
        <v>9.7142857142857082</v>
      </c>
      <c r="G7" s="4"/>
      <c r="I7" s="4"/>
    </row>
    <row r="8" spans="1:10" x14ac:dyDescent="0.35">
      <c r="A8" s="4" t="s">
        <v>20</v>
      </c>
      <c r="B8" s="4">
        <v>60.857142857142797</v>
      </c>
      <c r="C8" s="4">
        <v>65.714285714285694</v>
      </c>
      <c r="D8" s="4">
        <v>76.857142857142804</v>
      </c>
      <c r="E8" s="4">
        <v>85.142857142857096</v>
      </c>
      <c r="F8" s="4">
        <v>88.571428571428498</v>
      </c>
      <c r="G8" s="4"/>
      <c r="I8" s="4"/>
    </row>
    <row r="9" spans="1:10" x14ac:dyDescent="0.35">
      <c r="A9" s="4" t="s">
        <v>21</v>
      </c>
      <c r="B9" s="4">
        <v>98.857142857142804</v>
      </c>
      <c r="C9" s="4">
        <v>99.142857142857096</v>
      </c>
      <c r="D9" s="4">
        <v>98.285714285714207</v>
      </c>
      <c r="E9" s="4">
        <v>98.285714285714207</v>
      </c>
      <c r="F9" s="4">
        <v>98.285714285714207</v>
      </c>
      <c r="G9" s="4"/>
      <c r="I9" s="4"/>
    </row>
    <row r="10" spans="1:10" x14ac:dyDescent="0.35">
      <c r="A10" s="4" t="s">
        <v>22</v>
      </c>
      <c r="B10" s="4">
        <v>438.57142857142833</v>
      </c>
      <c r="C10" s="4">
        <v>449.71428571428544</v>
      </c>
      <c r="D10" s="4">
        <v>463.4285714285711</v>
      </c>
      <c r="E10" s="4">
        <v>473.71428571428544</v>
      </c>
      <c r="F10" s="4">
        <v>476.28571428571405</v>
      </c>
      <c r="G10" s="4"/>
      <c r="I10" s="4"/>
    </row>
    <row r="11" spans="1:10" ht="15" thickBot="1" x14ac:dyDescent="0.4">
      <c r="A11" s="4" t="s">
        <v>23</v>
      </c>
      <c r="B11" s="4">
        <v>19.484430183493888</v>
      </c>
      <c r="C11" s="4">
        <v>17.590930602435304</v>
      </c>
      <c r="D11" s="4">
        <v>11.425842510639747</v>
      </c>
      <c r="E11" s="4">
        <v>6.7711998224159453</v>
      </c>
      <c r="F11" s="4">
        <v>4.855175504381525</v>
      </c>
      <c r="G11" s="5"/>
      <c r="I11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156B6-E830-4CA3-8C7F-1FAE3DAFFA5F}">
  <dimension ref="A1:J11"/>
  <sheetViews>
    <sheetView workbookViewId="0">
      <selection activeCell="H16" sqref="H16"/>
    </sheetView>
  </sheetViews>
  <sheetFormatPr defaultRowHeight="14.5" x14ac:dyDescent="0.35"/>
  <cols>
    <col min="1" max="1" width="20.90625" customWidth="1"/>
  </cols>
  <sheetData>
    <row r="1" spans="1:10" x14ac:dyDescent="0.35">
      <c r="A1" s="7" t="s">
        <v>31</v>
      </c>
      <c r="B1" s="7" t="s">
        <v>48</v>
      </c>
      <c r="C1" s="7" t="s">
        <v>32</v>
      </c>
      <c r="D1" s="7" t="s">
        <v>33</v>
      </c>
      <c r="E1" s="7" t="s">
        <v>34</v>
      </c>
      <c r="F1" s="7" t="s">
        <v>35</v>
      </c>
      <c r="G1" s="6" t="s">
        <v>26</v>
      </c>
      <c r="H1" s="6"/>
      <c r="I1" s="6" t="s">
        <v>27</v>
      </c>
      <c r="J1" s="6"/>
    </row>
    <row r="2" spans="1:10" x14ac:dyDescent="0.35">
      <c r="A2" s="4" t="s">
        <v>14</v>
      </c>
      <c r="B2" s="4">
        <v>74.971428571428547</v>
      </c>
      <c r="C2" s="4">
        <v>77.428571428571402</v>
      </c>
      <c r="D2" s="4">
        <v>78.628571428571391</v>
      </c>
      <c r="E2" s="4">
        <v>79.885714285714272</v>
      </c>
      <c r="F2" s="4">
        <v>78.342857142857113</v>
      </c>
      <c r="G2" s="4"/>
      <c r="I2" s="4"/>
    </row>
    <row r="3" spans="1:10" x14ac:dyDescent="0.35">
      <c r="A3" s="4" t="s">
        <v>15</v>
      </c>
      <c r="B3" s="4">
        <v>7.348247049050368</v>
      </c>
      <c r="C3" s="4">
        <v>5.5951874364474738</v>
      </c>
      <c r="D3" s="4">
        <v>5.4581150966393954</v>
      </c>
      <c r="E3" s="4">
        <v>4.4018548965875839</v>
      </c>
      <c r="F3" s="4">
        <v>2.6671088068834101</v>
      </c>
      <c r="G3" s="4"/>
      <c r="I3" s="4"/>
    </row>
    <row r="4" spans="1:10" x14ac:dyDescent="0.35">
      <c r="A4" s="4" t="s">
        <v>16</v>
      </c>
      <c r="B4" s="4">
        <v>16.431179917138856</v>
      </c>
      <c r="C4" s="4">
        <v>12.511219454749337</v>
      </c>
      <c r="D4" s="4">
        <v>12.204716385103522</v>
      </c>
      <c r="E4" s="4">
        <v>9.8428467758601457</v>
      </c>
      <c r="F4" s="4">
        <v>5.9638365955796644</v>
      </c>
      <c r="G4" s="4"/>
      <c r="I4" s="4"/>
    </row>
    <row r="5" spans="1:10" x14ac:dyDescent="0.35">
      <c r="A5" s="4" t="s">
        <v>17</v>
      </c>
      <c r="B5" s="4">
        <v>269.98367346938721</v>
      </c>
      <c r="C5" s="4">
        <v>156.53061224489829</v>
      </c>
      <c r="D5" s="4">
        <v>148.95510204081438</v>
      </c>
      <c r="E5" s="4">
        <v>96.881632653060478</v>
      </c>
      <c r="F5" s="4">
        <v>35.567346938775245</v>
      </c>
      <c r="G5" s="4"/>
      <c r="I5" s="4"/>
    </row>
    <row r="6" spans="1:10" x14ac:dyDescent="0.35">
      <c r="A6" s="4" t="s">
        <v>18</v>
      </c>
      <c r="B6" s="4">
        <v>0.64794007515631691</v>
      </c>
      <c r="C6" s="4">
        <v>2.7461312382179663</v>
      </c>
      <c r="D6" s="4">
        <v>2.7912802854411289</v>
      </c>
      <c r="E6" s="4">
        <v>3.1831810685999216</v>
      </c>
      <c r="F6" s="4">
        <v>-1.0830292219290705</v>
      </c>
      <c r="G6" s="4"/>
      <c r="I6" s="4"/>
    </row>
    <row r="7" spans="1:10" x14ac:dyDescent="0.35">
      <c r="A7" s="4" t="s">
        <v>19</v>
      </c>
      <c r="B7" s="4">
        <v>39.999999999999993</v>
      </c>
      <c r="C7" s="4">
        <v>29.714285714285801</v>
      </c>
      <c r="D7" s="4">
        <v>29.428571428571402</v>
      </c>
      <c r="E7" s="4">
        <v>24.857142857142897</v>
      </c>
      <c r="F7" s="4">
        <v>14.857142857142804</v>
      </c>
      <c r="G7" s="4"/>
      <c r="I7" s="4"/>
    </row>
    <row r="8" spans="1:10" x14ac:dyDescent="0.35">
      <c r="A8" s="4" t="s">
        <v>20</v>
      </c>
      <c r="B8" s="4">
        <v>49.142857142857103</v>
      </c>
      <c r="C8" s="4">
        <v>56.285714285714199</v>
      </c>
      <c r="D8" s="4">
        <v>58</v>
      </c>
      <c r="E8" s="4">
        <v>63.142857142857103</v>
      </c>
      <c r="F8" s="4">
        <v>71.714285714285694</v>
      </c>
      <c r="G8" s="4"/>
      <c r="I8" s="4"/>
    </row>
    <row r="9" spans="1:10" x14ac:dyDescent="0.35">
      <c r="A9" s="4" t="s">
        <v>21</v>
      </c>
      <c r="B9" s="4">
        <v>89.142857142857096</v>
      </c>
      <c r="C9" s="4">
        <v>86</v>
      </c>
      <c r="D9" s="4">
        <v>87.428571428571402</v>
      </c>
      <c r="E9" s="4">
        <v>88</v>
      </c>
      <c r="F9" s="4">
        <v>86.571428571428498</v>
      </c>
      <c r="G9" s="4"/>
      <c r="I9" s="4"/>
    </row>
    <row r="10" spans="1:10" x14ac:dyDescent="0.35">
      <c r="A10" s="4" t="s">
        <v>22</v>
      </c>
      <c r="B10" s="4">
        <v>374.85714285714272</v>
      </c>
      <c r="C10" s="4">
        <v>387.142857142857</v>
      </c>
      <c r="D10" s="4">
        <v>393.14285714285694</v>
      </c>
      <c r="E10" s="4">
        <v>399.42857142857133</v>
      </c>
      <c r="F10" s="4">
        <v>391.71428571428555</v>
      </c>
      <c r="G10" s="4"/>
      <c r="I10" s="4"/>
    </row>
    <row r="11" spans="1:10" ht="15" thickBot="1" x14ac:dyDescent="0.4">
      <c r="A11" s="4" t="s">
        <v>23</v>
      </c>
      <c r="B11" s="4">
        <v>20.402004551120022</v>
      </c>
      <c r="C11" s="4">
        <v>15.534730770588776</v>
      </c>
      <c r="D11" s="4">
        <v>15.154156943670628</v>
      </c>
      <c r="E11" s="4">
        <v>12.221508481421534</v>
      </c>
      <c r="F11" s="4">
        <v>7.4050811919013695</v>
      </c>
      <c r="G11" s="5"/>
      <c r="I11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6C46-ABF8-4BAB-9F5F-4E7DFC567889}">
  <dimension ref="A1:AM21"/>
  <sheetViews>
    <sheetView tabSelected="1" topLeftCell="Z1" workbookViewId="0">
      <selection activeCell="AK15" sqref="AK15"/>
    </sheetView>
  </sheetViews>
  <sheetFormatPr defaultRowHeight="14.5" x14ac:dyDescent="0.35"/>
  <cols>
    <col min="2" max="2" width="11.36328125" bestFit="1" customWidth="1"/>
    <col min="8" max="8" width="10.26953125" customWidth="1"/>
    <col min="9" max="11" width="10.54296875" customWidth="1"/>
    <col min="12" max="13" width="11.54296875" customWidth="1"/>
    <col min="14" max="14" width="9.54296875" customWidth="1"/>
    <col min="36" max="36" width="13.7265625" customWidth="1"/>
    <col min="37" max="37" width="9.36328125" customWidth="1"/>
    <col min="38" max="38" width="12" customWidth="1"/>
    <col min="39" max="39" width="15.26953125" customWidth="1"/>
  </cols>
  <sheetData>
    <row r="1" spans="1:39" x14ac:dyDescent="0.35">
      <c r="A1" s="1" t="s">
        <v>0</v>
      </c>
    </row>
    <row r="2" spans="1:39" ht="15" thickBot="1" x14ac:dyDescent="0.4">
      <c r="A2" s="2" t="s">
        <v>12</v>
      </c>
      <c r="P2" s="1"/>
      <c r="S2" t="s">
        <v>14</v>
      </c>
      <c r="Y2" t="s">
        <v>52</v>
      </c>
    </row>
    <row r="3" spans="1:39" ht="15" thickBot="1" x14ac:dyDescent="0.4">
      <c r="B3" t="s">
        <v>2</v>
      </c>
      <c r="C3" t="s">
        <v>3</v>
      </c>
      <c r="D3" t="s">
        <v>4</v>
      </c>
      <c r="E3" t="s">
        <v>5</v>
      </c>
      <c r="F3" t="s">
        <v>6</v>
      </c>
      <c r="G3" s="1" t="s">
        <v>13</v>
      </c>
      <c r="I3" s="1" t="s">
        <v>24</v>
      </c>
      <c r="O3" t="s">
        <v>49</v>
      </c>
      <c r="P3" t="s">
        <v>50</v>
      </c>
      <c r="S3" t="s">
        <v>51</v>
      </c>
      <c r="U3" t="s">
        <v>49</v>
      </c>
      <c r="V3" t="s">
        <v>50</v>
      </c>
      <c r="Y3" t="s">
        <v>51</v>
      </c>
      <c r="AJ3" s="13" t="s">
        <v>56</v>
      </c>
      <c r="AK3" s="10" t="s">
        <v>53</v>
      </c>
      <c r="AL3" s="10" t="s">
        <v>54</v>
      </c>
      <c r="AM3" s="10" t="s">
        <v>55</v>
      </c>
    </row>
    <row r="4" spans="1:39" ht="15" thickBot="1" x14ac:dyDescent="0.4">
      <c r="A4" t="s">
        <v>7</v>
      </c>
      <c r="B4" s="3">
        <v>94.857142857142804</v>
      </c>
      <c r="C4" s="3">
        <v>96</v>
      </c>
      <c r="D4" s="3">
        <v>95.142857142857096</v>
      </c>
      <c r="E4" s="3">
        <v>93.714285714285694</v>
      </c>
      <c r="F4" s="3">
        <v>92.857142857142804</v>
      </c>
      <c r="G4">
        <f>SUM(B4:F4)</f>
        <v>472.57142857142833</v>
      </c>
      <c r="I4" t="s">
        <v>37</v>
      </c>
      <c r="J4" t="s">
        <v>43</v>
      </c>
      <c r="K4" t="s">
        <v>44</v>
      </c>
      <c r="L4" t="s">
        <v>45</v>
      </c>
      <c r="M4" t="s">
        <v>46</v>
      </c>
      <c r="N4" t="s">
        <v>47</v>
      </c>
      <c r="O4">
        <v>1</v>
      </c>
      <c r="P4">
        <f>SUM(J5:J9)/5</f>
        <v>0</v>
      </c>
      <c r="S4" s="6">
        <f>CORREL(O4:O8,P4:P8)</f>
        <v>0.84542764346745125</v>
      </c>
      <c r="U4">
        <v>1</v>
      </c>
      <c r="V4">
        <f>MEDIAN(J5:J9)</f>
        <v>0</v>
      </c>
      <c r="Y4" s="6">
        <f>CORREL(U4:U8,V4:V8)</f>
        <v>-0.32626978693826603</v>
      </c>
      <c r="AJ4" s="18" t="s">
        <v>14</v>
      </c>
      <c r="AK4" s="17">
        <v>0.84731000000000001</v>
      </c>
      <c r="AL4" s="17">
        <v>0.84543000000000001</v>
      </c>
      <c r="AM4" s="17">
        <v>0.80398000000000003</v>
      </c>
    </row>
    <row r="5" spans="1:39" ht="15" thickBot="1" x14ac:dyDescent="0.4">
      <c r="A5" t="s">
        <v>8</v>
      </c>
      <c r="B5" s="3">
        <v>90.857142857142804</v>
      </c>
      <c r="C5" s="3">
        <v>94</v>
      </c>
      <c r="D5" s="3">
        <v>92.571428571428498</v>
      </c>
      <c r="E5" s="3">
        <v>92</v>
      </c>
      <c r="F5" s="3">
        <v>90</v>
      </c>
      <c r="G5">
        <f>SUM(B5:F5)</f>
        <v>459.42857142857133</v>
      </c>
      <c r="I5" s="1" t="s">
        <v>39</v>
      </c>
      <c r="J5">
        <v>0</v>
      </c>
      <c r="K5">
        <f>(C4-B4)/B4 * 100</f>
        <v>1.20481927710849</v>
      </c>
      <c r="L5">
        <f>(D4-B4)/B4*100</f>
        <v>0.30120481927711507</v>
      </c>
      <c r="M5">
        <f>(E4-B4)/B4*100</f>
        <v>-1.2048192771084001</v>
      </c>
      <c r="N5">
        <f>(F4-B4)/B4*100</f>
        <v>-2.1084337349397604</v>
      </c>
      <c r="O5">
        <v>3</v>
      </c>
      <c r="P5">
        <f>SUM(K5:K9)/5</f>
        <v>4.561941167011673</v>
      </c>
      <c r="S5" s="4"/>
      <c r="U5">
        <v>3</v>
      </c>
      <c r="V5">
        <f>MEDIAN(K5:K9)</f>
        <v>3.459119496855406</v>
      </c>
      <c r="Y5" s="4"/>
      <c r="AJ5" s="19" t="s">
        <v>52</v>
      </c>
      <c r="AK5" s="20">
        <v>0.19791</v>
      </c>
      <c r="AL5" s="20">
        <v>-0.32627</v>
      </c>
      <c r="AM5" s="20">
        <v>-0.90990000000000004</v>
      </c>
    </row>
    <row r="6" spans="1:39" ht="15" thickBot="1" x14ac:dyDescent="0.4">
      <c r="A6" t="s">
        <v>9</v>
      </c>
      <c r="B6" s="3">
        <v>89.428571428571402</v>
      </c>
      <c r="C6" s="3">
        <v>92</v>
      </c>
      <c r="D6" s="3">
        <v>91.714285714285694</v>
      </c>
      <c r="E6" s="3">
        <v>90</v>
      </c>
      <c r="F6" s="3">
        <v>90</v>
      </c>
      <c r="G6">
        <f>SUM(B6:F6)</f>
        <v>453.14285714285711</v>
      </c>
      <c r="I6" s="1" t="s">
        <v>38</v>
      </c>
      <c r="J6">
        <v>0</v>
      </c>
      <c r="K6">
        <f>(C5-B5)/B5 * 100</f>
        <v>3.459119496855406</v>
      </c>
      <c r="L6">
        <f>(D5-B5)/B5*100</f>
        <v>1.8867924528301674</v>
      </c>
      <c r="M6">
        <f>(E5-B5)/B5*100</f>
        <v>1.2578616352201846</v>
      </c>
      <c r="N6">
        <f>(F5-B5)/B5*100</f>
        <v>-0.94339622641503673</v>
      </c>
      <c r="O6">
        <v>5</v>
      </c>
      <c r="P6">
        <f>SUM(L5:L9)/5</f>
        <v>4.5930978331750421</v>
      </c>
      <c r="S6" s="5"/>
      <c r="U6">
        <v>5</v>
      </c>
      <c r="V6">
        <f>MEDIAN(L5:L9)</f>
        <v>2.5559105431309979</v>
      </c>
      <c r="Y6" s="5"/>
    </row>
    <row r="7" spans="1:39" ht="15" thickBot="1" x14ac:dyDescent="0.4">
      <c r="A7" t="s">
        <v>10</v>
      </c>
      <c r="B7" s="3">
        <v>81.428571428571402</v>
      </c>
      <c r="C7" s="3">
        <v>88.285714285714207</v>
      </c>
      <c r="D7" s="3">
        <v>87.714285714285694</v>
      </c>
      <c r="E7" s="3">
        <v>87.714285714285694</v>
      </c>
      <c r="F7" s="3">
        <v>87.428571428571402</v>
      </c>
      <c r="G7">
        <f>SUM(B7:F7)</f>
        <v>432.57142857142838</v>
      </c>
      <c r="I7" s="1" t="s">
        <v>40</v>
      </c>
      <c r="J7">
        <v>0</v>
      </c>
      <c r="K7">
        <f>(C6-B6)/B6 * 100</f>
        <v>2.8753993610223945</v>
      </c>
      <c r="L7">
        <f>(D6-B6)/B6*100</f>
        <v>2.5559105431309979</v>
      </c>
      <c r="M7">
        <f>(E6-B6)/B6*100</f>
        <v>0.63897763578277733</v>
      </c>
      <c r="N7">
        <f>(F6-B6)/B6*100</f>
        <v>0.63897763578277733</v>
      </c>
      <c r="O7">
        <v>11</v>
      </c>
      <c r="P7">
        <f>SUM(M5:M9)/5</f>
        <v>5.7005284880843821</v>
      </c>
      <c r="U7">
        <v>11</v>
      </c>
      <c r="V7">
        <f>MEDIAN(M5:M9)</f>
        <v>1.2578616352201846</v>
      </c>
    </row>
    <row r="8" spans="1:39" ht="15" thickBot="1" x14ac:dyDescent="0.4">
      <c r="A8" t="s">
        <v>11</v>
      </c>
      <c r="B8" s="3">
        <v>62.571428571428498</v>
      </c>
      <c r="C8" s="3">
        <v>66.857142857142804</v>
      </c>
      <c r="D8" s="3">
        <v>69.142857142857096</v>
      </c>
      <c r="E8" s="3">
        <v>75.142857142857096</v>
      </c>
      <c r="F8" s="3">
        <v>84.857142857142804</v>
      </c>
      <c r="G8">
        <f>SUM(B8:F8)</f>
        <v>358.57142857142833</v>
      </c>
      <c r="I8" s="1" t="s">
        <v>41</v>
      </c>
      <c r="J8">
        <v>0</v>
      </c>
      <c r="K8">
        <f>(C7-B7)/B7 * 100</f>
        <v>8.4210526315788847</v>
      </c>
      <c r="L8">
        <f>(D7-B7)/B7*100</f>
        <v>7.7192982456140449</v>
      </c>
      <c r="M8">
        <f>(E7-B7)/B7*100</f>
        <v>7.7192982456140449</v>
      </c>
      <c r="N8">
        <f>(F7-B7)/B7*100</f>
        <v>7.3684210526315814</v>
      </c>
      <c r="O8">
        <v>23</v>
      </c>
      <c r="P8">
        <f>SUM(N5:N9)/5</f>
        <v>8.1144014166448049</v>
      </c>
      <c r="U8">
        <v>23</v>
      </c>
      <c r="V8">
        <f>MEDIAN(N5:N9)</f>
        <v>0.63897763578277733</v>
      </c>
      <c r="AJ8" s="13" t="s">
        <v>57</v>
      </c>
      <c r="AK8" s="10" t="s">
        <v>53</v>
      </c>
      <c r="AL8" s="10" t="s">
        <v>54</v>
      </c>
      <c r="AM8" s="10" t="s">
        <v>55</v>
      </c>
    </row>
    <row r="9" spans="1:39" x14ac:dyDescent="0.35">
      <c r="A9" s="1" t="s">
        <v>13</v>
      </c>
      <c r="B9">
        <f>SUM(B4:B8)</f>
        <v>419.14285714285688</v>
      </c>
      <c r="C9">
        <f>SUM(C4:C8)</f>
        <v>437.142857142857</v>
      </c>
      <c r="D9">
        <f>SUM(D4:D8)</f>
        <v>436.28571428571411</v>
      </c>
      <c r="E9">
        <f>SUM(E4:E8)</f>
        <v>438.57142857142844</v>
      </c>
      <c r="F9">
        <f>SUM(F4:F8)</f>
        <v>445.142857142857</v>
      </c>
      <c r="G9">
        <f>SUM(B4:F8)</f>
        <v>2176.2857142857133</v>
      </c>
      <c r="I9" s="1" t="s">
        <v>42</v>
      </c>
      <c r="J9">
        <v>0</v>
      </c>
      <c r="K9">
        <f>(C8-B8)/B8 * 100</f>
        <v>6.8493150684931905</v>
      </c>
      <c r="L9">
        <f>(D8-B8)/B8*100</f>
        <v>10.502283105022887</v>
      </c>
      <c r="M9">
        <f>(E8-B8)/B8*100</f>
        <v>20.091324200913306</v>
      </c>
      <c r="N9">
        <f>(F8-B8)/B8*100</f>
        <v>35.616438356164458</v>
      </c>
      <c r="AJ9" s="18" t="s">
        <v>14</v>
      </c>
      <c r="AK9" s="17">
        <v>0.71806000000000003</v>
      </c>
      <c r="AL9" s="17">
        <v>0.21088999999999999</v>
      </c>
      <c r="AM9" s="17">
        <v>0.13191</v>
      </c>
    </row>
    <row r="10" spans="1:39" x14ac:dyDescent="0.35">
      <c r="AJ10" s="19" t="s">
        <v>52</v>
      </c>
      <c r="AK10" s="20">
        <v>-0.75722999999999996</v>
      </c>
      <c r="AL10" s="20">
        <v>-0.78649999999999998</v>
      </c>
      <c r="AM10" s="20">
        <v>-0.52163999999999999</v>
      </c>
    </row>
    <row r="11" spans="1:39" x14ac:dyDescent="0.35">
      <c r="O11" s="1"/>
    </row>
    <row r="12" spans="1:39" x14ac:dyDescent="0.35">
      <c r="N12" s="2"/>
      <c r="O12" s="9"/>
      <c r="P12" s="13"/>
      <c r="Q12" s="13"/>
      <c r="R12" s="13"/>
      <c r="S12" s="13"/>
    </row>
    <row r="13" spans="1:39" x14ac:dyDescent="0.35">
      <c r="A13" s="1" t="s">
        <v>1</v>
      </c>
      <c r="O13" s="15"/>
      <c r="T13" s="1"/>
    </row>
    <row r="14" spans="1:39" x14ac:dyDescent="0.35">
      <c r="A14" s="2" t="s">
        <v>12</v>
      </c>
      <c r="H14" s="1" t="s">
        <v>24</v>
      </c>
      <c r="O14" s="16"/>
    </row>
    <row r="15" spans="1:39" ht="15" thickBot="1" x14ac:dyDescent="0.4">
      <c r="B15" t="s">
        <v>2</v>
      </c>
      <c r="C15" t="s">
        <v>3</v>
      </c>
      <c r="D15" t="s">
        <v>4</v>
      </c>
      <c r="E15" t="s">
        <v>5</v>
      </c>
      <c r="F15" t="s">
        <v>6</v>
      </c>
      <c r="H15" t="s">
        <v>28</v>
      </c>
      <c r="I15" t="s">
        <v>43</v>
      </c>
      <c r="J15" t="s">
        <v>44</v>
      </c>
      <c r="K15" t="s">
        <v>45</v>
      </c>
      <c r="L15" t="s">
        <v>46</v>
      </c>
      <c r="M15" t="s">
        <v>47</v>
      </c>
      <c r="O15" t="s">
        <v>49</v>
      </c>
      <c r="P15" t="s">
        <v>50</v>
      </c>
      <c r="S15" t="s">
        <v>51</v>
      </c>
      <c r="Y15" t="s">
        <v>52</v>
      </c>
    </row>
    <row r="16" spans="1:39" ht="15" thickBot="1" x14ac:dyDescent="0.4">
      <c r="A16" t="s">
        <v>7</v>
      </c>
      <c r="B16" s="3">
        <v>79.142857142857096</v>
      </c>
      <c r="C16" s="3">
        <v>79.714285714285694</v>
      </c>
      <c r="D16" s="3">
        <v>78</v>
      </c>
      <c r="E16" s="3">
        <v>76</v>
      </c>
      <c r="F16" s="3">
        <v>71.428571428571402</v>
      </c>
      <c r="H16" s="1" t="s">
        <v>39</v>
      </c>
      <c r="I16">
        <v>0</v>
      </c>
      <c r="J16">
        <f>(C16-B16)/B16 * 100</f>
        <v>0.72202166064985329</v>
      </c>
      <c r="K16">
        <f>(D16-B16)/B16*100</f>
        <v>-1.4440433212995809</v>
      </c>
      <c r="L16">
        <f>(E16-B16)/B16*100</f>
        <v>-3.9711191335739504</v>
      </c>
      <c r="M16">
        <f>(F16-B16)/B16*100</f>
        <v>-9.7472924187725436</v>
      </c>
      <c r="O16">
        <v>1</v>
      </c>
      <c r="P16">
        <f>SUM(I16:I20)/5</f>
        <v>0</v>
      </c>
      <c r="S16" s="6">
        <f>CORREL(O16:O20,P16:P20)</f>
        <v>0.21089185310693362</v>
      </c>
      <c r="T16" s="14"/>
      <c r="U16" t="s">
        <v>49</v>
      </c>
      <c r="V16" t="s">
        <v>50</v>
      </c>
      <c r="Y16" t="s">
        <v>51</v>
      </c>
    </row>
    <row r="17" spans="1:25" ht="15" thickBot="1" x14ac:dyDescent="0.4">
      <c r="A17" t="s">
        <v>8</v>
      </c>
      <c r="B17" s="3">
        <v>76.571428571428498</v>
      </c>
      <c r="C17" s="3">
        <v>78</v>
      </c>
      <c r="D17" s="3">
        <v>78.285714285714207</v>
      </c>
      <c r="E17" s="3">
        <v>74</v>
      </c>
      <c r="F17" s="3">
        <v>72</v>
      </c>
      <c r="H17" s="1" t="s">
        <v>38</v>
      </c>
      <c r="I17">
        <v>0</v>
      </c>
      <c r="J17">
        <f>(C17-B17)/B17 * 100</f>
        <v>1.8656716417911421</v>
      </c>
      <c r="K17">
        <f>(D17-B17)/B17*100</f>
        <v>2.2388059701492482</v>
      </c>
      <c r="L17">
        <f>(E17-B17)/B17*100</f>
        <v>-3.3582089552237884</v>
      </c>
      <c r="M17">
        <f>(F17-B17)/B17*100</f>
        <v>-5.9701492537312539</v>
      </c>
      <c r="O17">
        <v>3</v>
      </c>
      <c r="P17">
        <f>SUM(J16:J20)/5</f>
        <v>5.4821882214731712</v>
      </c>
      <c r="U17">
        <v>1</v>
      </c>
      <c r="V17">
        <f>MEDIAN(I16:I20)</f>
        <v>0</v>
      </c>
      <c r="Y17" s="6">
        <f>CORREL(U17:U21,V17:V21)</f>
        <v>-0.786498582226549</v>
      </c>
    </row>
    <row r="18" spans="1:25" ht="15" thickBot="1" x14ac:dyDescent="0.4">
      <c r="A18" t="s">
        <v>9</v>
      </c>
      <c r="B18" s="3">
        <v>72.571428571428498</v>
      </c>
      <c r="C18" s="3">
        <v>77.142857142857096</v>
      </c>
      <c r="D18" s="3">
        <v>77.142857142857096</v>
      </c>
      <c r="E18" s="3">
        <v>71.714285714285694</v>
      </c>
      <c r="F18" s="3">
        <v>64.285714285714207</v>
      </c>
      <c r="H18" s="1" t="s">
        <v>40</v>
      </c>
      <c r="I18">
        <v>0</v>
      </c>
      <c r="J18">
        <f>(C18-B18)/B18 * 100</f>
        <v>6.2992125984252398</v>
      </c>
      <c r="K18">
        <f>(D18-B18)/B18*100</f>
        <v>6.2992125984252398</v>
      </c>
      <c r="L18">
        <f>(E18-B18)/B18*100</f>
        <v>-1.181102362204653</v>
      </c>
      <c r="M18">
        <f>(F18-B18)/B18*100</f>
        <v>-11.41732283464569</v>
      </c>
      <c r="O18">
        <v>5</v>
      </c>
      <c r="P18">
        <f>SUM(K16:K20)/5</f>
        <v>8.4986867217637414</v>
      </c>
      <c r="U18">
        <v>3</v>
      </c>
      <c r="V18">
        <f>MEDIAN(J16:J20)</f>
        <v>6.2992125984252398</v>
      </c>
      <c r="Y18" s="4"/>
    </row>
    <row r="19" spans="1:25" ht="15" thickBot="1" x14ac:dyDescent="0.4">
      <c r="A19" t="s">
        <v>10</v>
      </c>
      <c r="B19" s="3">
        <v>60.285714285714199</v>
      </c>
      <c r="C19" s="3">
        <v>66.285714285714207</v>
      </c>
      <c r="D19" s="3">
        <v>70</v>
      </c>
      <c r="E19" s="3">
        <v>67.428571428571402</v>
      </c>
      <c r="F19" s="3">
        <v>65.142857142857096</v>
      </c>
      <c r="H19" s="1" t="s">
        <v>41</v>
      </c>
      <c r="I19">
        <v>0</v>
      </c>
      <c r="J19">
        <f>(C19-B19)/B19 * 100</f>
        <v>9.9526066350711169</v>
      </c>
      <c r="K19">
        <f>(D19-B19)/B19*100</f>
        <v>16.113744075829551</v>
      </c>
      <c r="L19">
        <f>(E19-B19)/B19*100</f>
        <v>11.848341232227606</v>
      </c>
      <c r="M19">
        <f>(F19-B19)/B19*100</f>
        <v>8.0568720379147702</v>
      </c>
      <c r="O19">
        <v>11</v>
      </c>
      <c r="P19">
        <f>SUM(L16:L20)/5</f>
        <v>4.8104392991021427</v>
      </c>
      <c r="U19">
        <v>5</v>
      </c>
      <c r="V19">
        <f>MEDIAN(K16:K20)</f>
        <v>6.2992125984252398</v>
      </c>
      <c r="Y19" s="5"/>
    </row>
    <row r="20" spans="1:25" ht="15" thickBot="1" x14ac:dyDescent="0.4">
      <c r="A20" t="s">
        <v>11</v>
      </c>
      <c r="B20" s="3">
        <v>40</v>
      </c>
      <c r="C20" s="3">
        <v>43.428571428571402</v>
      </c>
      <c r="D20" s="3">
        <v>47.714285714285701</v>
      </c>
      <c r="E20" s="3">
        <v>48.285714285714199</v>
      </c>
      <c r="F20" s="3">
        <v>57.714285714285701</v>
      </c>
      <c r="H20" s="1" t="s">
        <v>42</v>
      </c>
      <c r="I20">
        <v>0</v>
      </c>
      <c r="J20">
        <f>(C20-B20)/B20 * 100</f>
        <v>8.5714285714285054</v>
      </c>
      <c r="K20">
        <f>(D20-B20)/B20*100</f>
        <v>19.285714285714253</v>
      </c>
      <c r="L20">
        <f>(E20-B20)/B20*100</f>
        <v>20.714285714285499</v>
      </c>
      <c r="M20">
        <f>(F20-B20)/B20*100</f>
        <v>44.285714285714249</v>
      </c>
      <c r="O20">
        <v>23</v>
      </c>
      <c r="P20">
        <f>SUM(M16:M20)/5</f>
        <v>5.0415643632959064</v>
      </c>
      <c r="U20">
        <v>11</v>
      </c>
      <c r="V20">
        <f>MEDIAN(L16:L20)</f>
        <v>-1.181102362204653</v>
      </c>
    </row>
    <row r="21" spans="1:25" x14ac:dyDescent="0.35">
      <c r="O21" s="15"/>
      <c r="U21">
        <v>23</v>
      </c>
      <c r="V21">
        <f>MEDIAN(M16:M20)</f>
        <v>-5.9701492537312539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1FDD-F1C2-4A07-BEC6-CFBEC382A346}">
  <dimension ref="A1:Y21"/>
  <sheetViews>
    <sheetView topLeftCell="L1" workbookViewId="0">
      <selection activeCell="Y4" sqref="Y4"/>
    </sheetView>
  </sheetViews>
  <sheetFormatPr defaultRowHeight="14.5" x14ac:dyDescent="0.35"/>
  <cols>
    <col min="8" max="8" width="10.26953125" customWidth="1"/>
    <col min="9" max="11" width="10.54296875" customWidth="1"/>
    <col min="12" max="13" width="11.54296875" customWidth="1"/>
  </cols>
  <sheetData>
    <row r="1" spans="1:25" x14ac:dyDescent="0.35">
      <c r="A1" s="1" t="s">
        <v>0</v>
      </c>
    </row>
    <row r="2" spans="1:25" x14ac:dyDescent="0.35">
      <c r="A2" s="2" t="s">
        <v>12</v>
      </c>
      <c r="I2" s="1" t="s">
        <v>24</v>
      </c>
      <c r="S2" t="s">
        <v>14</v>
      </c>
      <c r="Y2" t="s">
        <v>52</v>
      </c>
    </row>
    <row r="3" spans="1:25" ht="15" thickBot="1" x14ac:dyDescent="0.4">
      <c r="B3" t="s">
        <v>2</v>
      </c>
      <c r="C3" t="s">
        <v>3</v>
      </c>
      <c r="D3" t="s">
        <v>4</v>
      </c>
      <c r="E3" t="s">
        <v>5</v>
      </c>
      <c r="F3" t="s">
        <v>6</v>
      </c>
      <c r="G3" s="1"/>
      <c r="I3" s="1" t="s">
        <v>28</v>
      </c>
      <c r="J3" t="s">
        <v>43</v>
      </c>
      <c r="K3" t="s">
        <v>44</v>
      </c>
      <c r="L3" t="s">
        <v>45</v>
      </c>
      <c r="M3" t="s">
        <v>46</v>
      </c>
      <c r="N3" t="s">
        <v>47</v>
      </c>
      <c r="O3" t="s">
        <v>49</v>
      </c>
      <c r="P3" t="s">
        <v>50</v>
      </c>
      <c r="S3" t="s">
        <v>51</v>
      </c>
      <c r="U3" t="s">
        <v>49</v>
      </c>
      <c r="V3" t="s">
        <v>50</v>
      </c>
      <c r="Y3" t="s">
        <v>51</v>
      </c>
    </row>
    <row r="4" spans="1:25" ht="15" thickBot="1" x14ac:dyDescent="0.4">
      <c r="A4" t="s">
        <v>7</v>
      </c>
      <c r="B4" s="3">
        <v>96.285714285714207</v>
      </c>
      <c r="C4" s="3">
        <v>93.714285714285694</v>
      </c>
      <c r="D4" s="3">
        <v>94.571428571428498</v>
      </c>
      <c r="E4" s="3">
        <v>87.428571428571402</v>
      </c>
      <c r="F4" s="3">
        <v>78</v>
      </c>
      <c r="I4" s="1" t="s">
        <v>39</v>
      </c>
      <c r="J4">
        <v>0</v>
      </c>
      <c r="K4">
        <f>(C4-B4)/B4 * 100</f>
        <v>-2.6706231454005342</v>
      </c>
      <c r="L4">
        <f>(D4-B4)/B4*100</f>
        <v>-1.7804154302670576</v>
      </c>
      <c r="M4">
        <f>(E4-B4)/B4*100</f>
        <v>-9.198813056379775</v>
      </c>
      <c r="N4">
        <f>(F4-B4)/B4*100</f>
        <v>-18.991097922848599</v>
      </c>
      <c r="O4">
        <v>1</v>
      </c>
      <c r="P4">
        <f>SUM(I4:I8)/5</f>
        <v>0</v>
      </c>
      <c r="S4" s="6">
        <f>CORREL(O4:O8,P4:P8)</f>
        <v>0.80398261245908997</v>
      </c>
      <c r="U4">
        <v>1</v>
      </c>
      <c r="V4">
        <f>MEDIAN(J4:J8)</f>
        <v>0</v>
      </c>
      <c r="Y4" s="6">
        <f>CORREL(U4:U8,V4:V8)</f>
        <v>-0.90990426695616644</v>
      </c>
    </row>
    <row r="5" spans="1:25" ht="15" thickBot="1" x14ac:dyDescent="0.4">
      <c r="A5" t="s">
        <v>8</v>
      </c>
      <c r="B5" s="3">
        <v>94.285714285714207</v>
      </c>
      <c r="C5" s="3">
        <v>95.714285714285694</v>
      </c>
      <c r="D5" s="3">
        <v>95.714285714285694</v>
      </c>
      <c r="E5" s="3">
        <v>88.857142857142804</v>
      </c>
      <c r="F5" s="3">
        <v>84.285714285714207</v>
      </c>
      <c r="I5" s="1" t="s">
        <v>38</v>
      </c>
      <c r="J5">
        <v>0</v>
      </c>
      <c r="K5">
        <f>(C5-B5)/B5 * 100</f>
        <v>1.5151515151515789</v>
      </c>
      <c r="L5">
        <f>(D5-B5)/B5*100</f>
        <v>1.5151515151515789</v>
      </c>
      <c r="M5">
        <f>(E5-B5)/B5*100</f>
        <v>-5.7575757575757347</v>
      </c>
      <c r="N5">
        <f>(F5-B5)/B5*100</f>
        <v>-10.606060606060614</v>
      </c>
      <c r="O5">
        <v>3</v>
      </c>
      <c r="P5">
        <f>SUM(J4:J8)/5</f>
        <v>0</v>
      </c>
      <c r="S5" s="4"/>
      <c r="U5">
        <v>3</v>
      </c>
      <c r="V5">
        <f>MEDIAN(K4:K8)</f>
        <v>3.1347962382445673</v>
      </c>
      <c r="Y5" s="4"/>
    </row>
    <row r="6" spans="1:25" ht="15" thickBot="1" x14ac:dyDescent="0.4">
      <c r="A6" t="s">
        <v>9</v>
      </c>
      <c r="B6" s="3">
        <v>91.142857142857096</v>
      </c>
      <c r="C6" s="3">
        <v>94</v>
      </c>
      <c r="D6" s="3">
        <v>94.571428571428498</v>
      </c>
      <c r="E6" s="3">
        <v>90</v>
      </c>
      <c r="F6" s="3">
        <v>84.285714285714207</v>
      </c>
      <c r="I6" s="1" t="s">
        <v>40</v>
      </c>
      <c r="J6">
        <v>0</v>
      </c>
      <c r="K6">
        <f>(C6-B6)/B6 * 100</f>
        <v>3.1347962382445673</v>
      </c>
      <c r="L6">
        <f>(D6-B6)/B6*100</f>
        <v>3.7617554858933899</v>
      </c>
      <c r="M6">
        <f>(E6-B6)/B6*100</f>
        <v>-1.2539184952977551</v>
      </c>
      <c r="N6">
        <f>(F6-B6)/B6*100</f>
        <v>-7.5235109717868731</v>
      </c>
      <c r="O6">
        <v>5</v>
      </c>
      <c r="P6">
        <f>SUM(K4:K8)/5</f>
        <v>2.9911106652547526</v>
      </c>
      <c r="S6" s="5"/>
      <c r="U6">
        <v>5</v>
      </c>
      <c r="V6">
        <f>MEDIAN(L4:L8)</f>
        <v>2.7272727272727089</v>
      </c>
      <c r="Y6" s="5"/>
    </row>
    <row r="7" spans="1:25" ht="15" thickBot="1" x14ac:dyDescent="0.4">
      <c r="A7" t="s">
        <v>10</v>
      </c>
      <c r="B7" s="3">
        <v>80.857142857142804</v>
      </c>
      <c r="C7" s="3">
        <v>86.571428571428498</v>
      </c>
      <c r="D7" s="3">
        <v>89.714285714285694</v>
      </c>
      <c r="E7" s="3">
        <v>88.571428571428498</v>
      </c>
      <c r="F7" s="3">
        <v>84</v>
      </c>
      <c r="I7" s="1" t="s">
        <v>41</v>
      </c>
      <c r="J7">
        <v>0</v>
      </c>
      <c r="K7">
        <f>(C7-B7)/B7 * 100</f>
        <v>7.0671378091872583</v>
      </c>
      <c r="L7">
        <f>(D7-B7)/B7*100</f>
        <v>10.95406360424033</v>
      </c>
      <c r="M7">
        <f>(E7-B7)/B7*100</f>
        <v>9.5406360424028094</v>
      </c>
      <c r="N7">
        <f>(F7-B7)/B7*100</f>
        <v>3.8869257950530716</v>
      </c>
      <c r="O7">
        <v>11</v>
      </c>
      <c r="P7">
        <f>SUM(L4:L8)/5</f>
        <v>3.4355655804581899</v>
      </c>
      <c r="U7">
        <v>11</v>
      </c>
      <c r="V7">
        <f>MEDIAN(M4:M8)</f>
        <v>-1.2539184952977551</v>
      </c>
    </row>
    <row r="8" spans="1:25" ht="15" thickBot="1" x14ac:dyDescent="0.4">
      <c r="A8" s="3">
        <v>84.857142857142804</v>
      </c>
      <c r="B8" s="3">
        <v>62.857142857142797</v>
      </c>
      <c r="C8" s="3">
        <v>66.571428571428498</v>
      </c>
      <c r="D8" s="3">
        <v>64.571428571428498</v>
      </c>
      <c r="E8" s="3">
        <v>79.714285714285694</v>
      </c>
      <c r="F8" s="3">
        <v>81.428571428571402</v>
      </c>
      <c r="I8" s="1" t="s">
        <v>42</v>
      </c>
      <c r="J8">
        <v>0</v>
      </c>
      <c r="K8">
        <f>(C8-B8)/B8 * 100</f>
        <v>5.9090909090908941</v>
      </c>
      <c r="L8">
        <f>(D8-B8)/B8*100</f>
        <v>2.7272727272727089</v>
      </c>
      <c r="M8">
        <f>(E8-B8)/B8*100</f>
        <v>26.818181818181909</v>
      </c>
      <c r="N8">
        <f>(F8-B8)/B8*100</f>
        <v>29.545454545454625</v>
      </c>
      <c r="O8">
        <v>23</v>
      </c>
      <c r="P8">
        <f>SUM(M4:M8)/5</f>
        <v>4.0297021102662907</v>
      </c>
      <c r="U8">
        <v>23</v>
      </c>
      <c r="V8">
        <f>MEDIAN(N4:N8)</f>
        <v>-7.5235109717868731</v>
      </c>
    </row>
    <row r="9" spans="1:25" x14ac:dyDescent="0.35">
      <c r="A9" s="1"/>
    </row>
    <row r="11" spans="1:25" x14ac:dyDescent="0.35">
      <c r="O11" s="1"/>
    </row>
    <row r="12" spans="1:25" x14ac:dyDescent="0.35">
      <c r="O12" s="9"/>
      <c r="P12" s="13"/>
      <c r="Q12" s="13"/>
      <c r="R12" s="13"/>
      <c r="S12" s="13"/>
      <c r="T12" s="13"/>
      <c r="U12" s="13"/>
      <c r="V12" s="14"/>
    </row>
    <row r="13" spans="1:25" x14ac:dyDescent="0.35">
      <c r="A13" s="1"/>
      <c r="O13" s="15"/>
    </row>
    <row r="14" spans="1:25" x14ac:dyDescent="0.35">
      <c r="A14" s="2" t="s">
        <v>12</v>
      </c>
      <c r="I14" s="1" t="s">
        <v>24</v>
      </c>
      <c r="O14" s="16"/>
      <c r="Y14" t="s">
        <v>52</v>
      </c>
    </row>
    <row r="15" spans="1:25" ht="15" thickBot="1" x14ac:dyDescent="0.4">
      <c r="B15" t="s">
        <v>2</v>
      </c>
      <c r="C15" t="s">
        <v>3</v>
      </c>
      <c r="D15" t="s">
        <v>4</v>
      </c>
      <c r="E15" t="s">
        <v>5</v>
      </c>
      <c r="F15" t="s">
        <v>6</v>
      </c>
      <c r="G15" s="1"/>
      <c r="I15" t="s">
        <v>28</v>
      </c>
      <c r="J15" t="s">
        <v>43</v>
      </c>
      <c r="K15" t="s">
        <v>44</v>
      </c>
      <c r="L15" t="s">
        <v>45</v>
      </c>
      <c r="M15" t="s">
        <v>46</v>
      </c>
      <c r="N15" t="s">
        <v>47</v>
      </c>
      <c r="O15" t="s">
        <v>49</v>
      </c>
      <c r="P15" t="s">
        <v>50</v>
      </c>
      <c r="S15" t="s">
        <v>51</v>
      </c>
      <c r="U15" t="s">
        <v>49</v>
      </c>
      <c r="V15" t="s">
        <v>50</v>
      </c>
      <c r="Y15" t="s">
        <v>51</v>
      </c>
    </row>
    <row r="16" spans="1:25" ht="15" thickBot="1" x14ac:dyDescent="0.4">
      <c r="A16" t="s">
        <v>7</v>
      </c>
      <c r="B16" s="3">
        <v>73.428571428571402</v>
      </c>
      <c r="C16" s="3">
        <v>76.285714285714207</v>
      </c>
      <c r="D16" s="3">
        <v>76</v>
      </c>
      <c r="E16" s="3">
        <v>58</v>
      </c>
      <c r="F16" s="3">
        <v>58.857142857142797</v>
      </c>
      <c r="I16" s="1" t="s">
        <v>39</v>
      </c>
      <c r="J16">
        <v>0</v>
      </c>
      <c r="K16">
        <f>(C16-B16)/B16 * 100</f>
        <v>3.8910505836575169</v>
      </c>
      <c r="L16">
        <f>(D16-B16)/B16*100</f>
        <v>3.5019455252918661</v>
      </c>
      <c r="M16">
        <f>(E16-B16)/B16*100</f>
        <v>-21.011673151750944</v>
      </c>
      <c r="N16">
        <f>(F16-B16)/B16*100</f>
        <v>-19.844357976653747</v>
      </c>
      <c r="O16">
        <v>1</v>
      </c>
      <c r="P16">
        <f>SUM(I16:I20)/5</f>
        <v>0</v>
      </c>
      <c r="S16" s="6">
        <f>CORREL(O16:O20,P16:P20)</f>
        <v>0.13191371835115173</v>
      </c>
      <c r="U16">
        <v>1</v>
      </c>
      <c r="V16">
        <f>MEDIAN(J16:J20)</f>
        <v>0</v>
      </c>
      <c r="Y16" s="6">
        <f>CORREL(U16:U20,V16:V20)</f>
        <v>-0.52164204453267649</v>
      </c>
    </row>
    <row r="17" spans="1:25" ht="15" thickBot="1" x14ac:dyDescent="0.4">
      <c r="A17" t="s">
        <v>8</v>
      </c>
      <c r="B17" s="3">
        <v>66.571428571428498</v>
      </c>
      <c r="C17" s="3">
        <v>76.857142857142804</v>
      </c>
      <c r="D17" s="3">
        <v>79.142857142857096</v>
      </c>
      <c r="E17" s="3">
        <v>61.142857142857103</v>
      </c>
      <c r="F17" s="3">
        <v>56.571428571428498</v>
      </c>
      <c r="I17" s="1" t="s">
        <v>38</v>
      </c>
      <c r="J17">
        <v>0</v>
      </c>
      <c r="K17">
        <f>(C17-B17)/B17 * 100</f>
        <v>15.450643776824084</v>
      </c>
      <c r="L17">
        <f>(D17-B17)/B17*100</f>
        <v>18.884120171673878</v>
      </c>
      <c r="M17">
        <f>(E17-B17)/B17*100</f>
        <v>-8.1545064377681982</v>
      </c>
      <c r="N17">
        <f>(F17-B17)/B17*100</f>
        <v>-15.02145922746783</v>
      </c>
      <c r="O17">
        <v>3</v>
      </c>
      <c r="P17">
        <f>SUM(K16:K20)/5</f>
        <v>36.950606154844763</v>
      </c>
      <c r="U17">
        <v>3</v>
      </c>
      <c r="V17">
        <f>MEDIAN(K16:K20)</f>
        <v>33.990147783251196</v>
      </c>
      <c r="Y17" s="4"/>
    </row>
    <row r="18" spans="1:25" ht="15" thickBot="1" x14ac:dyDescent="0.4">
      <c r="A18" t="s">
        <v>9</v>
      </c>
      <c r="B18" s="3">
        <v>58</v>
      </c>
      <c r="C18" s="3">
        <v>77.714285714285694</v>
      </c>
      <c r="D18" s="3">
        <v>74.571428571428498</v>
      </c>
      <c r="E18" s="3">
        <v>62.857142857142797</v>
      </c>
      <c r="F18" s="3">
        <v>56.571428571428498</v>
      </c>
      <c r="I18" s="1" t="s">
        <v>40</v>
      </c>
      <c r="J18">
        <v>0</v>
      </c>
      <c r="K18">
        <f>(C18-B18)/B18 * 100</f>
        <v>33.990147783251196</v>
      </c>
      <c r="L18">
        <f>(D18-B18)/B18*100</f>
        <v>28.571428571428449</v>
      </c>
      <c r="M18">
        <f>(E18-B18)/B18*100</f>
        <v>8.374384236453098</v>
      </c>
      <c r="N18">
        <f>(F18-B18)/B18*100</f>
        <v>-2.4630541871922444</v>
      </c>
      <c r="O18">
        <v>5</v>
      </c>
      <c r="P18">
        <f>SUM(L16:L20)/5</f>
        <v>36.92018102422152</v>
      </c>
      <c r="U18">
        <v>5</v>
      </c>
      <c r="V18">
        <f>MEDIAN(L16:L20)</f>
        <v>28.571428571428449</v>
      </c>
      <c r="Y18" s="5"/>
    </row>
    <row r="19" spans="1:25" ht="15" thickBot="1" x14ac:dyDescent="0.4">
      <c r="A19" t="s">
        <v>10</v>
      </c>
      <c r="B19" s="3">
        <v>36.857142857142797</v>
      </c>
      <c r="C19" s="3">
        <v>64</v>
      </c>
      <c r="D19" s="3">
        <v>64</v>
      </c>
      <c r="E19" s="3">
        <v>70.857142857142804</v>
      </c>
      <c r="F19" s="3">
        <v>58.571428571428498</v>
      </c>
      <c r="I19" s="1" t="s">
        <v>41</v>
      </c>
      <c r="J19">
        <v>0</v>
      </c>
      <c r="K19">
        <f>(C19-B19)/B19 * 100</f>
        <v>73.643410852713458</v>
      </c>
      <c r="L19">
        <f>(D19-B19)/B19*100</f>
        <v>73.643410852713458</v>
      </c>
      <c r="M19">
        <f>(E19-B19)/B19*100</f>
        <v>92.248062015504047</v>
      </c>
      <c r="N19">
        <f>(F19-B19)/B19*100</f>
        <v>58.914728682170605</v>
      </c>
      <c r="O19">
        <v>11</v>
      </c>
      <c r="P19">
        <f>SUM(M16:M20)/5</f>
        <v>26.513475554709817</v>
      </c>
      <c r="U19">
        <v>11</v>
      </c>
      <c r="V19">
        <f>MEDIAN(M16:M20)</f>
        <v>8.374384236453098</v>
      </c>
    </row>
    <row r="20" spans="1:25" ht="15" thickBot="1" x14ac:dyDescent="0.4">
      <c r="A20" s="3">
        <v>84.857142857142804</v>
      </c>
      <c r="B20" s="3">
        <v>25.714285714285701</v>
      </c>
      <c r="C20" s="3">
        <v>40.571428571428498</v>
      </c>
      <c r="D20" s="3">
        <v>41.142857142857103</v>
      </c>
      <c r="E20" s="3">
        <v>41.428571428571402</v>
      </c>
      <c r="F20" s="3">
        <v>51.142857142857103</v>
      </c>
      <c r="I20" s="1" t="s">
        <v>42</v>
      </c>
      <c r="J20">
        <v>0</v>
      </c>
      <c r="K20">
        <f>(C20-B20)/B20 * 100</f>
        <v>57.777777777777573</v>
      </c>
      <c r="L20">
        <f>(D20-B20)/B20*100</f>
        <v>59.999999999999929</v>
      </c>
      <c r="M20">
        <f>(E20-B20)/B20*100</f>
        <v>61.111111111111093</v>
      </c>
      <c r="N20">
        <f>(F20-B20)/B20*100</f>
        <v>98.888888888888843</v>
      </c>
      <c r="O20">
        <v>23</v>
      </c>
      <c r="P20">
        <f>SUM(N16:N20)/5</f>
        <v>24.094949235949127</v>
      </c>
      <c r="U20">
        <v>23</v>
      </c>
      <c r="V20">
        <f>MEDIAN(N16:N20)</f>
        <v>-2.4630541871922444</v>
      </c>
    </row>
    <row r="21" spans="1:25" x14ac:dyDescent="0.35">
      <c r="A21" s="1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821D-702E-4047-96EB-174D3040ED5C}">
  <dimension ref="A1:Y20"/>
  <sheetViews>
    <sheetView topLeftCell="L1" workbookViewId="0">
      <selection activeCell="T22" sqref="T22"/>
    </sheetView>
  </sheetViews>
  <sheetFormatPr defaultRowHeight="14.5" x14ac:dyDescent="0.35"/>
  <cols>
    <col min="8" max="8" width="10.26953125" customWidth="1"/>
    <col min="9" max="11" width="10.54296875" customWidth="1"/>
    <col min="12" max="13" width="11.54296875" customWidth="1"/>
  </cols>
  <sheetData>
    <row r="1" spans="1:25" x14ac:dyDescent="0.35">
      <c r="A1" s="1" t="s">
        <v>0</v>
      </c>
    </row>
    <row r="2" spans="1:25" x14ac:dyDescent="0.35">
      <c r="A2" s="2" t="s">
        <v>12</v>
      </c>
      <c r="H2" s="1" t="s">
        <v>24</v>
      </c>
      <c r="S2" t="s">
        <v>14</v>
      </c>
      <c r="Y2" t="s">
        <v>52</v>
      </c>
    </row>
    <row r="3" spans="1:25" ht="15" thickBot="1" x14ac:dyDescent="0.4"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28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O3" t="s">
        <v>49</v>
      </c>
      <c r="P3" t="s">
        <v>50</v>
      </c>
      <c r="S3" t="s">
        <v>51</v>
      </c>
      <c r="U3" t="s">
        <v>49</v>
      </c>
      <c r="V3" t="s">
        <v>50</v>
      </c>
      <c r="Y3" t="s">
        <v>51</v>
      </c>
    </row>
    <row r="4" spans="1:25" ht="15" thickBot="1" x14ac:dyDescent="0.4">
      <c r="A4" t="s">
        <v>7</v>
      </c>
      <c r="B4" s="3">
        <v>98.857142857142804</v>
      </c>
      <c r="C4" s="3">
        <v>98.285714285714207</v>
      </c>
      <c r="D4" s="3">
        <v>98.285714285714207</v>
      </c>
      <c r="E4" s="3">
        <v>98.285714285714207</v>
      </c>
      <c r="F4" s="3">
        <v>98.285714285714207</v>
      </c>
      <c r="H4" s="1" t="s">
        <v>39</v>
      </c>
      <c r="I4">
        <v>0</v>
      </c>
      <c r="J4">
        <f>(C4-B4)/B4 * 100</f>
        <v>-0.57803468208095188</v>
      </c>
      <c r="K4">
        <f>(D4-B4)/B4*100</f>
        <v>-0.57803468208095188</v>
      </c>
      <c r="L4">
        <f>(E4-B4)/B4*100</f>
        <v>-0.57803468208095188</v>
      </c>
      <c r="M4">
        <f>(F4-B4)/B4*100</f>
        <v>-0.57803468208095188</v>
      </c>
      <c r="O4">
        <v>1</v>
      </c>
      <c r="P4">
        <f>SUM(I4:I8)/5</f>
        <v>0</v>
      </c>
      <c r="S4" s="6">
        <f>CORREL(O4:O8,P4:P8)</f>
        <v>0.84731232023804381</v>
      </c>
      <c r="T4" s="6"/>
      <c r="U4">
        <v>1</v>
      </c>
      <c r="V4">
        <f>MEDIAN(I4:I8)</f>
        <v>0</v>
      </c>
      <c r="Y4" s="6">
        <f>CORREL(U4:U8,V4:V8)</f>
        <v>0.19791493920639378</v>
      </c>
    </row>
    <row r="5" spans="1:25" ht="15" thickBot="1" x14ac:dyDescent="0.4">
      <c r="A5" t="s">
        <v>8</v>
      </c>
      <c r="B5" s="3">
        <v>96.857142857142804</v>
      </c>
      <c r="C5" s="3">
        <v>99.142857142857096</v>
      </c>
      <c r="D5" s="3">
        <v>98.285714285714207</v>
      </c>
      <c r="E5" s="3">
        <v>97.714285714285694</v>
      </c>
      <c r="F5" s="3">
        <v>97.428571428571402</v>
      </c>
      <c r="H5" s="1" t="s">
        <v>38</v>
      </c>
      <c r="I5">
        <v>0</v>
      </c>
      <c r="J5">
        <f>(C5-B5)/B5 * 100</f>
        <v>2.3598820058997125</v>
      </c>
      <c r="K5">
        <f>(D5-B5)/B5*100</f>
        <v>1.4749262536872894</v>
      </c>
      <c r="L5">
        <f>(E5-B5)/B5*100</f>
        <v>0.8849557522124234</v>
      </c>
      <c r="M5">
        <f>(F5-B5)/B5*100</f>
        <v>0.58997050147495378</v>
      </c>
      <c r="O5">
        <v>3</v>
      </c>
      <c r="P5">
        <f>SUM(J4:J8)/5</f>
        <v>2.953680452549186</v>
      </c>
      <c r="S5" s="4"/>
      <c r="T5" s="4"/>
      <c r="U5">
        <v>3</v>
      </c>
      <c r="V5">
        <f>MEDIAN(J4:J8)</f>
        <v>2.3598820058997125</v>
      </c>
      <c r="Y5" s="4"/>
    </row>
    <row r="6" spans="1:25" ht="15" thickBot="1" x14ac:dyDescent="0.4">
      <c r="A6" t="s">
        <v>9</v>
      </c>
      <c r="B6" s="3">
        <v>95.142857142857096</v>
      </c>
      <c r="C6" s="3">
        <v>97.714285714285694</v>
      </c>
      <c r="D6" s="3">
        <v>97.714285714285694</v>
      </c>
      <c r="E6" s="3">
        <v>96.857142857142804</v>
      </c>
      <c r="F6" s="3">
        <v>96.857142857142804</v>
      </c>
      <c r="H6" s="1" t="s">
        <v>40</v>
      </c>
      <c r="I6">
        <v>0</v>
      </c>
      <c r="J6">
        <f>(C6-B6)/B6 * 100</f>
        <v>2.7027027027027315</v>
      </c>
      <c r="K6">
        <f>(D6-B6)/B6*100</f>
        <v>2.7027027027027315</v>
      </c>
      <c r="L6">
        <f>(E6-B6)/B6*100</f>
        <v>1.8018018018017963</v>
      </c>
      <c r="M6">
        <f>(F6-B6)/B6*100</f>
        <v>1.8018018018017963</v>
      </c>
      <c r="O6">
        <v>5</v>
      </c>
      <c r="P6">
        <f>SUM(K4:K8)/5</f>
        <v>7.2281348173031308</v>
      </c>
      <c r="S6" s="5"/>
      <c r="T6" s="5"/>
      <c r="U6">
        <v>5</v>
      </c>
      <c r="V6">
        <f>MEDIAN(K4:K8)</f>
        <v>2.7027027027027315</v>
      </c>
      <c r="Y6" s="5"/>
    </row>
    <row r="7" spans="1:25" ht="15" thickBot="1" x14ac:dyDescent="0.4">
      <c r="A7" t="s">
        <v>10</v>
      </c>
      <c r="B7" s="3">
        <v>86.857142857142804</v>
      </c>
      <c r="C7" s="3">
        <v>88.857142857142804</v>
      </c>
      <c r="D7" s="3">
        <v>92.285714285714207</v>
      </c>
      <c r="E7" s="3">
        <v>95.714285714285694</v>
      </c>
      <c r="F7" s="3">
        <v>95.142857142857096</v>
      </c>
      <c r="H7" s="1" t="s">
        <v>41</v>
      </c>
      <c r="I7">
        <v>0</v>
      </c>
      <c r="J7">
        <f>(C7-B7)/B7 * 100</f>
        <v>2.3026315789473695</v>
      </c>
      <c r="K7">
        <f>(D7-B7)/B7*100</f>
        <v>6.2499999999999734</v>
      </c>
      <c r="L7">
        <f>(E7-B7)/B7*100</f>
        <v>10.197368421052676</v>
      </c>
      <c r="M7">
        <f>(F7-B7)/B7*100</f>
        <v>9.5394736842105399</v>
      </c>
      <c r="O7">
        <v>11</v>
      </c>
      <c r="P7">
        <f>SUM(L4:L8)/5</f>
        <v>10.442438915874195</v>
      </c>
      <c r="U7">
        <v>11</v>
      </c>
      <c r="V7">
        <f>MEDIAN(L4:L8)</f>
        <v>1.8018018018017963</v>
      </c>
    </row>
    <row r="8" spans="1:25" ht="15" thickBot="1" x14ac:dyDescent="0.4">
      <c r="A8" s="3">
        <v>84.857142857142804</v>
      </c>
      <c r="B8" s="3">
        <v>60.857142857142797</v>
      </c>
      <c r="C8" s="3">
        <v>65.714285714285694</v>
      </c>
      <c r="D8" s="3">
        <v>76.857142857142804</v>
      </c>
      <c r="E8" s="3">
        <v>85.142857142857096</v>
      </c>
      <c r="F8" s="3">
        <v>88.571428571428498</v>
      </c>
      <c r="H8" s="1" t="s">
        <v>42</v>
      </c>
      <c r="I8">
        <v>0</v>
      </c>
      <c r="J8">
        <f>(C8-B8)/B8 * 100</f>
        <v>7.9812206572770688</v>
      </c>
      <c r="K8">
        <f>(D8-B8)/B8*100</f>
        <v>26.291079812206608</v>
      </c>
      <c r="L8">
        <f>(E8-B8)/B8*100</f>
        <v>39.906103286385033</v>
      </c>
      <c r="M8">
        <f>(F8-B8)/B8*100</f>
        <v>45.539906103286413</v>
      </c>
      <c r="O8">
        <v>23</v>
      </c>
      <c r="P8">
        <f>SUM(M4:M8)/5</f>
        <v>11.378623481738551</v>
      </c>
      <c r="U8">
        <v>23</v>
      </c>
      <c r="V8">
        <f>MEDIAN(M4:M8)</f>
        <v>1.8018018018017963</v>
      </c>
    </row>
    <row r="11" spans="1:25" x14ac:dyDescent="0.35">
      <c r="J11" t="s">
        <v>25</v>
      </c>
      <c r="O11" s="1"/>
      <c r="V11" s="1"/>
      <c r="W11" s="1"/>
    </row>
    <row r="12" spans="1:25" x14ac:dyDescent="0.35">
      <c r="O12" s="9"/>
      <c r="P12" s="13"/>
      <c r="Q12" s="13"/>
      <c r="R12" s="13"/>
      <c r="S12" s="13"/>
      <c r="T12" s="14"/>
    </row>
    <row r="13" spans="1:25" x14ac:dyDescent="0.35">
      <c r="A13" s="1" t="s">
        <v>1</v>
      </c>
      <c r="O13" s="15"/>
    </row>
    <row r="14" spans="1:25" x14ac:dyDescent="0.35">
      <c r="A14" s="2" t="s">
        <v>12</v>
      </c>
      <c r="H14" s="1" t="s">
        <v>24</v>
      </c>
      <c r="O14" s="16"/>
      <c r="Y14" t="s">
        <v>52</v>
      </c>
    </row>
    <row r="15" spans="1:25" ht="15" thickBot="1" x14ac:dyDescent="0.4">
      <c r="B15" t="s">
        <v>2</v>
      </c>
      <c r="C15" t="s">
        <v>3</v>
      </c>
      <c r="D15" t="s">
        <v>4</v>
      </c>
      <c r="E15" t="s">
        <v>5</v>
      </c>
      <c r="F15" t="s">
        <v>6</v>
      </c>
      <c r="H15" t="s">
        <v>28</v>
      </c>
      <c r="I15" t="s">
        <v>43</v>
      </c>
      <c r="J15" t="s">
        <v>44</v>
      </c>
      <c r="K15" t="s">
        <v>45</v>
      </c>
      <c r="L15" t="s">
        <v>46</v>
      </c>
      <c r="M15" t="s">
        <v>47</v>
      </c>
      <c r="O15" t="s">
        <v>49</v>
      </c>
      <c r="P15" t="s">
        <v>50</v>
      </c>
      <c r="S15" t="s">
        <v>51</v>
      </c>
      <c r="U15" t="s">
        <v>49</v>
      </c>
      <c r="V15" t="s">
        <v>50</v>
      </c>
      <c r="Y15" t="s">
        <v>51</v>
      </c>
    </row>
    <row r="16" spans="1:25" ht="15" thickBot="1" x14ac:dyDescent="0.4">
      <c r="A16" t="s">
        <v>7</v>
      </c>
      <c r="B16" s="3">
        <v>89.142857142857096</v>
      </c>
      <c r="C16" s="3">
        <v>85.142857142857096</v>
      </c>
      <c r="D16" s="3">
        <v>87.428571428571402</v>
      </c>
      <c r="E16" s="3">
        <v>88</v>
      </c>
      <c r="F16" s="3">
        <v>86.571428571428498</v>
      </c>
      <c r="H16" s="1" t="s">
        <v>39</v>
      </c>
      <c r="I16">
        <v>0</v>
      </c>
      <c r="J16">
        <f>(C16-B16)/B16 * 100</f>
        <v>-4.487179487179489</v>
      </c>
      <c r="K16">
        <f>(D16-B16)/B16*100</f>
        <v>-1.9230769230769014</v>
      </c>
      <c r="L16">
        <f>(E16-B16)/B16*100</f>
        <v>-1.2820512820512304</v>
      </c>
      <c r="M16">
        <f>(F16-B16)/B16*100</f>
        <v>-2.8846153846154157</v>
      </c>
      <c r="O16">
        <v>1</v>
      </c>
      <c r="P16">
        <f>SUM(I16:I20)/5</f>
        <v>0</v>
      </c>
      <c r="S16" s="6">
        <f>CORREL(O16:O20,P16:P20)</f>
        <v>0.71806194610041119</v>
      </c>
      <c r="U16">
        <v>1</v>
      </c>
      <c r="V16">
        <f>MEDIAN(I16:I20)</f>
        <v>0</v>
      </c>
      <c r="Y16" s="6">
        <f>CORREL(U16:U20,V16:V20)</f>
        <v>-0.75722809940214519</v>
      </c>
    </row>
    <row r="17" spans="1:25" ht="15" thickBot="1" x14ac:dyDescent="0.4">
      <c r="A17" t="s">
        <v>8</v>
      </c>
      <c r="B17" s="3">
        <v>86</v>
      </c>
      <c r="C17" s="3">
        <v>86</v>
      </c>
      <c r="D17" s="3">
        <v>86.285714285714207</v>
      </c>
      <c r="E17" s="3">
        <v>85.428571428571402</v>
      </c>
      <c r="F17" s="3">
        <v>81.714285714285694</v>
      </c>
      <c r="H17" s="1" t="s">
        <v>38</v>
      </c>
      <c r="I17">
        <v>0</v>
      </c>
      <c r="J17">
        <f>(C17-B17)/B17 * 100</f>
        <v>0</v>
      </c>
      <c r="K17">
        <f>(D17-B17)/B17*100</f>
        <v>0.33222591362117038</v>
      </c>
      <c r="L17">
        <f>(E17-B17)/B17*100</f>
        <v>-0.66445182724255569</v>
      </c>
      <c r="M17">
        <f>(F17-B17)/B17*100</f>
        <v>-4.9833887043189602</v>
      </c>
      <c r="O17">
        <v>3</v>
      </c>
      <c r="P17">
        <f>SUM(J16:J20)/5</f>
        <v>4.5806790581322634</v>
      </c>
      <c r="U17">
        <v>3</v>
      </c>
      <c r="V17">
        <f>MEDIAN(J16:J20)</f>
        <v>2.4390243902439024</v>
      </c>
      <c r="Y17" s="4"/>
    </row>
    <row r="18" spans="1:25" ht="15" thickBot="1" x14ac:dyDescent="0.4">
      <c r="A18" t="s">
        <v>9</v>
      </c>
      <c r="B18" s="3">
        <v>82</v>
      </c>
      <c r="C18" s="3">
        <v>84</v>
      </c>
      <c r="D18" s="3">
        <v>84.285714285714207</v>
      </c>
      <c r="E18" s="3">
        <v>83.142857142857096</v>
      </c>
      <c r="F18" s="3">
        <v>77.714285714285694</v>
      </c>
      <c r="H18" s="1" t="s">
        <v>40</v>
      </c>
      <c r="I18">
        <v>0</v>
      </c>
      <c r="J18">
        <f>(C18-B18)/B18 * 100</f>
        <v>2.4390243902439024</v>
      </c>
      <c r="K18">
        <f>(D18-B18)/B18*100</f>
        <v>2.7874564459929347</v>
      </c>
      <c r="L18">
        <f>(E18-B18)/B18*100</f>
        <v>1.3937282229964587</v>
      </c>
      <c r="M18">
        <f>(F18-B18)/B18*100</f>
        <v>-5.2264808362369592</v>
      </c>
      <c r="O18">
        <v>5</v>
      </c>
      <c r="P18">
        <f>SUM(K16:K20)/5</f>
        <v>6.3439722500981679</v>
      </c>
      <c r="U18">
        <v>5</v>
      </c>
      <c r="V18">
        <f>MEDIAN(K16:K20)</f>
        <v>2.7874564459929347</v>
      </c>
      <c r="Y18" s="5"/>
    </row>
    <row r="19" spans="1:25" ht="15" thickBot="1" x14ac:dyDescent="0.4">
      <c r="A19" t="s">
        <v>10</v>
      </c>
      <c r="B19" s="3">
        <v>68.571428571428498</v>
      </c>
      <c r="C19" s="3">
        <v>75.714285714285694</v>
      </c>
      <c r="D19" s="3">
        <v>77.142857142857096</v>
      </c>
      <c r="E19" s="3">
        <v>79.714285714285694</v>
      </c>
      <c r="F19" s="3">
        <v>74</v>
      </c>
      <c r="H19" s="1" t="s">
        <v>41</v>
      </c>
      <c r="I19">
        <v>0</v>
      </c>
      <c r="J19">
        <f>(C19-B19)/B19 * 100</f>
        <v>10.416666666666755</v>
      </c>
      <c r="K19">
        <f>(D19-B19)/B19*100</f>
        <v>12.500000000000053</v>
      </c>
      <c r="L19">
        <f>(E19-B19)/B19*100</f>
        <v>16.250000000000096</v>
      </c>
      <c r="M19">
        <f>(F19-B19)/B19*100</f>
        <v>7.9166666666667815</v>
      </c>
      <c r="O19">
        <v>11</v>
      </c>
      <c r="P19">
        <f>SUM(L16:L20)/5</f>
        <v>8.8371194413452088</v>
      </c>
      <c r="U19">
        <v>11</v>
      </c>
      <c r="V19">
        <f>MEDIAN(L16:L20)</f>
        <v>1.3937282229964587</v>
      </c>
    </row>
    <row r="20" spans="1:25" ht="15" thickBot="1" x14ac:dyDescent="0.4">
      <c r="A20" s="3">
        <v>84.857142857142804</v>
      </c>
      <c r="B20" s="3">
        <v>49.142857142857103</v>
      </c>
      <c r="C20" s="3">
        <v>56.285714285714199</v>
      </c>
      <c r="D20" s="3">
        <v>58</v>
      </c>
      <c r="E20" s="3">
        <v>63.142857142857103</v>
      </c>
      <c r="F20" s="3">
        <v>71.714285714285694</v>
      </c>
      <c r="H20" s="1" t="s">
        <v>42</v>
      </c>
      <c r="I20">
        <v>0</v>
      </c>
      <c r="J20">
        <f>(C20-B20)/B20 * 100</f>
        <v>14.53488372093015</v>
      </c>
      <c r="K20">
        <f>(D20-B20)/B20*100</f>
        <v>18.023255813953583</v>
      </c>
      <c r="L20">
        <f>(E20-B20)/B20*100</f>
        <v>28.48837209302328</v>
      </c>
      <c r="M20">
        <f>(F20-B20)/B20*100</f>
        <v>45.930232558139608</v>
      </c>
      <c r="O20">
        <v>23</v>
      </c>
      <c r="P20">
        <f>SUM(M16:M20)/5</f>
        <v>8.1504828599270116</v>
      </c>
      <c r="U20">
        <v>23</v>
      </c>
      <c r="V20">
        <f>MEDIAN(M16:M20)</f>
        <v>-2.8846153846154157</v>
      </c>
    </row>
  </sheetData>
  <phoneticPr fontId="6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alex nette</vt:lpstr>
      <vt:lpstr>alex woof</vt:lpstr>
      <vt:lpstr>squeeze nette</vt:lpstr>
      <vt:lpstr>squeeze woof</vt:lpstr>
      <vt:lpstr>vgg nette</vt:lpstr>
      <vt:lpstr>vgg woof</vt:lpstr>
      <vt:lpstr>AlexNet</vt:lpstr>
      <vt:lpstr>SqueezeNet</vt:lpstr>
      <vt:lpstr>VGG16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Agarwal</dc:creator>
  <cp:lastModifiedBy>Rohan Agarwal</cp:lastModifiedBy>
  <dcterms:created xsi:type="dcterms:W3CDTF">2019-09-30T12:58:01Z</dcterms:created>
  <dcterms:modified xsi:type="dcterms:W3CDTF">2019-11-10T01:17:33Z</dcterms:modified>
</cp:coreProperties>
</file>