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26" documentId="13_ncr:1_{DBA201A5-D078-4ADB-A563-7B8EA9522FCD}" xr6:coauthVersionLast="47" xr6:coauthVersionMax="47" xr10:uidLastSave="{70F50962-26D1-45FF-A7FE-91193536CB9F}"/>
  <bookViews>
    <workbookView xWindow="16170" yWindow="1610" windowWidth="21140" windowHeight="19510" tabRatio="905" activeTab="6"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1" l="1"/>
  <c r="N2" i="21" s="1"/>
  <c r="D2" i="21"/>
  <c r="C2" i="21"/>
  <c r="B8" i="9" l="1"/>
  <c r="B5" i="9"/>
  <c r="B4" i="9"/>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F69" i="5" s="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<sst xmlns="http://schemas.openxmlformats.org/spreadsheetml/2006/main" count="2921" uniqueCount="686">
  <si>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</si>
  <si>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</si>
  <si>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</si>
  <si>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</si>
  <si>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</si>
  <si>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</si>
  <si>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</si>
  <si>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</si>
  <si>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</si>
  <si>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</si>
  <si>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</si>
  <si>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</si>
  <si>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</si>
  <si>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</si>
  <si>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</si>
  <si>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</si>
  <si>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</si>
  <si>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</si>
  <si>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</si>
  <si>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</si>
  <si>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</si>
  <si>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</si>
  <si>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</si>
  <si>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</si>
  <si>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</si>
  <si>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</si>
  <si>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</si>
  <si>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</si>
  <si>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</si>
  <si>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</si>
  <si>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</si>
  <si>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</si>
  <si>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</si>
  <si>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</si>
  <si>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</si>
  <si>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</si>
  <si>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</si>
  <si>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</si>
  <si>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</si>
  <si>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</si>
  <si>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</si>
  <si>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</si>
  <si>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</si>
  <si>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</si>
  <si>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</si>
  <si>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</si>
  <si>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</si>
  <si>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</si>
  <si>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</si>
  <si>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</si>
  <si>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</si>
  <si>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</si>
  <si>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</si>
  <si>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</si>
  <si>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</si>
  <si>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</si>
  <si>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</si>
  <si>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</si>
  <si>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</si>
  <si>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</si>
  <si>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</si>
  <si>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</si>
  <si>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</si>
  <si>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</si>
  <si>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</si>
  <si>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</si>
  <si>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</si>
  <si>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</si>
  <si>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</si>
  <si>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</si>
  <si>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</si>
  <si>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</si>
  <si>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</si>
  <si>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</si>
  <si>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</si>
  <si>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</si>
  <si>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</si>
  <si>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</si>
  <si>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</si>
  <si>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</si>
  <si>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</si>
  <si>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</si>
  <si>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</si>
  <si>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</si>
  <si>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</si>
  <si>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</si>
  <si>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</si>
  <si>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</si>
  <si>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</si>
  <si>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</si>
  <si>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</si>
  <si>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</si>
  <si>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</si>
  <si>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</si>
  <si>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</si>
  <si>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</si>
  <si>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</si>
  <si>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</si>
  <si>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</si>
  <si>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</si>
  <si>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</si>
  <si>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</si>
  <si>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</si>
  <si>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</si>
  <si>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</si>
  <si>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</si>
  <si>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</si>
  <si>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</si>
  <si>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</si>
  <si>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</si>
  <si>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</si>
  <si>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</si>
  <si>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</si>
  <si>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</si>
  <si>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</si>
  <si>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</si>
  <si>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</si>
  <si>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</si>
  <si>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</si>
  <si>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</si>
  <si>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</si>
  <si>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</si>
  <si>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</si>
  <si>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</si>
  <si>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</si>
  <si>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</si>
  <si>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</si>
  <si>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</si>
  <si>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</si>
  <si>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</si>
  <si>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</si>
  <si>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</si>
  <si>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</si>
  <si>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</si>
  <si>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</si>
  <si>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</si>
  <si>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</si>
  <si>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</si>
  <si>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</si>
  <si>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</si>
  <si>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</si>
  <si>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</si>
  <si>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</si>
  <si>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</si>
  <si>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</si>
  <si>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</si>
  <si>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</si>
  <si>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</si>
  <si>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</si>
  <si>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</si>
  <si>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</si>
  <si>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</si>
  <si>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</si>
  <si>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</si>
  <si>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</si>
  <si>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</si>
  <si>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</si>
  <si>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</si>
  <si>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</si>
  <si>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</si>
  <si>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</si>
  <si>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</si>
  <si>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</si>
  <si>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</si>
  <si>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</si>
  <si>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</si>
  <si>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</si>
  <si>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</si>
  <si>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</si>
  <si>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</si>
  <si>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</si>
  <si>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</si>
  <si>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</si>
  <si>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</si>
  <si>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</si>
  <si>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</si>
  <si>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</si>
  <si>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</si>
  <si>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</si>
  <si>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</si>
  <si>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</si>
  <si>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</si>
  <si>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</si>
  <si>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</si>
  <si>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</si>
  <si>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</si>
  <si>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</si>
  <si>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</si>
  <si>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</si>
  <si>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</si>
  <si>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</si>
  <si>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</si>
  <si>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</si>
  <si>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</si>
  <si>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</si>
  <si>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</si>
  <si>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</si>
  <si>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</si>
  <si>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</si>
  <si>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</si>
  <si>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</si>
  <si>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</si>
  <si>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</si>
  <si>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</si>
  <si>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</si>
  <si>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</si>
  <si>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</si>
  <si>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</si>
  <si>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</si>
  <si>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</si>
  <si>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</si>
  <si>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</si>
  <si>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</si>
  <si>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</si>
  <si>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</si>
  <si>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</si>
  <si>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</si>
  <si>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</si>
  <si>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</si>
  <si>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</si>
  <si>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</si>
  <si>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</si>
  <si>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</si>
  <si>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</si>
  <si>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</si>
  <si>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</si>
  <si>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</si>
  <si>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</si>
  <si>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</si>
  <si>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</si>
  <si>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</si>
  <si>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</si>
  <si>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</si>
  <si>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</si>
  <si>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</si>
  <si>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</si>
  <si>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</si>
  <si>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</si>
  <si>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</si>
  <si>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</si>
  <si>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</si>
  <si>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</si>
  <si>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</si>
  <si>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</si>
  <si>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</si>
  <si>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</si>
  <si>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</si>
  <si>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</si>
  <si>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</si>
  <si>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</si>
  <si>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</si>
  <si>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</si>
  <si>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</si>
  <si>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</si>
  <si>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</si>
  <si>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</si>
  <si>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</si>
  <si>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</si>
  <si>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</si>
  <si>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</si>
  <si>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</si>
  <si>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</si>
  <si>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</si>
  <si>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</si>
  <si>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</si>
  <si>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</si>
  <si>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</si>
  <si>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</si>
  <si>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</si>
  <si>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</si>
  <si>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</si>
  <si>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</si>
  <si>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</si>
  <si>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</si>
  <si>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</si>
  <si>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</si>
  <si>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</si>
  <si>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</si>
  <si>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</si>
  <si>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</si>
  <si>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</si>
  <si>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</si>
  <si>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</si>
  <si>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</si>
  <si>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</si>
  <si>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</si>
  <si>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</si>
  <si>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</si>
  <si>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</si>
  <si>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</si>
  <si>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</si>
  <si>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</si>
  <si>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</si>
  <si>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</si>
  <si>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</si>
  <si>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</si>
  <si>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</si>
  <si>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</si>
  <si>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</si>
  <si>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</si>
  <si>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</si>
  <si>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</si>
  <si>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</si>
  <si>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</si>
  <si>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</si>
  <si>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</si>
  <si>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</si>
  <si>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</si>
  <si>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</si>
  <si>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</si>
  <si>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</si>
  <si>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</si>
  <si>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</si>
  <si>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</si>
  <si>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</si>
  <si>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</si>
  <si>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</si>
  <si>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</si>
  <si>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</si>
  <si>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</si>
  <si>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</si>
  <si>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</si>
  <si>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</si>
  <si>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</si>
  <si>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</si>
  <si>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</si>
  <si>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</si>
  <si>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</si>
  <si>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</si>
  <si>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</si>
  <si>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</si>
  <si>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</si>
  <si>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</si>
  <si>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</si>
  <si>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</si>
  <si>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</si>
  <si>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</si>
  <si>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</si>
  <si>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</si>
  <si>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</si>
  <si>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</si>
  <si>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</si>
  <si>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</si>
  <si>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</si>
  <si>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</si>
  <si>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</si>
  <si>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</si>
  <si>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</si>
  <si>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</si>
  <si>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</si>
  <si>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</si>
  <si>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</si>
  <si>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</si>
  <si>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</si>
  <si>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</si>
  <si>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</si>
  <si>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</si>
  <si>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</si>
  <si>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</si>
  <si>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</si>
  <si>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</si>
  <si>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</si>
  <si>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</si>
  <si>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</si>
  <si>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</si>
  <si>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</si>
  <si>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</si>
  <si>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</si>
  <si>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</si>
  <si>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</si>
  <si>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</si>
  <si>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</si>
  <si>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</si>
  <si>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</si>
  <si>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</si>
  <si>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</si>
  <si>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</si>
  <si>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</si>
  <si>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</si>
  <si>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</si>
  <si>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</si>
  <si>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</si>
  <si>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</si>
  <si>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</si>
  <si>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</si>
  <si>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</si>
  <si>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</si>
  <si>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</si>
  <si>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</si>
  <si>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</si>
  <si>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</si>
  <si>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</si>
  <si>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</si>
  <si>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</si>
  <si>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</si>
  <si>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</si>
  <si>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</si>
  <si>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</si>
  <si>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</si>
  <si>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</si>
  <si>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</si>
  <si>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</si>
  <si>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</si>
  <si>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</si>
  <si>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</si>
  <si>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</si>
  <si>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</si>
  <si>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</si>
  <si>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</si>
  <si>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</si>
  <si>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</si>
  <si>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</si>
  <si>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</si>
  <si>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</si>
  <si>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</si>
  <si>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</si>
  <si>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</si>
  <si>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</si>
  <si>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</si>
  <si>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</si>
  <si>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</si>
  <si>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</si>
  <si>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</si>
  <si>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</si>
  <si>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</si>
  <si>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</si>
  <si>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</si>
  <si>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</si>
  <si>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</si>
  <si>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</si>
  <si>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</si>
  <si>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</si>
  <si>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</si>
  <si>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</si>
  <si>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</si>
  <si>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</si>
  <si>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</si>
  <si>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</si>
  <si>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</si>
  <si>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</si>
  <si>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</si>
  <si>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</si>
  <si>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</si>
  <si>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</si>
  <si>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</si>
  <si>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</si>
  <si>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</si>
  <si>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</si>
  <si>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</si>
  <si>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</si>
  <si>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</si>
  <si>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</si>
  <si>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</si>
  <si>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</si>
  <si>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</si>
  <si>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</si>
  <si>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</si>
  <si>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</si>
  <si>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</si>
  <si>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</si>
  <si>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</si>
  <si>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</si>
  <si>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</si>
  <si>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</si>
  <si>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</si>
  <si>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</si>
  <si>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</si>
  <si>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</si>
  <si>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</si>
  <si>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</si>
  <si>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</si>
  <si>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</si>
  <si>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</si>
  <si>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</si>
  <si>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</si>
  <si>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</si>
  <si>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</si>
  <si>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</si>
  <si>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</si>
  <si>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</si>
  <si>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</si>
  <si>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</si>
  <si>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</si>
  <si>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</si>
  <si>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</si>
  <si>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</si>
  <si>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</si>
  <si>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</si>
  <si>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</si>
  <si>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</si>
  <si>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</si>
  <si>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</si>
  <si>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</si>
  <si>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</si>
  <si>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</si>
  <si>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</si>
  <si>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</si>
  <si>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</si>
  <si>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</si>
  <si>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</si>
  <si>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</si>
  <si>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</si>
  <si>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</si>
  <si>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</si>
  <si>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</si>
  <si>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</si>
  <si>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</si>
  <si>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</si>
  <si>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</si>
  <si>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</si>
  <si>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</si>
  <si>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</si>
  <si>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</si>
  <si>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</si>
  <si>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</si>
  <si>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</si>
  <si>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</si>
  <si>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</si>
  <si>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</si>
  <si>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</si>
  <si>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</si>
  <si>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</si>
  <si>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</si>
  <si>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</si>
  <si>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</si>
  <si>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</si>
  <si>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</si>
  <si>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</si>
  <si>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</si>
  <si>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</si>
  <si>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</si>
  <si>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</si>
  <si>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</si>
  <si>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</si>
  <si>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</si>
  <si>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</si>
  <si>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</si>
  <si>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</si>
  <si>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</si>
  <si>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</si>
  <si>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</si>
  <si>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</si>
  <si>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</si>
  <si>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</si>
  <si>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</si>
  <si>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</si>
  <si>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</si>
  <si>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</si>
  <si>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</si>
  <si>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</si>
  <si>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</si>
  <si>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</si>
  <si>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</si>
  <si>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</si>
  <si>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</si>
  <si>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</si>
  <si>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</si>
  <si>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</si>
  <si>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</si>
  <si>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</si>
  <si>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</si>
  <si>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</si>
  <si>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</si>
  <si>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</si>
  <si>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</si>
  <si>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</si>
  <si>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</si>
  <si>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</si>
  <si>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</si>
  <si>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</si>
  <si>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</si>
  <si>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</si>
  <si>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</si>
  <si>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</si>
  <si>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</si>
  <si>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</si>
  <si>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</si>
  <si>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</si>
  <si>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</si>
  <si>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</si>
  <si>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</si>
  <si>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</si>
  <si>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</si>
  <si>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</si>
  <si>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</si>
  <si>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</si>
  <si>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</si>
  <si>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</si>
  <si>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</si>
  <si>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</si>
  <si>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</si>
  <si>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</si>
  <si>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</si>
  <si>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</si>
  <si>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</si>
  <si>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</si>
  <si>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</si>
  <si>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</si>
  <si>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</si>
  <si>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</si>
  <si>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</si>
  <si>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</si>
  <si>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</si>
  <si>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</si>
  <si>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</si>
  <si>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</si>
  <si>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</si>
  <si>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</si>
  <si>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</si>
  <si>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</si>
  <si>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</si>
  <si>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</si>
  <si>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</si>
  <si>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</si>
  <si>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</si>
  <si>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</si>
  <si>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</si>
  <si>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</si>
  <si>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</si>
  <si>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</si>
  <si>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</si>
  <si>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</si>
  <si>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</si>
  <si>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</si>
  <si>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</si>
  <si>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</si>
  <si>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</si>
  <si>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</si>
  <si>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</si>
  <si>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</si>
  <si>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</si>
  <si>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</si>
  <si>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</si>
  <si>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</si>
  <si>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</si>
  <si>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</si>
  <si>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</si>
  <si>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</si>
  <si>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</si>
  <si>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</si>
  <si>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</si>
  <si>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</si>
  <si>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</si>
  <si>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</si>
  <si>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</si>
  <si>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</si>
  <si>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</si>
  <si>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</si>
  <si>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</si>
  <si>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</si>
  <si>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</si>
  <si>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</si>
  <si>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</si>
  <si>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</si>
  <si>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</si>
  <si>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</si>
  <si>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</si>
  <si>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</si>
  <si>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</si>
  <si>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</si>
  <si>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</si>
  <si>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</si>
  <si>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</si>
  <si>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</si>
  <si>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</si>
  <si>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</si>
  <si>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</si>
  <si>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</si>
  <si>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</si>
  <si>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</si>
  <si>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</si>
  <si>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</si>
  <si>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</si>
  <si>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</si>
  <si>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</si>
  <si>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</si>
  <si>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</si>
  <si>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</si>
  <si>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</si>
  <si>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</si>
  <si>
    <t>Price per m</t>
  </si>
  <si>
    <t>MT233M1</t>
  </si>
  <si>
    <t>MT245M9</t>
  </si>
  <si>
    <t>???</t>
  </si>
  <si>
    <t>??</t>
  </si>
  <si>
    <t>square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</si>
</sst>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xf numFmtId="0" fontId="0" fillId="0" borderId="2" xfId="0" applyFill="1" applyBorder="1" applyAlignment="1">
      <alignment horizontal="center" vertical="center"/>
    </xf>
    <xf numFmtId="0" fontId="22" fillId="0" borderId="0" xfId="0" applyFont="1"/>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U7" sqref="U7:U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2.26953125"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676</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676</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676</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676</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676</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677</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677</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677</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677</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677</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677</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677</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677</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677</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677</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677</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673</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673</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673</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678</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581</v>
      </c>
    </row>
    <row r="6" spans="1:17" ht="50" customHeight="1" x14ac:dyDescent="0.35">
      <c r="A6" s="142"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615</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582</v>
      </c>
    </row>
    <row r="8" spans="1:17" ht="50" customHeight="1" x14ac:dyDescent="0.35">
      <c r="A8" s="142" t="s">
        <v>679</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582</v>
      </c>
    </row>
    <row r="9" spans="1:17" ht="50" customHeight="1" x14ac:dyDescent="0.35">
      <c r="A9" s="142"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583</v>
      </c>
    </row>
    <row r="10" spans="1:17" ht="50" customHeight="1" x14ac:dyDescent="0.35">
      <c r="A10" s="143" t="s">
        <v>173</v>
      </c>
      <c r="B10" s="140">
        <v>1.2</v>
      </c>
      <c r="C10" s="1">
        <v>80</v>
      </c>
      <c r="D10" s="1">
        <v>100</v>
      </c>
      <c r="E10" s="1" t="s">
        <v>55</v>
      </c>
      <c r="F10" s="1" t="s">
        <v>22</v>
      </c>
      <c r="G10" s="1" t="s">
        <v>55</v>
      </c>
      <c r="H10" s="1" t="s">
        <v>55</v>
      </c>
      <c r="I10" s="1" t="s">
        <v>55</v>
      </c>
      <c r="J10" s="1" t="s">
        <v>55</v>
      </c>
      <c r="K10" s="1" t="s">
        <v>55</v>
      </c>
      <c r="L10" s="1" t="s">
        <v>55</v>
      </c>
      <c r="M10" s="1" t="s">
        <v>55</v>
      </c>
      <c r="N10" s="1" t="s">
        <v>55</v>
      </c>
      <c r="O10" s="1" t="s">
        <v>55</v>
      </c>
      <c r="P10" s="1" t="s">
        <v>583</v>
      </c>
    </row>
    <row r="11" spans="1:17" ht="50" customHeight="1" x14ac:dyDescent="0.35">
      <c r="A11" s="143" t="s">
        <v>616</v>
      </c>
      <c r="B11" s="141">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583</v>
      </c>
    </row>
    <row r="12" spans="1:17" ht="50" customHeight="1" x14ac:dyDescent="0.35">
      <c r="A12" s="144" t="s">
        <v>617</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583</v>
      </c>
    </row>
    <row r="13" spans="1:17" ht="50" customHeight="1" x14ac:dyDescent="0.35">
      <c r="A13" s="144" t="s">
        <v>646</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583</v>
      </c>
    </row>
    <row r="15" spans="1:17" ht="50" customHeight="1" x14ac:dyDescent="0.35">
      <c r="A15" s="144"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583</v>
      </c>
    </row>
    <row r="16" spans="1:17" ht="50" customHeight="1" x14ac:dyDescent="0.35">
      <c r="A16" s="144"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583</v>
      </c>
    </row>
    <row r="17" spans="1:16" ht="50" customHeight="1" x14ac:dyDescent="0.35">
      <c r="A17" s="144"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583</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zoomScale="120" zoomScaleNormal="120" workbookViewId="0">
      <selection activeCell="O5" sqref="O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 min="15" max="15" width="10.90625" customWidth="1"/>
  </cols>
  <sheetData>
    <row r="1" spans="1:15"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c r="O1" s="158" t="s">
        <v>680</v>
      </c>
    </row>
    <row r="2" spans="1:15"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5"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5"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5"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5"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5"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5"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5"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5"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5"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5"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5"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tabSelected="1" zoomScaleNormal="100" workbookViewId="0">
      <pane ySplit="1" topLeftCell="A2" activePane="bottomLeft" state="frozen"/>
      <selection pane="bottomLeft" activeCell="I7" sqref="I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2" spans="1:14" x14ac:dyDescent="0.35">
      <c r="A2" s="6" t="s">
        <v>487</v>
      </c>
      <c r="B2" s="6" t="s">
        <v>213</v>
      </c>
      <c r="C2" s="6">
        <f>Axles!F4</f>
        <v>67</v>
      </c>
      <c r="D2" s="102">
        <f t="shared" ref="D2" si="0">(E2-C2)/2</f>
        <v>15.25</v>
      </c>
      <c r="E2" s="6">
        <v>97.5</v>
      </c>
      <c r="F2" s="6">
        <v>5</v>
      </c>
      <c r="G2" s="6">
        <v>18</v>
      </c>
      <c r="H2" s="6"/>
      <c r="I2" s="6" t="s">
        <v>685</v>
      </c>
      <c r="J2" s="6" t="s">
        <v>319</v>
      </c>
      <c r="L2">
        <f>PI() * G2</f>
        <v>56.548667764616276</v>
      </c>
      <c r="N2">
        <f>L2/25.4</f>
        <v>2.2263255025439479</v>
      </c>
    </row>
    <row r="3" spans="1:14" x14ac:dyDescent="0.35">
      <c r="A3" s="6" t="s">
        <v>487</v>
      </c>
      <c r="B3" s="6" t="s">
        <v>213</v>
      </c>
      <c r="C3" s="6">
        <f>Axles!F5</f>
        <v>98.8</v>
      </c>
      <c r="D3" s="102">
        <f t="shared" ref="D3:D20" si="1">(E3-C3)/2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1"/>
        <v>-0.64999999999999858</v>
      </c>
      <c r="E4" s="6">
        <v>97.5</v>
      </c>
      <c r="F4" s="6">
        <v>5</v>
      </c>
      <c r="G4" s="6">
        <v>30</v>
      </c>
      <c r="H4" s="6"/>
      <c r="I4" s="6" t="s">
        <v>575</v>
      </c>
      <c r="J4" s="6" t="s">
        <v>319</v>
      </c>
      <c r="L4">
        <f t="shared" ref="L4:L53" si="2">PI() * G4</f>
        <v>94.247779607693786</v>
      </c>
      <c r="N4">
        <f t="shared" ref="N4:N53" si="3">L4/25.4</f>
        <v>3.7105425042399132</v>
      </c>
    </row>
    <row r="5" spans="1:14" x14ac:dyDescent="0.35">
      <c r="A5" s="6" t="s">
        <v>487</v>
      </c>
      <c r="B5" s="6" t="s">
        <v>213</v>
      </c>
      <c r="C5" s="6">
        <f>Axles!F5</f>
        <v>98.8</v>
      </c>
      <c r="D5" s="102">
        <f t="shared" si="1"/>
        <v>-0.64999999999999858</v>
      </c>
      <c r="E5" s="6">
        <v>97.5</v>
      </c>
      <c r="F5" s="6">
        <v>5</v>
      </c>
      <c r="G5" s="6">
        <v>35</v>
      </c>
      <c r="H5" s="6"/>
      <c r="I5" s="6"/>
      <c r="J5" s="6" t="s">
        <v>319</v>
      </c>
      <c r="L5">
        <f t="shared" si="2"/>
        <v>109.95574287564276</v>
      </c>
      <c r="N5">
        <f t="shared" si="3"/>
        <v>4.3289662549465655</v>
      </c>
    </row>
    <row r="6" spans="1:14" x14ac:dyDescent="0.35">
      <c r="A6" s="6" t="s">
        <v>488</v>
      </c>
      <c r="B6" s="102" t="s">
        <v>216</v>
      </c>
      <c r="C6" s="6">
        <f>Axles!F6</f>
        <v>96</v>
      </c>
      <c r="D6" s="102">
        <f t="shared" si="1"/>
        <v>-1.5</v>
      </c>
      <c r="E6" s="6">
        <v>93</v>
      </c>
      <c r="F6" s="6">
        <v>5</v>
      </c>
      <c r="G6" s="6">
        <v>25.4</v>
      </c>
      <c r="H6" s="6"/>
      <c r="I6" s="6"/>
      <c r="J6" s="6" t="s">
        <v>319</v>
      </c>
      <c r="L6">
        <f t="shared" si="2"/>
        <v>79.796453401180742</v>
      </c>
      <c r="N6">
        <f t="shared" si="3"/>
        <v>3.1415926535897931</v>
      </c>
    </row>
    <row r="7" spans="1:14" x14ac:dyDescent="0.35">
      <c r="A7" s="6" t="s">
        <v>488</v>
      </c>
      <c r="B7" s="102" t="s">
        <v>216</v>
      </c>
      <c r="C7" s="6">
        <f>Axles!F6</f>
        <v>96</v>
      </c>
      <c r="D7" s="102">
        <f t="shared" si="1"/>
        <v>-1.5</v>
      </c>
      <c r="E7" s="6">
        <v>93</v>
      </c>
      <c r="F7" s="6">
        <v>5</v>
      </c>
      <c r="G7" s="6">
        <v>30</v>
      </c>
      <c r="H7" s="6"/>
      <c r="I7" s="6" t="s">
        <v>576</v>
      </c>
      <c r="J7" s="6" t="s">
        <v>319</v>
      </c>
      <c r="L7">
        <f t="shared" si="2"/>
        <v>94.247779607693786</v>
      </c>
      <c r="N7">
        <f t="shared" si="3"/>
        <v>3.7105425042399132</v>
      </c>
    </row>
    <row r="8" spans="1:14" x14ac:dyDescent="0.35">
      <c r="A8" s="6" t="s">
        <v>488</v>
      </c>
      <c r="B8" s="102" t="s">
        <v>216</v>
      </c>
      <c r="C8" s="6">
        <f>Axles!F6</f>
        <v>96</v>
      </c>
      <c r="D8" s="102">
        <f t="shared" si="1"/>
        <v>-1.5</v>
      </c>
      <c r="E8" s="6">
        <v>93</v>
      </c>
      <c r="F8" s="6">
        <v>5</v>
      </c>
      <c r="G8" s="6">
        <v>35</v>
      </c>
      <c r="H8" s="6"/>
      <c r="I8" s="6"/>
      <c r="J8" s="6" t="s">
        <v>319</v>
      </c>
      <c r="L8">
        <f t="shared" si="2"/>
        <v>109.95574287564276</v>
      </c>
      <c r="N8">
        <f t="shared" si="3"/>
        <v>4.3289662549465655</v>
      </c>
    </row>
    <row r="9" spans="1:14" x14ac:dyDescent="0.35">
      <c r="A9" s="6" t="s">
        <v>488</v>
      </c>
      <c r="B9" s="102" t="s">
        <v>216</v>
      </c>
      <c r="C9" s="6">
        <f>Axles!F6</f>
        <v>96</v>
      </c>
      <c r="D9" s="102">
        <f t="shared" si="1"/>
        <v>-1.5</v>
      </c>
      <c r="E9" s="6">
        <v>93</v>
      </c>
      <c r="F9" s="6">
        <v>5</v>
      </c>
      <c r="G9" s="6">
        <v>40</v>
      </c>
      <c r="H9" s="6"/>
      <c r="I9" s="6" t="s">
        <v>577</v>
      </c>
      <c r="J9" s="6" t="s">
        <v>319</v>
      </c>
      <c r="L9">
        <f t="shared" si="2"/>
        <v>125.66370614359172</v>
      </c>
      <c r="N9">
        <f t="shared" si="3"/>
        <v>4.9473900056532178</v>
      </c>
    </row>
    <row r="10" spans="1:14" x14ac:dyDescent="0.35">
      <c r="A10" s="6" t="s">
        <v>488</v>
      </c>
      <c r="B10" s="102" t="s">
        <v>216</v>
      </c>
      <c r="C10" s="6">
        <f>Axles!F6</f>
        <v>96</v>
      </c>
      <c r="D10" s="102">
        <f t="shared" si="1"/>
        <v>-1.5</v>
      </c>
      <c r="E10" s="6">
        <v>93</v>
      </c>
      <c r="F10" s="6">
        <v>5</v>
      </c>
      <c r="G10" s="6">
        <v>45</v>
      </c>
      <c r="H10" s="6"/>
      <c r="I10" s="6"/>
      <c r="J10" s="6" t="s">
        <v>319</v>
      </c>
      <c r="L10">
        <f t="shared" si="2"/>
        <v>141.37166941154069</v>
      </c>
      <c r="N10">
        <f t="shared" si="3"/>
        <v>5.5658137563598702</v>
      </c>
    </row>
    <row r="11" spans="1:14" x14ac:dyDescent="0.35">
      <c r="A11" s="6" t="s">
        <v>219</v>
      </c>
      <c r="B11" s="1" t="s">
        <v>218</v>
      </c>
      <c r="C11" s="6">
        <f>Axles!F7</f>
        <v>120.5</v>
      </c>
      <c r="D11" s="102">
        <f t="shared" si="1"/>
        <v>-0.25</v>
      </c>
      <c r="E11" s="6">
        <v>120</v>
      </c>
      <c r="F11" s="6">
        <v>5</v>
      </c>
      <c r="G11" s="6">
        <v>25.4</v>
      </c>
      <c r="H11" s="6"/>
      <c r="I11" s="6"/>
      <c r="J11" s="6" t="s">
        <v>319</v>
      </c>
      <c r="L11">
        <f t="shared" si="2"/>
        <v>79.796453401180742</v>
      </c>
      <c r="N11">
        <f t="shared" si="3"/>
        <v>3.1415926535897931</v>
      </c>
    </row>
    <row r="12" spans="1:14" x14ac:dyDescent="0.35">
      <c r="A12" s="6" t="s">
        <v>219</v>
      </c>
      <c r="B12" s="1" t="s">
        <v>218</v>
      </c>
      <c r="C12" s="6">
        <f>Axles!F7</f>
        <v>120.5</v>
      </c>
      <c r="D12" s="102">
        <f t="shared" si="1"/>
        <v>-0.25</v>
      </c>
      <c r="E12" s="6">
        <v>120</v>
      </c>
      <c r="F12" s="6">
        <v>5</v>
      </c>
      <c r="G12" s="6">
        <v>30</v>
      </c>
      <c r="H12" s="6"/>
      <c r="I12" s="6" t="s">
        <v>570</v>
      </c>
      <c r="J12" s="6" t="s">
        <v>319</v>
      </c>
      <c r="L12">
        <f t="shared" si="2"/>
        <v>94.247779607693786</v>
      </c>
      <c r="N12">
        <f t="shared" si="3"/>
        <v>3.7105425042399132</v>
      </c>
    </row>
    <row r="13" spans="1:14" x14ac:dyDescent="0.35">
      <c r="A13" s="6" t="s">
        <v>219</v>
      </c>
      <c r="B13" s="1" t="s">
        <v>218</v>
      </c>
      <c r="C13" s="6">
        <f>Axles!F7</f>
        <v>120.5</v>
      </c>
      <c r="D13" s="102">
        <f t="shared" si="1"/>
        <v>-0.25</v>
      </c>
      <c r="E13" s="6">
        <v>120</v>
      </c>
      <c r="F13" s="6">
        <v>5</v>
      </c>
      <c r="G13" s="6">
        <v>35</v>
      </c>
      <c r="H13" s="6"/>
      <c r="I13" s="6"/>
      <c r="J13" s="6" t="s">
        <v>319</v>
      </c>
      <c r="L13">
        <f t="shared" si="2"/>
        <v>109.95574287564276</v>
      </c>
      <c r="N13">
        <f t="shared" si="3"/>
        <v>4.3289662549465655</v>
      </c>
    </row>
    <row r="14" spans="1:14" x14ac:dyDescent="0.35">
      <c r="A14" s="6" t="s">
        <v>219</v>
      </c>
      <c r="B14" s="1" t="s">
        <v>218</v>
      </c>
      <c r="C14" s="6">
        <f>Axles!F7</f>
        <v>120.5</v>
      </c>
      <c r="D14" s="102">
        <f t="shared" si="1"/>
        <v>-0.25</v>
      </c>
      <c r="E14" s="6">
        <v>120</v>
      </c>
      <c r="F14" s="6">
        <v>5</v>
      </c>
      <c r="G14" s="6">
        <v>40</v>
      </c>
      <c r="H14" s="6"/>
      <c r="I14" s="6" t="s">
        <v>571</v>
      </c>
      <c r="J14" s="6" t="s">
        <v>319</v>
      </c>
      <c r="L14">
        <f t="shared" si="2"/>
        <v>125.66370614359172</v>
      </c>
      <c r="N14">
        <f t="shared" si="3"/>
        <v>4.9473900056532178</v>
      </c>
    </row>
    <row r="15" spans="1:14" x14ac:dyDescent="0.35">
      <c r="A15" s="6" t="s">
        <v>219</v>
      </c>
      <c r="B15" s="1" t="s">
        <v>218</v>
      </c>
      <c r="C15" s="6">
        <f>Axles!F7</f>
        <v>120.5</v>
      </c>
      <c r="D15" s="102">
        <f t="shared" si="1"/>
        <v>-0.25</v>
      </c>
      <c r="E15" s="6">
        <v>120</v>
      </c>
      <c r="F15" s="6">
        <v>5</v>
      </c>
      <c r="G15" s="6">
        <v>45</v>
      </c>
      <c r="H15" s="6"/>
      <c r="I15" s="6"/>
      <c r="J15" s="6" t="s">
        <v>319</v>
      </c>
      <c r="L15">
        <f t="shared" si="2"/>
        <v>141.37166941154069</v>
      </c>
      <c r="N15">
        <f t="shared" si="3"/>
        <v>5.5658137563598702</v>
      </c>
    </row>
    <row r="16" spans="1:14" x14ac:dyDescent="0.35">
      <c r="A16" s="6" t="s">
        <v>221</v>
      </c>
      <c r="B16" s="102" t="s">
        <v>220</v>
      </c>
      <c r="C16" s="6">
        <f>Axles!F8</f>
        <v>129.4</v>
      </c>
      <c r="D16" s="102">
        <f t="shared" si="1"/>
        <v>-0.45000000000000284</v>
      </c>
      <c r="E16" s="6">
        <v>128.5</v>
      </c>
      <c r="F16" s="6">
        <v>5</v>
      </c>
      <c r="G16" s="6">
        <v>30</v>
      </c>
      <c r="H16" s="6"/>
      <c r="I16" s="6" t="s">
        <v>572</v>
      </c>
      <c r="J16" s="6" t="s">
        <v>319</v>
      </c>
      <c r="L16">
        <f t="shared" si="2"/>
        <v>94.247779607693786</v>
      </c>
      <c r="N16">
        <f t="shared" si="3"/>
        <v>3.7105425042399132</v>
      </c>
    </row>
    <row r="17" spans="1:14" x14ac:dyDescent="0.35">
      <c r="A17" s="6" t="s">
        <v>221</v>
      </c>
      <c r="B17" s="102" t="s">
        <v>220</v>
      </c>
      <c r="C17" s="6">
        <f>Axles!F8</f>
        <v>129.4</v>
      </c>
      <c r="D17" s="102">
        <f t="shared" si="1"/>
        <v>-0.45000000000000284</v>
      </c>
      <c r="E17" s="6">
        <v>128.5</v>
      </c>
      <c r="F17" s="6">
        <v>5</v>
      </c>
      <c r="G17" s="6">
        <v>35</v>
      </c>
      <c r="H17" s="6"/>
      <c r="I17" s="6"/>
      <c r="J17" s="6" t="s">
        <v>319</v>
      </c>
      <c r="L17">
        <f t="shared" si="2"/>
        <v>109.95574287564276</v>
      </c>
      <c r="N17">
        <f t="shared" si="3"/>
        <v>4.3289662549465655</v>
      </c>
    </row>
    <row r="18" spans="1:14" x14ac:dyDescent="0.35">
      <c r="A18" s="6" t="s">
        <v>221</v>
      </c>
      <c r="B18" s="102" t="s">
        <v>220</v>
      </c>
      <c r="C18" s="6">
        <f>Axles!F8</f>
        <v>129.4</v>
      </c>
      <c r="D18" s="102">
        <f t="shared" si="1"/>
        <v>-0.45000000000000284</v>
      </c>
      <c r="E18" s="6">
        <v>128.5</v>
      </c>
      <c r="F18" s="6">
        <v>5</v>
      </c>
      <c r="G18" s="6">
        <v>40</v>
      </c>
      <c r="H18" s="6"/>
      <c r="I18" s="6" t="s">
        <v>573</v>
      </c>
      <c r="J18" s="6" t="s">
        <v>319</v>
      </c>
      <c r="L18">
        <f t="shared" si="2"/>
        <v>125.66370614359172</v>
      </c>
      <c r="N18">
        <f t="shared" si="3"/>
        <v>4.9473900056532178</v>
      </c>
    </row>
    <row r="19" spans="1:14" x14ac:dyDescent="0.35">
      <c r="A19" s="6" t="s">
        <v>221</v>
      </c>
      <c r="B19" s="102" t="s">
        <v>220</v>
      </c>
      <c r="C19" s="6">
        <f>Axles!F8</f>
        <v>129.4</v>
      </c>
      <c r="D19" s="102">
        <f t="shared" si="1"/>
        <v>-0.45000000000000284</v>
      </c>
      <c r="E19" s="6">
        <v>128.5</v>
      </c>
      <c r="F19" s="6">
        <v>5</v>
      </c>
      <c r="G19" s="6">
        <v>45</v>
      </c>
      <c r="H19" s="6"/>
      <c r="I19" s="6"/>
      <c r="J19" s="6" t="s">
        <v>319</v>
      </c>
      <c r="L19">
        <f t="shared" si="2"/>
        <v>141.37166941154069</v>
      </c>
      <c r="N19">
        <f t="shared" si="3"/>
        <v>5.5658137563598702</v>
      </c>
    </row>
    <row r="20" spans="1:14" x14ac:dyDescent="0.35">
      <c r="A20" s="6" t="s">
        <v>221</v>
      </c>
      <c r="B20" s="102" t="s">
        <v>220</v>
      </c>
      <c r="C20" s="6">
        <f>Axles!F8</f>
        <v>129.4</v>
      </c>
      <c r="D20" s="102">
        <f t="shared" si="1"/>
        <v>-0.45000000000000284</v>
      </c>
      <c r="E20" s="6">
        <v>128.5</v>
      </c>
      <c r="F20" s="6">
        <v>5</v>
      </c>
      <c r="G20" s="6">
        <v>55</v>
      </c>
      <c r="H20" s="6"/>
      <c r="I20" s="6" t="s">
        <v>574</v>
      </c>
      <c r="J20" s="6" t="s">
        <v>319</v>
      </c>
      <c r="L20">
        <f t="shared" si="2"/>
        <v>172.78759594743863</v>
      </c>
      <c r="N20">
        <f t="shared" si="3"/>
        <v>6.8026612577731749</v>
      </c>
    </row>
    <row r="21" spans="1:14" x14ac:dyDescent="0.35">
      <c r="A21" s="6" t="s">
        <v>223</v>
      </c>
      <c r="B21" s="102" t="s">
        <v>222</v>
      </c>
      <c r="C21" s="6">
        <f>Axles!F9</f>
        <v>158.4</v>
      </c>
      <c r="D21" s="102">
        <f t="shared" ref="D21:D33" si="4">(E21-C21)/2</f>
        <v>-1.7000000000000028</v>
      </c>
      <c r="E21" s="6">
        <v>155</v>
      </c>
      <c r="F21" s="6">
        <v>8</v>
      </c>
      <c r="G21" s="118">
        <v>40</v>
      </c>
      <c r="H21" s="118"/>
      <c r="I21" s="118" t="s">
        <v>684</v>
      </c>
      <c r="J21" s="6" t="s">
        <v>319</v>
      </c>
      <c r="L21">
        <f t="shared" si="2"/>
        <v>125.66370614359172</v>
      </c>
      <c r="N21">
        <f t="shared" si="3"/>
        <v>4.9473900056532178</v>
      </c>
    </row>
    <row r="22" spans="1:14" x14ac:dyDescent="0.35">
      <c r="A22" s="6" t="s">
        <v>223</v>
      </c>
      <c r="B22" s="102" t="s">
        <v>222</v>
      </c>
      <c r="C22" s="6">
        <f>Axles!F9</f>
        <v>158.4</v>
      </c>
      <c r="D22" s="102">
        <f t="shared" si="4"/>
        <v>-1.7000000000000028</v>
      </c>
      <c r="E22" s="6">
        <v>155</v>
      </c>
      <c r="F22" s="6">
        <v>8</v>
      </c>
      <c r="G22" s="6">
        <v>45</v>
      </c>
      <c r="H22" s="6"/>
      <c r="I22" s="6"/>
      <c r="J22" s="6" t="s">
        <v>319</v>
      </c>
      <c r="L22">
        <f t="shared" si="2"/>
        <v>141.37166941154069</v>
      </c>
      <c r="N22">
        <f t="shared" si="3"/>
        <v>5.5658137563598702</v>
      </c>
    </row>
    <row r="23" spans="1:14" x14ac:dyDescent="0.35">
      <c r="A23" s="6" t="s">
        <v>223</v>
      </c>
      <c r="B23" s="102" t="s">
        <v>222</v>
      </c>
      <c r="C23" s="6">
        <f>Axles!F9</f>
        <v>158.4</v>
      </c>
      <c r="D23" s="102">
        <f t="shared" si="4"/>
        <v>-1.7000000000000028</v>
      </c>
      <c r="E23" s="6">
        <v>155</v>
      </c>
      <c r="F23" s="6">
        <v>8</v>
      </c>
      <c r="G23" s="118">
        <v>55</v>
      </c>
      <c r="H23" s="118"/>
      <c r="I23" s="118" t="s">
        <v>684</v>
      </c>
      <c r="J23" s="6" t="s">
        <v>319</v>
      </c>
      <c r="L23">
        <f t="shared" si="2"/>
        <v>172.78759594743863</v>
      </c>
      <c r="N23">
        <f t="shared" si="3"/>
        <v>6.8026612577731749</v>
      </c>
    </row>
    <row r="24" spans="1:14" x14ac:dyDescent="0.35">
      <c r="A24" s="6" t="s">
        <v>223</v>
      </c>
      <c r="B24" s="102" t="s">
        <v>222</v>
      </c>
      <c r="C24" s="6">
        <f>Axles!F9</f>
        <v>158.4</v>
      </c>
      <c r="D24" s="102">
        <f t="shared" si="4"/>
        <v>-0.20000000000000284</v>
      </c>
      <c r="E24" s="6">
        <v>158</v>
      </c>
      <c r="F24" s="6">
        <v>8</v>
      </c>
      <c r="G24" s="6">
        <v>30</v>
      </c>
      <c r="H24" s="6"/>
      <c r="I24" s="6"/>
      <c r="J24" s="6" t="s">
        <v>319</v>
      </c>
      <c r="L24">
        <f t="shared" si="2"/>
        <v>94.247779607693786</v>
      </c>
      <c r="N24">
        <f t="shared" si="3"/>
        <v>3.7105425042399132</v>
      </c>
    </row>
    <row r="25" spans="1:14" x14ac:dyDescent="0.35">
      <c r="A25" s="6" t="s">
        <v>223</v>
      </c>
      <c r="B25" s="102" t="s">
        <v>222</v>
      </c>
      <c r="C25" s="6">
        <f>Axles!F9</f>
        <v>158.4</v>
      </c>
      <c r="D25" s="102">
        <f t="shared" si="4"/>
        <v>-0.20000000000000284</v>
      </c>
      <c r="E25" s="6">
        <v>158</v>
      </c>
      <c r="F25" s="6">
        <v>8</v>
      </c>
      <c r="G25" s="6">
        <v>35</v>
      </c>
      <c r="H25" s="6"/>
      <c r="I25" s="6"/>
      <c r="J25" s="6" t="s">
        <v>319</v>
      </c>
      <c r="L25">
        <f t="shared" si="2"/>
        <v>109.95574287564276</v>
      </c>
      <c r="N25">
        <f t="shared" si="3"/>
        <v>4.3289662549465655</v>
      </c>
    </row>
    <row r="26" spans="1:14" x14ac:dyDescent="0.35">
      <c r="A26" s="6" t="s">
        <v>223</v>
      </c>
      <c r="B26" s="102" t="s">
        <v>222</v>
      </c>
      <c r="C26" s="6">
        <f>Axles!F9</f>
        <v>158.4</v>
      </c>
      <c r="D26" s="102">
        <f t="shared" si="4"/>
        <v>-0.20000000000000284</v>
      </c>
      <c r="E26" s="6">
        <v>158</v>
      </c>
      <c r="F26" s="6">
        <v>8</v>
      </c>
      <c r="G26" s="6">
        <v>40</v>
      </c>
      <c r="H26" s="6"/>
      <c r="I26" s="159" t="s">
        <v>681</v>
      </c>
      <c r="J26" s="6" t="s">
        <v>319</v>
      </c>
      <c r="L26">
        <f t="shared" si="2"/>
        <v>125.66370614359172</v>
      </c>
      <c r="N26">
        <f t="shared" si="3"/>
        <v>4.9473900056532178</v>
      </c>
    </row>
    <row r="27" spans="1:14" x14ac:dyDescent="0.35">
      <c r="A27" s="6" t="s">
        <v>223</v>
      </c>
      <c r="B27" s="102" t="s">
        <v>222</v>
      </c>
      <c r="C27" s="6">
        <f>Axles!F9</f>
        <v>158.4</v>
      </c>
      <c r="D27" s="102">
        <f t="shared" si="4"/>
        <v>-0.20000000000000284</v>
      </c>
      <c r="E27" s="6">
        <v>158</v>
      </c>
      <c r="F27" s="6">
        <v>8</v>
      </c>
      <c r="G27" s="6">
        <v>45</v>
      </c>
      <c r="H27" s="6"/>
      <c r="I27" s="6"/>
      <c r="J27" s="6" t="s">
        <v>319</v>
      </c>
      <c r="L27">
        <f t="shared" si="2"/>
        <v>141.37166941154069</v>
      </c>
      <c r="N27">
        <f t="shared" si="3"/>
        <v>5.5658137563598702</v>
      </c>
    </row>
    <row r="28" spans="1:14" x14ac:dyDescent="0.35">
      <c r="A28" s="6" t="s">
        <v>223</v>
      </c>
      <c r="B28" s="102" t="s">
        <v>222</v>
      </c>
      <c r="C28" s="6">
        <f>Axles!F9</f>
        <v>158.4</v>
      </c>
      <c r="D28" s="102">
        <f t="shared" si="4"/>
        <v>-0.20000000000000284</v>
      </c>
      <c r="E28" s="6">
        <v>158</v>
      </c>
      <c r="F28" s="6">
        <v>8</v>
      </c>
      <c r="G28" s="118">
        <v>55</v>
      </c>
      <c r="H28" s="118"/>
      <c r="I28" s="118" t="s">
        <v>683</v>
      </c>
      <c r="J28" s="6" t="s">
        <v>319</v>
      </c>
      <c r="L28">
        <f t="shared" si="2"/>
        <v>172.78759594743863</v>
      </c>
      <c r="N28">
        <f t="shared" si="3"/>
        <v>6.8026612577731749</v>
      </c>
    </row>
    <row r="29" spans="1:14" x14ac:dyDescent="0.35">
      <c r="A29" s="6" t="s">
        <v>223</v>
      </c>
      <c r="B29" s="102" t="s">
        <v>222</v>
      </c>
      <c r="C29" s="6">
        <f>Axles!F9</f>
        <v>158.4</v>
      </c>
      <c r="D29" s="102">
        <f t="shared" si="4"/>
        <v>1.2999999999999972</v>
      </c>
      <c r="E29" s="6">
        <v>161</v>
      </c>
      <c r="F29" s="6">
        <v>8</v>
      </c>
      <c r="G29" s="6">
        <v>30</v>
      </c>
      <c r="H29" s="6"/>
      <c r="I29" s="6"/>
      <c r="J29" s="6" t="s">
        <v>319</v>
      </c>
      <c r="L29">
        <f t="shared" si="2"/>
        <v>94.247779607693786</v>
      </c>
      <c r="N29">
        <f t="shared" si="3"/>
        <v>3.7105425042399132</v>
      </c>
    </row>
    <row r="30" spans="1:14" x14ac:dyDescent="0.35">
      <c r="A30" s="6" t="s">
        <v>223</v>
      </c>
      <c r="B30" s="102" t="s">
        <v>222</v>
      </c>
      <c r="C30" s="6">
        <f>Axles!F9</f>
        <v>158.4</v>
      </c>
      <c r="D30" s="102">
        <f t="shared" si="4"/>
        <v>1.2999999999999972</v>
      </c>
      <c r="E30" s="6">
        <v>161</v>
      </c>
      <c r="F30" s="6">
        <v>8</v>
      </c>
      <c r="G30" s="6">
        <v>35</v>
      </c>
      <c r="H30" s="6"/>
      <c r="I30" s="6"/>
      <c r="J30" s="6" t="s">
        <v>319</v>
      </c>
      <c r="L30">
        <f t="shared" si="2"/>
        <v>109.95574287564276</v>
      </c>
      <c r="N30">
        <f t="shared" si="3"/>
        <v>4.3289662549465655</v>
      </c>
    </row>
    <row r="31" spans="1:14" x14ac:dyDescent="0.35">
      <c r="A31" s="6" t="s">
        <v>223</v>
      </c>
      <c r="B31" s="102" t="s">
        <v>222</v>
      </c>
      <c r="C31" s="6">
        <f>Axles!F9</f>
        <v>158.4</v>
      </c>
      <c r="D31" s="102">
        <f t="shared" si="4"/>
        <v>1.2999999999999972</v>
      </c>
      <c r="E31" s="6">
        <v>161</v>
      </c>
      <c r="F31" s="6">
        <v>8</v>
      </c>
      <c r="G31" s="118">
        <v>40</v>
      </c>
      <c r="H31" s="118"/>
      <c r="I31" s="118" t="s">
        <v>683</v>
      </c>
      <c r="J31" s="6" t="s">
        <v>319</v>
      </c>
      <c r="L31">
        <f t="shared" si="2"/>
        <v>125.66370614359172</v>
      </c>
      <c r="N31">
        <f t="shared" si="3"/>
        <v>4.9473900056532178</v>
      </c>
    </row>
    <row r="32" spans="1:14" x14ac:dyDescent="0.35">
      <c r="A32" s="6" t="s">
        <v>223</v>
      </c>
      <c r="B32" s="102" t="s">
        <v>222</v>
      </c>
      <c r="C32" s="6">
        <f>Axles!F9</f>
        <v>158.4</v>
      </c>
      <c r="D32" s="102">
        <f t="shared" si="4"/>
        <v>1.2999999999999972</v>
      </c>
      <c r="E32" s="6">
        <v>161</v>
      </c>
      <c r="F32" s="6">
        <v>8</v>
      </c>
      <c r="G32" s="6">
        <v>45</v>
      </c>
      <c r="H32" s="6"/>
      <c r="I32" s="6"/>
      <c r="J32" s="6" t="s">
        <v>319</v>
      </c>
      <c r="L32">
        <f t="shared" si="2"/>
        <v>141.37166941154069</v>
      </c>
      <c r="N32">
        <f t="shared" si="3"/>
        <v>5.5658137563598702</v>
      </c>
    </row>
    <row r="33" spans="1:14" x14ac:dyDescent="0.35">
      <c r="A33" s="6" t="s">
        <v>223</v>
      </c>
      <c r="B33" s="102" t="s">
        <v>222</v>
      </c>
      <c r="C33" s="6">
        <f>Axles!F9</f>
        <v>158.4</v>
      </c>
      <c r="D33" s="102">
        <f t="shared" si="4"/>
        <v>1.2999999999999972</v>
      </c>
      <c r="E33" s="6">
        <v>161</v>
      </c>
      <c r="F33" s="6">
        <v>8</v>
      </c>
      <c r="G33" s="118">
        <v>55</v>
      </c>
      <c r="H33" s="118"/>
      <c r="I33" s="118" t="s">
        <v>683</v>
      </c>
      <c r="J33" s="6" t="s">
        <v>319</v>
      </c>
      <c r="L33">
        <f t="shared" si="2"/>
        <v>172.78759594743863</v>
      </c>
      <c r="N33">
        <f t="shared" si="3"/>
        <v>6.8026612577731749</v>
      </c>
    </row>
    <row r="34" spans="1:14" x14ac:dyDescent="0.35">
      <c r="A34" s="102" t="s">
        <v>225</v>
      </c>
      <c r="B34" s="102" t="s">
        <v>224</v>
      </c>
      <c r="C34" s="102">
        <f>Axles!F10</f>
        <v>180.4</v>
      </c>
      <c r="D34" s="102">
        <f>(E34-C34)/2</f>
        <v>-0.20000000000000284</v>
      </c>
      <c r="E34" s="6">
        <v>180</v>
      </c>
      <c r="F34" s="6">
        <v>8</v>
      </c>
      <c r="G34" s="6">
        <v>40</v>
      </c>
      <c r="H34" s="6"/>
      <c r="I34" s="6" t="s">
        <v>682</v>
      </c>
      <c r="J34" s="6" t="s">
        <v>319</v>
      </c>
      <c r="L34">
        <f t="shared" si="2"/>
        <v>125.66370614359172</v>
      </c>
      <c r="N34">
        <f t="shared" si="3"/>
        <v>4.9473900056532178</v>
      </c>
    </row>
    <row r="35" spans="1:14" x14ac:dyDescent="0.35">
      <c r="A35" s="102" t="s">
        <v>225</v>
      </c>
      <c r="B35" s="102" t="s">
        <v>224</v>
      </c>
      <c r="C35" s="102">
        <f>Axles!F10</f>
        <v>180.4</v>
      </c>
      <c r="D35" s="102">
        <f t="shared" ref="D35:D51" si="5">(E35-C35)/2</f>
        <v>-0.20000000000000284</v>
      </c>
      <c r="E35" s="6">
        <v>180</v>
      </c>
      <c r="F35" s="6">
        <v>8</v>
      </c>
      <c r="G35" s="6">
        <v>45</v>
      </c>
      <c r="H35" s="6"/>
      <c r="I35" s="6"/>
      <c r="J35" s="6" t="s">
        <v>319</v>
      </c>
      <c r="L35">
        <f t="shared" si="2"/>
        <v>141.37166941154069</v>
      </c>
      <c r="N35">
        <f t="shared" si="3"/>
        <v>5.5658137563598702</v>
      </c>
    </row>
    <row r="36" spans="1:14" x14ac:dyDescent="0.35">
      <c r="A36" s="102" t="s">
        <v>225</v>
      </c>
      <c r="B36" s="102" t="s">
        <v>224</v>
      </c>
      <c r="C36" s="102">
        <f>Axles!F10</f>
        <v>180.4</v>
      </c>
      <c r="D36" s="102">
        <f t="shared" si="5"/>
        <v>-0.20000000000000284</v>
      </c>
      <c r="E36" s="6">
        <v>180</v>
      </c>
      <c r="F36" s="6">
        <v>8</v>
      </c>
      <c r="G36" s="6">
        <v>50</v>
      </c>
      <c r="H36" s="6"/>
      <c r="I36" s="6"/>
      <c r="J36" s="6" t="s">
        <v>319</v>
      </c>
      <c r="L36">
        <f t="shared" si="2"/>
        <v>157.07963267948966</v>
      </c>
      <c r="N36">
        <f t="shared" si="3"/>
        <v>6.1842375070665225</v>
      </c>
    </row>
    <row r="37" spans="1:14" x14ac:dyDescent="0.35">
      <c r="A37" s="102" t="s">
        <v>225</v>
      </c>
      <c r="B37" s="102" t="s">
        <v>224</v>
      </c>
      <c r="C37" s="102">
        <f>Axles!F10</f>
        <v>180.4</v>
      </c>
      <c r="D37" s="102">
        <f t="shared" si="5"/>
        <v>-0.20000000000000284</v>
      </c>
      <c r="E37" s="6">
        <v>180</v>
      </c>
      <c r="F37" s="6">
        <v>8</v>
      </c>
      <c r="G37" s="118">
        <v>55</v>
      </c>
      <c r="H37" s="118"/>
      <c r="I37" s="118" t="s">
        <v>684</v>
      </c>
      <c r="J37" s="6" t="s">
        <v>319</v>
      </c>
      <c r="L37">
        <f t="shared" si="2"/>
        <v>172.78759594743863</v>
      </c>
      <c r="N37">
        <f t="shared" si="3"/>
        <v>6.8026612577731749</v>
      </c>
    </row>
    <row r="38" spans="1:14" x14ac:dyDescent="0.35">
      <c r="A38" s="102" t="s">
        <v>225</v>
      </c>
      <c r="B38" s="102" t="s">
        <v>224</v>
      </c>
      <c r="C38" s="102">
        <f>Axles!F10</f>
        <v>180.4</v>
      </c>
      <c r="D38" s="102">
        <f t="shared" si="5"/>
        <v>-0.20000000000000284</v>
      </c>
      <c r="E38" s="6">
        <v>180</v>
      </c>
      <c r="F38" s="6">
        <v>8</v>
      </c>
      <c r="G38" s="6">
        <v>60</v>
      </c>
      <c r="H38" s="6"/>
      <c r="I38" s="6"/>
      <c r="J38" s="6" t="s">
        <v>319</v>
      </c>
      <c r="L38">
        <f t="shared" si="2"/>
        <v>188.49555921538757</v>
      </c>
      <c r="N38">
        <f t="shared" si="3"/>
        <v>7.4210850084798263</v>
      </c>
    </row>
    <row r="39" spans="1:14" x14ac:dyDescent="0.35">
      <c r="A39" s="102" t="s">
        <v>227</v>
      </c>
      <c r="B39" s="102" t="s">
        <v>226</v>
      </c>
      <c r="C39" s="102">
        <f>Axles!F11</f>
        <v>206.4</v>
      </c>
      <c r="D39" s="102">
        <f t="shared" si="5"/>
        <v>-3.7000000000000028</v>
      </c>
      <c r="E39" s="6">
        <v>199</v>
      </c>
      <c r="F39" s="6">
        <v>8</v>
      </c>
      <c r="G39" s="6">
        <v>50</v>
      </c>
      <c r="H39" s="6"/>
      <c r="I39" s="6"/>
      <c r="J39" s="6" t="s">
        <v>319</v>
      </c>
      <c r="L39">
        <f t="shared" si="2"/>
        <v>157.07963267948966</v>
      </c>
      <c r="N39">
        <f t="shared" si="3"/>
        <v>6.1842375070665225</v>
      </c>
    </row>
    <row r="40" spans="1:14" x14ac:dyDescent="0.35">
      <c r="A40" s="102" t="s">
        <v>227</v>
      </c>
      <c r="B40" s="102" t="s">
        <v>226</v>
      </c>
      <c r="C40" s="102">
        <f>Axles!F11</f>
        <v>206.4</v>
      </c>
      <c r="D40" s="102">
        <f t="shared" si="5"/>
        <v>-3.7000000000000028</v>
      </c>
      <c r="E40" s="6">
        <v>199</v>
      </c>
      <c r="F40" s="6">
        <v>8</v>
      </c>
      <c r="G40" s="6">
        <v>55</v>
      </c>
      <c r="H40" s="6"/>
      <c r="I40" s="6"/>
      <c r="J40" s="6" t="s">
        <v>319</v>
      </c>
      <c r="L40">
        <f t="shared" si="2"/>
        <v>172.78759594743863</v>
      </c>
      <c r="N40">
        <f t="shared" si="3"/>
        <v>6.8026612577731749</v>
      </c>
    </row>
    <row r="41" spans="1:14" x14ac:dyDescent="0.35">
      <c r="A41" s="102" t="s">
        <v>227</v>
      </c>
      <c r="B41" s="102" t="s">
        <v>226</v>
      </c>
      <c r="C41" s="102">
        <f>Axles!F11</f>
        <v>206.4</v>
      </c>
      <c r="D41" s="102">
        <f t="shared" si="5"/>
        <v>-3.7000000000000028</v>
      </c>
      <c r="E41" s="6">
        <v>199</v>
      </c>
      <c r="F41" s="6">
        <v>8</v>
      </c>
      <c r="G41" s="6">
        <v>60</v>
      </c>
      <c r="H41" s="6"/>
      <c r="I41" s="6"/>
      <c r="J41" s="6" t="s">
        <v>319</v>
      </c>
      <c r="L41">
        <f t="shared" si="2"/>
        <v>188.49555921538757</v>
      </c>
      <c r="N41">
        <f t="shared" si="3"/>
        <v>7.4210850084798263</v>
      </c>
    </row>
    <row r="42" spans="1:14" x14ac:dyDescent="0.35">
      <c r="A42" s="102" t="s">
        <v>227</v>
      </c>
      <c r="B42" s="102" t="s">
        <v>226</v>
      </c>
      <c r="C42" s="102">
        <f>Axles!F11</f>
        <v>206.4</v>
      </c>
      <c r="D42" s="102">
        <f t="shared" si="5"/>
        <v>-1.7000000000000028</v>
      </c>
      <c r="E42" s="6">
        <v>203</v>
      </c>
      <c r="F42" s="6">
        <v>8</v>
      </c>
      <c r="G42" s="6">
        <v>55</v>
      </c>
      <c r="H42" s="6"/>
      <c r="I42" s="6"/>
      <c r="J42" s="6" t="s">
        <v>319</v>
      </c>
      <c r="L42">
        <f t="shared" si="2"/>
        <v>172.78759594743863</v>
      </c>
      <c r="N42">
        <f t="shared" si="3"/>
        <v>6.8026612577731749</v>
      </c>
    </row>
    <row r="43" spans="1:14" x14ac:dyDescent="0.35">
      <c r="A43" s="102" t="s">
        <v>227</v>
      </c>
      <c r="B43" s="102" t="s">
        <v>226</v>
      </c>
      <c r="C43" s="102">
        <f>Axles!F11</f>
        <v>206.4</v>
      </c>
      <c r="D43" s="102">
        <f t="shared" si="5"/>
        <v>-1.7000000000000028</v>
      </c>
      <c r="E43" s="6">
        <v>203</v>
      </c>
      <c r="F43" s="6">
        <v>8</v>
      </c>
      <c r="G43" s="6">
        <v>60</v>
      </c>
      <c r="H43" s="6"/>
      <c r="I43" s="6"/>
      <c r="J43" s="6" t="s">
        <v>319</v>
      </c>
      <c r="L43">
        <f t="shared" si="2"/>
        <v>188.49555921538757</v>
      </c>
      <c r="N43">
        <f t="shared" si="3"/>
        <v>7.4210850084798263</v>
      </c>
    </row>
    <row r="44" spans="1:14" x14ac:dyDescent="0.35">
      <c r="A44" s="102" t="s">
        <v>227</v>
      </c>
      <c r="B44" s="102" t="s">
        <v>226</v>
      </c>
      <c r="C44" s="102">
        <f>Axles!F11</f>
        <v>206.4</v>
      </c>
      <c r="D44" s="102">
        <f t="shared" si="5"/>
        <v>-0.20000000000000284</v>
      </c>
      <c r="E44" s="6">
        <v>206</v>
      </c>
      <c r="F44" s="6">
        <v>8</v>
      </c>
      <c r="G44" s="6">
        <v>30</v>
      </c>
      <c r="H44" s="6"/>
      <c r="I44" s="6"/>
      <c r="J44" s="6" t="s">
        <v>319</v>
      </c>
      <c r="L44">
        <f t="shared" si="2"/>
        <v>94.247779607693786</v>
      </c>
      <c r="N44">
        <f t="shared" si="3"/>
        <v>3.7105425042399132</v>
      </c>
    </row>
    <row r="45" spans="1:14" x14ac:dyDescent="0.35">
      <c r="A45" s="102" t="s">
        <v>227</v>
      </c>
      <c r="B45" s="102" t="s">
        <v>226</v>
      </c>
      <c r="C45" s="102">
        <f>Axles!F11</f>
        <v>206.4</v>
      </c>
      <c r="D45" s="102">
        <f t="shared" si="5"/>
        <v>-0.20000000000000284</v>
      </c>
      <c r="E45" s="6">
        <v>206</v>
      </c>
      <c r="F45" s="6">
        <v>8</v>
      </c>
      <c r="G45" s="6">
        <v>40</v>
      </c>
      <c r="H45" s="6"/>
      <c r="I45" s="6"/>
      <c r="J45" s="6" t="s">
        <v>319</v>
      </c>
      <c r="L45">
        <f t="shared" si="2"/>
        <v>125.66370614359172</v>
      </c>
      <c r="N45">
        <f t="shared" si="3"/>
        <v>4.9473900056532178</v>
      </c>
    </row>
    <row r="46" spans="1:14" x14ac:dyDescent="0.35">
      <c r="A46" s="102" t="s">
        <v>227</v>
      </c>
      <c r="B46" s="102" t="s">
        <v>226</v>
      </c>
      <c r="C46" s="102">
        <f>Axles!F11</f>
        <v>206.4</v>
      </c>
      <c r="D46" s="102">
        <f t="shared" si="5"/>
        <v>-0.20000000000000284</v>
      </c>
      <c r="E46" s="6">
        <v>206</v>
      </c>
      <c r="F46" s="6">
        <v>8</v>
      </c>
      <c r="G46" s="6">
        <v>50</v>
      </c>
      <c r="H46" s="6"/>
      <c r="I46" s="6"/>
      <c r="J46" s="6" t="s">
        <v>319</v>
      </c>
      <c r="L46">
        <f t="shared" si="2"/>
        <v>157.07963267948966</v>
      </c>
      <c r="N46">
        <f t="shared" si="3"/>
        <v>6.1842375070665225</v>
      </c>
    </row>
    <row r="47" spans="1:14" x14ac:dyDescent="0.35">
      <c r="A47" s="102" t="s">
        <v>227</v>
      </c>
      <c r="B47" s="102" t="s">
        <v>226</v>
      </c>
      <c r="C47" s="102">
        <f>Axles!F11</f>
        <v>206.4</v>
      </c>
      <c r="D47" s="102">
        <f t="shared" si="5"/>
        <v>-0.20000000000000284</v>
      </c>
      <c r="E47" s="6">
        <v>206</v>
      </c>
      <c r="F47" s="6">
        <v>8</v>
      </c>
      <c r="G47" s="6">
        <v>55</v>
      </c>
      <c r="H47" s="6"/>
      <c r="I47" s="6"/>
      <c r="J47" s="6" t="s">
        <v>319</v>
      </c>
      <c r="L47">
        <f t="shared" si="2"/>
        <v>172.78759594743863</v>
      </c>
      <c r="N47">
        <f t="shared" si="3"/>
        <v>6.8026612577731749</v>
      </c>
    </row>
    <row r="48" spans="1:14" x14ac:dyDescent="0.35">
      <c r="A48" s="102" t="s">
        <v>227</v>
      </c>
      <c r="B48" s="102" t="s">
        <v>226</v>
      </c>
      <c r="C48" s="102">
        <f>Axles!F11</f>
        <v>206.4</v>
      </c>
      <c r="D48" s="102">
        <f t="shared" si="5"/>
        <v>-0.20000000000000284</v>
      </c>
      <c r="E48" s="6">
        <v>206</v>
      </c>
      <c r="F48" s="6">
        <v>8</v>
      </c>
      <c r="G48" s="6">
        <v>60</v>
      </c>
      <c r="H48" s="6"/>
      <c r="I48" s="6"/>
      <c r="J48" s="6" t="s">
        <v>319</v>
      </c>
      <c r="L48">
        <f t="shared" si="2"/>
        <v>188.49555921538757</v>
      </c>
      <c r="N48">
        <f t="shared" si="3"/>
        <v>7.4210850084798263</v>
      </c>
    </row>
    <row r="49" spans="1:14" x14ac:dyDescent="0.35">
      <c r="A49" s="1" t="s">
        <v>229</v>
      </c>
      <c r="B49" s="1" t="s">
        <v>228</v>
      </c>
      <c r="C49" s="1">
        <f>Axles!F12</f>
        <v>261.27000000000004</v>
      </c>
      <c r="D49" s="102">
        <f t="shared" si="5"/>
        <v>-2.1350000000000193</v>
      </c>
      <c r="E49" s="6">
        <v>257</v>
      </c>
      <c r="F49" s="6">
        <v>8</v>
      </c>
      <c r="G49" s="6">
        <v>55</v>
      </c>
      <c r="H49" s="6"/>
      <c r="I49" s="6"/>
      <c r="J49" s="6" t="s">
        <v>319</v>
      </c>
      <c r="L49">
        <f t="shared" si="2"/>
        <v>172.78759594743863</v>
      </c>
      <c r="N49">
        <f t="shared" si="3"/>
        <v>6.8026612577731749</v>
      </c>
    </row>
    <row r="50" spans="1:14" x14ac:dyDescent="0.35">
      <c r="A50" s="1" t="s">
        <v>229</v>
      </c>
      <c r="B50" s="1" t="s">
        <v>228</v>
      </c>
      <c r="C50" s="1">
        <f>Axles!F12</f>
        <v>261.27000000000004</v>
      </c>
      <c r="D50" s="102">
        <f t="shared" si="5"/>
        <v>-1.1350000000000193</v>
      </c>
      <c r="E50" s="6">
        <v>259</v>
      </c>
      <c r="F50" s="6">
        <v>8</v>
      </c>
      <c r="G50" s="6">
        <v>50</v>
      </c>
      <c r="H50" s="6"/>
      <c r="I50" s="6"/>
      <c r="J50" s="6" t="s">
        <v>319</v>
      </c>
      <c r="L50">
        <f t="shared" si="2"/>
        <v>157.07963267948966</v>
      </c>
      <c r="N50">
        <f t="shared" si="3"/>
        <v>6.1842375070665225</v>
      </c>
    </row>
    <row r="51" spans="1:14" x14ac:dyDescent="0.35">
      <c r="A51" s="1" t="s">
        <v>229</v>
      </c>
      <c r="B51" s="1" t="s">
        <v>228</v>
      </c>
      <c r="C51" s="1">
        <f>Axles!F12</f>
        <v>261.27000000000004</v>
      </c>
      <c r="D51" s="102">
        <f t="shared" si="5"/>
        <v>-1.1350000000000193</v>
      </c>
      <c r="E51" s="6">
        <v>259</v>
      </c>
      <c r="F51" s="6">
        <v>8</v>
      </c>
      <c r="G51" s="6">
        <v>60</v>
      </c>
      <c r="H51" s="6"/>
      <c r="I51" s="6"/>
      <c r="J51" s="6" t="s">
        <v>319</v>
      </c>
      <c r="L51">
        <f t="shared" si="2"/>
        <v>188.49555921538757</v>
      </c>
      <c r="N51">
        <f t="shared" si="3"/>
        <v>7.4210850084798263</v>
      </c>
    </row>
    <row r="52" spans="1:14" x14ac:dyDescent="0.35">
      <c r="A52" s="1" t="s">
        <v>538</v>
      </c>
      <c r="B52" s="1" t="s">
        <v>494</v>
      </c>
      <c r="C52" s="6">
        <f>Axles!F13</f>
        <v>257.05</v>
      </c>
      <c r="D52" s="102">
        <f t="shared" ref="D52" si="6">(E52-C52)/2</f>
        <v>1.4749999999999943</v>
      </c>
      <c r="E52" s="6">
        <v>260</v>
      </c>
      <c r="F52" s="6">
        <v>8</v>
      </c>
      <c r="G52" s="6">
        <v>60</v>
      </c>
      <c r="J52" s="6" t="s">
        <v>319</v>
      </c>
      <c r="L52">
        <f t="shared" si="2"/>
        <v>188.49555921538757</v>
      </c>
      <c r="N52">
        <f t="shared" si="3"/>
        <v>7.4210850084798263</v>
      </c>
    </row>
    <row r="53" spans="1:14" x14ac:dyDescent="0.35">
      <c r="A53" s="1" t="s">
        <v>538</v>
      </c>
      <c r="B53" s="1" t="s">
        <v>494</v>
      </c>
      <c r="C53" s="6">
        <f>Axles!F13</f>
        <v>257.05</v>
      </c>
      <c r="D53" s="102">
        <f t="shared" ref="D53" si="7">(E53-C53)/2</f>
        <v>1.4749999999999943</v>
      </c>
      <c r="E53" s="6">
        <v>260</v>
      </c>
      <c r="F53" s="6">
        <v>8</v>
      </c>
      <c r="G53" s="6">
        <v>80</v>
      </c>
      <c r="J53" s="6" t="s">
        <v>319</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74" activePane="bottomLeft" state="frozen"/>
      <selection pane="bottomLeft" activeCell="R71" sqref="R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15.157894736842106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12.631578947368421</v>
      </c>
      <c r="G69" s="1">
        <v>415</v>
      </c>
      <c r="H69" s="1" t="s">
        <v>313</v>
      </c>
      <c r="I69" s="1" t="s">
        <v>260</v>
      </c>
      <c r="K69" s="1" t="s">
        <v>260</v>
      </c>
      <c r="L69" s="1">
        <v>25.4</v>
      </c>
      <c r="M69" s="1" t="s">
        <v>22</v>
      </c>
      <c r="N69" s="1" t="s">
        <v>22</v>
      </c>
      <c r="O69" s="6">
        <f>Chaindrive!O15</f>
        <v>10.526315789473685</v>
      </c>
      <c r="P69" s="1">
        <v>11</v>
      </c>
      <c r="R69" s="6">
        <v>400</v>
      </c>
      <c r="S69" s="6" t="s">
        <v>675</v>
      </c>
      <c r="U69" s="153">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3">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3">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50">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50">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50">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9">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9">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9">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9">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9">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9">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9">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9">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6"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6"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6"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6"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t="s">
        <v>356</v>
      </c>
      <c r="B117" t="s">
        <v>319</v>
      </c>
      <c r="C117" s="1">
        <v>0</v>
      </c>
      <c r="D117" s="6">
        <v>250</v>
      </c>
      <c r="E117" s="1" t="s">
        <v>357</v>
      </c>
      <c r="F117" s="6">
        <v>80</v>
      </c>
      <c r="G117" s="1">
        <v>230</v>
      </c>
      <c r="H117" s="1" t="s">
        <v>287</v>
      </c>
      <c r="I117" s="1" t="s">
        <v>260</v>
      </c>
      <c r="K117" s="1" t="s">
        <v>260</v>
      </c>
      <c r="L117" s="1" t="s">
        <v>419</v>
      </c>
      <c r="M117" s="1" t="s">
        <v>55</v>
      </c>
      <c r="N117" s="1" t="s">
        <v>22</v>
      </c>
      <c r="O117" s="6">
        <v>20</v>
      </c>
      <c r="P117" s="1">
        <v>8</v>
      </c>
      <c r="R117" s="6">
        <v>750</v>
      </c>
    </row>
    <row r="118" spans="1:21" ht="40" customHeight="1" x14ac:dyDescent="0.35">
      <c r="A118" t="s">
        <v>358</v>
      </c>
      <c r="B118" t="s">
        <v>319</v>
      </c>
      <c r="C118" s="1">
        <f>D117+0.01</f>
        <v>250.01</v>
      </c>
      <c r="D118" s="6">
        <v>400</v>
      </c>
      <c r="E118" s="1" t="s">
        <v>357</v>
      </c>
      <c r="F118" s="6">
        <v>40</v>
      </c>
      <c r="G118" s="1">
        <v>230</v>
      </c>
      <c r="H118" s="1" t="s">
        <v>287</v>
      </c>
      <c r="I118" s="1" t="s">
        <v>260</v>
      </c>
      <c r="K118" s="1" t="s">
        <v>260</v>
      </c>
      <c r="L118" s="1">
        <v>40</v>
      </c>
      <c r="M118" s="1" t="s">
        <v>55</v>
      </c>
      <c r="N118" s="1" t="s">
        <v>22</v>
      </c>
      <c r="O118" s="6">
        <v>20</v>
      </c>
      <c r="P118" s="1">
        <v>8</v>
      </c>
      <c r="R118" s="6">
        <v>750</v>
      </c>
      <c r="S118" s="6" t="s">
        <v>359</v>
      </c>
      <c r="U118" s="80">
        <v>1481.78</v>
      </c>
    </row>
    <row r="119" spans="1:21" ht="40" customHeight="1" x14ac:dyDescent="0.35">
      <c r="A119" s="3" t="s">
        <v>360</v>
      </c>
      <c r="B119" t="s">
        <v>319</v>
      </c>
      <c r="C119" s="1">
        <f>D118+0.01</f>
        <v>400.01</v>
      </c>
      <c r="D119" s="6">
        <v>550</v>
      </c>
      <c r="E119" s="1" t="s">
        <v>357</v>
      </c>
      <c r="F119" s="6">
        <v>20</v>
      </c>
      <c r="G119" s="1">
        <v>230</v>
      </c>
      <c r="H119" s="1" t="s">
        <v>287</v>
      </c>
      <c r="I119" s="1" t="s">
        <v>260</v>
      </c>
      <c r="K119" s="1" t="s">
        <v>260</v>
      </c>
      <c r="L119" s="1">
        <v>40</v>
      </c>
      <c r="M119" s="1" t="s">
        <v>55</v>
      </c>
      <c r="N119" s="1" t="s">
        <v>22</v>
      </c>
      <c r="O119" s="6">
        <v>20</v>
      </c>
      <c r="P119" s="1">
        <v>8</v>
      </c>
      <c r="R119" s="6">
        <v>750</v>
      </c>
    </row>
    <row r="120" spans="1:21" ht="40" customHeight="1" x14ac:dyDescent="0.35">
      <c r="A120" s="3" t="s">
        <v>361</v>
      </c>
      <c r="B120" t="s">
        <v>319</v>
      </c>
      <c r="C120" s="1">
        <f>D119+0.01</f>
        <v>550.01</v>
      </c>
      <c r="D120" s="6">
        <v>750</v>
      </c>
      <c r="E120" s="1" t="s">
        <v>357</v>
      </c>
      <c r="F120" s="6">
        <v>20</v>
      </c>
      <c r="G120" s="1">
        <v>230</v>
      </c>
      <c r="H120" s="1" t="s">
        <v>287</v>
      </c>
      <c r="I120" s="1" t="s">
        <v>260</v>
      </c>
      <c r="K120" s="1" t="s">
        <v>260</v>
      </c>
      <c r="L120" s="1">
        <v>55</v>
      </c>
      <c r="M120" s="1" t="s">
        <v>55</v>
      </c>
      <c r="N120" s="1" t="s">
        <v>22</v>
      </c>
      <c r="O120" s="6">
        <v>20</v>
      </c>
      <c r="P120" s="1">
        <v>8</v>
      </c>
      <c r="R120" s="6">
        <v>750</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t="s">
        <v>506</v>
      </c>
      <c r="B122" t="s">
        <v>319</v>
      </c>
      <c r="C122" s="1">
        <v>0.01</v>
      </c>
      <c r="D122" s="6">
        <v>250</v>
      </c>
      <c r="E122" s="1" t="s">
        <v>357</v>
      </c>
      <c r="F122" s="6">
        <v>80</v>
      </c>
      <c r="G122" s="1">
        <v>415</v>
      </c>
      <c r="H122" s="1" t="s">
        <v>287</v>
      </c>
      <c r="I122" s="1" t="s">
        <v>260</v>
      </c>
      <c r="K122" s="1" t="s">
        <v>260</v>
      </c>
      <c r="L122" s="1" t="s">
        <v>507</v>
      </c>
      <c r="M122" s="1" t="s">
        <v>55</v>
      </c>
      <c r="N122" s="1" t="s">
        <v>22</v>
      </c>
      <c r="O122" s="6">
        <v>20</v>
      </c>
      <c r="P122" s="1">
        <v>26</v>
      </c>
      <c r="R122" s="6">
        <v>1500</v>
      </c>
    </row>
    <row r="123" spans="1:21" ht="40" customHeight="1" x14ac:dyDescent="0.35">
      <c r="A123" t="s">
        <v>501</v>
      </c>
      <c r="B123" t="s">
        <v>319</v>
      </c>
      <c r="C123" s="1">
        <v>0.01</v>
      </c>
      <c r="D123" s="6">
        <v>250</v>
      </c>
      <c r="E123" s="1" t="s">
        <v>357</v>
      </c>
      <c r="F123" s="6">
        <v>80</v>
      </c>
      <c r="G123" s="1">
        <v>415</v>
      </c>
      <c r="H123" s="1" t="s">
        <v>287</v>
      </c>
      <c r="I123" s="1" t="s">
        <v>260</v>
      </c>
      <c r="K123" s="1" t="s">
        <v>260</v>
      </c>
      <c r="L123" s="1" t="s">
        <v>419</v>
      </c>
      <c r="M123" s="1" t="s">
        <v>55</v>
      </c>
      <c r="N123" s="1" t="s">
        <v>22</v>
      </c>
      <c r="O123" s="6">
        <v>20</v>
      </c>
      <c r="P123" s="1">
        <v>26</v>
      </c>
      <c r="R123" s="6">
        <v>1500</v>
      </c>
    </row>
    <row r="124" spans="1:21" ht="40" customHeight="1" x14ac:dyDescent="0.35">
      <c r="A124" t="s">
        <v>358</v>
      </c>
      <c r="B124" t="s">
        <v>319</v>
      </c>
      <c r="C124" s="1">
        <f t="shared" ref="C124:C132" si="7">D123+0.01</f>
        <v>250.01</v>
      </c>
      <c r="D124" s="6">
        <v>400</v>
      </c>
      <c r="E124" s="1" t="s">
        <v>357</v>
      </c>
      <c r="F124" s="6">
        <v>40</v>
      </c>
      <c r="G124" s="1">
        <v>415</v>
      </c>
      <c r="H124" s="1" t="s">
        <v>287</v>
      </c>
      <c r="I124" s="1" t="s">
        <v>260</v>
      </c>
      <c r="K124" s="1" t="s">
        <v>260</v>
      </c>
      <c r="L124" s="1">
        <v>40</v>
      </c>
      <c r="M124" s="1" t="s">
        <v>55</v>
      </c>
      <c r="N124" s="1" t="s">
        <v>22</v>
      </c>
      <c r="O124" s="6">
        <v>20</v>
      </c>
      <c r="P124" s="1">
        <v>17</v>
      </c>
      <c r="R124" s="6">
        <v>1500</v>
      </c>
    </row>
    <row r="125" spans="1:21" ht="40" customHeight="1" x14ac:dyDescent="0.35">
      <c r="A125" t="s">
        <v>362</v>
      </c>
      <c r="B125" t="s">
        <v>319</v>
      </c>
      <c r="C125" s="1">
        <f t="shared" si="7"/>
        <v>400.01</v>
      </c>
      <c r="D125" s="6">
        <v>450</v>
      </c>
      <c r="E125" s="1" t="s">
        <v>357</v>
      </c>
      <c r="F125" s="6">
        <v>60</v>
      </c>
      <c r="G125" s="1">
        <v>415</v>
      </c>
      <c r="H125" s="1" t="s">
        <v>287</v>
      </c>
      <c r="I125" s="1" t="s">
        <v>260</v>
      </c>
      <c r="K125" s="1" t="s">
        <v>260</v>
      </c>
      <c r="L125" s="1">
        <v>40</v>
      </c>
      <c r="M125" s="1" t="s">
        <v>55</v>
      </c>
      <c r="N125" s="1" t="s">
        <v>22</v>
      </c>
      <c r="O125" s="6">
        <v>20</v>
      </c>
      <c r="P125" s="1">
        <v>11</v>
      </c>
      <c r="R125" s="6">
        <v>1500</v>
      </c>
    </row>
    <row r="126" spans="1:21" ht="40" customHeight="1" x14ac:dyDescent="0.35">
      <c r="A126" t="s">
        <v>363</v>
      </c>
      <c r="B126" t="s">
        <v>319</v>
      </c>
      <c r="C126" s="1">
        <f t="shared" si="7"/>
        <v>450.01</v>
      </c>
      <c r="D126" s="6">
        <v>500</v>
      </c>
      <c r="E126" s="1" t="s">
        <v>357</v>
      </c>
      <c r="F126" s="6">
        <v>80</v>
      </c>
      <c r="G126" s="1">
        <v>415</v>
      </c>
      <c r="H126" s="1" t="s">
        <v>287</v>
      </c>
      <c r="I126" s="1" t="s">
        <v>260</v>
      </c>
      <c r="K126" s="1" t="s">
        <v>260</v>
      </c>
      <c r="L126" s="1">
        <v>55</v>
      </c>
      <c r="M126" s="1" t="s">
        <v>55</v>
      </c>
      <c r="N126" s="1" t="s">
        <v>22</v>
      </c>
      <c r="O126" s="6">
        <v>20</v>
      </c>
      <c r="P126" s="1">
        <v>19</v>
      </c>
      <c r="R126" s="6">
        <v>4500</v>
      </c>
    </row>
    <row r="127" spans="1:21" ht="40" customHeight="1" x14ac:dyDescent="0.35">
      <c r="A127" s="3" t="s">
        <v>360</v>
      </c>
      <c r="B127" t="s">
        <v>319</v>
      </c>
      <c r="C127" s="1">
        <f t="shared" si="7"/>
        <v>500.01</v>
      </c>
      <c r="D127" s="6">
        <v>550</v>
      </c>
      <c r="E127" s="1" t="s">
        <v>357</v>
      </c>
      <c r="F127" s="6">
        <v>20</v>
      </c>
      <c r="G127" s="1">
        <v>415</v>
      </c>
      <c r="H127" s="1" t="s">
        <v>287</v>
      </c>
      <c r="I127" s="1" t="s">
        <v>260</v>
      </c>
      <c r="K127" s="1" t="s">
        <v>260</v>
      </c>
      <c r="L127" s="1">
        <v>40</v>
      </c>
      <c r="M127" s="1" t="s">
        <v>55</v>
      </c>
      <c r="N127" s="1" t="s">
        <v>22</v>
      </c>
      <c r="O127" s="6">
        <v>20</v>
      </c>
      <c r="P127" s="1">
        <v>12</v>
      </c>
      <c r="R127" s="6">
        <v>1500</v>
      </c>
    </row>
    <row r="128" spans="1:21" ht="40" customHeight="1" x14ac:dyDescent="0.35">
      <c r="A128" s="3" t="s">
        <v>364</v>
      </c>
      <c r="B128" t="s">
        <v>319</v>
      </c>
      <c r="C128" s="1">
        <f t="shared" si="7"/>
        <v>550.01</v>
      </c>
      <c r="D128" s="6">
        <v>550</v>
      </c>
      <c r="E128" s="1" t="s">
        <v>357</v>
      </c>
      <c r="F128" s="6">
        <v>40</v>
      </c>
      <c r="G128" s="1">
        <v>415</v>
      </c>
      <c r="H128" s="1" t="s">
        <v>287</v>
      </c>
      <c r="I128" s="1" t="s">
        <v>260</v>
      </c>
      <c r="K128" s="1" t="s">
        <v>260</v>
      </c>
      <c r="L128" s="1">
        <v>40</v>
      </c>
      <c r="M128" s="1" t="s">
        <v>55</v>
      </c>
      <c r="N128" s="1" t="s">
        <v>22</v>
      </c>
      <c r="O128" s="6">
        <v>20</v>
      </c>
      <c r="P128" s="1">
        <v>12</v>
      </c>
      <c r="R128" s="6">
        <v>4500</v>
      </c>
    </row>
    <row r="129" spans="1:21" ht="40" customHeight="1" x14ac:dyDescent="0.35">
      <c r="A129" s="3" t="s">
        <v>361</v>
      </c>
      <c r="B129" t="s">
        <v>319</v>
      </c>
      <c r="C129" s="1">
        <f t="shared" si="7"/>
        <v>550.01</v>
      </c>
      <c r="D129" s="6">
        <v>750</v>
      </c>
      <c r="E129" s="1" t="s">
        <v>357</v>
      </c>
      <c r="F129" s="6">
        <v>20</v>
      </c>
      <c r="G129" s="1">
        <v>415</v>
      </c>
      <c r="H129" s="1" t="s">
        <v>287</v>
      </c>
      <c r="I129" s="1" t="s">
        <v>260</v>
      </c>
      <c r="K129" s="1" t="s">
        <v>260</v>
      </c>
      <c r="L129" s="1">
        <v>55</v>
      </c>
      <c r="M129" s="1" t="s">
        <v>55</v>
      </c>
      <c r="N129" s="1" t="s">
        <v>22</v>
      </c>
      <c r="O129" s="6">
        <v>10</v>
      </c>
      <c r="P129" s="1">
        <v>17</v>
      </c>
      <c r="R129" s="6">
        <v>1500</v>
      </c>
    </row>
    <row r="130" spans="1:21" ht="40" customHeight="1" x14ac:dyDescent="0.35">
      <c r="A130" s="3" t="s">
        <v>365</v>
      </c>
      <c r="B130" t="s">
        <v>319</v>
      </c>
      <c r="C130" s="1">
        <f t="shared" si="7"/>
        <v>750.01</v>
      </c>
      <c r="D130" s="6">
        <v>750</v>
      </c>
      <c r="E130" s="1" t="s">
        <v>357</v>
      </c>
      <c r="F130" s="6">
        <v>45</v>
      </c>
      <c r="G130" s="1">
        <v>415</v>
      </c>
      <c r="H130" s="1" t="s">
        <v>287</v>
      </c>
      <c r="I130" s="1" t="s">
        <v>260</v>
      </c>
      <c r="K130" s="1" t="s">
        <v>260</v>
      </c>
      <c r="L130" s="1">
        <v>55</v>
      </c>
      <c r="M130" s="1" t="s">
        <v>55</v>
      </c>
      <c r="N130" s="1" t="s">
        <v>22</v>
      </c>
      <c r="O130" s="6">
        <v>20</v>
      </c>
      <c r="P130" s="1">
        <v>12</v>
      </c>
      <c r="R130" s="6">
        <v>4500</v>
      </c>
    </row>
    <row r="131" spans="1:21" ht="40" customHeight="1" x14ac:dyDescent="0.35">
      <c r="A131" s="3" t="s">
        <v>366</v>
      </c>
      <c r="B131" t="s">
        <v>319</v>
      </c>
      <c r="C131" s="1">
        <f t="shared" si="7"/>
        <v>750.01</v>
      </c>
      <c r="D131" s="6">
        <v>1000</v>
      </c>
      <c r="E131" s="1" t="s">
        <v>357</v>
      </c>
      <c r="F131" s="6">
        <v>30</v>
      </c>
      <c r="G131" s="1">
        <v>415</v>
      </c>
      <c r="H131" s="1" t="s">
        <v>287</v>
      </c>
      <c r="I131" s="1" t="s">
        <v>260</v>
      </c>
      <c r="K131" s="1" t="s">
        <v>260</v>
      </c>
      <c r="L131" s="1">
        <v>55</v>
      </c>
      <c r="M131" s="1" t="s">
        <v>55</v>
      </c>
      <c r="N131" s="1" t="s">
        <v>22</v>
      </c>
      <c r="O131" s="6">
        <v>20</v>
      </c>
      <c r="P131" s="1">
        <v>11</v>
      </c>
      <c r="R131" s="6">
        <v>4500</v>
      </c>
    </row>
    <row r="132" spans="1:21" ht="40" customHeight="1" x14ac:dyDescent="0.35">
      <c r="A132" s="3" t="s">
        <v>367</v>
      </c>
      <c r="B132" t="s">
        <v>319</v>
      </c>
      <c r="C132" s="1">
        <f t="shared" si="7"/>
        <v>1000.01</v>
      </c>
      <c r="D132" s="6">
        <v>1400</v>
      </c>
      <c r="E132" s="1" t="s">
        <v>357</v>
      </c>
      <c r="F132" s="6">
        <v>20</v>
      </c>
      <c r="G132" s="1">
        <v>415</v>
      </c>
      <c r="H132" s="1" t="s">
        <v>287</v>
      </c>
      <c r="I132" s="1" t="s">
        <v>260</v>
      </c>
      <c r="K132" s="1" t="s">
        <v>260</v>
      </c>
      <c r="L132" s="1">
        <v>55</v>
      </c>
      <c r="M132" s="1" t="s">
        <v>55</v>
      </c>
      <c r="N132" s="1" t="s">
        <v>22</v>
      </c>
      <c r="O132" s="6">
        <v>20</v>
      </c>
      <c r="P132" s="1">
        <v>10</v>
      </c>
      <c r="R132" s="6">
        <v>4500</v>
      </c>
    </row>
    <row r="133" spans="1:21" ht="40" customHeight="1" x14ac:dyDescent="0.35">
      <c r="A133" s="3" t="s">
        <v>500</v>
      </c>
      <c r="B133" t="s">
        <v>319</v>
      </c>
      <c r="C133" s="1">
        <f t="shared" ref="C133" si="8">D132+0.01</f>
        <v>1400.01</v>
      </c>
      <c r="D133" s="6">
        <v>1800</v>
      </c>
      <c r="E133" s="1" t="s">
        <v>357</v>
      </c>
      <c r="F133" s="1">
        <v>12</v>
      </c>
      <c r="G133" s="1">
        <v>415</v>
      </c>
      <c r="H133" s="1" t="s">
        <v>287</v>
      </c>
      <c r="I133" s="1" t="s">
        <v>260</v>
      </c>
      <c r="K133" s="1" t="s">
        <v>260</v>
      </c>
      <c r="L133" s="1">
        <v>60</v>
      </c>
      <c r="M133" s="1" t="s">
        <v>55</v>
      </c>
      <c r="N133" s="1" t="s">
        <v>22</v>
      </c>
      <c r="O133" s="6">
        <v>10</v>
      </c>
      <c r="P133" s="1">
        <v>10</v>
      </c>
      <c r="R133" s="6">
        <v>4500</v>
      </c>
    </row>
    <row r="134" spans="1:21" ht="40" customHeight="1" x14ac:dyDescent="0.35">
      <c r="A134" s="3" t="s">
        <v>509</v>
      </c>
      <c r="B134" t="s">
        <v>319</v>
      </c>
      <c r="C134" s="1">
        <f t="shared" ref="C134" si="9">D133+0.01</f>
        <v>1800.01</v>
      </c>
      <c r="D134" s="6">
        <v>2600</v>
      </c>
      <c r="E134" s="1" t="s">
        <v>357</v>
      </c>
      <c r="F134" s="1">
        <v>12</v>
      </c>
      <c r="G134" s="1">
        <v>415</v>
      </c>
      <c r="H134" s="1" t="s">
        <v>287</v>
      </c>
      <c r="I134" s="1" t="s">
        <v>260</v>
      </c>
      <c r="K134" s="1" t="s">
        <v>260</v>
      </c>
      <c r="L134" s="1">
        <v>80</v>
      </c>
      <c r="M134" s="1" t="s">
        <v>55</v>
      </c>
      <c r="N134" s="1" t="s">
        <v>22</v>
      </c>
      <c r="O134" s="6">
        <v>10</v>
      </c>
      <c r="P134" s="1">
        <v>11</v>
      </c>
      <c r="R134" s="6">
        <v>4500</v>
      </c>
    </row>
    <row r="135" spans="1:21" ht="40" customHeight="1" x14ac:dyDescent="0.35">
      <c r="A135" s="3" t="s">
        <v>510</v>
      </c>
      <c r="B135" t="s">
        <v>319</v>
      </c>
      <c r="C135" s="1">
        <f t="shared" ref="C135" si="10">D134+0.01</f>
        <v>2600.0100000000002</v>
      </c>
      <c r="D135" s="6">
        <v>3600</v>
      </c>
      <c r="E135" s="1" t="s">
        <v>357</v>
      </c>
      <c r="F135" s="1">
        <v>12</v>
      </c>
      <c r="G135" s="1">
        <v>415</v>
      </c>
      <c r="H135" s="1" t="s">
        <v>287</v>
      </c>
      <c r="I135" s="1" t="s">
        <v>260</v>
      </c>
      <c r="K135" s="1" t="s">
        <v>260</v>
      </c>
      <c r="L135" s="1">
        <v>80</v>
      </c>
      <c r="M135" s="1" t="s">
        <v>55</v>
      </c>
      <c r="N135" s="1" t="s">
        <v>22</v>
      </c>
      <c r="O135" s="6">
        <v>10</v>
      </c>
      <c r="P135" s="1">
        <v>11</v>
      </c>
      <c r="R135" s="6">
        <v>4500</v>
      </c>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L22" sqref="L22"/>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48</v>
      </c>
      <c r="L14" s="75">
        <f t="shared" ref="L14" si="12">K14/G14</f>
        <v>15.157894736842106</v>
      </c>
      <c r="M14" s="71">
        <v>415</v>
      </c>
      <c r="N14" s="71">
        <v>40</v>
      </c>
      <c r="O14" s="71">
        <f t="shared" ref="O14" si="13">N14/G14</f>
        <v>12.631578947368421</v>
      </c>
      <c r="P14" s="6">
        <v>91.42</v>
      </c>
      <c r="Q14" s="6">
        <v>288</v>
      </c>
      <c r="R14" s="1">
        <v>25.4</v>
      </c>
      <c r="S14" s="6">
        <v>22400</v>
      </c>
    </row>
    <row r="15" spans="1:21" x14ac:dyDescent="0.35">
      <c r="A15" s="56" t="s">
        <v>674</v>
      </c>
      <c r="B15" s="56" t="s">
        <v>319</v>
      </c>
      <c r="C15" s="71">
        <v>15</v>
      </c>
      <c r="D15" s="71">
        <v>25.4</v>
      </c>
      <c r="E15" s="71">
        <v>57</v>
      </c>
      <c r="F15" s="71">
        <v>30</v>
      </c>
      <c r="G15" s="75">
        <f t="shared" ref="G15" si="14">E15/C15</f>
        <v>3.8</v>
      </c>
      <c r="H15" s="71" t="s">
        <v>398</v>
      </c>
      <c r="I15" s="71">
        <v>149</v>
      </c>
      <c r="J15" s="73">
        <f>I15*G15</f>
        <v>566.19999999999993</v>
      </c>
      <c r="K15" s="71">
        <v>48</v>
      </c>
      <c r="L15" s="75">
        <f t="shared" ref="L15" si="15">K15/G15</f>
        <v>12.631578947368421</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2026-03-19T17:37:30Z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