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udk-my.sharepoint.com/personal/rs_id_aau_dk/Documents/AAU/02 PhD/07 IO loan impact SFC model/04 Data/"/>
    </mc:Choice>
  </mc:AlternateContent>
  <xr:revisionPtr revIDLastSave="166" documentId="8_{19A6F5B5-CCAE-3E4F-BC00-7AD0FFC94A3E}" xr6:coauthVersionLast="45" xr6:coauthVersionMax="45" xr10:uidLastSave="{2C2DE60D-99DD-554F-A6A5-2C6BD4CE8477}"/>
  <bookViews>
    <workbookView xWindow="0" yWindow="1620" windowWidth="28800" windowHeight="15280" xr2:uid="{00000000-000D-0000-FFFF-FFFF00000000}"/>
  </bookViews>
  <sheets>
    <sheet name="TFM" sheetId="23" r:id="rId1"/>
    <sheet name="BS" sheetId="21" r:id="rId2"/>
    <sheet name="Sheet1" sheetId="28" r:id="rId3"/>
    <sheet name="data" sheetId="27" r:id="rId4"/>
    <sheet name="Sheet2" sheetId="29" r:id="rId5"/>
  </sheets>
  <definedNames>
    <definedName name="_xlnm._FilterDatabase" localSheetId="0" hidden="1">TFM!$O$5:$Y$125</definedName>
  </definedNames>
  <calcPr calcId="191029"/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X14" i="23" l="1"/>
  <c r="W14" i="23"/>
  <c r="V14" i="23"/>
  <c r="U14" i="23"/>
  <c r="U13" i="23"/>
  <c r="X20" i="23"/>
  <c r="W20" i="23"/>
  <c r="V20" i="23"/>
  <c r="U20" i="23"/>
  <c r="X19" i="23"/>
  <c r="W19" i="23"/>
  <c r="V19" i="23"/>
  <c r="U19" i="23"/>
  <c r="X18" i="23"/>
  <c r="W18" i="23"/>
  <c r="V18" i="23"/>
  <c r="U18" i="23"/>
  <c r="X17" i="23"/>
  <c r="W17" i="23"/>
  <c r="V17" i="23"/>
  <c r="U17" i="23"/>
  <c r="X16" i="23"/>
  <c r="W16" i="23"/>
  <c r="V16" i="23"/>
  <c r="U16" i="23"/>
  <c r="X15" i="23"/>
  <c r="W15" i="23"/>
  <c r="V15" i="23"/>
  <c r="U15" i="23"/>
  <c r="X13" i="23"/>
  <c r="W13" i="23"/>
  <c r="V13" i="23"/>
  <c r="X12" i="23"/>
  <c r="W12" i="23"/>
  <c r="V12" i="23"/>
  <c r="U12" i="23"/>
  <c r="X11" i="23"/>
  <c r="W11" i="23"/>
  <c r="V11" i="23"/>
  <c r="U11" i="23"/>
  <c r="X10" i="23"/>
  <c r="W10" i="23"/>
  <c r="V10" i="23"/>
  <c r="U10" i="23"/>
  <c r="X9" i="23"/>
  <c r="W9" i="23"/>
  <c r="V9" i="23"/>
  <c r="U9" i="23"/>
  <c r="X8" i="23"/>
  <c r="W8" i="23"/>
  <c r="V8" i="23"/>
  <c r="U8" i="23"/>
  <c r="X7" i="23"/>
  <c r="W7" i="23"/>
  <c r="V7" i="23"/>
  <c r="U7" i="23"/>
  <c r="X6" i="23"/>
  <c r="W6" i="23"/>
  <c r="V6" i="23"/>
  <c r="U6" i="23"/>
  <c r="BI12" i="23"/>
  <c r="BO12" i="23"/>
  <c r="BH12" i="23"/>
  <c r="BN12" i="23"/>
  <c r="BG12" i="23"/>
  <c r="BM12" i="23"/>
  <c r="BQ12" i="23"/>
  <c r="AX12" i="23"/>
  <c r="BD12" i="23"/>
  <c r="G12" i="23"/>
  <c r="BC12" i="23"/>
  <c r="AV12" i="23"/>
  <c r="BB12" i="23"/>
  <c r="BF12" i="23"/>
  <c r="AM12" i="23"/>
  <c r="AS12" i="23"/>
  <c r="AL12" i="23"/>
  <c r="AR12" i="23"/>
  <c r="AK12" i="23"/>
  <c r="AQ12" i="23"/>
  <c r="AU12" i="23"/>
  <c r="AB12" i="23"/>
  <c r="AH12" i="23"/>
  <c r="AA12" i="23"/>
  <c r="AG12" i="23"/>
  <c r="Z12" i="23"/>
  <c r="AF12" i="23"/>
  <c r="AJ12" i="23"/>
  <c r="BS12" i="23"/>
  <c r="BJ12" i="23"/>
  <c r="BP12" i="23"/>
  <c r="BK12" i="23"/>
  <c r="AY12" i="23"/>
  <c r="BE12" i="23"/>
  <c r="AZ12" i="23"/>
  <c r="AW12" i="23"/>
  <c r="AN12" i="23"/>
  <c r="AT12" i="23"/>
  <c r="AC12" i="23"/>
  <c r="AI12" i="23"/>
  <c r="AD12" i="23"/>
  <c r="R12" i="23"/>
  <c r="Q12" i="23"/>
  <c r="P12" i="23"/>
  <c r="O12" i="23"/>
  <c r="H12" i="23"/>
  <c r="L12" i="23"/>
  <c r="K12" i="23"/>
  <c r="F12" i="23"/>
  <c r="J12" i="23"/>
  <c r="N12" i="23"/>
  <c r="I12" i="23"/>
  <c r="M12" i="23"/>
  <c r="L29" i="21"/>
  <c r="M29" i="21"/>
  <c r="N29" i="21"/>
  <c r="O29" i="21"/>
  <c r="L30" i="21"/>
  <c r="M30" i="21"/>
  <c r="N30" i="21"/>
  <c r="O30" i="21"/>
  <c r="L32" i="21"/>
  <c r="M32" i="21"/>
  <c r="N32" i="21"/>
  <c r="O32" i="21"/>
  <c r="L33" i="21"/>
  <c r="M33" i="21"/>
  <c r="N33" i="21"/>
  <c r="O33" i="21"/>
  <c r="L35" i="21"/>
  <c r="M35" i="21"/>
  <c r="N35" i="21"/>
  <c r="O35" i="21"/>
  <c r="L36" i="21"/>
  <c r="M36" i="21"/>
  <c r="N36" i="21"/>
  <c r="O36" i="21"/>
  <c r="L40" i="21"/>
  <c r="M40" i="21"/>
  <c r="N40" i="21"/>
  <c r="O40" i="21"/>
  <c r="L41" i="21"/>
  <c r="M41" i="21"/>
  <c r="N41" i="21"/>
  <c r="O41" i="21"/>
  <c r="L43" i="21"/>
  <c r="M43" i="21"/>
  <c r="N43" i="21"/>
  <c r="O43" i="21"/>
  <c r="L26" i="21"/>
  <c r="M26" i="21"/>
  <c r="N26" i="21"/>
  <c r="L27" i="21"/>
  <c r="M27" i="21"/>
  <c r="N27" i="21"/>
  <c r="L28" i="21"/>
  <c r="M28" i="21"/>
  <c r="N28" i="21"/>
  <c r="L31" i="21"/>
  <c r="M31" i="21"/>
  <c r="N31" i="21"/>
  <c r="L34" i="21"/>
  <c r="M34" i="21"/>
  <c r="N34" i="21"/>
  <c r="L37" i="21"/>
  <c r="M37" i="21"/>
  <c r="N37" i="21"/>
  <c r="L44" i="21"/>
  <c r="M44" i="21"/>
  <c r="N44" i="21"/>
  <c r="L47" i="21"/>
  <c r="E26" i="21"/>
  <c r="H26" i="21"/>
  <c r="I26" i="21"/>
  <c r="E27" i="21"/>
  <c r="H27" i="21"/>
  <c r="I27" i="21"/>
  <c r="E28" i="21"/>
  <c r="H28" i="21"/>
  <c r="I28" i="21"/>
  <c r="E31" i="21"/>
  <c r="H31" i="21"/>
  <c r="I31" i="21"/>
  <c r="E34" i="21"/>
  <c r="H34" i="21"/>
  <c r="I34" i="21"/>
  <c r="E37" i="21"/>
  <c r="H37" i="21"/>
  <c r="I37" i="21"/>
  <c r="E44" i="21"/>
  <c r="H44" i="21"/>
  <c r="I44" i="21"/>
  <c r="R26" i="21"/>
  <c r="V26" i="21"/>
  <c r="BF44" i="21"/>
  <c r="BJ44" i="21"/>
  <c r="BG44" i="21"/>
  <c r="BK44" i="21"/>
  <c r="BL44" i="21"/>
  <c r="AV44" i="21"/>
  <c r="AZ44" i="21"/>
  <c r="AW44" i="21"/>
  <c r="BA44" i="21"/>
  <c r="BB44" i="21"/>
  <c r="AL44" i="21"/>
  <c r="AP44" i="21"/>
  <c r="AM44" i="21"/>
  <c r="AQ44" i="21"/>
  <c r="AR44" i="21"/>
  <c r="AB44" i="21"/>
  <c r="AF44" i="21"/>
  <c r="AC44" i="21"/>
  <c r="AG44" i="21"/>
  <c r="AH44" i="21"/>
  <c r="R44" i="21"/>
  <c r="V44" i="21"/>
  <c r="S44" i="21"/>
  <c r="W44" i="21"/>
  <c r="X44" i="21"/>
  <c r="BE44" i="21"/>
  <c r="BM44" i="21"/>
  <c r="E43" i="21"/>
  <c r="BE43" i="21"/>
  <c r="BM43" i="21"/>
  <c r="BF43" i="21"/>
  <c r="BJ43" i="21"/>
  <c r="BG43" i="21"/>
  <c r="BK43" i="21"/>
  <c r="BL43" i="21"/>
  <c r="E41" i="21"/>
  <c r="BE41" i="21"/>
  <c r="BM41" i="21"/>
  <c r="BF41" i="21"/>
  <c r="BJ41" i="21"/>
  <c r="BG41" i="21"/>
  <c r="BK41" i="21"/>
  <c r="BL41" i="21"/>
  <c r="E40" i="21"/>
  <c r="BE40" i="21"/>
  <c r="BM40" i="21"/>
  <c r="BF40" i="21"/>
  <c r="BJ40" i="21"/>
  <c r="BG40" i="21"/>
  <c r="BK40" i="21"/>
  <c r="BL40" i="21"/>
  <c r="E38" i="21"/>
  <c r="BE38" i="21"/>
  <c r="BM38" i="21"/>
  <c r="BF38" i="21"/>
  <c r="BJ38" i="21"/>
  <c r="BG38" i="21"/>
  <c r="BK38" i="21"/>
  <c r="BL38" i="21"/>
  <c r="BE37" i="21"/>
  <c r="BM37" i="21"/>
  <c r="BF37" i="21"/>
  <c r="BJ37" i="21"/>
  <c r="BG37" i="21"/>
  <c r="BK37" i="21"/>
  <c r="BL37" i="21"/>
  <c r="E36" i="21"/>
  <c r="BE36" i="21"/>
  <c r="BM36" i="21"/>
  <c r="BF36" i="21"/>
  <c r="BJ36" i="21"/>
  <c r="BG36" i="21"/>
  <c r="BK36" i="21"/>
  <c r="BL36" i="21"/>
  <c r="E35" i="21"/>
  <c r="BE35" i="21"/>
  <c r="BM35" i="21"/>
  <c r="BF35" i="21"/>
  <c r="BJ35" i="21"/>
  <c r="BG35" i="21"/>
  <c r="BK35" i="21"/>
  <c r="BL35" i="21"/>
  <c r="BE34" i="21"/>
  <c r="BM34" i="21"/>
  <c r="BF34" i="21"/>
  <c r="BJ34" i="21"/>
  <c r="BG34" i="21"/>
  <c r="BK34" i="21"/>
  <c r="BL34" i="21"/>
  <c r="E33" i="21"/>
  <c r="BE33" i="21"/>
  <c r="BM33" i="21"/>
  <c r="BF33" i="21"/>
  <c r="BJ33" i="21"/>
  <c r="BG33" i="21"/>
  <c r="BK33" i="21"/>
  <c r="BL33" i="21"/>
  <c r="E32" i="21"/>
  <c r="BE32" i="21"/>
  <c r="BM32" i="21"/>
  <c r="BF32" i="21"/>
  <c r="BJ32" i="21"/>
  <c r="BG32" i="21"/>
  <c r="BK32" i="21"/>
  <c r="BL32" i="21"/>
  <c r="BE31" i="21"/>
  <c r="BM31" i="21"/>
  <c r="BF31" i="21"/>
  <c r="BJ31" i="21"/>
  <c r="BG31" i="21"/>
  <c r="BK31" i="21"/>
  <c r="BL31" i="21"/>
  <c r="E30" i="21"/>
  <c r="BE30" i="21"/>
  <c r="BM30" i="21"/>
  <c r="BF30" i="21"/>
  <c r="BJ30" i="21"/>
  <c r="BG30" i="21"/>
  <c r="BK30" i="21"/>
  <c r="BL30" i="21"/>
  <c r="E29" i="21"/>
  <c r="BE29" i="21"/>
  <c r="BM29" i="21"/>
  <c r="BF29" i="21"/>
  <c r="BJ29" i="21"/>
  <c r="BG29" i="21"/>
  <c r="BK29" i="21"/>
  <c r="BL29" i="21"/>
  <c r="BE28" i="21"/>
  <c r="BM28" i="21"/>
  <c r="BF28" i="21"/>
  <c r="BJ28" i="21"/>
  <c r="BG28" i="21"/>
  <c r="BK28" i="21"/>
  <c r="BL28" i="21"/>
  <c r="BE27" i="21"/>
  <c r="BM27" i="21"/>
  <c r="BF27" i="21"/>
  <c r="BJ27" i="21"/>
  <c r="BG27" i="21"/>
  <c r="BK27" i="21"/>
  <c r="BL27" i="21"/>
  <c r="BE26" i="21"/>
  <c r="BM26" i="21"/>
  <c r="BF26" i="21"/>
  <c r="BJ26" i="21"/>
  <c r="BG26" i="21"/>
  <c r="BK26" i="21"/>
  <c r="BL26" i="21"/>
  <c r="E25" i="21"/>
  <c r="BE25" i="21"/>
  <c r="BM25" i="21"/>
  <c r="BF25" i="21"/>
  <c r="BJ25" i="21"/>
  <c r="BG25" i="21"/>
  <c r="BK25" i="21"/>
  <c r="BL25" i="21"/>
  <c r="AU44" i="21"/>
  <c r="BC44" i="21"/>
  <c r="AU43" i="21"/>
  <c r="BC43" i="21"/>
  <c r="AV43" i="21"/>
  <c r="AZ43" i="21"/>
  <c r="AW43" i="21"/>
  <c r="BA43" i="21"/>
  <c r="BB43" i="21"/>
  <c r="AU41" i="21"/>
  <c r="BC41" i="21"/>
  <c r="AV41" i="21"/>
  <c r="AZ41" i="21"/>
  <c r="AW41" i="21"/>
  <c r="BA41" i="21"/>
  <c r="BB41" i="21"/>
  <c r="AU40" i="21"/>
  <c r="BC40" i="21"/>
  <c r="AV40" i="21"/>
  <c r="AZ40" i="21"/>
  <c r="AW40" i="21"/>
  <c r="BA40" i="21"/>
  <c r="BB40" i="21"/>
  <c r="AU38" i="21"/>
  <c r="BC38" i="21"/>
  <c r="AV38" i="21"/>
  <c r="AZ38" i="21"/>
  <c r="AW38" i="21"/>
  <c r="BA38" i="21"/>
  <c r="BB38" i="21"/>
  <c r="AU37" i="21"/>
  <c r="BC37" i="21"/>
  <c r="AV37" i="21"/>
  <c r="AZ37" i="21"/>
  <c r="AW37" i="21"/>
  <c r="BA37" i="21"/>
  <c r="BB37" i="21"/>
  <c r="AU36" i="21"/>
  <c r="BC36" i="21"/>
  <c r="AV36" i="21"/>
  <c r="AZ36" i="21"/>
  <c r="AW36" i="21"/>
  <c r="BA36" i="21"/>
  <c r="BB36" i="21"/>
  <c r="AU35" i="21"/>
  <c r="BC35" i="21"/>
  <c r="AV35" i="21"/>
  <c r="AZ35" i="21"/>
  <c r="AW35" i="21"/>
  <c r="BA35" i="21"/>
  <c r="BB35" i="21"/>
  <c r="AU34" i="21"/>
  <c r="BC34" i="21"/>
  <c r="AV34" i="21"/>
  <c r="AZ34" i="21"/>
  <c r="AW34" i="21"/>
  <c r="BA34" i="21"/>
  <c r="BB34" i="21"/>
  <c r="AU33" i="21"/>
  <c r="BC33" i="21"/>
  <c r="AV33" i="21"/>
  <c r="AZ33" i="21"/>
  <c r="AW33" i="21"/>
  <c r="BA33" i="21"/>
  <c r="BB33" i="21"/>
  <c r="AU32" i="21"/>
  <c r="BC32" i="21"/>
  <c r="AV32" i="21"/>
  <c r="AZ32" i="21"/>
  <c r="AW32" i="21"/>
  <c r="BA32" i="21"/>
  <c r="BB32" i="21"/>
  <c r="AU31" i="21"/>
  <c r="BC31" i="21"/>
  <c r="AV31" i="21"/>
  <c r="AZ31" i="21"/>
  <c r="AW31" i="21"/>
  <c r="BA31" i="21"/>
  <c r="BB31" i="21"/>
  <c r="AU30" i="21"/>
  <c r="BC30" i="21"/>
  <c r="AV30" i="21"/>
  <c r="AZ30" i="21"/>
  <c r="AW30" i="21"/>
  <c r="BA30" i="21"/>
  <c r="BB30" i="21"/>
  <c r="AU29" i="21"/>
  <c r="BC29" i="21"/>
  <c r="AV29" i="21"/>
  <c r="AZ29" i="21"/>
  <c r="AW29" i="21"/>
  <c r="BA29" i="21"/>
  <c r="BB29" i="21"/>
  <c r="AU28" i="21"/>
  <c r="BC28" i="21"/>
  <c r="AV28" i="21"/>
  <c r="AZ28" i="21"/>
  <c r="AW28" i="21"/>
  <c r="BA28" i="21"/>
  <c r="BB28" i="21"/>
  <c r="AU27" i="21"/>
  <c r="BC27" i="21"/>
  <c r="AV27" i="21"/>
  <c r="AZ27" i="21"/>
  <c r="AW27" i="21"/>
  <c r="BA27" i="21"/>
  <c r="BB27" i="21"/>
  <c r="AU26" i="21"/>
  <c r="BC26" i="21"/>
  <c r="AV26" i="21"/>
  <c r="AZ26" i="21"/>
  <c r="AW26" i="21"/>
  <c r="BA26" i="21"/>
  <c r="BB26" i="21"/>
  <c r="AU25" i="21"/>
  <c r="BC25" i="21"/>
  <c r="AV25" i="21"/>
  <c r="AZ25" i="21"/>
  <c r="AW25" i="21"/>
  <c r="BA25" i="21"/>
  <c r="BB25" i="21"/>
  <c r="AK44" i="21"/>
  <c r="AS44" i="21"/>
  <c r="AK43" i="21"/>
  <c r="AS43" i="21"/>
  <c r="AL43" i="21"/>
  <c r="AP43" i="21"/>
  <c r="AM43" i="21"/>
  <c r="AQ43" i="21"/>
  <c r="AR43" i="21"/>
  <c r="AK41" i="21"/>
  <c r="AS41" i="21"/>
  <c r="AL41" i="21"/>
  <c r="AP41" i="21"/>
  <c r="AM41" i="21"/>
  <c r="AQ41" i="21"/>
  <c r="AR41" i="21"/>
  <c r="AK40" i="21"/>
  <c r="AS40" i="21"/>
  <c r="AL40" i="21"/>
  <c r="AP40" i="21"/>
  <c r="AM40" i="21"/>
  <c r="AQ40" i="21"/>
  <c r="AR40" i="21"/>
  <c r="AK38" i="21"/>
  <c r="AS38" i="21"/>
  <c r="AL38" i="21"/>
  <c r="AP38" i="21"/>
  <c r="AM38" i="21"/>
  <c r="AQ38" i="21"/>
  <c r="AR38" i="21"/>
  <c r="AK37" i="21"/>
  <c r="AS37" i="21"/>
  <c r="AL37" i="21"/>
  <c r="AP37" i="21"/>
  <c r="AM37" i="21"/>
  <c r="AQ37" i="21"/>
  <c r="AR37" i="21"/>
  <c r="AK36" i="21"/>
  <c r="AS36" i="21"/>
  <c r="AL36" i="21"/>
  <c r="AP36" i="21"/>
  <c r="AM36" i="21"/>
  <c r="AQ36" i="21"/>
  <c r="AR36" i="21"/>
  <c r="AK35" i="21"/>
  <c r="AS35" i="21"/>
  <c r="AL35" i="21"/>
  <c r="AP35" i="21"/>
  <c r="AM35" i="21"/>
  <c r="AQ35" i="21"/>
  <c r="AR35" i="21"/>
  <c r="AK34" i="21"/>
  <c r="AS34" i="21"/>
  <c r="AL34" i="21"/>
  <c r="AP34" i="21"/>
  <c r="AM34" i="21"/>
  <c r="AQ34" i="21"/>
  <c r="AR34" i="21"/>
  <c r="AK33" i="21"/>
  <c r="AS33" i="21"/>
  <c r="AL33" i="21"/>
  <c r="AP33" i="21"/>
  <c r="AM33" i="21"/>
  <c r="AQ33" i="21"/>
  <c r="AR33" i="21"/>
  <c r="AK32" i="21"/>
  <c r="AS32" i="21"/>
  <c r="AL32" i="21"/>
  <c r="AP32" i="21"/>
  <c r="AM32" i="21"/>
  <c r="AQ32" i="21"/>
  <c r="AR32" i="21"/>
  <c r="AK31" i="21"/>
  <c r="AS31" i="21"/>
  <c r="AL31" i="21"/>
  <c r="AP31" i="21"/>
  <c r="AM31" i="21"/>
  <c r="AQ31" i="21"/>
  <c r="AR31" i="21"/>
  <c r="AK30" i="21"/>
  <c r="AS30" i="21"/>
  <c r="AL30" i="21"/>
  <c r="AP30" i="21"/>
  <c r="AM30" i="21"/>
  <c r="AQ30" i="21"/>
  <c r="AR30" i="21"/>
  <c r="AK29" i="21"/>
  <c r="AS29" i="21"/>
  <c r="AL29" i="21"/>
  <c r="AP29" i="21"/>
  <c r="AM29" i="21"/>
  <c r="AQ29" i="21"/>
  <c r="AR29" i="21"/>
  <c r="AK28" i="21"/>
  <c r="AS28" i="21"/>
  <c r="AL28" i="21"/>
  <c r="AP28" i="21"/>
  <c r="AM28" i="21"/>
  <c r="AQ28" i="21"/>
  <c r="AR28" i="21"/>
  <c r="AK27" i="21"/>
  <c r="AS27" i="21"/>
  <c r="AL27" i="21"/>
  <c r="AP27" i="21"/>
  <c r="AM27" i="21"/>
  <c r="AQ27" i="21"/>
  <c r="AR27" i="21"/>
  <c r="AK26" i="21"/>
  <c r="AS26" i="21"/>
  <c r="AL26" i="21"/>
  <c r="AP26" i="21"/>
  <c r="AM26" i="21"/>
  <c r="AQ26" i="21"/>
  <c r="AR26" i="21"/>
  <c r="AK25" i="21"/>
  <c r="AS25" i="21"/>
  <c r="AL25" i="21"/>
  <c r="AP25" i="21"/>
  <c r="AM25" i="21"/>
  <c r="AQ25" i="21"/>
  <c r="AR25" i="21"/>
  <c r="AA44" i="21"/>
  <c r="AI44" i="21"/>
  <c r="AA43" i="21"/>
  <c r="AI43" i="21"/>
  <c r="AB43" i="21"/>
  <c r="AF43" i="21"/>
  <c r="AC43" i="21"/>
  <c r="AG43" i="21"/>
  <c r="AH43" i="21"/>
  <c r="AA41" i="21"/>
  <c r="AI41" i="21"/>
  <c r="AB41" i="21"/>
  <c r="AF41" i="21"/>
  <c r="AC41" i="21"/>
  <c r="AG41" i="21"/>
  <c r="AH41" i="21"/>
  <c r="AA40" i="21"/>
  <c r="AI40" i="21"/>
  <c r="AB40" i="21"/>
  <c r="AF40" i="21"/>
  <c r="AC40" i="21"/>
  <c r="AG40" i="21"/>
  <c r="AH40" i="21"/>
  <c r="AA38" i="21"/>
  <c r="AI38" i="21"/>
  <c r="AB38" i="21"/>
  <c r="AF38" i="21"/>
  <c r="AC38" i="21"/>
  <c r="AG38" i="21"/>
  <c r="AH38" i="21"/>
  <c r="AA37" i="21"/>
  <c r="AI37" i="21"/>
  <c r="AB37" i="21"/>
  <c r="AF37" i="21"/>
  <c r="AC37" i="21"/>
  <c r="AG37" i="21"/>
  <c r="AH37" i="21"/>
  <c r="AA36" i="21"/>
  <c r="AI36" i="21"/>
  <c r="AB36" i="21"/>
  <c r="AF36" i="21"/>
  <c r="AC36" i="21"/>
  <c r="AG36" i="21"/>
  <c r="AH36" i="21"/>
  <c r="AA35" i="21"/>
  <c r="AI35" i="21"/>
  <c r="AB35" i="21"/>
  <c r="AF35" i="21"/>
  <c r="AC35" i="21"/>
  <c r="AG35" i="21"/>
  <c r="AH35" i="21"/>
  <c r="AA34" i="21"/>
  <c r="AI34" i="21"/>
  <c r="AB34" i="21"/>
  <c r="AF34" i="21"/>
  <c r="AC34" i="21"/>
  <c r="AG34" i="21"/>
  <c r="AH34" i="21"/>
  <c r="AA33" i="21"/>
  <c r="AI33" i="21"/>
  <c r="AB33" i="21"/>
  <c r="AF33" i="21"/>
  <c r="AC33" i="21"/>
  <c r="AG33" i="21"/>
  <c r="AH33" i="21"/>
  <c r="AA32" i="21"/>
  <c r="AI32" i="21"/>
  <c r="AB32" i="21"/>
  <c r="AF32" i="21"/>
  <c r="AC32" i="21"/>
  <c r="AG32" i="21"/>
  <c r="AH32" i="21"/>
  <c r="AA31" i="21"/>
  <c r="AI31" i="21"/>
  <c r="AB31" i="21"/>
  <c r="AF31" i="21"/>
  <c r="AC31" i="21"/>
  <c r="AG31" i="21"/>
  <c r="AH31" i="21"/>
  <c r="AA30" i="21"/>
  <c r="AI30" i="21"/>
  <c r="AB30" i="21"/>
  <c r="AF30" i="21"/>
  <c r="AC30" i="21"/>
  <c r="AG30" i="21"/>
  <c r="AH30" i="21"/>
  <c r="AA29" i="21"/>
  <c r="AI29" i="21"/>
  <c r="AB29" i="21"/>
  <c r="AF29" i="21"/>
  <c r="AC29" i="21"/>
  <c r="AG29" i="21"/>
  <c r="AH29" i="21"/>
  <c r="AA28" i="21"/>
  <c r="AI28" i="21"/>
  <c r="AB28" i="21"/>
  <c r="AF28" i="21"/>
  <c r="AC28" i="21"/>
  <c r="AG28" i="21"/>
  <c r="AH28" i="21"/>
  <c r="AA27" i="21"/>
  <c r="AI27" i="21"/>
  <c r="AB27" i="21"/>
  <c r="AF27" i="21"/>
  <c r="AC27" i="21"/>
  <c r="AG27" i="21"/>
  <c r="AH27" i="21"/>
  <c r="AA26" i="21"/>
  <c r="AI26" i="21"/>
  <c r="AB26" i="21"/>
  <c r="AF26" i="21"/>
  <c r="AC26" i="21"/>
  <c r="AG26" i="21"/>
  <c r="AH26" i="21"/>
  <c r="AA25" i="21"/>
  <c r="AI25" i="21"/>
  <c r="AB25" i="21"/>
  <c r="AF25" i="21"/>
  <c r="AC25" i="21"/>
  <c r="AG25" i="21"/>
  <c r="AH25" i="21"/>
  <c r="Q44" i="21"/>
  <c r="Y44" i="21"/>
  <c r="Q43" i="21"/>
  <c r="Y43" i="21"/>
  <c r="R43" i="21"/>
  <c r="V43" i="21"/>
  <c r="S43" i="21"/>
  <c r="W43" i="21"/>
  <c r="X43" i="21"/>
  <c r="Q41" i="21"/>
  <c r="Y41" i="21"/>
  <c r="R41" i="21"/>
  <c r="V41" i="21"/>
  <c r="S41" i="21"/>
  <c r="W41" i="21"/>
  <c r="X41" i="21"/>
  <c r="Q40" i="21"/>
  <c r="Y40" i="21"/>
  <c r="R40" i="21"/>
  <c r="V40" i="21"/>
  <c r="S40" i="21"/>
  <c r="W40" i="21"/>
  <c r="X40" i="21"/>
  <c r="Q38" i="21"/>
  <c r="Y38" i="21"/>
  <c r="R38" i="21"/>
  <c r="V38" i="21"/>
  <c r="S38" i="21"/>
  <c r="W38" i="21"/>
  <c r="X38" i="21"/>
  <c r="Q37" i="21"/>
  <c r="Y37" i="21"/>
  <c r="R37" i="21"/>
  <c r="V37" i="21"/>
  <c r="S37" i="21"/>
  <c r="W37" i="21"/>
  <c r="X37" i="21"/>
  <c r="Q36" i="21"/>
  <c r="Y36" i="21"/>
  <c r="R36" i="21"/>
  <c r="V36" i="21"/>
  <c r="S36" i="21"/>
  <c r="W36" i="21"/>
  <c r="X36" i="21"/>
  <c r="Q35" i="21"/>
  <c r="Y35" i="21"/>
  <c r="R35" i="21"/>
  <c r="V35" i="21"/>
  <c r="S35" i="21"/>
  <c r="W35" i="21"/>
  <c r="X35" i="21"/>
  <c r="Q34" i="21"/>
  <c r="Y34" i="21"/>
  <c r="R34" i="21"/>
  <c r="V34" i="21"/>
  <c r="S34" i="21"/>
  <c r="W34" i="21"/>
  <c r="X34" i="21"/>
  <c r="Q33" i="21"/>
  <c r="Y33" i="21"/>
  <c r="R33" i="21"/>
  <c r="V33" i="21"/>
  <c r="S33" i="21"/>
  <c r="W33" i="21"/>
  <c r="X33" i="21"/>
  <c r="Q32" i="21"/>
  <c r="Y32" i="21"/>
  <c r="R32" i="21"/>
  <c r="V32" i="21"/>
  <c r="S32" i="21"/>
  <c r="W32" i="21"/>
  <c r="X32" i="21"/>
  <c r="Q31" i="21"/>
  <c r="Y31" i="21"/>
  <c r="R31" i="21"/>
  <c r="V31" i="21"/>
  <c r="S31" i="21"/>
  <c r="W31" i="21"/>
  <c r="X31" i="21"/>
  <c r="Q30" i="21"/>
  <c r="Y30" i="21"/>
  <c r="R30" i="21"/>
  <c r="V30" i="21"/>
  <c r="S30" i="21"/>
  <c r="W30" i="21"/>
  <c r="X30" i="21"/>
  <c r="Q29" i="21"/>
  <c r="Y29" i="21"/>
  <c r="R29" i="21"/>
  <c r="V29" i="21"/>
  <c r="S29" i="21"/>
  <c r="W29" i="21"/>
  <c r="X29" i="21"/>
  <c r="Q28" i="21"/>
  <c r="Y28" i="21"/>
  <c r="R28" i="21"/>
  <c r="V28" i="21"/>
  <c r="S28" i="21"/>
  <c r="W28" i="21"/>
  <c r="X28" i="21"/>
  <c r="Q27" i="21"/>
  <c r="Y27" i="21"/>
  <c r="R27" i="21"/>
  <c r="V27" i="21"/>
  <c r="S27" i="21"/>
  <c r="W27" i="21"/>
  <c r="X27" i="21"/>
  <c r="Q26" i="21"/>
  <c r="Y26" i="21"/>
  <c r="S26" i="21"/>
  <c r="W26" i="21"/>
  <c r="X26" i="21"/>
  <c r="Q25" i="21"/>
  <c r="Y25" i="21"/>
  <c r="R25" i="21"/>
  <c r="V25" i="21"/>
  <c r="S25" i="21"/>
  <c r="W25" i="21"/>
  <c r="X25" i="21"/>
  <c r="G44" i="21"/>
  <c r="O44" i="21"/>
  <c r="G38" i="21"/>
  <c r="O38" i="21"/>
  <c r="G37" i="21"/>
  <c r="O37" i="21"/>
  <c r="G34" i="21"/>
  <c r="O34" i="21"/>
  <c r="G31" i="21"/>
  <c r="O31" i="21"/>
  <c r="G28" i="21"/>
  <c r="O28" i="21"/>
  <c r="G27" i="21"/>
  <c r="O27" i="21"/>
  <c r="G26" i="21"/>
  <c r="O26" i="21"/>
  <c r="G25" i="21"/>
  <c r="O25" i="21"/>
  <c r="BB18" i="21"/>
  <c r="AU17" i="21"/>
  <c r="AZ17" i="21"/>
  <c r="BB17" i="21"/>
  <c r="AU16" i="21"/>
  <c r="AZ16" i="21"/>
  <c r="BB16" i="21"/>
  <c r="AU15" i="21"/>
  <c r="AZ15" i="21"/>
  <c r="BB15" i="21"/>
  <c r="AU14" i="21"/>
  <c r="AZ14" i="21"/>
  <c r="BB14" i="21"/>
  <c r="AU13" i="21"/>
  <c r="AZ13" i="21"/>
  <c r="BB13" i="21"/>
  <c r="AU12" i="21"/>
  <c r="AZ12" i="21"/>
  <c r="BB12" i="21"/>
  <c r="AU11" i="21"/>
  <c r="AZ11" i="21"/>
  <c r="BB11" i="21"/>
  <c r="AU10" i="21"/>
  <c r="AZ10" i="21"/>
  <c r="BB10" i="21"/>
  <c r="AU9" i="21"/>
  <c r="AZ9" i="21"/>
  <c r="BB9" i="21"/>
  <c r="AU8" i="21"/>
  <c r="AZ8" i="21"/>
  <c r="BB8" i="21"/>
  <c r="AU7" i="21"/>
  <c r="AZ7" i="21"/>
  <c r="BB7" i="21"/>
  <c r="AZ5" i="21"/>
  <c r="BB5" i="21"/>
  <c r="AR18" i="21"/>
  <c r="AK17" i="21"/>
  <c r="AP17" i="21"/>
  <c r="AR17" i="21"/>
  <c r="AK16" i="21"/>
  <c r="AP16" i="21"/>
  <c r="AR16" i="21"/>
  <c r="AK15" i="21"/>
  <c r="AP15" i="21"/>
  <c r="AR15" i="21"/>
  <c r="AK14" i="21"/>
  <c r="AP14" i="21"/>
  <c r="AR14" i="21"/>
  <c r="AK13" i="21"/>
  <c r="AP13" i="21"/>
  <c r="AR13" i="21"/>
  <c r="AK12" i="21"/>
  <c r="AP12" i="21"/>
  <c r="AR12" i="21"/>
  <c r="AK11" i="21"/>
  <c r="AP11" i="21"/>
  <c r="AR11" i="21"/>
  <c r="AK10" i="21"/>
  <c r="AP10" i="21"/>
  <c r="AR10" i="21"/>
  <c r="AK9" i="21"/>
  <c r="AP9" i="21"/>
  <c r="AR9" i="21"/>
  <c r="AK8" i="21"/>
  <c r="AP8" i="21"/>
  <c r="AR8" i="21"/>
  <c r="AK7" i="21"/>
  <c r="AP7" i="21"/>
  <c r="AR7" i="21"/>
  <c r="AP5" i="21"/>
  <c r="AR5" i="21"/>
  <c r="AH18" i="21"/>
  <c r="AA17" i="21"/>
  <c r="AF17" i="21"/>
  <c r="AH17" i="21"/>
  <c r="AA16" i="21"/>
  <c r="AF16" i="21"/>
  <c r="AH16" i="21"/>
  <c r="AA15" i="21"/>
  <c r="AF15" i="21"/>
  <c r="AH15" i="21"/>
  <c r="AA14" i="21"/>
  <c r="AF14" i="21"/>
  <c r="AH14" i="21"/>
  <c r="AA13" i="21"/>
  <c r="AF13" i="21"/>
  <c r="AH13" i="21"/>
  <c r="AA12" i="21"/>
  <c r="AF12" i="21"/>
  <c r="AH12" i="21"/>
  <c r="AA11" i="21"/>
  <c r="AF11" i="21"/>
  <c r="AH11" i="21"/>
  <c r="AA10" i="21"/>
  <c r="AF10" i="21"/>
  <c r="AH10" i="21"/>
  <c r="AA9" i="21"/>
  <c r="AF9" i="21"/>
  <c r="AH9" i="21"/>
  <c r="AA8" i="21"/>
  <c r="AF8" i="21"/>
  <c r="AH8" i="21"/>
  <c r="AA7" i="21"/>
  <c r="AF7" i="21"/>
  <c r="AH7" i="21"/>
  <c r="AF5" i="21"/>
  <c r="AH5" i="21"/>
  <c r="BI44" i="21"/>
  <c r="BH44" i="21"/>
  <c r="BI43" i="21"/>
  <c r="BH43" i="21"/>
  <c r="BI41" i="21"/>
  <c r="BH41" i="21"/>
  <c r="BI40" i="21"/>
  <c r="BH40" i="21"/>
  <c r="BI38" i="21"/>
  <c r="BH38" i="21"/>
  <c r="BI37" i="21"/>
  <c r="BH37" i="21"/>
  <c r="BI36" i="21"/>
  <c r="BH36" i="21"/>
  <c r="BI35" i="21"/>
  <c r="BH35" i="21"/>
  <c r="BI34" i="21"/>
  <c r="BH34" i="21"/>
  <c r="BI33" i="21"/>
  <c r="BH33" i="21"/>
  <c r="BI32" i="21"/>
  <c r="BH32" i="21"/>
  <c r="BI31" i="21"/>
  <c r="BH31" i="21"/>
  <c r="BI30" i="21"/>
  <c r="BH30" i="21"/>
  <c r="BI29" i="21"/>
  <c r="BH29" i="21"/>
  <c r="BI28" i="21"/>
  <c r="BH28" i="21"/>
  <c r="BI27" i="21"/>
  <c r="BH27" i="21"/>
  <c r="BI25" i="21"/>
  <c r="BH25" i="21"/>
  <c r="AY44" i="21"/>
  <c r="AX44" i="21"/>
  <c r="AY43" i="21"/>
  <c r="AX43" i="21"/>
  <c r="AY41" i="21"/>
  <c r="AX41" i="21"/>
  <c r="AY40" i="21"/>
  <c r="AX40" i="21"/>
  <c r="AY38" i="21"/>
  <c r="AX38" i="21"/>
  <c r="AY37" i="21"/>
  <c r="AX37" i="21"/>
  <c r="AY36" i="21"/>
  <c r="AX36" i="21"/>
  <c r="AY35" i="21"/>
  <c r="AX35" i="21"/>
  <c r="AY34" i="21"/>
  <c r="AX34" i="21"/>
  <c r="AY33" i="21"/>
  <c r="AX33" i="21"/>
  <c r="AY32" i="21"/>
  <c r="AX32" i="21"/>
  <c r="AY31" i="21"/>
  <c r="AX31" i="21"/>
  <c r="AY30" i="21"/>
  <c r="AX30" i="21"/>
  <c r="AY29" i="21"/>
  <c r="AX29" i="21"/>
  <c r="AY28" i="21"/>
  <c r="AX28" i="21"/>
  <c r="AY27" i="21"/>
  <c r="AX27" i="21"/>
  <c r="AY25" i="21"/>
  <c r="AX25" i="21"/>
  <c r="AO44" i="21"/>
  <c r="AN44" i="21"/>
  <c r="AO43" i="21"/>
  <c r="AN43" i="21"/>
  <c r="AO41" i="21"/>
  <c r="AN41" i="21"/>
  <c r="AO40" i="21"/>
  <c r="AN40" i="21"/>
  <c r="AO38" i="21"/>
  <c r="AN38" i="21"/>
  <c r="AO37" i="21"/>
  <c r="AN37" i="21"/>
  <c r="AO36" i="21"/>
  <c r="AN36" i="21"/>
  <c r="AO35" i="21"/>
  <c r="AN35" i="21"/>
  <c r="AO34" i="21"/>
  <c r="AN34" i="21"/>
  <c r="AO33" i="21"/>
  <c r="AN33" i="21"/>
  <c r="AO32" i="21"/>
  <c r="AN32" i="21"/>
  <c r="AO31" i="21"/>
  <c r="AN31" i="21"/>
  <c r="AO30" i="21"/>
  <c r="AN30" i="21"/>
  <c r="AO29" i="21"/>
  <c r="AN29" i="21"/>
  <c r="AO28" i="21"/>
  <c r="AN28" i="21"/>
  <c r="AO27" i="21"/>
  <c r="AN27" i="21"/>
  <c r="AO25" i="21"/>
  <c r="AN25" i="21"/>
  <c r="AE44" i="21"/>
  <c r="AD44" i="21"/>
  <c r="AE43" i="21"/>
  <c r="AD43" i="21"/>
  <c r="AE41" i="21"/>
  <c r="AD41" i="21"/>
  <c r="AE40" i="21"/>
  <c r="AD40" i="21"/>
  <c r="AE38" i="21"/>
  <c r="AD38" i="21"/>
  <c r="AE37" i="21"/>
  <c r="AD37" i="21"/>
  <c r="AE36" i="21"/>
  <c r="AD36" i="21"/>
  <c r="AE35" i="21"/>
  <c r="AD35" i="21"/>
  <c r="AE34" i="21"/>
  <c r="AD34" i="21"/>
  <c r="AE33" i="21"/>
  <c r="AD33" i="21"/>
  <c r="AE32" i="21"/>
  <c r="AD32" i="21"/>
  <c r="AE31" i="21"/>
  <c r="AD31" i="21"/>
  <c r="AE30" i="21"/>
  <c r="AD30" i="21"/>
  <c r="AE29" i="21"/>
  <c r="AD29" i="21"/>
  <c r="AE28" i="21"/>
  <c r="AD28" i="21"/>
  <c r="AE27" i="21"/>
  <c r="AD27" i="21"/>
  <c r="AE25" i="21"/>
  <c r="AD25" i="21"/>
  <c r="AA18" i="21"/>
  <c r="AA5" i="21"/>
  <c r="Q18" i="21"/>
  <c r="Q17" i="21"/>
  <c r="Q16" i="21"/>
  <c r="Q15" i="21"/>
  <c r="Q14" i="21"/>
  <c r="Q13" i="21"/>
  <c r="Q12" i="21"/>
  <c r="Q11" i="21"/>
  <c r="Q10" i="21"/>
  <c r="Q9" i="21"/>
  <c r="Q8" i="21"/>
  <c r="Q7" i="21"/>
  <c r="Q5" i="21"/>
  <c r="V11" i="21"/>
  <c r="V12" i="21"/>
  <c r="V13" i="21"/>
  <c r="V8" i="21"/>
  <c r="V7" i="21"/>
  <c r="V5" i="21"/>
  <c r="V9" i="21"/>
  <c r="V10" i="21"/>
  <c r="V14" i="21"/>
  <c r="V15" i="21"/>
  <c r="V16" i="21"/>
  <c r="V17" i="21"/>
  <c r="X16" i="21"/>
  <c r="AD16" i="21"/>
  <c r="X11" i="21"/>
  <c r="AD11" i="21"/>
  <c r="F25" i="21"/>
  <c r="H25" i="21"/>
  <c r="I25" i="21"/>
  <c r="L25" i="21"/>
  <c r="M25" i="21"/>
  <c r="N25" i="21"/>
  <c r="T25" i="21"/>
  <c r="U25" i="21"/>
  <c r="F26" i="21"/>
  <c r="F27" i="21"/>
  <c r="T27" i="21"/>
  <c r="U27" i="21"/>
  <c r="F28" i="21"/>
  <c r="T28" i="21"/>
  <c r="U28" i="21"/>
  <c r="F29" i="21"/>
  <c r="H29" i="21"/>
  <c r="I29" i="21"/>
  <c r="G29" i="21"/>
  <c r="T29" i="21"/>
  <c r="U29" i="21"/>
  <c r="F30" i="21"/>
  <c r="H30" i="21"/>
  <c r="I30" i="21"/>
  <c r="G30" i="21"/>
  <c r="T30" i="21"/>
  <c r="U30" i="21"/>
  <c r="F31" i="21"/>
  <c r="T31" i="21"/>
  <c r="U31" i="21"/>
  <c r="F32" i="21"/>
  <c r="H32" i="21"/>
  <c r="I32" i="21"/>
  <c r="G32" i="21"/>
  <c r="T32" i="21"/>
  <c r="U32" i="21"/>
  <c r="F33" i="21"/>
  <c r="H33" i="21"/>
  <c r="I33" i="21"/>
  <c r="G33" i="21"/>
  <c r="T33" i="21"/>
  <c r="U33" i="21"/>
  <c r="F34" i="21"/>
  <c r="T34" i="21"/>
  <c r="U34" i="21"/>
  <c r="F35" i="21"/>
  <c r="H35" i="21"/>
  <c r="I35" i="21"/>
  <c r="G35" i="21"/>
  <c r="T35" i="21"/>
  <c r="U35" i="21"/>
  <c r="F36" i="21"/>
  <c r="H36" i="21"/>
  <c r="I36" i="21"/>
  <c r="G36" i="21"/>
  <c r="T36" i="21"/>
  <c r="U36" i="21"/>
  <c r="F37" i="21"/>
  <c r="T37" i="21"/>
  <c r="U37" i="21"/>
  <c r="F38" i="21"/>
  <c r="H38" i="21"/>
  <c r="I38" i="21"/>
  <c r="L38" i="21"/>
  <c r="M38" i="21"/>
  <c r="N38" i="21"/>
  <c r="T38" i="21"/>
  <c r="U38" i="21"/>
  <c r="F40" i="21"/>
  <c r="H40" i="21"/>
  <c r="I40" i="21"/>
  <c r="G40" i="21"/>
  <c r="T40" i="21"/>
  <c r="U40" i="21"/>
  <c r="F41" i="21"/>
  <c r="H41" i="21"/>
  <c r="I41" i="21"/>
  <c r="G41" i="21"/>
  <c r="T41" i="21"/>
  <c r="U41" i="21"/>
  <c r="F43" i="21"/>
  <c r="H43" i="21"/>
  <c r="I43" i="21"/>
  <c r="G43" i="21"/>
  <c r="T43" i="21"/>
  <c r="U43" i="21"/>
  <c r="F44" i="21"/>
  <c r="T44" i="21"/>
  <c r="U44" i="21"/>
  <c r="T5" i="21"/>
  <c r="AX11" i="21"/>
  <c r="AN5" i="21"/>
  <c r="X5" i="21"/>
  <c r="G11" i="21"/>
  <c r="L11" i="21"/>
  <c r="G12" i="21"/>
  <c r="L12" i="21"/>
  <c r="G13" i="21"/>
  <c r="L13" i="21"/>
  <c r="G8" i="21"/>
  <c r="L8" i="21"/>
  <c r="G7" i="21"/>
  <c r="L7" i="21"/>
  <c r="L5" i="21"/>
  <c r="AD5" i="21"/>
  <c r="AN11" i="21"/>
  <c r="N5" i="21"/>
  <c r="F58" i="23"/>
  <c r="G17" i="21"/>
  <c r="L17" i="21"/>
  <c r="G16" i="21"/>
  <c r="L16" i="21"/>
  <c r="G15" i="21"/>
  <c r="L15" i="21"/>
  <c r="G14" i="21"/>
  <c r="L14" i="21"/>
  <c r="G10" i="21"/>
  <c r="L10" i="21"/>
  <c r="G9" i="21"/>
  <c r="L9" i="21"/>
  <c r="C24" i="28" a="1"/>
  <c r="C24" i="28"/>
  <c r="C23" i="28" a="1"/>
  <c r="C23" i="28"/>
  <c r="C22" i="28" a="1"/>
  <c r="C22" i="28"/>
  <c r="C21" i="28" a="1"/>
  <c r="C21" i="28"/>
  <c r="C20" i="28" a="1"/>
  <c r="C20" i="28"/>
  <c r="C19" i="28" a="1"/>
  <c r="C19" i="28"/>
  <c r="C18" i="28" a="1"/>
  <c r="C18" i="28"/>
  <c r="C17" i="28" a="1"/>
  <c r="C17" i="28"/>
  <c r="C16" i="28" a="1"/>
  <c r="C16" i="28"/>
  <c r="C15" i="28" a="1"/>
  <c r="C15" i="28"/>
  <c r="C14" i="28" a="1"/>
  <c r="C14" i="28"/>
  <c r="C13" i="28" a="1"/>
  <c r="C13" i="28"/>
  <c r="C12" i="28" a="1"/>
  <c r="C12" i="28"/>
  <c r="C11" i="28" a="1"/>
  <c r="C11" i="28"/>
  <c r="C10" i="28" a="1"/>
  <c r="C10" i="28"/>
  <c r="C9" i="28" a="1"/>
  <c r="C9" i="28"/>
  <c r="C8" i="28" a="1"/>
  <c r="C8" i="28"/>
  <c r="C7" i="28" a="1"/>
  <c r="C7" i="28"/>
  <c r="C6" i="28" a="1"/>
  <c r="C6" i="28"/>
  <c r="C5" i="28" a="1"/>
  <c r="C5" i="28"/>
  <c r="C4" i="28" a="1"/>
  <c r="C4" i="28"/>
  <c r="C3" i="28" a="1"/>
  <c r="C3" i="28"/>
  <c r="BI34" i="23"/>
  <c r="BO34" i="23"/>
  <c r="BH34" i="23"/>
  <c r="BN34" i="23"/>
  <c r="BG34" i="23"/>
  <c r="BM34" i="23"/>
  <c r="BQ34" i="23"/>
  <c r="BJ34" i="23"/>
  <c r="BP34" i="23"/>
  <c r="AX34" i="23"/>
  <c r="BD34" i="23"/>
  <c r="AW34" i="23"/>
  <c r="BC34" i="23"/>
  <c r="AV34" i="23"/>
  <c r="BB34" i="23"/>
  <c r="BF34" i="23"/>
  <c r="AY34" i="23"/>
  <c r="BE34" i="23"/>
  <c r="AM34" i="23"/>
  <c r="AS34" i="23"/>
  <c r="AL34" i="23"/>
  <c r="AR34" i="23"/>
  <c r="AK34" i="23"/>
  <c r="AQ34" i="23"/>
  <c r="AU34" i="23"/>
  <c r="AN34" i="23"/>
  <c r="AT34" i="23"/>
  <c r="AB34" i="23"/>
  <c r="AH34" i="23"/>
  <c r="AA34" i="23"/>
  <c r="AG34" i="23"/>
  <c r="Z34" i="23"/>
  <c r="AF34" i="23"/>
  <c r="AJ34" i="23"/>
  <c r="AC34" i="23"/>
  <c r="AI34" i="23"/>
  <c r="Q34" i="23"/>
  <c r="W34" i="23"/>
  <c r="P34" i="23"/>
  <c r="V34" i="23"/>
  <c r="O34" i="23"/>
  <c r="U34" i="23"/>
  <c r="Y34" i="23"/>
  <c r="R34" i="23"/>
  <c r="X34" i="23"/>
  <c r="H4" i="23"/>
  <c r="H34" i="23"/>
  <c r="L34" i="23"/>
  <c r="G4" i="23"/>
  <c r="G34" i="23"/>
  <c r="K34" i="23"/>
  <c r="F34" i="23"/>
  <c r="J34" i="23"/>
  <c r="N34" i="23"/>
  <c r="I34" i="23"/>
  <c r="M34" i="23"/>
  <c r="E123" i="23"/>
  <c r="I123" i="23"/>
  <c r="M123" i="23"/>
  <c r="E122" i="23"/>
  <c r="I122" i="23"/>
  <c r="M122" i="23"/>
  <c r="E121" i="23"/>
  <c r="I121" i="23"/>
  <c r="M121" i="23"/>
  <c r="E120" i="23"/>
  <c r="I120" i="23"/>
  <c r="M120" i="23"/>
  <c r="E119" i="23"/>
  <c r="I119" i="23"/>
  <c r="M119" i="23"/>
  <c r="E118" i="23"/>
  <c r="I118" i="23"/>
  <c r="M118" i="23"/>
  <c r="E117" i="23"/>
  <c r="I117" i="23"/>
  <c r="M117" i="23"/>
  <c r="E116" i="23"/>
  <c r="I116" i="23"/>
  <c r="M116" i="23"/>
  <c r="E115" i="23"/>
  <c r="I115" i="23"/>
  <c r="M115" i="23"/>
  <c r="E114" i="23"/>
  <c r="I114" i="23"/>
  <c r="M114" i="23"/>
  <c r="E113" i="23"/>
  <c r="I113" i="23"/>
  <c r="M113" i="23"/>
  <c r="E112" i="23"/>
  <c r="I112" i="23"/>
  <c r="M112" i="23"/>
  <c r="E111" i="23"/>
  <c r="I111" i="23"/>
  <c r="M111" i="23"/>
  <c r="E110" i="23"/>
  <c r="I110" i="23"/>
  <c r="M110" i="23"/>
  <c r="E109" i="23"/>
  <c r="I109" i="23"/>
  <c r="M109" i="23"/>
  <c r="E108" i="23"/>
  <c r="I108" i="23"/>
  <c r="M108" i="23"/>
  <c r="E107" i="23"/>
  <c r="I107" i="23"/>
  <c r="M107" i="23"/>
  <c r="E106" i="23"/>
  <c r="I106" i="23"/>
  <c r="M106" i="23"/>
  <c r="E105" i="23"/>
  <c r="I105" i="23"/>
  <c r="M105" i="23"/>
  <c r="E104" i="23"/>
  <c r="I104" i="23"/>
  <c r="M104" i="23"/>
  <c r="E100" i="23"/>
  <c r="I100" i="23"/>
  <c r="M100" i="23"/>
  <c r="E99" i="23"/>
  <c r="I99" i="23"/>
  <c r="M99" i="23"/>
  <c r="E98" i="23"/>
  <c r="I98" i="23"/>
  <c r="M98" i="23"/>
  <c r="E97" i="23"/>
  <c r="I97" i="23"/>
  <c r="M97" i="23"/>
  <c r="E96" i="23"/>
  <c r="I96" i="23"/>
  <c r="M96" i="23"/>
  <c r="E95" i="23"/>
  <c r="I95" i="23"/>
  <c r="M95" i="23"/>
  <c r="E94" i="23"/>
  <c r="I94" i="23"/>
  <c r="M94" i="23"/>
  <c r="E93" i="23"/>
  <c r="I93" i="23"/>
  <c r="M93" i="23"/>
  <c r="E92" i="23"/>
  <c r="I92" i="23"/>
  <c r="M92" i="23"/>
  <c r="E91" i="23"/>
  <c r="I91" i="23"/>
  <c r="M91" i="23"/>
  <c r="E90" i="23"/>
  <c r="I90" i="23"/>
  <c r="M90" i="23"/>
  <c r="E89" i="23"/>
  <c r="I89" i="23"/>
  <c r="M89" i="23"/>
  <c r="E88" i="23"/>
  <c r="I88" i="23"/>
  <c r="M88" i="23"/>
  <c r="E87" i="23"/>
  <c r="I87" i="23"/>
  <c r="M87" i="23"/>
  <c r="E86" i="23"/>
  <c r="I86" i="23"/>
  <c r="M86" i="23"/>
  <c r="E85" i="23"/>
  <c r="I85" i="23"/>
  <c r="M85" i="23"/>
  <c r="E84" i="23"/>
  <c r="I84" i="23"/>
  <c r="M84" i="23"/>
  <c r="E83" i="23"/>
  <c r="I83" i="23"/>
  <c r="M83" i="23"/>
  <c r="E82" i="23"/>
  <c r="I82" i="23"/>
  <c r="M82" i="23"/>
  <c r="E81" i="23"/>
  <c r="I81" i="23"/>
  <c r="M81" i="23"/>
  <c r="E77" i="23"/>
  <c r="I77" i="23"/>
  <c r="M77" i="23"/>
  <c r="E76" i="23"/>
  <c r="I76" i="23"/>
  <c r="M76" i="23"/>
  <c r="E75" i="23"/>
  <c r="I75" i="23"/>
  <c r="M75" i="23"/>
  <c r="E74" i="23"/>
  <c r="I74" i="23"/>
  <c r="M74" i="23"/>
  <c r="E73" i="23"/>
  <c r="I73" i="23"/>
  <c r="M73" i="23"/>
  <c r="E72" i="23"/>
  <c r="I72" i="23"/>
  <c r="M72" i="23"/>
  <c r="E71" i="23"/>
  <c r="I71" i="23"/>
  <c r="M71" i="23"/>
  <c r="E70" i="23"/>
  <c r="I70" i="23"/>
  <c r="M70" i="23"/>
  <c r="E69" i="23"/>
  <c r="I69" i="23"/>
  <c r="M69" i="23"/>
  <c r="E68" i="23"/>
  <c r="I68" i="23"/>
  <c r="M68" i="23"/>
  <c r="E67" i="23"/>
  <c r="I67" i="23"/>
  <c r="M67" i="23"/>
  <c r="E66" i="23"/>
  <c r="I66" i="23"/>
  <c r="M66" i="23"/>
  <c r="E65" i="23"/>
  <c r="I65" i="23"/>
  <c r="M65" i="23"/>
  <c r="E64" i="23"/>
  <c r="I64" i="23"/>
  <c r="M64" i="23"/>
  <c r="E63" i="23"/>
  <c r="I63" i="23"/>
  <c r="M63" i="23"/>
  <c r="E62" i="23"/>
  <c r="I62" i="23"/>
  <c r="M62" i="23"/>
  <c r="E61" i="23"/>
  <c r="I61" i="23"/>
  <c r="M61" i="23"/>
  <c r="E60" i="23"/>
  <c r="I60" i="23"/>
  <c r="M60" i="23"/>
  <c r="E59" i="23"/>
  <c r="I59" i="23"/>
  <c r="M59" i="23"/>
  <c r="E58" i="23"/>
  <c r="I58" i="23"/>
  <c r="M58" i="23"/>
  <c r="I51" i="23"/>
  <c r="M51" i="23"/>
  <c r="I47" i="23"/>
  <c r="M47" i="23"/>
  <c r="I45" i="23"/>
  <c r="M45" i="23"/>
  <c r="I44" i="23"/>
  <c r="M44" i="23"/>
  <c r="I43" i="23"/>
  <c r="M43" i="23"/>
  <c r="I42" i="23"/>
  <c r="M42" i="23"/>
  <c r="I41" i="23"/>
  <c r="M41" i="23"/>
  <c r="I39" i="23"/>
  <c r="M39" i="23"/>
  <c r="I38" i="23"/>
  <c r="M38" i="23"/>
  <c r="I35" i="23"/>
  <c r="M35" i="23"/>
  <c r="I33" i="23"/>
  <c r="M33" i="23"/>
  <c r="I31" i="23"/>
  <c r="M31" i="23"/>
  <c r="I30" i="23"/>
  <c r="M30" i="23"/>
  <c r="I29" i="23"/>
  <c r="M29" i="23"/>
  <c r="I28" i="23"/>
  <c r="M28" i="23"/>
  <c r="I27" i="23"/>
  <c r="M27" i="23"/>
  <c r="I26" i="23"/>
  <c r="M26" i="23"/>
  <c r="I25" i="23"/>
  <c r="M25" i="23"/>
  <c r="I24" i="23"/>
  <c r="M24" i="23"/>
  <c r="I23" i="23"/>
  <c r="M23" i="23"/>
  <c r="I22" i="23"/>
  <c r="M22" i="23"/>
  <c r="I21" i="23"/>
  <c r="M21" i="23"/>
  <c r="I20" i="23"/>
  <c r="M20" i="23"/>
  <c r="I19" i="23"/>
  <c r="M19" i="23"/>
  <c r="I18" i="23"/>
  <c r="M18" i="23"/>
  <c r="I17" i="23"/>
  <c r="M17" i="23"/>
  <c r="I16" i="23"/>
  <c r="M16" i="23"/>
  <c r="I15" i="23"/>
  <c r="M15" i="23"/>
  <c r="I14" i="23"/>
  <c r="M14" i="23"/>
  <c r="I13" i="23"/>
  <c r="M13" i="23"/>
  <c r="I11" i="23"/>
  <c r="M11" i="23"/>
  <c r="I10" i="23"/>
  <c r="M10" i="23"/>
  <c r="I9" i="23"/>
  <c r="M9" i="23"/>
  <c r="I8" i="23"/>
  <c r="M8" i="23"/>
  <c r="I7" i="23"/>
  <c r="M7" i="23"/>
  <c r="I6" i="23"/>
  <c r="M6" i="23"/>
  <c r="G45" i="23"/>
  <c r="G44" i="23"/>
  <c r="G43" i="23"/>
  <c r="G42" i="23"/>
  <c r="G41" i="23"/>
  <c r="M1" i="23"/>
  <c r="BS36" i="23"/>
  <c r="AX35" i="23"/>
  <c r="BD35" i="23"/>
  <c r="AW35" i="23"/>
  <c r="BC35" i="23"/>
  <c r="AV35" i="23"/>
  <c r="BB35" i="23"/>
  <c r="BF35" i="23"/>
  <c r="AY35" i="23"/>
  <c r="BE35" i="23"/>
  <c r="AX33" i="23"/>
  <c r="BD33" i="23"/>
  <c r="AW33" i="23"/>
  <c r="BC33" i="23"/>
  <c r="AV33" i="23"/>
  <c r="BB33" i="23"/>
  <c r="BF33" i="23"/>
  <c r="AY33" i="23"/>
  <c r="BE33" i="23"/>
  <c r="AM35" i="23"/>
  <c r="AS35" i="23"/>
  <c r="AL35" i="23"/>
  <c r="AR35" i="23"/>
  <c r="AK35" i="23"/>
  <c r="AQ35" i="23"/>
  <c r="AU35" i="23"/>
  <c r="AN35" i="23"/>
  <c r="AT35" i="23"/>
  <c r="AM33" i="23"/>
  <c r="AS33" i="23"/>
  <c r="AL33" i="23"/>
  <c r="AR33" i="23"/>
  <c r="AK33" i="23"/>
  <c r="AQ33" i="23"/>
  <c r="AU33" i="23"/>
  <c r="AN33" i="23"/>
  <c r="AT33" i="23"/>
  <c r="AB35" i="23"/>
  <c r="AH35" i="23"/>
  <c r="AA35" i="23"/>
  <c r="AG35" i="23"/>
  <c r="Z35" i="23"/>
  <c r="AF35" i="23"/>
  <c r="AJ35" i="23"/>
  <c r="AC35" i="23"/>
  <c r="AI35" i="23"/>
  <c r="AB33" i="23"/>
  <c r="AH33" i="23"/>
  <c r="AA33" i="23"/>
  <c r="AG33" i="23"/>
  <c r="Z33" i="23"/>
  <c r="AF33" i="23"/>
  <c r="AJ33" i="23"/>
  <c r="AC33" i="23"/>
  <c r="AI33" i="23"/>
  <c r="Q35" i="23"/>
  <c r="W35" i="23"/>
  <c r="P35" i="23"/>
  <c r="V35" i="23"/>
  <c r="O35" i="23"/>
  <c r="U35" i="23"/>
  <c r="Y35" i="23"/>
  <c r="R35" i="23"/>
  <c r="X35" i="23"/>
  <c r="Q33" i="23"/>
  <c r="W33" i="23"/>
  <c r="P33" i="23"/>
  <c r="V33" i="23"/>
  <c r="O33" i="23"/>
  <c r="U33" i="23"/>
  <c r="Y33" i="23"/>
  <c r="R33" i="23"/>
  <c r="X33" i="23"/>
  <c r="H35" i="23"/>
  <c r="L35" i="23"/>
  <c r="G35" i="23"/>
  <c r="K35" i="23"/>
  <c r="F35" i="23"/>
  <c r="J35" i="23"/>
  <c r="N35" i="23"/>
  <c r="H33" i="23"/>
  <c r="L33" i="23"/>
  <c r="G33" i="23"/>
  <c r="K33" i="23"/>
  <c r="F33" i="23"/>
  <c r="J33" i="23"/>
  <c r="N33" i="23"/>
  <c r="AB30" i="23"/>
  <c r="AH30" i="23"/>
  <c r="AA30" i="23"/>
  <c r="AG30" i="23"/>
  <c r="Z30" i="23"/>
  <c r="AF30" i="23"/>
  <c r="AJ30" i="23"/>
  <c r="AB29" i="23"/>
  <c r="AH29" i="23"/>
  <c r="AA29" i="23"/>
  <c r="AG29" i="23"/>
  <c r="Z29" i="23"/>
  <c r="AF29" i="23"/>
  <c r="AJ29" i="23"/>
  <c r="AA15" i="23"/>
  <c r="AG15" i="23"/>
  <c r="Z15" i="23"/>
  <c r="AF15" i="23"/>
  <c r="AJ15" i="23"/>
  <c r="AB8" i="23"/>
  <c r="AH8" i="23"/>
  <c r="AA8" i="23"/>
  <c r="AG8" i="23"/>
  <c r="Z8" i="23"/>
  <c r="AF8" i="23"/>
  <c r="AJ8" i="23"/>
  <c r="AB7" i="23"/>
  <c r="AH7" i="23"/>
  <c r="AA7" i="23"/>
  <c r="AG7" i="23"/>
  <c r="Z7" i="23"/>
  <c r="AF7" i="23"/>
  <c r="AJ7" i="23"/>
  <c r="AB39" i="23"/>
  <c r="AH39" i="23"/>
  <c r="AA39" i="23"/>
  <c r="AG39" i="23"/>
  <c r="Z39" i="23"/>
  <c r="AF39" i="23"/>
  <c r="AJ39" i="23"/>
  <c r="AJ55" i="23"/>
  <c r="F11" i="23"/>
  <c r="J11" i="23"/>
  <c r="AI55" i="23"/>
  <c r="AK55" i="23"/>
  <c r="H11" i="23"/>
  <c r="G11" i="23"/>
  <c r="P20" i="23"/>
  <c r="G19" i="23"/>
  <c r="BC19" i="23"/>
  <c r="AW20" i="23"/>
  <c r="BC20" i="23"/>
  <c r="AX20" i="23"/>
  <c r="BD20" i="23"/>
  <c r="AV18" i="23"/>
  <c r="BD18" i="23"/>
  <c r="AB14" i="23"/>
  <c r="BC14" i="23"/>
  <c r="G13" i="23"/>
  <c r="BC13" i="23"/>
  <c r="BG10" i="23"/>
  <c r="BC10" i="23"/>
  <c r="AC30" i="23"/>
  <c r="AI30" i="23"/>
  <c r="Y59" i="23"/>
  <c r="P60" i="23"/>
  <c r="V60" i="23"/>
  <c r="Q60" i="23"/>
  <c r="W60" i="23"/>
  <c r="O60" i="23"/>
  <c r="U60" i="23"/>
  <c r="Y60" i="23"/>
  <c r="P61" i="23"/>
  <c r="V61" i="23"/>
  <c r="Q61" i="23"/>
  <c r="W61" i="23"/>
  <c r="O61" i="23"/>
  <c r="U61" i="23"/>
  <c r="Y61" i="23"/>
  <c r="P62" i="23"/>
  <c r="V62" i="23"/>
  <c r="Q62" i="23"/>
  <c r="W62" i="23"/>
  <c r="O62" i="23"/>
  <c r="U62" i="23"/>
  <c r="Y62" i="23"/>
  <c r="P63" i="23"/>
  <c r="V63" i="23"/>
  <c r="Q63" i="23"/>
  <c r="W63" i="23"/>
  <c r="O63" i="23"/>
  <c r="U63" i="23"/>
  <c r="Y63" i="23"/>
  <c r="P64" i="23"/>
  <c r="V64" i="23"/>
  <c r="Q64" i="23"/>
  <c r="W64" i="23"/>
  <c r="O64" i="23"/>
  <c r="U64" i="23"/>
  <c r="Y64" i="23"/>
  <c r="P65" i="23"/>
  <c r="V65" i="23"/>
  <c r="Q65" i="23"/>
  <c r="W65" i="23"/>
  <c r="O65" i="23"/>
  <c r="U65" i="23"/>
  <c r="Y65" i="23"/>
  <c r="P66" i="23"/>
  <c r="V66" i="23"/>
  <c r="Q66" i="23"/>
  <c r="W66" i="23"/>
  <c r="O66" i="23"/>
  <c r="U66" i="23"/>
  <c r="Y66" i="23"/>
  <c r="P67" i="23"/>
  <c r="V67" i="23"/>
  <c r="Q67" i="23"/>
  <c r="W67" i="23"/>
  <c r="O67" i="23"/>
  <c r="U67" i="23"/>
  <c r="Y67" i="23"/>
  <c r="P68" i="23"/>
  <c r="V68" i="23"/>
  <c r="Q68" i="23"/>
  <c r="W68" i="23"/>
  <c r="O68" i="23"/>
  <c r="U68" i="23"/>
  <c r="Y68" i="23"/>
  <c r="P69" i="23"/>
  <c r="V69" i="23"/>
  <c r="Q69" i="23"/>
  <c r="W69" i="23"/>
  <c r="O69" i="23"/>
  <c r="U69" i="23"/>
  <c r="Y69" i="23"/>
  <c r="P70" i="23"/>
  <c r="V70" i="23"/>
  <c r="Q70" i="23"/>
  <c r="W70" i="23"/>
  <c r="O70" i="23"/>
  <c r="U70" i="23"/>
  <c r="Y70" i="23"/>
  <c r="P71" i="23"/>
  <c r="V71" i="23"/>
  <c r="Q71" i="23"/>
  <c r="W71" i="23"/>
  <c r="O71" i="23"/>
  <c r="U71" i="23"/>
  <c r="Y71" i="23"/>
  <c r="Y72" i="23"/>
  <c r="Y73" i="23"/>
  <c r="P74" i="23"/>
  <c r="V74" i="23"/>
  <c r="Q74" i="23"/>
  <c r="W74" i="23"/>
  <c r="O74" i="23"/>
  <c r="U74" i="23"/>
  <c r="Y74" i="23"/>
  <c r="P75" i="23"/>
  <c r="V75" i="23"/>
  <c r="Q75" i="23"/>
  <c r="W75" i="23"/>
  <c r="O75" i="23"/>
  <c r="U75" i="23"/>
  <c r="Y75" i="23"/>
  <c r="P76" i="23"/>
  <c r="V76" i="23"/>
  <c r="Q76" i="23"/>
  <c r="W76" i="23"/>
  <c r="O76" i="23"/>
  <c r="U76" i="23"/>
  <c r="Y76" i="23"/>
  <c r="Y78" i="23"/>
  <c r="P81" i="23"/>
  <c r="V81" i="23"/>
  <c r="Q81" i="23"/>
  <c r="W81" i="23"/>
  <c r="O81" i="23"/>
  <c r="U81" i="23"/>
  <c r="Y81" i="23"/>
  <c r="P82" i="23"/>
  <c r="V82" i="23"/>
  <c r="Q82" i="23"/>
  <c r="W82" i="23"/>
  <c r="O82" i="23"/>
  <c r="U82" i="23"/>
  <c r="Y82" i="23"/>
  <c r="P83" i="23"/>
  <c r="V83" i="23"/>
  <c r="Q83" i="23"/>
  <c r="W83" i="23"/>
  <c r="O83" i="23"/>
  <c r="U83" i="23"/>
  <c r="Y83" i="23"/>
  <c r="P84" i="23"/>
  <c r="V84" i="23"/>
  <c r="Q84" i="23"/>
  <c r="W84" i="23"/>
  <c r="O84" i="23"/>
  <c r="U84" i="23"/>
  <c r="Y84" i="23"/>
  <c r="P85" i="23"/>
  <c r="V85" i="23"/>
  <c r="Q85" i="23"/>
  <c r="W85" i="23"/>
  <c r="O85" i="23"/>
  <c r="U85" i="23"/>
  <c r="Y85" i="23"/>
  <c r="P86" i="23"/>
  <c r="V86" i="23"/>
  <c r="Q86" i="23"/>
  <c r="W86" i="23"/>
  <c r="O86" i="23"/>
  <c r="U86" i="23"/>
  <c r="Y86" i="23"/>
  <c r="P87" i="23"/>
  <c r="V87" i="23"/>
  <c r="Q87" i="23"/>
  <c r="W87" i="23"/>
  <c r="O87" i="23"/>
  <c r="U87" i="23"/>
  <c r="Y87" i="23"/>
  <c r="P88" i="23"/>
  <c r="V88" i="23"/>
  <c r="Q88" i="23"/>
  <c r="W88" i="23"/>
  <c r="O88" i="23"/>
  <c r="U88" i="23"/>
  <c r="Y88" i="23"/>
  <c r="P89" i="23"/>
  <c r="V89" i="23"/>
  <c r="Q89" i="23"/>
  <c r="W89" i="23"/>
  <c r="O89" i="23"/>
  <c r="U89" i="23"/>
  <c r="Y89" i="23"/>
  <c r="P90" i="23"/>
  <c r="V90" i="23"/>
  <c r="Q90" i="23"/>
  <c r="W90" i="23"/>
  <c r="O90" i="23"/>
  <c r="U90" i="23"/>
  <c r="Y90" i="23"/>
  <c r="P91" i="23"/>
  <c r="V91" i="23"/>
  <c r="Q91" i="23"/>
  <c r="W91" i="23"/>
  <c r="O91" i="23"/>
  <c r="U91" i="23"/>
  <c r="Y91" i="23"/>
  <c r="P92" i="23"/>
  <c r="V92" i="23"/>
  <c r="Q92" i="23"/>
  <c r="W92" i="23"/>
  <c r="O92" i="23"/>
  <c r="U92" i="23"/>
  <c r="Y92" i="23"/>
  <c r="P93" i="23"/>
  <c r="V93" i="23"/>
  <c r="Q93" i="23"/>
  <c r="W93" i="23"/>
  <c r="O93" i="23"/>
  <c r="U93" i="23"/>
  <c r="Y93" i="23"/>
  <c r="P94" i="23"/>
  <c r="V94" i="23"/>
  <c r="Q94" i="23"/>
  <c r="W94" i="23"/>
  <c r="O94" i="23"/>
  <c r="U94" i="23"/>
  <c r="Y94" i="23"/>
  <c r="P95" i="23"/>
  <c r="V95" i="23"/>
  <c r="Q95" i="23"/>
  <c r="W95" i="23"/>
  <c r="O95" i="23"/>
  <c r="U95" i="23"/>
  <c r="Y95" i="23"/>
  <c r="P96" i="23"/>
  <c r="V96" i="23"/>
  <c r="Q96" i="23"/>
  <c r="W96" i="23"/>
  <c r="O96" i="23"/>
  <c r="U96" i="23"/>
  <c r="Y96" i="23"/>
  <c r="P97" i="23"/>
  <c r="V97" i="23"/>
  <c r="Q97" i="23"/>
  <c r="W97" i="23"/>
  <c r="O97" i="23"/>
  <c r="U97" i="23"/>
  <c r="Y97" i="23"/>
  <c r="P98" i="23"/>
  <c r="V98" i="23"/>
  <c r="Q98" i="23"/>
  <c r="W98" i="23"/>
  <c r="O98" i="23"/>
  <c r="U98" i="23"/>
  <c r="Y98" i="23"/>
  <c r="P99" i="23"/>
  <c r="V99" i="23"/>
  <c r="Q99" i="23"/>
  <c r="W99" i="23"/>
  <c r="O99" i="23"/>
  <c r="U99" i="23"/>
  <c r="Y99" i="23"/>
  <c r="P100" i="23"/>
  <c r="V100" i="23"/>
  <c r="Q100" i="23"/>
  <c r="W100" i="23"/>
  <c r="O100" i="23"/>
  <c r="U100" i="23"/>
  <c r="Y100" i="23"/>
  <c r="Y101" i="23"/>
  <c r="P104" i="23"/>
  <c r="V104" i="23"/>
  <c r="Q104" i="23"/>
  <c r="W104" i="23"/>
  <c r="O104" i="23"/>
  <c r="U104" i="23"/>
  <c r="Y104" i="23"/>
  <c r="P105" i="23"/>
  <c r="V105" i="23"/>
  <c r="Q105" i="23"/>
  <c r="W105" i="23"/>
  <c r="O105" i="23"/>
  <c r="U105" i="23"/>
  <c r="Y105" i="23"/>
  <c r="P106" i="23"/>
  <c r="V106" i="23"/>
  <c r="Q106" i="23"/>
  <c r="W106" i="23"/>
  <c r="O106" i="23"/>
  <c r="U106" i="23"/>
  <c r="Y106" i="23"/>
  <c r="P107" i="23"/>
  <c r="V107" i="23"/>
  <c r="Q107" i="23"/>
  <c r="W107" i="23"/>
  <c r="O107" i="23"/>
  <c r="U107" i="23"/>
  <c r="Y107" i="23"/>
  <c r="P108" i="23"/>
  <c r="V108" i="23"/>
  <c r="Q108" i="23"/>
  <c r="W108" i="23"/>
  <c r="O108" i="23"/>
  <c r="U108" i="23"/>
  <c r="Y108" i="23"/>
  <c r="P109" i="23"/>
  <c r="V109" i="23"/>
  <c r="Q109" i="23"/>
  <c r="W109" i="23"/>
  <c r="O109" i="23"/>
  <c r="U109" i="23"/>
  <c r="Y109" i="23"/>
  <c r="P110" i="23"/>
  <c r="V110" i="23"/>
  <c r="Q110" i="23"/>
  <c r="W110" i="23"/>
  <c r="O110" i="23"/>
  <c r="U110" i="23"/>
  <c r="Y110" i="23"/>
  <c r="P111" i="23"/>
  <c r="V111" i="23"/>
  <c r="Q111" i="23"/>
  <c r="W111" i="23"/>
  <c r="O111" i="23"/>
  <c r="U111" i="23"/>
  <c r="Y111" i="23"/>
  <c r="P112" i="23"/>
  <c r="V112" i="23"/>
  <c r="Q112" i="23"/>
  <c r="W112" i="23"/>
  <c r="O112" i="23"/>
  <c r="U112" i="23"/>
  <c r="Y112" i="23"/>
  <c r="P113" i="23"/>
  <c r="V113" i="23"/>
  <c r="Q113" i="23"/>
  <c r="W113" i="23"/>
  <c r="O113" i="23"/>
  <c r="U113" i="23"/>
  <c r="Y113" i="23"/>
  <c r="P114" i="23"/>
  <c r="V114" i="23"/>
  <c r="Q114" i="23"/>
  <c r="W114" i="23"/>
  <c r="O114" i="23"/>
  <c r="U114" i="23"/>
  <c r="Y114" i="23"/>
  <c r="P115" i="23"/>
  <c r="V115" i="23"/>
  <c r="Q115" i="23"/>
  <c r="W115" i="23"/>
  <c r="O115" i="23"/>
  <c r="U115" i="23"/>
  <c r="Y115" i="23"/>
  <c r="P116" i="23"/>
  <c r="V116" i="23"/>
  <c r="Q116" i="23"/>
  <c r="W116" i="23"/>
  <c r="O116" i="23"/>
  <c r="U116" i="23"/>
  <c r="Y116" i="23"/>
  <c r="P117" i="23"/>
  <c r="V117" i="23"/>
  <c r="Q117" i="23"/>
  <c r="W117" i="23"/>
  <c r="O117" i="23"/>
  <c r="U117" i="23"/>
  <c r="Y117" i="23"/>
  <c r="P118" i="23"/>
  <c r="V118" i="23"/>
  <c r="Q118" i="23"/>
  <c r="W118" i="23"/>
  <c r="O118" i="23"/>
  <c r="U118" i="23"/>
  <c r="Y118" i="23"/>
  <c r="P119" i="23"/>
  <c r="V119" i="23"/>
  <c r="Q119" i="23"/>
  <c r="W119" i="23"/>
  <c r="O119" i="23"/>
  <c r="U119" i="23"/>
  <c r="Y119" i="23"/>
  <c r="P120" i="23"/>
  <c r="V120" i="23"/>
  <c r="Q120" i="23"/>
  <c r="W120" i="23"/>
  <c r="O120" i="23"/>
  <c r="U120" i="23"/>
  <c r="Y120" i="23"/>
  <c r="P121" i="23"/>
  <c r="V121" i="23"/>
  <c r="Q121" i="23"/>
  <c r="W121" i="23"/>
  <c r="O121" i="23"/>
  <c r="U121" i="23"/>
  <c r="Y121" i="23"/>
  <c r="P122" i="23"/>
  <c r="V122" i="23"/>
  <c r="Q122" i="23"/>
  <c r="W122" i="23"/>
  <c r="O122" i="23"/>
  <c r="U122" i="23"/>
  <c r="Y122" i="23"/>
  <c r="P123" i="23"/>
  <c r="V123" i="23"/>
  <c r="Q123" i="23"/>
  <c r="W123" i="23"/>
  <c r="O123" i="23"/>
  <c r="U123" i="23"/>
  <c r="Y123" i="23"/>
  <c r="AB59" i="23"/>
  <c r="AH59" i="23"/>
  <c r="AA59" i="23"/>
  <c r="AG59" i="23"/>
  <c r="Z59" i="23"/>
  <c r="AF59" i="23"/>
  <c r="AJ59" i="23"/>
  <c r="AB60" i="23"/>
  <c r="AH60" i="23"/>
  <c r="AA60" i="23"/>
  <c r="AG60" i="23"/>
  <c r="Z60" i="23"/>
  <c r="AF60" i="23"/>
  <c r="AJ60" i="23"/>
  <c r="AB61" i="23"/>
  <c r="AH61" i="23"/>
  <c r="AA61" i="23"/>
  <c r="AG61" i="23"/>
  <c r="Z61" i="23"/>
  <c r="AF61" i="23"/>
  <c r="AJ61" i="23"/>
  <c r="AB62" i="23"/>
  <c r="AH62" i="23"/>
  <c r="AA62" i="23"/>
  <c r="AG62" i="23"/>
  <c r="Z62" i="23"/>
  <c r="AF62" i="23"/>
  <c r="AJ62" i="23"/>
  <c r="AB63" i="23"/>
  <c r="AH63" i="23"/>
  <c r="AA63" i="23"/>
  <c r="AG63" i="23"/>
  <c r="Z63" i="23"/>
  <c r="AF63" i="23"/>
  <c r="AJ63" i="23"/>
  <c r="AB64" i="23"/>
  <c r="AH64" i="23"/>
  <c r="AA64" i="23"/>
  <c r="AG64" i="23"/>
  <c r="Z64" i="23"/>
  <c r="AF64" i="23"/>
  <c r="AJ64" i="23"/>
  <c r="AB65" i="23"/>
  <c r="AH65" i="23"/>
  <c r="AA65" i="23"/>
  <c r="AG65" i="23"/>
  <c r="Z65" i="23"/>
  <c r="AF65" i="23"/>
  <c r="AJ65" i="23"/>
  <c r="AB66" i="23"/>
  <c r="AH66" i="23"/>
  <c r="AA66" i="23"/>
  <c r="AG66" i="23"/>
  <c r="Z66" i="23"/>
  <c r="AF66" i="23"/>
  <c r="AJ66" i="23"/>
  <c r="AB67" i="23"/>
  <c r="AH67" i="23"/>
  <c r="AA67" i="23"/>
  <c r="AG67" i="23"/>
  <c r="Z67" i="23"/>
  <c r="AF67" i="23"/>
  <c r="AJ67" i="23"/>
  <c r="AB68" i="23"/>
  <c r="AH68" i="23"/>
  <c r="AA68" i="23"/>
  <c r="AG68" i="23"/>
  <c r="Z68" i="23"/>
  <c r="AF68" i="23"/>
  <c r="AJ68" i="23"/>
  <c r="AB69" i="23"/>
  <c r="AH69" i="23"/>
  <c r="AA69" i="23"/>
  <c r="AG69" i="23"/>
  <c r="Z69" i="23"/>
  <c r="AF69" i="23"/>
  <c r="AJ69" i="23"/>
  <c r="AB70" i="23"/>
  <c r="AH70" i="23"/>
  <c r="AA70" i="23"/>
  <c r="AG70" i="23"/>
  <c r="Z70" i="23"/>
  <c r="AF70" i="23"/>
  <c r="AJ70" i="23"/>
  <c r="AB71" i="23"/>
  <c r="AH71" i="23"/>
  <c r="AA71" i="23"/>
  <c r="AG71" i="23"/>
  <c r="Z71" i="23"/>
  <c r="AF71" i="23"/>
  <c r="AJ71" i="23"/>
  <c r="AB72" i="23"/>
  <c r="AH72" i="23"/>
  <c r="AA72" i="23"/>
  <c r="AG72" i="23"/>
  <c r="Z72" i="23"/>
  <c r="AF72" i="23"/>
  <c r="AJ72" i="23"/>
  <c r="AB73" i="23"/>
  <c r="AH73" i="23"/>
  <c r="AA73" i="23"/>
  <c r="AG73" i="23"/>
  <c r="Z73" i="23"/>
  <c r="AF73" i="23"/>
  <c r="AJ73" i="23"/>
  <c r="AB74" i="23"/>
  <c r="AH74" i="23"/>
  <c r="AA74" i="23"/>
  <c r="AG74" i="23"/>
  <c r="Z74" i="23"/>
  <c r="AF74" i="23"/>
  <c r="AJ74" i="23"/>
  <c r="AB75" i="23"/>
  <c r="AH75" i="23"/>
  <c r="AA75" i="23"/>
  <c r="AG75" i="23"/>
  <c r="Z75" i="23"/>
  <c r="AF75" i="23"/>
  <c r="AJ75" i="23"/>
  <c r="AB76" i="23"/>
  <c r="AH76" i="23"/>
  <c r="AA76" i="23"/>
  <c r="AG76" i="23"/>
  <c r="Z76" i="23"/>
  <c r="AF76" i="23"/>
  <c r="AJ76" i="23"/>
  <c r="AB77" i="23"/>
  <c r="AH77" i="23"/>
  <c r="AA77" i="23"/>
  <c r="AG77" i="23"/>
  <c r="Z77" i="23"/>
  <c r="AF77" i="23"/>
  <c r="AJ77" i="23"/>
  <c r="AJ78" i="23"/>
  <c r="AB81" i="23"/>
  <c r="AH81" i="23"/>
  <c r="AA81" i="23"/>
  <c r="AG81" i="23"/>
  <c r="Z81" i="23"/>
  <c r="AF81" i="23"/>
  <c r="AJ81" i="23"/>
  <c r="AB82" i="23"/>
  <c r="AH82" i="23"/>
  <c r="AA82" i="23"/>
  <c r="AG82" i="23"/>
  <c r="Z82" i="23"/>
  <c r="AF82" i="23"/>
  <c r="AJ82" i="23"/>
  <c r="AB83" i="23"/>
  <c r="AH83" i="23"/>
  <c r="AA83" i="23"/>
  <c r="AG83" i="23"/>
  <c r="Z83" i="23"/>
  <c r="AF83" i="23"/>
  <c r="AJ83" i="23"/>
  <c r="AB84" i="23"/>
  <c r="AH84" i="23"/>
  <c r="AA84" i="23"/>
  <c r="AG84" i="23"/>
  <c r="Z84" i="23"/>
  <c r="AF84" i="23"/>
  <c r="AJ84" i="23"/>
  <c r="AB85" i="23"/>
  <c r="AH85" i="23"/>
  <c r="AA85" i="23"/>
  <c r="AG85" i="23"/>
  <c r="Z85" i="23"/>
  <c r="AF85" i="23"/>
  <c r="AJ85" i="23"/>
  <c r="AB86" i="23"/>
  <c r="AH86" i="23"/>
  <c r="AA86" i="23"/>
  <c r="AG86" i="23"/>
  <c r="Z86" i="23"/>
  <c r="AF86" i="23"/>
  <c r="AJ86" i="23"/>
  <c r="AB87" i="23"/>
  <c r="AH87" i="23"/>
  <c r="AA87" i="23"/>
  <c r="AG87" i="23"/>
  <c r="Z87" i="23"/>
  <c r="AF87" i="23"/>
  <c r="AJ87" i="23"/>
  <c r="AB88" i="23"/>
  <c r="AH88" i="23"/>
  <c r="AA88" i="23"/>
  <c r="AG88" i="23"/>
  <c r="Z88" i="23"/>
  <c r="AF88" i="23"/>
  <c r="AJ88" i="23"/>
  <c r="AB89" i="23"/>
  <c r="AH89" i="23"/>
  <c r="AA89" i="23"/>
  <c r="AG89" i="23"/>
  <c r="Z89" i="23"/>
  <c r="AF89" i="23"/>
  <c r="AJ89" i="23"/>
  <c r="AB90" i="23"/>
  <c r="AH90" i="23"/>
  <c r="AA90" i="23"/>
  <c r="AG90" i="23"/>
  <c r="Z90" i="23"/>
  <c r="AF90" i="23"/>
  <c r="AJ90" i="23"/>
  <c r="AB91" i="23"/>
  <c r="AH91" i="23"/>
  <c r="AA91" i="23"/>
  <c r="AG91" i="23"/>
  <c r="Z91" i="23"/>
  <c r="AF91" i="23"/>
  <c r="AJ91" i="23"/>
  <c r="AB92" i="23"/>
  <c r="AH92" i="23"/>
  <c r="AA92" i="23"/>
  <c r="AG92" i="23"/>
  <c r="Z92" i="23"/>
  <c r="AF92" i="23"/>
  <c r="AJ92" i="23"/>
  <c r="AB93" i="23"/>
  <c r="AH93" i="23"/>
  <c r="AA93" i="23"/>
  <c r="AG93" i="23"/>
  <c r="Z93" i="23"/>
  <c r="AF93" i="23"/>
  <c r="AJ93" i="23"/>
  <c r="AB94" i="23"/>
  <c r="AH94" i="23"/>
  <c r="AA94" i="23"/>
  <c r="AG94" i="23"/>
  <c r="Z94" i="23"/>
  <c r="AF94" i="23"/>
  <c r="AJ94" i="23"/>
  <c r="AB95" i="23"/>
  <c r="AH95" i="23"/>
  <c r="AA95" i="23"/>
  <c r="AG95" i="23"/>
  <c r="Z95" i="23"/>
  <c r="AF95" i="23"/>
  <c r="AJ95" i="23"/>
  <c r="AB96" i="23"/>
  <c r="AH96" i="23"/>
  <c r="AA96" i="23"/>
  <c r="AG96" i="23"/>
  <c r="Z96" i="23"/>
  <c r="AF96" i="23"/>
  <c r="AJ96" i="23"/>
  <c r="AB97" i="23"/>
  <c r="AH97" i="23"/>
  <c r="AA97" i="23"/>
  <c r="AG97" i="23"/>
  <c r="Z97" i="23"/>
  <c r="AF97" i="23"/>
  <c r="AJ97" i="23"/>
  <c r="AB98" i="23"/>
  <c r="AH98" i="23"/>
  <c r="AA98" i="23"/>
  <c r="AG98" i="23"/>
  <c r="Z98" i="23"/>
  <c r="AF98" i="23"/>
  <c r="AJ98" i="23"/>
  <c r="AB99" i="23"/>
  <c r="AH99" i="23"/>
  <c r="AA99" i="23"/>
  <c r="AG99" i="23"/>
  <c r="Z99" i="23"/>
  <c r="AF99" i="23"/>
  <c r="AJ99" i="23"/>
  <c r="AB100" i="23"/>
  <c r="AH100" i="23"/>
  <c r="AA100" i="23"/>
  <c r="AG100" i="23"/>
  <c r="Z100" i="23"/>
  <c r="AF100" i="23"/>
  <c r="AJ100" i="23"/>
  <c r="AJ101" i="23"/>
  <c r="AB104" i="23"/>
  <c r="AH104" i="23"/>
  <c r="AA104" i="23"/>
  <c r="AG104" i="23"/>
  <c r="Z104" i="23"/>
  <c r="AF104" i="23"/>
  <c r="AJ104" i="23"/>
  <c r="AB105" i="23"/>
  <c r="AH105" i="23"/>
  <c r="AA105" i="23"/>
  <c r="AG105" i="23"/>
  <c r="Z105" i="23"/>
  <c r="AF105" i="23"/>
  <c r="AJ105" i="23"/>
  <c r="AB106" i="23"/>
  <c r="AH106" i="23"/>
  <c r="AA106" i="23"/>
  <c r="AG106" i="23"/>
  <c r="Z106" i="23"/>
  <c r="AF106" i="23"/>
  <c r="AJ106" i="23"/>
  <c r="AB107" i="23"/>
  <c r="AH107" i="23"/>
  <c r="AA107" i="23"/>
  <c r="AG107" i="23"/>
  <c r="Z107" i="23"/>
  <c r="AF107" i="23"/>
  <c r="AJ107" i="23"/>
  <c r="AB108" i="23"/>
  <c r="AH108" i="23"/>
  <c r="AA108" i="23"/>
  <c r="AG108" i="23"/>
  <c r="Z108" i="23"/>
  <c r="AF108" i="23"/>
  <c r="AJ108" i="23"/>
  <c r="AB109" i="23"/>
  <c r="AH109" i="23"/>
  <c r="AA109" i="23"/>
  <c r="AG109" i="23"/>
  <c r="Z109" i="23"/>
  <c r="AF109" i="23"/>
  <c r="AJ109" i="23"/>
  <c r="AB110" i="23"/>
  <c r="AH110" i="23"/>
  <c r="AA110" i="23"/>
  <c r="AG110" i="23"/>
  <c r="Z110" i="23"/>
  <c r="AF110" i="23"/>
  <c r="AJ110" i="23"/>
  <c r="AB111" i="23"/>
  <c r="AH111" i="23"/>
  <c r="AA111" i="23"/>
  <c r="AG111" i="23"/>
  <c r="Z111" i="23"/>
  <c r="AF111" i="23"/>
  <c r="AJ111" i="23"/>
  <c r="AB112" i="23"/>
  <c r="AH112" i="23"/>
  <c r="AA112" i="23"/>
  <c r="AG112" i="23"/>
  <c r="Z112" i="23"/>
  <c r="AF112" i="23"/>
  <c r="AJ112" i="23"/>
  <c r="AB113" i="23"/>
  <c r="AH113" i="23"/>
  <c r="AA113" i="23"/>
  <c r="AG113" i="23"/>
  <c r="Z113" i="23"/>
  <c r="AF113" i="23"/>
  <c r="AJ113" i="23"/>
  <c r="AB114" i="23"/>
  <c r="AH114" i="23"/>
  <c r="AA114" i="23"/>
  <c r="AG114" i="23"/>
  <c r="Z114" i="23"/>
  <c r="AF114" i="23"/>
  <c r="AJ114" i="23"/>
  <c r="AB115" i="23"/>
  <c r="AH115" i="23"/>
  <c r="AA115" i="23"/>
  <c r="AG115" i="23"/>
  <c r="Z115" i="23"/>
  <c r="AF115" i="23"/>
  <c r="AJ115" i="23"/>
  <c r="AB116" i="23"/>
  <c r="AH116" i="23"/>
  <c r="AA116" i="23"/>
  <c r="AG116" i="23"/>
  <c r="Z116" i="23"/>
  <c r="AF116" i="23"/>
  <c r="AJ116" i="23"/>
  <c r="AB117" i="23"/>
  <c r="AH117" i="23"/>
  <c r="AA117" i="23"/>
  <c r="AG117" i="23"/>
  <c r="Z117" i="23"/>
  <c r="AF117" i="23"/>
  <c r="AJ117" i="23"/>
  <c r="AB118" i="23"/>
  <c r="AH118" i="23"/>
  <c r="AA118" i="23"/>
  <c r="AG118" i="23"/>
  <c r="Z118" i="23"/>
  <c r="AF118" i="23"/>
  <c r="AJ118" i="23"/>
  <c r="AB119" i="23"/>
  <c r="AH119" i="23"/>
  <c r="AA119" i="23"/>
  <c r="AG119" i="23"/>
  <c r="Z119" i="23"/>
  <c r="AF119" i="23"/>
  <c r="AJ119" i="23"/>
  <c r="AB120" i="23"/>
  <c r="AH120" i="23"/>
  <c r="AA120" i="23"/>
  <c r="AG120" i="23"/>
  <c r="Z120" i="23"/>
  <c r="AF120" i="23"/>
  <c r="AJ120" i="23"/>
  <c r="AB121" i="23"/>
  <c r="AH121" i="23"/>
  <c r="AA121" i="23"/>
  <c r="AG121" i="23"/>
  <c r="Z121" i="23"/>
  <c r="AF121" i="23"/>
  <c r="AJ121" i="23"/>
  <c r="AB122" i="23"/>
  <c r="AH122" i="23"/>
  <c r="AA122" i="23"/>
  <c r="AG122" i="23"/>
  <c r="Z122" i="23"/>
  <c r="AF122" i="23"/>
  <c r="AJ122" i="23"/>
  <c r="AB123" i="23"/>
  <c r="AH123" i="23"/>
  <c r="AA123" i="23"/>
  <c r="AG123" i="23"/>
  <c r="Z123" i="23"/>
  <c r="AF123" i="23"/>
  <c r="AJ123" i="23"/>
  <c r="AM59" i="23"/>
  <c r="AS59" i="23"/>
  <c r="AL59" i="23"/>
  <c r="AR59" i="23"/>
  <c r="AK59" i="23"/>
  <c r="AQ59" i="23"/>
  <c r="AU59" i="23"/>
  <c r="AM60" i="23"/>
  <c r="AS60" i="23"/>
  <c r="AL60" i="23"/>
  <c r="AR60" i="23"/>
  <c r="AK60" i="23"/>
  <c r="AQ60" i="23"/>
  <c r="AU60" i="23"/>
  <c r="AM61" i="23"/>
  <c r="AS61" i="23"/>
  <c r="AL61" i="23"/>
  <c r="AR61" i="23"/>
  <c r="AK61" i="23"/>
  <c r="AQ61" i="23"/>
  <c r="AU61" i="23"/>
  <c r="AM62" i="23"/>
  <c r="AS62" i="23"/>
  <c r="AL62" i="23"/>
  <c r="AR62" i="23"/>
  <c r="AK62" i="23"/>
  <c r="AQ62" i="23"/>
  <c r="AU62" i="23"/>
  <c r="AM63" i="23"/>
  <c r="AS63" i="23"/>
  <c r="AL63" i="23"/>
  <c r="AR63" i="23"/>
  <c r="AK63" i="23"/>
  <c r="AQ63" i="23"/>
  <c r="AU63" i="23"/>
  <c r="AM64" i="23"/>
  <c r="AS64" i="23"/>
  <c r="AL64" i="23"/>
  <c r="AR64" i="23"/>
  <c r="AK64" i="23"/>
  <c r="AQ64" i="23"/>
  <c r="AU64" i="23"/>
  <c r="AM65" i="23"/>
  <c r="AS65" i="23"/>
  <c r="AL65" i="23"/>
  <c r="AR65" i="23"/>
  <c r="AK65" i="23"/>
  <c r="AQ65" i="23"/>
  <c r="AU65" i="23"/>
  <c r="AM66" i="23"/>
  <c r="AS66" i="23"/>
  <c r="AL66" i="23"/>
  <c r="AR66" i="23"/>
  <c r="AK66" i="23"/>
  <c r="AQ66" i="23"/>
  <c r="AU66" i="23"/>
  <c r="AM67" i="23"/>
  <c r="AS67" i="23"/>
  <c r="AL67" i="23"/>
  <c r="AR67" i="23"/>
  <c r="AK67" i="23"/>
  <c r="AQ67" i="23"/>
  <c r="AU67" i="23"/>
  <c r="AM68" i="23"/>
  <c r="AS68" i="23"/>
  <c r="AL68" i="23"/>
  <c r="AR68" i="23"/>
  <c r="AK68" i="23"/>
  <c r="AQ68" i="23"/>
  <c r="AU68" i="23"/>
  <c r="AM69" i="23"/>
  <c r="AS69" i="23"/>
  <c r="AL69" i="23"/>
  <c r="AR69" i="23"/>
  <c r="AK69" i="23"/>
  <c r="AQ69" i="23"/>
  <c r="AU69" i="23"/>
  <c r="AM70" i="23"/>
  <c r="AS70" i="23"/>
  <c r="AL70" i="23"/>
  <c r="AR70" i="23"/>
  <c r="AK70" i="23"/>
  <c r="AQ70" i="23"/>
  <c r="AU70" i="23"/>
  <c r="AM71" i="23"/>
  <c r="AS71" i="23"/>
  <c r="AL71" i="23"/>
  <c r="AR71" i="23"/>
  <c r="AK71" i="23"/>
  <c r="AQ71" i="23"/>
  <c r="AU71" i="23"/>
  <c r="AM72" i="23"/>
  <c r="AS72" i="23"/>
  <c r="AL72" i="23"/>
  <c r="AR72" i="23"/>
  <c r="AK72" i="23"/>
  <c r="AQ72" i="23"/>
  <c r="AU72" i="23"/>
  <c r="AM73" i="23"/>
  <c r="AS73" i="23"/>
  <c r="AL73" i="23"/>
  <c r="AR73" i="23"/>
  <c r="AK73" i="23"/>
  <c r="AQ73" i="23"/>
  <c r="AU73" i="23"/>
  <c r="AM74" i="23"/>
  <c r="AS74" i="23"/>
  <c r="AL74" i="23"/>
  <c r="AR74" i="23"/>
  <c r="AK74" i="23"/>
  <c r="AQ74" i="23"/>
  <c r="AU74" i="23"/>
  <c r="AM75" i="23"/>
  <c r="AS75" i="23"/>
  <c r="AL75" i="23"/>
  <c r="AR75" i="23"/>
  <c r="AK75" i="23"/>
  <c r="AQ75" i="23"/>
  <c r="AU75" i="23"/>
  <c r="AM76" i="23"/>
  <c r="AS76" i="23"/>
  <c r="AL76" i="23"/>
  <c r="AR76" i="23"/>
  <c r="AK76" i="23"/>
  <c r="AQ76" i="23"/>
  <c r="AU76" i="23"/>
  <c r="AM77" i="23"/>
  <c r="AS77" i="23"/>
  <c r="AL77" i="23"/>
  <c r="AR77" i="23"/>
  <c r="AK77" i="23"/>
  <c r="AQ77" i="23"/>
  <c r="AU77" i="23"/>
  <c r="AU78" i="23"/>
  <c r="AM81" i="23"/>
  <c r="AS81" i="23"/>
  <c r="AL81" i="23"/>
  <c r="AR81" i="23"/>
  <c r="AK81" i="23"/>
  <c r="AQ81" i="23"/>
  <c r="AU81" i="23"/>
  <c r="AM82" i="23"/>
  <c r="AS82" i="23"/>
  <c r="AL82" i="23"/>
  <c r="AR82" i="23"/>
  <c r="AK82" i="23"/>
  <c r="AQ82" i="23"/>
  <c r="AU82" i="23"/>
  <c r="AM83" i="23"/>
  <c r="AS83" i="23"/>
  <c r="AL83" i="23"/>
  <c r="AR83" i="23"/>
  <c r="AK83" i="23"/>
  <c r="AQ83" i="23"/>
  <c r="AU83" i="23"/>
  <c r="AM84" i="23"/>
  <c r="AS84" i="23"/>
  <c r="AL84" i="23"/>
  <c r="AR84" i="23"/>
  <c r="AK84" i="23"/>
  <c r="AQ84" i="23"/>
  <c r="AU84" i="23"/>
  <c r="AM85" i="23"/>
  <c r="AS85" i="23"/>
  <c r="AL85" i="23"/>
  <c r="AR85" i="23"/>
  <c r="AK85" i="23"/>
  <c r="AQ85" i="23"/>
  <c r="AU85" i="23"/>
  <c r="AM86" i="23"/>
  <c r="AS86" i="23"/>
  <c r="AL86" i="23"/>
  <c r="AR86" i="23"/>
  <c r="AK86" i="23"/>
  <c r="AQ86" i="23"/>
  <c r="AU86" i="23"/>
  <c r="AM87" i="23"/>
  <c r="AS87" i="23"/>
  <c r="AL87" i="23"/>
  <c r="AR87" i="23"/>
  <c r="AK87" i="23"/>
  <c r="AQ87" i="23"/>
  <c r="AU87" i="23"/>
  <c r="AM88" i="23"/>
  <c r="AS88" i="23"/>
  <c r="AL88" i="23"/>
  <c r="AR88" i="23"/>
  <c r="AK88" i="23"/>
  <c r="AQ88" i="23"/>
  <c r="AU88" i="23"/>
  <c r="AM89" i="23"/>
  <c r="AS89" i="23"/>
  <c r="AL89" i="23"/>
  <c r="AR89" i="23"/>
  <c r="AK89" i="23"/>
  <c r="AQ89" i="23"/>
  <c r="AU89" i="23"/>
  <c r="AM90" i="23"/>
  <c r="AS90" i="23"/>
  <c r="AL90" i="23"/>
  <c r="AR90" i="23"/>
  <c r="AK90" i="23"/>
  <c r="AQ90" i="23"/>
  <c r="AU90" i="23"/>
  <c r="AM91" i="23"/>
  <c r="AS91" i="23"/>
  <c r="AL91" i="23"/>
  <c r="AR91" i="23"/>
  <c r="AK91" i="23"/>
  <c r="AQ91" i="23"/>
  <c r="AU91" i="23"/>
  <c r="AM92" i="23"/>
  <c r="AS92" i="23"/>
  <c r="AL92" i="23"/>
  <c r="AR92" i="23"/>
  <c r="AK92" i="23"/>
  <c r="AQ92" i="23"/>
  <c r="AU92" i="23"/>
  <c r="AM93" i="23"/>
  <c r="AS93" i="23"/>
  <c r="AL93" i="23"/>
  <c r="AR93" i="23"/>
  <c r="AK93" i="23"/>
  <c r="AQ93" i="23"/>
  <c r="AU93" i="23"/>
  <c r="AM94" i="23"/>
  <c r="AS94" i="23"/>
  <c r="AL94" i="23"/>
  <c r="AR94" i="23"/>
  <c r="AK94" i="23"/>
  <c r="AQ94" i="23"/>
  <c r="AU94" i="23"/>
  <c r="AM95" i="23"/>
  <c r="AS95" i="23"/>
  <c r="AL95" i="23"/>
  <c r="AR95" i="23"/>
  <c r="AK95" i="23"/>
  <c r="AQ95" i="23"/>
  <c r="AU95" i="23"/>
  <c r="AM96" i="23"/>
  <c r="AS96" i="23"/>
  <c r="AL96" i="23"/>
  <c r="AR96" i="23"/>
  <c r="AK96" i="23"/>
  <c r="AQ96" i="23"/>
  <c r="AU96" i="23"/>
  <c r="AM97" i="23"/>
  <c r="AS97" i="23"/>
  <c r="AL97" i="23"/>
  <c r="AR97" i="23"/>
  <c r="AK97" i="23"/>
  <c r="AQ97" i="23"/>
  <c r="AU97" i="23"/>
  <c r="AM98" i="23"/>
  <c r="AS98" i="23"/>
  <c r="AL98" i="23"/>
  <c r="AR98" i="23"/>
  <c r="AK98" i="23"/>
  <c r="AQ98" i="23"/>
  <c r="AU98" i="23"/>
  <c r="AM99" i="23"/>
  <c r="AS99" i="23"/>
  <c r="AL99" i="23"/>
  <c r="AR99" i="23"/>
  <c r="AK99" i="23"/>
  <c r="AQ99" i="23"/>
  <c r="AU99" i="23"/>
  <c r="AM100" i="23"/>
  <c r="AS100" i="23"/>
  <c r="AL100" i="23"/>
  <c r="AR100" i="23"/>
  <c r="AK100" i="23"/>
  <c r="AQ100" i="23"/>
  <c r="AU100" i="23"/>
  <c r="AU101" i="23"/>
  <c r="AM104" i="23"/>
  <c r="AS104" i="23"/>
  <c r="AL104" i="23"/>
  <c r="AR104" i="23"/>
  <c r="AK104" i="23"/>
  <c r="AQ104" i="23"/>
  <c r="AU104" i="23"/>
  <c r="AM105" i="23"/>
  <c r="AS105" i="23"/>
  <c r="AL105" i="23"/>
  <c r="AR105" i="23"/>
  <c r="AK105" i="23"/>
  <c r="AQ105" i="23"/>
  <c r="AU105" i="23"/>
  <c r="AM106" i="23"/>
  <c r="AS106" i="23"/>
  <c r="AL106" i="23"/>
  <c r="AR106" i="23"/>
  <c r="AK106" i="23"/>
  <c r="AQ106" i="23"/>
  <c r="AU106" i="23"/>
  <c r="AM107" i="23"/>
  <c r="AS107" i="23"/>
  <c r="AL107" i="23"/>
  <c r="AR107" i="23"/>
  <c r="AK107" i="23"/>
  <c r="AQ107" i="23"/>
  <c r="AU107" i="23"/>
  <c r="AM108" i="23"/>
  <c r="AS108" i="23"/>
  <c r="AL108" i="23"/>
  <c r="AR108" i="23"/>
  <c r="AK108" i="23"/>
  <c r="AQ108" i="23"/>
  <c r="AU108" i="23"/>
  <c r="AM109" i="23"/>
  <c r="AS109" i="23"/>
  <c r="AL109" i="23"/>
  <c r="AR109" i="23"/>
  <c r="AK109" i="23"/>
  <c r="AQ109" i="23"/>
  <c r="AU109" i="23"/>
  <c r="AM110" i="23"/>
  <c r="AS110" i="23"/>
  <c r="AL110" i="23"/>
  <c r="AR110" i="23"/>
  <c r="AK110" i="23"/>
  <c r="AQ110" i="23"/>
  <c r="AU110" i="23"/>
  <c r="AM111" i="23"/>
  <c r="AS111" i="23"/>
  <c r="AL111" i="23"/>
  <c r="AR111" i="23"/>
  <c r="AK111" i="23"/>
  <c r="AQ111" i="23"/>
  <c r="AU111" i="23"/>
  <c r="AM112" i="23"/>
  <c r="AS112" i="23"/>
  <c r="AL112" i="23"/>
  <c r="AR112" i="23"/>
  <c r="AK112" i="23"/>
  <c r="AQ112" i="23"/>
  <c r="AU112" i="23"/>
  <c r="AM113" i="23"/>
  <c r="AS113" i="23"/>
  <c r="AL113" i="23"/>
  <c r="AR113" i="23"/>
  <c r="AK113" i="23"/>
  <c r="AQ113" i="23"/>
  <c r="AU113" i="23"/>
  <c r="AM114" i="23"/>
  <c r="AS114" i="23"/>
  <c r="AL114" i="23"/>
  <c r="AR114" i="23"/>
  <c r="AK114" i="23"/>
  <c r="AQ114" i="23"/>
  <c r="AU114" i="23"/>
  <c r="AM115" i="23"/>
  <c r="AS115" i="23"/>
  <c r="AL115" i="23"/>
  <c r="AR115" i="23"/>
  <c r="AK115" i="23"/>
  <c r="AQ115" i="23"/>
  <c r="AU115" i="23"/>
  <c r="AM116" i="23"/>
  <c r="AS116" i="23"/>
  <c r="AL116" i="23"/>
  <c r="AR116" i="23"/>
  <c r="AK116" i="23"/>
  <c r="AQ116" i="23"/>
  <c r="AU116" i="23"/>
  <c r="AM117" i="23"/>
  <c r="AS117" i="23"/>
  <c r="AL117" i="23"/>
  <c r="AR117" i="23"/>
  <c r="AK117" i="23"/>
  <c r="AQ117" i="23"/>
  <c r="AU117" i="23"/>
  <c r="AM118" i="23"/>
  <c r="AS118" i="23"/>
  <c r="AL118" i="23"/>
  <c r="AR118" i="23"/>
  <c r="AK118" i="23"/>
  <c r="AQ118" i="23"/>
  <c r="AU118" i="23"/>
  <c r="AM119" i="23"/>
  <c r="AS119" i="23"/>
  <c r="AL119" i="23"/>
  <c r="AR119" i="23"/>
  <c r="AK119" i="23"/>
  <c r="AQ119" i="23"/>
  <c r="AU119" i="23"/>
  <c r="AM120" i="23"/>
  <c r="AS120" i="23"/>
  <c r="AL120" i="23"/>
  <c r="AR120" i="23"/>
  <c r="AK120" i="23"/>
  <c r="AQ120" i="23"/>
  <c r="AU120" i="23"/>
  <c r="AM121" i="23"/>
  <c r="AS121" i="23"/>
  <c r="AL121" i="23"/>
  <c r="AR121" i="23"/>
  <c r="AK121" i="23"/>
  <c r="AQ121" i="23"/>
  <c r="AU121" i="23"/>
  <c r="AM122" i="23"/>
  <c r="AS122" i="23"/>
  <c r="AL122" i="23"/>
  <c r="AR122" i="23"/>
  <c r="AK122" i="23"/>
  <c r="AQ122" i="23"/>
  <c r="AU122" i="23"/>
  <c r="AM123" i="23"/>
  <c r="AS123" i="23"/>
  <c r="AL123" i="23"/>
  <c r="AR123" i="23"/>
  <c r="AK123" i="23"/>
  <c r="AQ123" i="23"/>
  <c r="AU123" i="23"/>
  <c r="AX59" i="23"/>
  <c r="BD59" i="23"/>
  <c r="AW59" i="23"/>
  <c r="BC59" i="23"/>
  <c r="AV59" i="23"/>
  <c r="BB59" i="23"/>
  <c r="BF59" i="23"/>
  <c r="AX60" i="23"/>
  <c r="BD60" i="23"/>
  <c r="AW60" i="23"/>
  <c r="BC60" i="23"/>
  <c r="AV60" i="23"/>
  <c r="BB60" i="23"/>
  <c r="BF60" i="23"/>
  <c r="AX61" i="23"/>
  <c r="BD61" i="23"/>
  <c r="AW61" i="23"/>
  <c r="BC61" i="23"/>
  <c r="AV61" i="23"/>
  <c r="BB61" i="23"/>
  <c r="BF61" i="23"/>
  <c r="AX62" i="23"/>
  <c r="BD62" i="23"/>
  <c r="AW62" i="23"/>
  <c r="BC62" i="23"/>
  <c r="AV62" i="23"/>
  <c r="BB62" i="23"/>
  <c r="BF62" i="23"/>
  <c r="AX63" i="23"/>
  <c r="BD63" i="23"/>
  <c r="AW63" i="23"/>
  <c r="BC63" i="23"/>
  <c r="AV63" i="23"/>
  <c r="BB63" i="23"/>
  <c r="BF63" i="23"/>
  <c r="AX64" i="23"/>
  <c r="BD64" i="23"/>
  <c r="AW64" i="23"/>
  <c r="BC64" i="23"/>
  <c r="AV64" i="23"/>
  <c r="BB64" i="23"/>
  <c r="BF64" i="23"/>
  <c r="AX65" i="23"/>
  <c r="BD65" i="23"/>
  <c r="AW65" i="23"/>
  <c r="BC65" i="23"/>
  <c r="AV65" i="23"/>
  <c r="BB65" i="23"/>
  <c r="BF65" i="23"/>
  <c r="AX66" i="23"/>
  <c r="BD66" i="23"/>
  <c r="AW66" i="23"/>
  <c r="BC66" i="23"/>
  <c r="AV66" i="23"/>
  <c r="BB66" i="23"/>
  <c r="BF66" i="23"/>
  <c r="AX67" i="23"/>
  <c r="BD67" i="23"/>
  <c r="AW67" i="23"/>
  <c r="BC67" i="23"/>
  <c r="AV67" i="23"/>
  <c r="BB67" i="23"/>
  <c r="BF67" i="23"/>
  <c r="AX68" i="23"/>
  <c r="BD68" i="23"/>
  <c r="AW68" i="23"/>
  <c r="BC68" i="23"/>
  <c r="AV68" i="23"/>
  <c r="BB68" i="23"/>
  <c r="BF68" i="23"/>
  <c r="AX69" i="23"/>
  <c r="BD69" i="23"/>
  <c r="AW69" i="23"/>
  <c r="BC69" i="23"/>
  <c r="AV69" i="23"/>
  <c r="BB69" i="23"/>
  <c r="BF69" i="23"/>
  <c r="AX70" i="23"/>
  <c r="BD70" i="23"/>
  <c r="AW70" i="23"/>
  <c r="BC70" i="23"/>
  <c r="AV70" i="23"/>
  <c r="BB70" i="23"/>
  <c r="BF70" i="23"/>
  <c r="AX71" i="23"/>
  <c r="BD71" i="23"/>
  <c r="AW71" i="23"/>
  <c r="BC71" i="23"/>
  <c r="AV71" i="23"/>
  <c r="BB71" i="23"/>
  <c r="BF71" i="23"/>
  <c r="AX72" i="23"/>
  <c r="BD72" i="23"/>
  <c r="AW72" i="23"/>
  <c r="BC72" i="23"/>
  <c r="AV72" i="23"/>
  <c r="BB72" i="23"/>
  <c r="BF72" i="23"/>
  <c r="AX73" i="23"/>
  <c r="BD73" i="23"/>
  <c r="AW73" i="23"/>
  <c r="BC73" i="23"/>
  <c r="AV73" i="23"/>
  <c r="BB73" i="23"/>
  <c r="BF73" i="23"/>
  <c r="AX74" i="23"/>
  <c r="BD74" i="23"/>
  <c r="AW74" i="23"/>
  <c r="BC74" i="23"/>
  <c r="AV74" i="23"/>
  <c r="BB74" i="23"/>
  <c r="BF74" i="23"/>
  <c r="AX75" i="23"/>
  <c r="BD75" i="23"/>
  <c r="AW75" i="23"/>
  <c r="BC75" i="23"/>
  <c r="AV75" i="23"/>
  <c r="BB75" i="23"/>
  <c r="BF75" i="23"/>
  <c r="AX76" i="23"/>
  <c r="BD76" i="23"/>
  <c r="AW76" i="23"/>
  <c r="BC76" i="23"/>
  <c r="AV76" i="23"/>
  <c r="BB76" i="23"/>
  <c r="BF76" i="23"/>
  <c r="AX77" i="23"/>
  <c r="BD77" i="23"/>
  <c r="AW77" i="23"/>
  <c r="BC77" i="23"/>
  <c r="AV77" i="23"/>
  <c r="BB77" i="23"/>
  <c r="BF77" i="23"/>
  <c r="BF78" i="23"/>
  <c r="AX81" i="23"/>
  <c r="BD81" i="23"/>
  <c r="AW81" i="23"/>
  <c r="BC81" i="23"/>
  <c r="AV81" i="23"/>
  <c r="BB81" i="23"/>
  <c r="BF81" i="23"/>
  <c r="AX82" i="23"/>
  <c r="BD82" i="23"/>
  <c r="AW82" i="23"/>
  <c r="BC82" i="23"/>
  <c r="AV82" i="23"/>
  <c r="BB82" i="23"/>
  <c r="BF82" i="23"/>
  <c r="AX83" i="23"/>
  <c r="BD83" i="23"/>
  <c r="AW83" i="23"/>
  <c r="BC83" i="23"/>
  <c r="AV83" i="23"/>
  <c r="BB83" i="23"/>
  <c r="BF83" i="23"/>
  <c r="AX84" i="23"/>
  <c r="BD84" i="23"/>
  <c r="AW84" i="23"/>
  <c r="BC84" i="23"/>
  <c r="AV84" i="23"/>
  <c r="BB84" i="23"/>
  <c r="BF84" i="23"/>
  <c r="AX85" i="23"/>
  <c r="BD85" i="23"/>
  <c r="AW85" i="23"/>
  <c r="BC85" i="23"/>
  <c r="AV85" i="23"/>
  <c r="BB85" i="23"/>
  <c r="BF85" i="23"/>
  <c r="AX86" i="23"/>
  <c r="BD86" i="23"/>
  <c r="AW86" i="23"/>
  <c r="BC86" i="23"/>
  <c r="AV86" i="23"/>
  <c r="BB86" i="23"/>
  <c r="BF86" i="23"/>
  <c r="AX87" i="23"/>
  <c r="BD87" i="23"/>
  <c r="AW87" i="23"/>
  <c r="BC87" i="23"/>
  <c r="AV87" i="23"/>
  <c r="BB87" i="23"/>
  <c r="BF87" i="23"/>
  <c r="AX88" i="23"/>
  <c r="BD88" i="23"/>
  <c r="AW88" i="23"/>
  <c r="BC88" i="23"/>
  <c r="AV88" i="23"/>
  <c r="BB88" i="23"/>
  <c r="BF88" i="23"/>
  <c r="AX89" i="23"/>
  <c r="BD89" i="23"/>
  <c r="AW89" i="23"/>
  <c r="BC89" i="23"/>
  <c r="AV89" i="23"/>
  <c r="BB89" i="23"/>
  <c r="BF89" i="23"/>
  <c r="AX90" i="23"/>
  <c r="BD90" i="23"/>
  <c r="AW90" i="23"/>
  <c r="BC90" i="23"/>
  <c r="AV90" i="23"/>
  <c r="BB90" i="23"/>
  <c r="BF90" i="23"/>
  <c r="AX91" i="23"/>
  <c r="BD91" i="23"/>
  <c r="AW91" i="23"/>
  <c r="BC91" i="23"/>
  <c r="AV91" i="23"/>
  <c r="BB91" i="23"/>
  <c r="BF91" i="23"/>
  <c r="AX92" i="23"/>
  <c r="BD92" i="23"/>
  <c r="AW92" i="23"/>
  <c r="BC92" i="23"/>
  <c r="AV92" i="23"/>
  <c r="BB92" i="23"/>
  <c r="BF92" i="23"/>
  <c r="AX93" i="23"/>
  <c r="BD93" i="23"/>
  <c r="AW93" i="23"/>
  <c r="BC93" i="23"/>
  <c r="AV93" i="23"/>
  <c r="BB93" i="23"/>
  <c r="BF93" i="23"/>
  <c r="AX94" i="23"/>
  <c r="BD94" i="23"/>
  <c r="AW94" i="23"/>
  <c r="BC94" i="23"/>
  <c r="AV94" i="23"/>
  <c r="BB94" i="23"/>
  <c r="BF94" i="23"/>
  <c r="AX95" i="23"/>
  <c r="BD95" i="23"/>
  <c r="AW95" i="23"/>
  <c r="BC95" i="23"/>
  <c r="AV95" i="23"/>
  <c r="BB95" i="23"/>
  <c r="BF95" i="23"/>
  <c r="AX96" i="23"/>
  <c r="BD96" i="23"/>
  <c r="AW96" i="23"/>
  <c r="BC96" i="23"/>
  <c r="AV96" i="23"/>
  <c r="BB96" i="23"/>
  <c r="BF96" i="23"/>
  <c r="AX97" i="23"/>
  <c r="BD97" i="23"/>
  <c r="AW97" i="23"/>
  <c r="BC97" i="23"/>
  <c r="AV97" i="23"/>
  <c r="BB97" i="23"/>
  <c r="BF97" i="23"/>
  <c r="AX98" i="23"/>
  <c r="BD98" i="23"/>
  <c r="AW98" i="23"/>
  <c r="BC98" i="23"/>
  <c r="AV98" i="23"/>
  <c r="BB98" i="23"/>
  <c r="BF98" i="23"/>
  <c r="AX99" i="23"/>
  <c r="BD99" i="23"/>
  <c r="AW99" i="23"/>
  <c r="BC99" i="23"/>
  <c r="AV99" i="23"/>
  <c r="BB99" i="23"/>
  <c r="BF99" i="23"/>
  <c r="AX100" i="23"/>
  <c r="BD100" i="23"/>
  <c r="AW100" i="23"/>
  <c r="BC100" i="23"/>
  <c r="AV100" i="23"/>
  <c r="BB100" i="23"/>
  <c r="BF100" i="23"/>
  <c r="BF101" i="23"/>
  <c r="AX104" i="23"/>
  <c r="BD104" i="23"/>
  <c r="AW104" i="23"/>
  <c r="BC104" i="23"/>
  <c r="AV104" i="23"/>
  <c r="BB104" i="23"/>
  <c r="BF104" i="23"/>
  <c r="AX105" i="23"/>
  <c r="BD105" i="23"/>
  <c r="AW105" i="23"/>
  <c r="BC105" i="23"/>
  <c r="AV105" i="23"/>
  <c r="BB105" i="23"/>
  <c r="BF105" i="23"/>
  <c r="AX106" i="23"/>
  <c r="BD106" i="23"/>
  <c r="AW106" i="23"/>
  <c r="BC106" i="23"/>
  <c r="AV106" i="23"/>
  <c r="BB106" i="23"/>
  <c r="BF106" i="23"/>
  <c r="AX107" i="23"/>
  <c r="BD107" i="23"/>
  <c r="AW107" i="23"/>
  <c r="BC107" i="23"/>
  <c r="AV107" i="23"/>
  <c r="BB107" i="23"/>
  <c r="BF107" i="23"/>
  <c r="AX108" i="23"/>
  <c r="BD108" i="23"/>
  <c r="AW108" i="23"/>
  <c r="BC108" i="23"/>
  <c r="AV108" i="23"/>
  <c r="BB108" i="23"/>
  <c r="BF108" i="23"/>
  <c r="AX109" i="23"/>
  <c r="BD109" i="23"/>
  <c r="AW109" i="23"/>
  <c r="BC109" i="23"/>
  <c r="AV109" i="23"/>
  <c r="BB109" i="23"/>
  <c r="BF109" i="23"/>
  <c r="AX110" i="23"/>
  <c r="BD110" i="23"/>
  <c r="AW110" i="23"/>
  <c r="BC110" i="23"/>
  <c r="AV110" i="23"/>
  <c r="BB110" i="23"/>
  <c r="BF110" i="23"/>
  <c r="AX111" i="23"/>
  <c r="BD111" i="23"/>
  <c r="AW111" i="23"/>
  <c r="BC111" i="23"/>
  <c r="AV111" i="23"/>
  <c r="BB111" i="23"/>
  <c r="BF111" i="23"/>
  <c r="AX112" i="23"/>
  <c r="BD112" i="23"/>
  <c r="AW112" i="23"/>
  <c r="BC112" i="23"/>
  <c r="AV112" i="23"/>
  <c r="BB112" i="23"/>
  <c r="BF112" i="23"/>
  <c r="AX113" i="23"/>
  <c r="BD113" i="23"/>
  <c r="AW113" i="23"/>
  <c r="BC113" i="23"/>
  <c r="AV113" i="23"/>
  <c r="BB113" i="23"/>
  <c r="BF113" i="23"/>
  <c r="AX114" i="23"/>
  <c r="BD114" i="23"/>
  <c r="AW114" i="23"/>
  <c r="BC114" i="23"/>
  <c r="AV114" i="23"/>
  <c r="BB114" i="23"/>
  <c r="BF114" i="23"/>
  <c r="AX115" i="23"/>
  <c r="BD115" i="23"/>
  <c r="AW115" i="23"/>
  <c r="BC115" i="23"/>
  <c r="AV115" i="23"/>
  <c r="BB115" i="23"/>
  <c r="BF115" i="23"/>
  <c r="AX116" i="23"/>
  <c r="BD116" i="23"/>
  <c r="AW116" i="23"/>
  <c r="BC116" i="23"/>
  <c r="AV116" i="23"/>
  <c r="BB116" i="23"/>
  <c r="BF116" i="23"/>
  <c r="AX117" i="23"/>
  <c r="BD117" i="23"/>
  <c r="AW117" i="23"/>
  <c r="BC117" i="23"/>
  <c r="AV117" i="23"/>
  <c r="BB117" i="23"/>
  <c r="BF117" i="23"/>
  <c r="AX118" i="23"/>
  <c r="BD118" i="23"/>
  <c r="AW118" i="23"/>
  <c r="BC118" i="23"/>
  <c r="AV118" i="23"/>
  <c r="BB118" i="23"/>
  <c r="BF118" i="23"/>
  <c r="AX119" i="23"/>
  <c r="BD119" i="23"/>
  <c r="AW119" i="23"/>
  <c r="BC119" i="23"/>
  <c r="AV119" i="23"/>
  <c r="BB119" i="23"/>
  <c r="BF119" i="23"/>
  <c r="AX120" i="23"/>
  <c r="BD120" i="23"/>
  <c r="AW120" i="23"/>
  <c r="BC120" i="23"/>
  <c r="AV120" i="23"/>
  <c r="BB120" i="23"/>
  <c r="BF120" i="23"/>
  <c r="AX121" i="23"/>
  <c r="BD121" i="23"/>
  <c r="AW121" i="23"/>
  <c r="BC121" i="23"/>
  <c r="AV121" i="23"/>
  <c r="BB121" i="23"/>
  <c r="BF121" i="23"/>
  <c r="AX122" i="23"/>
  <c r="BD122" i="23"/>
  <c r="AW122" i="23"/>
  <c r="BC122" i="23"/>
  <c r="AV122" i="23"/>
  <c r="BB122" i="23"/>
  <c r="BF122" i="23"/>
  <c r="AX123" i="23"/>
  <c r="BD123" i="23"/>
  <c r="AW123" i="23"/>
  <c r="BC123" i="23"/>
  <c r="AV123" i="23"/>
  <c r="BB123" i="23"/>
  <c r="BF123" i="23"/>
  <c r="BI59" i="23"/>
  <c r="BO59" i="23"/>
  <c r="BH59" i="23"/>
  <c r="BN59" i="23"/>
  <c r="BG59" i="23"/>
  <c r="BM59" i="23"/>
  <c r="BQ59" i="23"/>
  <c r="BI60" i="23"/>
  <c r="BO60" i="23"/>
  <c r="BH60" i="23"/>
  <c r="BN60" i="23"/>
  <c r="BG60" i="23"/>
  <c r="BM60" i="23"/>
  <c r="BQ60" i="23"/>
  <c r="BI61" i="23"/>
  <c r="BO61" i="23"/>
  <c r="BH61" i="23"/>
  <c r="BN61" i="23"/>
  <c r="BG61" i="23"/>
  <c r="BM61" i="23"/>
  <c r="BQ61" i="23"/>
  <c r="BI62" i="23"/>
  <c r="BO62" i="23"/>
  <c r="BH62" i="23"/>
  <c r="BN62" i="23"/>
  <c r="BG62" i="23"/>
  <c r="BM62" i="23"/>
  <c r="BQ62" i="23"/>
  <c r="BI63" i="23"/>
  <c r="BO63" i="23"/>
  <c r="BH63" i="23"/>
  <c r="BN63" i="23"/>
  <c r="BG63" i="23"/>
  <c r="BM63" i="23"/>
  <c r="BQ63" i="23"/>
  <c r="BI64" i="23"/>
  <c r="BO64" i="23"/>
  <c r="BH64" i="23"/>
  <c r="BN64" i="23"/>
  <c r="BG64" i="23"/>
  <c r="BM64" i="23"/>
  <c r="BQ64" i="23"/>
  <c r="BI65" i="23"/>
  <c r="BO65" i="23"/>
  <c r="BH65" i="23"/>
  <c r="BN65" i="23"/>
  <c r="BG65" i="23"/>
  <c r="BM65" i="23"/>
  <c r="BQ65" i="23"/>
  <c r="BI66" i="23"/>
  <c r="BO66" i="23"/>
  <c r="BH66" i="23"/>
  <c r="BN66" i="23"/>
  <c r="BG66" i="23"/>
  <c r="BM66" i="23"/>
  <c r="BQ66" i="23"/>
  <c r="BI67" i="23"/>
  <c r="BO67" i="23"/>
  <c r="BH67" i="23"/>
  <c r="BN67" i="23"/>
  <c r="BG67" i="23"/>
  <c r="BM67" i="23"/>
  <c r="BQ67" i="23"/>
  <c r="BI68" i="23"/>
  <c r="BO68" i="23"/>
  <c r="BH68" i="23"/>
  <c r="BN68" i="23"/>
  <c r="BG68" i="23"/>
  <c r="BM68" i="23"/>
  <c r="BQ68" i="23"/>
  <c r="BI69" i="23"/>
  <c r="BO69" i="23"/>
  <c r="BH69" i="23"/>
  <c r="BN69" i="23"/>
  <c r="BG69" i="23"/>
  <c r="BM69" i="23"/>
  <c r="BQ69" i="23"/>
  <c r="BI70" i="23"/>
  <c r="BO70" i="23"/>
  <c r="BH70" i="23"/>
  <c r="BN70" i="23"/>
  <c r="BG70" i="23"/>
  <c r="BM70" i="23"/>
  <c r="BQ70" i="23"/>
  <c r="BI71" i="23"/>
  <c r="BO71" i="23"/>
  <c r="BH71" i="23"/>
  <c r="BN71" i="23"/>
  <c r="BG71" i="23"/>
  <c r="BM71" i="23"/>
  <c r="BQ71" i="23"/>
  <c r="BI72" i="23"/>
  <c r="BO72" i="23"/>
  <c r="BH72" i="23"/>
  <c r="BN72" i="23"/>
  <c r="BG72" i="23"/>
  <c r="BM72" i="23"/>
  <c r="BQ72" i="23"/>
  <c r="BI73" i="23"/>
  <c r="BO73" i="23"/>
  <c r="BH73" i="23"/>
  <c r="BN73" i="23"/>
  <c r="BG73" i="23"/>
  <c r="BM73" i="23"/>
  <c r="BQ73" i="23"/>
  <c r="BI74" i="23"/>
  <c r="BO74" i="23"/>
  <c r="BH74" i="23"/>
  <c r="BN74" i="23"/>
  <c r="BG74" i="23"/>
  <c r="BM74" i="23"/>
  <c r="BQ74" i="23"/>
  <c r="BI75" i="23"/>
  <c r="BO75" i="23"/>
  <c r="BH75" i="23"/>
  <c r="BN75" i="23"/>
  <c r="BG75" i="23"/>
  <c r="BM75" i="23"/>
  <c r="BQ75" i="23"/>
  <c r="BI76" i="23"/>
  <c r="BO76" i="23"/>
  <c r="BH76" i="23"/>
  <c r="BN76" i="23"/>
  <c r="BG76" i="23"/>
  <c r="BM76" i="23"/>
  <c r="BQ76" i="23"/>
  <c r="BI77" i="23"/>
  <c r="BO77" i="23"/>
  <c r="BH77" i="23"/>
  <c r="BN77" i="23"/>
  <c r="BG77" i="23"/>
  <c r="BM77" i="23"/>
  <c r="BQ77" i="23"/>
  <c r="BQ78" i="23"/>
  <c r="BI81" i="23"/>
  <c r="BO81" i="23"/>
  <c r="BH81" i="23"/>
  <c r="BN81" i="23"/>
  <c r="BG81" i="23"/>
  <c r="BM81" i="23"/>
  <c r="BQ81" i="23"/>
  <c r="BI82" i="23"/>
  <c r="BO82" i="23"/>
  <c r="BH82" i="23"/>
  <c r="BN82" i="23"/>
  <c r="BG82" i="23"/>
  <c r="BM82" i="23"/>
  <c r="BQ82" i="23"/>
  <c r="BI83" i="23"/>
  <c r="BO83" i="23"/>
  <c r="BH83" i="23"/>
  <c r="BN83" i="23"/>
  <c r="BG83" i="23"/>
  <c r="BM83" i="23"/>
  <c r="BQ83" i="23"/>
  <c r="BI84" i="23"/>
  <c r="BO84" i="23"/>
  <c r="BH84" i="23"/>
  <c r="BN84" i="23"/>
  <c r="BG84" i="23"/>
  <c r="BM84" i="23"/>
  <c r="BQ84" i="23"/>
  <c r="BI85" i="23"/>
  <c r="BO85" i="23"/>
  <c r="BH85" i="23"/>
  <c r="BN85" i="23"/>
  <c r="BG85" i="23"/>
  <c r="BM85" i="23"/>
  <c r="BQ85" i="23"/>
  <c r="BI86" i="23"/>
  <c r="BO86" i="23"/>
  <c r="BH86" i="23"/>
  <c r="BN86" i="23"/>
  <c r="BG86" i="23"/>
  <c r="BM86" i="23"/>
  <c r="BQ86" i="23"/>
  <c r="BI87" i="23"/>
  <c r="BO87" i="23"/>
  <c r="BH87" i="23"/>
  <c r="BN87" i="23"/>
  <c r="BG87" i="23"/>
  <c r="BM87" i="23"/>
  <c r="BQ87" i="23"/>
  <c r="BI88" i="23"/>
  <c r="BO88" i="23"/>
  <c r="BH88" i="23"/>
  <c r="BN88" i="23"/>
  <c r="BG88" i="23"/>
  <c r="BM88" i="23"/>
  <c r="BQ88" i="23"/>
  <c r="BI89" i="23"/>
  <c r="BO89" i="23"/>
  <c r="BH89" i="23"/>
  <c r="BN89" i="23"/>
  <c r="BG89" i="23"/>
  <c r="BM89" i="23"/>
  <c r="BQ89" i="23"/>
  <c r="BI90" i="23"/>
  <c r="BO90" i="23"/>
  <c r="BH90" i="23"/>
  <c r="BN90" i="23"/>
  <c r="BG90" i="23"/>
  <c r="BM90" i="23"/>
  <c r="BQ90" i="23"/>
  <c r="BI91" i="23"/>
  <c r="BO91" i="23"/>
  <c r="BH91" i="23"/>
  <c r="BN91" i="23"/>
  <c r="BG91" i="23"/>
  <c r="BM91" i="23"/>
  <c r="BQ91" i="23"/>
  <c r="BI92" i="23"/>
  <c r="BO92" i="23"/>
  <c r="BH92" i="23"/>
  <c r="BN92" i="23"/>
  <c r="BG92" i="23"/>
  <c r="BM92" i="23"/>
  <c r="BQ92" i="23"/>
  <c r="BI93" i="23"/>
  <c r="BO93" i="23"/>
  <c r="BH93" i="23"/>
  <c r="BN93" i="23"/>
  <c r="BG93" i="23"/>
  <c r="BM93" i="23"/>
  <c r="BQ93" i="23"/>
  <c r="BI94" i="23"/>
  <c r="BO94" i="23"/>
  <c r="BH94" i="23"/>
  <c r="BN94" i="23"/>
  <c r="BG94" i="23"/>
  <c r="BM94" i="23"/>
  <c r="BQ94" i="23"/>
  <c r="BI95" i="23"/>
  <c r="BO95" i="23"/>
  <c r="BH95" i="23"/>
  <c r="BN95" i="23"/>
  <c r="BG95" i="23"/>
  <c r="BM95" i="23"/>
  <c r="BQ95" i="23"/>
  <c r="BI96" i="23"/>
  <c r="BO96" i="23"/>
  <c r="BH96" i="23"/>
  <c r="BN96" i="23"/>
  <c r="BG96" i="23"/>
  <c r="BM96" i="23"/>
  <c r="BQ96" i="23"/>
  <c r="BI97" i="23"/>
  <c r="BO97" i="23"/>
  <c r="BH97" i="23"/>
  <c r="BN97" i="23"/>
  <c r="BG97" i="23"/>
  <c r="BM97" i="23"/>
  <c r="BQ97" i="23"/>
  <c r="BI98" i="23"/>
  <c r="BO98" i="23"/>
  <c r="BH98" i="23"/>
  <c r="BN98" i="23"/>
  <c r="BG98" i="23"/>
  <c r="BM98" i="23"/>
  <c r="BQ98" i="23"/>
  <c r="BI99" i="23"/>
  <c r="BO99" i="23"/>
  <c r="BH99" i="23"/>
  <c r="BN99" i="23"/>
  <c r="BG99" i="23"/>
  <c r="BM99" i="23"/>
  <c r="BQ99" i="23"/>
  <c r="BI100" i="23"/>
  <c r="BO100" i="23"/>
  <c r="BH100" i="23"/>
  <c r="BN100" i="23"/>
  <c r="BG100" i="23"/>
  <c r="BM100" i="23"/>
  <c r="BQ100" i="23"/>
  <c r="BQ101" i="23"/>
  <c r="BI104" i="23"/>
  <c r="BO104" i="23"/>
  <c r="BH104" i="23"/>
  <c r="BN104" i="23"/>
  <c r="BG104" i="23"/>
  <c r="BM104" i="23"/>
  <c r="BQ104" i="23"/>
  <c r="BI105" i="23"/>
  <c r="BO105" i="23"/>
  <c r="BH105" i="23"/>
  <c r="BN105" i="23"/>
  <c r="BG105" i="23"/>
  <c r="BM105" i="23"/>
  <c r="BQ105" i="23"/>
  <c r="BI106" i="23"/>
  <c r="BO106" i="23"/>
  <c r="BH106" i="23"/>
  <c r="BN106" i="23"/>
  <c r="BG106" i="23"/>
  <c r="BM106" i="23"/>
  <c r="BQ106" i="23"/>
  <c r="BI107" i="23"/>
  <c r="BO107" i="23"/>
  <c r="BH107" i="23"/>
  <c r="BN107" i="23"/>
  <c r="BG107" i="23"/>
  <c r="BM107" i="23"/>
  <c r="BQ107" i="23"/>
  <c r="BI108" i="23"/>
  <c r="BO108" i="23"/>
  <c r="BH108" i="23"/>
  <c r="BN108" i="23"/>
  <c r="BG108" i="23"/>
  <c r="BM108" i="23"/>
  <c r="BQ108" i="23"/>
  <c r="BI109" i="23"/>
  <c r="BO109" i="23"/>
  <c r="BH109" i="23"/>
  <c r="BN109" i="23"/>
  <c r="BG109" i="23"/>
  <c r="BM109" i="23"/>
  <c r="BQ109" i="23"/>
  <c r="BI110" i="23"/>
  <c r="BO110" i="23"/>
  <c r="BH110" i="23"/>
  <c r="BN110" i="23"/>
  <c r="BG110" i="23"/>
  <c r="BM110" i="23"/>
  <c r="BQ110" i="23"/>
  <c r="BI111" i="23"/>
  <c r="BO111" i="23"/>
  <c r="BH111" i="23"/>
  <c r="BN111" i="23"/>
  <c r="BG111" i="23"/>
  <c r="BM111" i="23"/>
  <c r="BQ111" i="23"/>
  <c r="BI112" i="23"/>
  <c r="BO112" i="23"/>
  <c r="BH112" i="23"/>
  <c r="BN112" i="23"/>
  <c r="BG112" i="23"/>
  <c r="BM112" i="23"/>
  <c r="BQ112" i="23"/>
  <c r="BI113" i="23"/>
  <c r="BO113" i="23"/>
  <c r="BH113" i="23"/>
  <c r="BN113" i="23"/>
  <c r="BG113" i="23"/>
  <c r="BM113" i="23"/>
  <c r="BQ113" i="23"/>
  <c r="BI114" i="23"/>
  <c r="BO114" i="23"/>
  <c r="BH114" i="23"/>
  <c r="BN114" i="23"/>
  <c r="BG114" i="23"/>
  <c r="BM114" i="23"/>
  <c r="BQ114" i="23"/>
  <c r="BI115" i="23"/>
  <c r="BO115" i="23"/>
  <c r="BH115" i="23"/>
  <c r="BN115" i="23"/>
  <c r="BG115" i="23"/>
  <c r="BM115" i="23"/>
  <c r="BQ115" i="23"/>
  <c r="BI116" i="23"/>
  <c r="BO116" i="23"/>
  <c r="BH116" i="23"/>
  <c r="BN116" i="23"/>
  <c r="BG116" i="23"/>
  <c r="BM116" i="23"/>
  <c r="BQ116" i="23"/>
  <c r="BI117" i="23"/>
  <c r="BO117" i="23"/>
  <c r="BH117" i="23"/>
  <c r="BN117" i="23"/>
  <c r="BG117" i="23"/>
  <c r="BM117" i="23"/>
  <c r="BQ117" i="23"/>
  <c r="BI118" i="23"/>
  <c r="BO118" i="23"/>
  <c r="BH118" i="23"/>
  <c r="BN118" i="23"/>
  <c r="BG118" i="23"/>
  <c r="BM118" i="23"/>
  <c r="BQ118" i="23"/>
  <c r="BI119" i="23"/>
  <c r="BO119" i="23"/>
  <c r="BH119" i="23"/>
  <c r="BN119" i="23"/>
  <c r="BG119" i="23"/>
  <c r="BM119" i="23"/>
  <c r="BQ119" i="23"/>
  <c r="BI120" i="23"/>
  <c r="BO120" i="23"/>
  <c r="BH120" i="23"/>
  <c r="BN120" i="23"/>
  <c r="BG120" i="23"/>
  <c r="BM120" i="23"/>
  <c r="BQ120" i="23"/>
  <c r="BI121" i="23"/>
  <c r="BO121" i="23"/>
  <c r="BH121" i="23"/>
  <c r="BN121" i="23"/>
  <c r="BG121" i="23"/>
  <c r="BM121" i="23"/>
  <c r="BQ121" i="23"/>
  <c r="BI122" i="23"/>
  <c r="BO122" i="23"/>
  <c r="BH122" i="23"/>
  <c r="BN122" i="23"/>
  <c r="BG122" i="23"/>
  <c r="BM122" i="23"/>
  <c r="BQ122" i="23"/>
  <c r="BI123" i="23"/>
  <c r="BO123" i="23"/>
  <c r="BH123" i="23"/>
  <c r="BN123" i="23"/>
  <c r="BG123" i="23"/>
  <c r="BM123" i="23"/>
  <c r="BQ123" i="23"/>
  <c r="G123" i="23"/>
  <c r="K123" i="23"/>
  <c r="H123" i="23"/>
  <c r="L123" i="23"/>
  <c r="F123" i="23"/>
  <c r="J123" i="23"/>
  <c r="N123" i="23"/>
  <c r="G122" i="23"/>
  <c r="K122" i="23"/>
  <c r="H122" i="23"/>
  <c r="L122" i="23"/>
  <c r="F122" i="23"/>
  <c r="J122" i="23"/>
  <c r="N122" i="23"/>
  <c r="G121" i="23"/>
  <c r="K121" i="23"/>
  <c r="H121" i="23"/>
  <c r="L121" i="23"/>
  <c r="F121" i="23"/>
  <c r="J121" i="23"/>
  <c r="N121" i="23"/>
  <c r="G120" i="23"/>
  <c r="K120" i="23"/>
  <c r="H120" i="23"/>
  <c r="L120" i="23"/>
  <c r="F120" i="23"/>
  <c r="J120" i="23"/>
  <c r="N120" i="23"/>
  <c r="G119" i="23"/>
  <c r="K119" i="23"/>
  <c r="H119" i="23"/>
  <c r="L119" i="23"/>
  <c r="F119" i="23"/>
  <c r="J119" i="23"/>
  <c r="N119" i="23"/>
  <c r="G118" i="23"/>
  <c r="K118" i="23"/>
  <c r="H118" i="23"/>
  <c r="L118" i="23"/>
  <c r="F118" i="23"/>
  <c r="J118" i="23"/>
  <c r="N118" i="23"/>
  <c r="G117" i="23"/>
  <c r="K117" i="23"/>
  <c r="H117" i="23"/>
  <c r="L117" i="23"/>
  <c r="F117" i="23"/>
  <c r="J117" i="23"/>
  <c r="N117" i="23"/>
  <c r="G116" i="23"/>
  <c r="K116" i="23"/>
  <c r="H116" i="23"/>
  <c r="L116" i="23"/>
  <c r="F116" i="23"/>
  <c r="J116" i="23"/>
  <c r="N116" i="23"/>
  <c r="G115" i="23"/>
  <c r="K115" i="23"/>
  <c r="H115" i="23"/>
  <c r="L115" i="23"/>
  <c r="F115" i="23"/>
  <c r="J115" i="23"/>
  <c r="N115" i="23"/>
  <c r="G114" i="23"/>
  <c r="K114" i="23"/>
  <c r="H114" i="23"/>
  <c r="L114" i="23"/>
  <c r="F114" i="23"/>
  <c r="J114" i="23"/>
  <c r="N114" i="23"/>
  <c r="G113" i="23"/>
  <c r="K113" i="23"/>
  <c r="H113" i="23"/>
  <c r="L113" i="23"/>
  <c r="F113" i="23"/>
  <c r="J113" i="23"/>
  <c r="N113" i="23"/>
  <c r="G112" i="23"/>
  <c r="K112" i="23"/>
  <c r="H112" i="23"/>
  <c r="L112" i="23"/>
  <c r="F112" i="23"/>
  <c r="J112" i="23"/>
  <c r="N112" i="23"/>
  <c r="G111" i="23"/>
  <c r="K111" i="23"/>
  <c r="H111" i="23"/>
  <c r="L111" i="23"/>
  <c r="F111" i="23"/>
  <c r="J111" i="23"/>
  <c r="N111" i="23"/>
  <c r="G110" i="23"/>
  <c r="K110" i="23"/>
  <c r="H110" i="23"/>
  <c r="L110" i="23"/>
  <c r="F110" i="23"/>
  <c r="J110" i="23"/>
  <c r="N110" i="23"/>
  <c r="G109" i="23"/>
  <c r="K109" i="23"/>
  <c r="H109" i="23"/>
  <c r="L109" i="23"/>
  <c r="F109" i="23"/>
  <c r="J109" i="23"/>
  <c r="N109" i="23"/>
  <c r="G108" i="23"/>
  <c r="K108" i="23"/>
  <c r="H108" i="23"/>
  <c r="L108" i="23"/>
  <c r="F108" i="23"/>
  <c r="J108" i="23"/>
  <c r="N108" i="23"/>
  <c r="G107" i="23"/>
  <c r="K107" i="23"/>
  <c r="H107" i="23"/>
  <c r="L107" i="23"/>
  <c r="F107" i="23"/>
  <c r="J107" i="23"/>
  <c r="N107" i="23"/>
  <c r="G106" i="23"/>
  <c r="K106" i="23"/>
  <c r="H106" i="23"/>
  <c r="L106" i="23"/>
  <c r="F106" i="23"/>
  <c r="J106" i="23"/>
  <c r="N106" i="23"/>
  <c r="G105" i="23"/>
  <c r="K105" i="23"/>
  <c r="H105" i="23"/>
  <c r="L105" i="23"/>
  <c r="F105" i="23"/>
  <c r="J105" i="23"/>
  <c r="N105" i="23"/>
  <c r="G100" i="23"/>
  <c r="K100" i="23"/>
  <c r="H100" i="23"/>
  <c r="L100" i="23"/>
  <c r="F100" i="23"/>
  <c r="J100" i="23"/>
  <c r="N100" i="23"/>
  <c r="G99" i="23"/>
  <c r="K99" i="23"/>
  <c r="H99" i="23"/>
  <c r="L99" i="23"/>
  <c r="F99" i="23"/>
  <c r="J99" i="23"/>
  <c r="N99" i="23"/>
  <c r="G98" i="23"/>
  <c r="K98" i="23"/>
  <c r="H98" i="23"/>
  <c r="L98" i="23"/>
  <c r="F98" i="23"/>
  <c r="J98" i="23"/>
  <c r="N98" i="23"/>
  <c r="G97" i="23"/>
  <c r="K97" i="23"/>
  <c r="H97" i="23"/>
  <c r="L97" i="23"/>
  <c r="F97" i="23"/>
  <c r="J97" i="23"/>
  <c r="N97" i="23"/>
  <c r="G96" i="23"/>
  <c r="K96" i="23"/>
  <c r="H96" i="23"/>
  <c r="L96" i="23"/>
  <c r="F96" i="23"/>
  <c r="J96" i="23"/>
  <c r="N96" i="23"/>
  <c r="G95" i="23"/>
  <c r="K95" i="23"/>
  <c r="H95" i="23"/>
  <c r="L95" i="23"/>
  <c r="F95" i="23"/>
  <c r="J95" i="23"/>
  <c r="N95" i="23"/>
  <c r="G94" i="23"/>
  <c r="K94" i="23"/>
  <c r="H94" i="23"/>
  <c r="L94" i="23"/>
  <c r="F94" i="23"/>
  <c r="J94" i="23"/>
  <c r="N94" i="23"/>
  <c r="G93" i="23"/>
  <c r="K93" i="23"/>
  <c r="H93" i="23"/>
  <c r="L93" i="23"/>
  <c r="F93" i="23"/>
  <c r="J93" i="23"/>
  <c r="N93" i="23"/>
  <c r="G92" i="23"/>
  <c r="K92" i="23"/>
  <c r="H92" i="23"/>
  <c r="L92" i="23"/>
  <c r="F92" i="23"/>
  <c r="J92" i="23"/>
  <c r="N92" i="23"/>
  <c r="G91" i="23"/>
  <c r="K91" i="23"/>
  <c r="H91" i="23"/>
  <c r="L91" i="23"/>
  <c r="F91" i="23"/>
  <c r="J91" i="23"/>
  <c r="N91" i="23"/>
  <c r="G90" i="23"/>
  <c r="K90" i="23"/>
  <c r="H90" i="23"/>
  <c r="L90" i="23"/>
  <c r="F90" i="23"/>
  <c r="J90" i="23"/>
  <c r="N90" i="23"/>
  <c r="G89" i="23"/>
  <c r="K89" i="23"/>
  <c r="H89" i="23"/>
  <c r="L89" i="23"/>
  <c r="F89" i="23"/>
  <c r="J89" i="23"/>
  <c r="N89" i="23"/>
  <c r="G88" i="23"/>
  <c r="K88" i="23"/>
  <c r="H88" i="23"/>
  <c r="L88" i="23"/>
  <c r="F88" i="23"/>
  <c r="J88" i="23"/>
  <c r="N88" i="23"/>
  <c r="G87" i="23"/>
  <c r="K87" i="23"/>
  <c r="H87" i="23"/>
  <c r="L87" i="23"/>
  <c r="F87" i="23"/>
  <c r="J87" i="23"/>
  <c r="N87" i="23"/>
  <c r="G86" i="23"/>
  <c r="K86" i="23"/>
  <c r="H86" i="23"/>
  <c r="L86" i="23"/>
  <c r="F86" i="23"/>
  <c r="J86" i="23"/>
  <c r="N86" i="23"/>
  <c r="G85" i="23"/>
  <c r="K85" i="23"/>
  <c r="H85" i="23"/>
  <c r="L85" i="23"/>
  <c r="F85" i="23"/>
  <c r="J85" i="23"/>
  <c r="N85" i="23"/>
  <c r="G84" i="23"/>
  <c r="K84" i="23"/>
  <c r="H84" i="23"/>
  <c r="L84" i="23"/>
  <c r="F84" i="23"/>
  <c r="J84" i="23"/>
  <c r="N84" i="23"/>
  <c r="G83" i="23"/>
  <c r="K83" i="23"/>
  <c r="H83" i="23"/>
  <c r="L83" i="23"/>
  <c r="F83" i="23"/>
  <c r="J83" i="23"/>
  <c r="N83" i="23"/>
  <c r="G82" i="23"/>
  <c r="K82" i="23"/>
  <c r="H82" i="23"/>
  <c r="L82" i="23"/>
  <c r="F82" i="23"/>
  <c r="J82" i="23"/>
  <c r="N82" i="23"/>
  <c r="G77" i="23"/>
  <c r="K77" i="23"/>
  <c r="H77" i="23"/>
  <c r="L77" i="23"/>
  <c r="F77" i="23"/>
  <c r="J77" i="23"/>
  <c r="N77" i="23"/>
  <c r="G76" i="23"/>
  <c r="K76" i="23"/>
  <c r="H76" i="23"/>
  <c r="L76" i="23"/>
  <c r="F76" i="23"/>
  <c r="J76" i="23"/>
  <c r="N76" i="23"/>
  <c r="G75" i="23"/>
  <c r="K75" i="23"/>
  <c r="H75" i="23"/>
  <c r="L75" i="23"/>
  <c r="F75" i="23"/>
  <c r="J75" i="23"/>
  <c r="N75" i="23"/>
  <c r="G74" i="23"/>
  <c r="K74" i="23"/>
  <c r="H74" i="23"/>
  <c r="L74" i="23"/>
  <c r="F74" i="23"/>
  <c r="J74" i="23"/>
  <c r="N74" i="23"/>
  <c r="G73" i="23"/>
  <c r="K73" i="23"/>
  <c r="H73" i="23"/>
  <c r="L73" i="23"/>
  <c r="F73" i="23"/>
  <c r="J73" i="23"/>
  <c r="N73" i="23"/>
  <c r="G72" i="23"/>
  <c r="K72" i="23"/>
  <c r="H72" i="23"/>
  <c r="L72" i="23"/>
  <c r="F72" i="23"/>
  <c r="J72" i="23"/>
  <c r="N72" i="23"/>
  <c r="G71" i="23"/>
  <c r="K71" i="23"/>
  <c r="H71" i="23"/>
  <c r="L71" i="23"/>
  <c r="F71" i="23"/>
  <c r="J71" i="23"/>
  <c r="N71" i="23"/>
  <c r="G70" i="23"/>
  <c r="K70" i="23"/>
  <c r="H70" i="23"/>
  <c r="L70" i="23"/>
  <c r="F70" i="23"/>
  <c r="J70" i="23"/>
  <c r="N70" i="23"/>
  <c r="G69" i="23"/>
  <c r="K69" i="23"/>
  <c r="H69" i="23"/>
  <c r="L69" i="23"/>
  <c r="F69" i="23"/>
  <c r="J69" i="23"/>
  <c r="N69" i="23"/>
  <c r="G68" i="23"/>
  <c r="K68" i="23"/>
  <c r="H68" i="23"/>
  <c r="L68" i="23"/>
  <c r="F68" i="23"/>
  <c r="J68" i="23"/>
  <c r="N68" i="23"/>
  <c r="G67" i="23"/>
  <c r="K67" i="23"/>
  <c r="H67" i="23"/>
  <c r="L67" i="23"/>
  <c r="F67" i="23"/>
  <c r="J67" i="23"/>
  <c r="N67" i="23"/>
  <c r="G66" i="23"/>
  <c r="K66" i="23"/>
  <c r="H66" i="23"/>
  <c r="L66" i="23"/>
  <c r="F66" i="23"/>
  <c r="J66" i="23"/>
  <c r="N66" i="23"/>
  <c r="G65" i="23"/>
  <c r="K65" i="23"/>
  <c r="H65" i="23"/>
  <c r="L65" i="23"/>
  <c r="F65" i="23"/>
  <c r="J65" i="23"/>
  <c r="N65" i="23"/>
  <c r="G64" i="23"/>
  <c r="K64" i="23"/>
  <c r="H64" i="23"/>
  <c r="L64" i="23"/>
  <c r="F64" i="23"/>
  <c r="J64" i="23"/>
  <c r="N64" i="23"/>
  <c r="G63" i="23"/>
  <c r="K63" i="23"/>
  <c r="H63" i="23"/>
  <c r="L63" i="23"/>
  <c r="F63" i="23"/>
  <c r="J63" i="23"/>
  <c r="N63" i="23"/>
  <c r="G62" i="23"/>
  <c r="K62" i="23"/>
  <c r="H62" i="23"/>
  <c r="L62" i="23"/>
  <c r="F62" i="23"/>
  <c r="J62" i="23"/>
  <c r="N62" i="23"/>
  <c r="G61" i="23"/>
  <c r="K61" i="23"/>
  <c r="H61" i="23"/>
  <c r="L61" i="23"/>
  <c r="F61" i="23"/>
  <c r="J61" i="23"/>
  <c r="N61" i="23"/>
  <c r="G60" i="23"/>
  <c r="K60" i="23"/>
  <c r="H60" i="23"/>
  <c r="L60" i="23"/>
  <c r="F60" i="23"/>
  <c r="J60" i="23"/>
  <c r="N60" i="23"/>
  <c r="G59" i="23"/>
  <c r="K59" i="23"/>
  <c r="H59" i="23"/>
  <c r="L59" i="23"/>
  <c r="F59" i="23"/>
  <c r="J59" i="23"/>
  <c r="N59" i="23"/>
  <c r="N78" i="23"/>
  <c r="AV25" i="23"/>
  <c r="AZ25" i="23"/>
  <c r="AV24" i="23"/>
  <c r="AZ24" i="23"/>
  <c r="Z25" i="23"/>
  <c r="AD25" i="23"/>
  <c r="Z22" i="23"/>
  <c r="AD22" i="23"/>
  <c r="O25" i="23"/>
  <c r="S25" i="23"/>
  <c r="O24" i="23"/>
  <c r="S24" i="23"/>
  <c r="O22" i="23"/>
  <c r="S22" i="23"/>
  <c r="R26" i="23"/>
  <c r="S26" i="23"/>
  <c r="R21" i="23"/>
  <c r="S21" i="23"/>
  <c r="R20" i="23"/>
  <c r="S20" i="23"/>
  <c r="AC26" i="23"/>
  <c r="AD26" i="23"/>
  <c r="AC21" i="23"/>
  <c r="AD21" i="23"/>
  <c r="AC20" i="23"/>
  <c r="AD20" i="23"/>
  <c r="AN26" i="23"/>
  <c r="AO26" i="23"/>
  <c r="AN24" i="23"/>
  <c r="AO24" i="23"/>
  <c r="AN23" i="23"/>
  <c r="AO23" i="23"/>
  <c r="AN22" i="23"/>
  <c r="AO22" i="23"/>
  <c r="AN21" i="23"/>
  <c r="AO21" i="23"/>
  <c r="AN20" i="23"/>
  <c r="AO20" i="23"/>
  <c r="AY26" i="23"/>
  <c r="AZ26" i="23"/>
  <c r="AY23" i="23"/>
  <c r="AZ23" i="23"/>
  <c r="AY22" i="23"/>
  <c r="AZ22" i="23"/>
  <c r="AY21" i="23"/>
  <c r="AZ21" i="23"/>
  <c r="AY20" i="23"/>
  <c r="AZ20" i="23"/>
  <c r="BJ26" i="23"/>
  <c r="BK26" i="23"/>
  <c r="BJ24" i="23"/>
  <c r="BK24" i="23"/>
  <c r="BJ23" i="23"/>
  <c r="BK23" i="23"/>
  <c r="BJ22" i="23"/>
  <c r="BK22" i="23"/>
  <c r="BJ21" i="23"/>
  <c r="BK21" i="23"/>
  <c r="BJ20" i="23"/>
  <c r="BK20" i="23"/>
  <c r="BJ19" i="23"/>
  <c r="BK19" i="23"/>
  <c r="BI9" i="23"/>
  <c r="BO9" i="23"/>
  <c r="BH9" i="23"/>
  <c r="BN9" i="23"/>
  <c r="BG9" i="23"/>
  <c r="BM9" i="23"/>
  <c r="BQ9" i="23"/>
  <c r="BI39" i="23"/>
  <c r="BO39" i="23"/>
  <c r="BH39" i="23"/>
  <c r="BN39" i="23"/>
  <c r="BG39" i="23"/>
  <c r="BM39" i="23"/>
  <c r="BQ39" i="23"/>
  <c r="AX39" i="23"/>
  <c r="BD39" i="23"/>
  <c r="AW39" i="23"/>
  <c r="BC39" i="23"/>
  <c r="AV39" i="23"/>
  <c r="BB39" i="23"/>
  <c r="BF39" i="23"/>
  <c r="AV9" i="23"/>
  <c r="BB9" i="23"/>
  <c r="AM39" i="23"/>
  <c r="AS39" i="23"/>
  <c r="AL39" i="23"/>
  <c r="AR39" i="23"/>
  <c r="AK39" i="23"/>
  <c r="AQ39" i="23"/>
  <c r="AU39" i="23"/>
  <c r="AM9" i="23"/>
  <c r="AS9" i="23"/>
  <c r="AL9" i="23"/>
  <c r="AR9" i="23"/>
  <c r="AK9" i="23"/>
  <c r="AQ9" i="23"/>
  <c r="AU9" i="23"/>
  <c r="AB9" i="23"/>
  <c r="AH9" i="23"/>
  <c r="AA9" i="23"/>
  <c r="AG9" i="23"/>
  <c r="Z9" i="23"/>
  <c r="AF9" i="23"/>
  <c r="AJ9" i="23"/>
  <c r="Q39" i="23"/>
  <c r="W39" i="23"/>
  <c r="P39" i="23"/>
  <c r="V39" i="23"/>
  <c r="O39" i="23"/>
  <c r="U39" i="23"/>
  <c r="Y39" i="23"/>
  <c r="AX47" i="23"/>
  <c r="BD47" i="23"/>
  <c r="AW47" i="23"/>
  <c r="BC47" i="23"/>
  <c r="AV47" i="23"/>
  <c r="BB47" i="23"/>
  <c r="BF47" i="23"/>
  <c r="AX38" i="23"/>
  <c r="BD38" i="23"/>
  <c r="AW38" i="23"/>
  <c r="BC38" i="23"/>
  <c r="AV38" i="23"/>
  <c r="BB38" i="23"/>
  <c r="BF38" i="23"/>
  <c r="AV8" i="23"/>
  <c r="BB8" i="23"/>
  <c r="BF53" i="23"/>
  <c r="BI8" i="23"/>
  <c r="BO8" i="23"/>
  <c r="BH8" i="23"/>
  <c r="BN8" i="23"/>
  <c r="BG8" i="23"/>
  <c r="BM8" i="23"/>
  <c r="BQ8" i="23"/>
  <c r="BI47" i="23"/>
  <c r="BO47" i="23"/>
  <c r="BH47" i="23"/>
  <c r="BN47" i="23"/>
  <c r="BG47" i="23"/>
  <c r="BM47" i="23"/>
  <c r="BQ47" i="23"/>
  <c r="BI27" i="23"/>
  <c r="BO27" i="23"/>
  <c r="BH27" i="23"/>
  <c r="BN27" i="23"/>
  <c r="BG27" i="23"/>
  <c r="BM27" i="23"/>
  <c r="BQ27" i="23"/>
  <c r="BI28" i="23"/>
  <c r="BO28" i="23"/>
  <c r="BH28" i="23"/>
  <c r="BN28" i="23"/>
  <c r="BG28" i="23"/>
  <c r="BM28" i="23"/>
  <c r="BQ28" i="23"/>
  <c r="BI29" i="23"/>
  <c r="BO29" i="23"/>
  <c r="BH29" i="23"/>
  <c r="BN29" i="23"/>
  <c r="BG29" i="23"/>
  <c r="BM29" i="23"/>
  <c r="BQ29" i="23"/>
  <c r="BI30" i="23"/>
  <c r="BO30" i="23"/>
  <c r="BH30" i="23"/>
  <c r="BN30" i="23"/>
  <c r="BG30" i="23"/>
  <c r="BM30" i="23"/>
  <c r="BQ30" i="23"/>
  <c r="BI31" i="23"/>
  <c r="BO31" i="23"/>
  <c r="BH31" i="23"/>
  <c r="BN31" i="23"/>
  <c r="BG31" i="23"/>
  <c r="BM31" i="23"/>
  <c r="BQ31" i="23"/>
  <c r="BI16" i="23"/>
  <c r="BO16" i="23"/>
  <c r="BH16" i="23"/>
  <c r="BN16" i="23"/>
  <c r="BG16" i="23"/>
  <c r="BM16" i="23"/>
  <c r="BQ16" i="23"/>
  <c r="BI17" i="23"/>
  <c r="BO17" i="23"/>
  <c r="BH17" i="23"/>
  <c r="BN17" i="23"/>
  <c r="BG17" i="23"/>
  <c r="BM17" i="23"/>
  <c r="BQ17" i="23"/>
  <c r="BI18" i="23"/>
  <c r="BO18" i="23"/>
  <c r="BH18" i="23"/>
  <c r="BN18" i="23"/>
  <c r="BG18" i="23"/>
  <c r="BM18" i="23"/>
  <c r="BQ18" i="23"/>
  <c r="BI19" i="23"/>
  <c r="BO19" i="23"/>
  <c r="BH19" i="23"/>
  <c r="BN19" i="23"/>
  <c r="BG19" i="23"/>
  <c r="BM19" i="23"/>
  <c r="BQ19" i="23"/>
  <c r="BI20" i="23"/>
  <c r="BO20" i="23"/>
  <c r="BH20" i="23"/>
  <c r="BN20" i="23"/>
  <c r="BG20" i="23"/>
  <c r="BM20" i="23"/>
  <c r="BQ20" i="23"/>
  <c r="BI13" i="23"/>
  <c r="BO13" i="23"/>
  <c r="BH13" i="23"/>
  <c r="BN13" i="23"/>
  <c r="BG13" i="23"/>
  <c r="BM13" i="23"/>
  <c r="BQ13" i="23"/>
  <c r="BI14" i="23"/>
  <c r="BO14" i="23"/>
  <c r="BH14" i="23"/>
  <c r="BN14" i="23"/>
  <c r="BG14" i="23"/>
  <c r="BM14" i="23"/>
  <c r="BQ14" i="23"/>
  <c r="BI10" i="23"/>
  <c r="BO10" i="23"/>
  <c r="BH10" i="23"/>
  <c r="BN10" i="23"/>
  <c r="BM10" i="23"/>
  <c r="BQ10" i="23"/>
  <c r="BI6" i="23"/>
  <c r="BO6" i="23"/>
  <c r="BH6" i="23"/>
  <c r="BN6" i="23"/>
  <c r="BG6" i="23"/>
  <c r="BM6" i="23"/>
  <c r="BQ6" i="23"/>
  <c r="BI7" i="23"/>
  <c r="BO7" i="23"/>
  <c r="BH7" i="23"/>
  <c r="BN7" i="23"/>
  <c r="BG7" i="23"/>
  <c r="BM7" i="23"/>
  <c r="BQ7" i="23"/>
  <c r="BQ37" i="23"/>
  <c r="BQ38" i="23"/>
  <c r="BQ53" i="23"/>
  <c r="BJ38" i="23"/>
  <c r="BP38" i="23"/>
  <c r="BI38" i="23"/>
  <c r="BO38" i="23"/>
  <c r="BH38" i="23"/>
  <c r="BN38" i="23"/>
  <c r="BG38" i="23"/>
  <c r="BM38" i="23"/>
  <c r="H16" i="23"/>
  <c r="BD16" i="23"/>
  <c r="AX19" i="23"/>
  <c r="BD19" i="23"/>
  <c r="BF19" i="23"/>
  <c r="AX14" i="23"/>
  <c r="BD14" i="23"/>
  <c r="BF14" i="23"/>
  <c r="AV14" i="23"/>
  <c r="BB14" i="23"/>
  <c r="BD7" i="23"/>
  <c r="AW7" i="23"/>
  <c r="BC7" i="23"/>
  <c r="AV7" i="23"/>
  <c r="BB7" i="23"/>
  <c r="BF7" i="23"/>
  <c r="O6" i="23"/>
  <c r="BD6" i="23"/>
  <c r="AW6" i="23"/>
  <c r="BC6" i="23"/>
  <c r="AV6" i="23"/>
  <c r="BB6" i="23"/>
  <c r="BF6" i="23"/>
  <c r="H15" i="23"/>
  <c r="BD15" i="23"/>
  <c r="BF15" i="23"/>
  <c r="H17" i="23"/>
  <c r="BD17" i="23"/>
  <c r="BF17" i="23"/>
  <c r="AX10" i="23"/>
  <c r="BD10" i="23"/>
  <c r="BD9" i="23"/>
  <c r="AM7" i="23"/>
  <c r="AS7" i="23"/>
  <c r="AL7" i="23"/>
  <c r="AR7" i="23"/>
  <c r="AK7" i="23"/>
  <c r="AQ7" i="23"/>
  <c r="AU7" i="23"/>
  <c r="AM6" i="23"/>
  <c r="AS6" i="23"/>
  <c r="AL6" i="23"/>
  <c r="AR6" i="23"/>
  <c r="AK6" i="23"/>
  <c r="AQ6" i="23"/>
  <c r="AU6" i="23"/>
  <c r="F8" i="23"/>
  <c r="BD8" i="23"/>
  <c r="AB27" i="23"/>
  <c r="AH27" i="23"/>
  <c r="AA27" i="23"/>
  <c r="AG27" i="23"/>
  <c r="Z27" i="23"/>
  <c r="AF27" i="23"/>
  <c r="AJ27" i="23"/>
  <c r="AB28" i="23"/>
  <c r="AH28" i="23"/>
  <c r="AA28" i="23"/>
  <c r="AG28" i="23"/>
  <c r="Z28" i="23"/>
  <c r="AF28" i="23"/>
  <c r="AJ28" i="23"/>
  <c r="AB31" i="23"/>
  <c r="AH31" i="23"/>
  <c r="AA31" i="23"/>
  <c r="AG31" i="23"/>
  <c r="Z31" i="23"/>
  <c r="AF31" i="23"/>
  <c r="AJ31" i="23"/>
  <c r="AB16" i="23"/>
  <c r="AH16" i="23"/>
  <c r="AA16" i="23"/>
  <c r="AG16" i="23"/>
  <c r="Z16" i="23"/>
  <c r="AF16" i="23"/>
  <c r="AJ16" i="23"/>
  <c r="AA17" i="23"/>
  <c r="AG17" i="23"/>
  <c r="Z17" i="23"/>
  <c r="AF17" i="23"/>
  <c r="AJ17" i="23"/>
  <c r="AB18" i="23"/>
  <c r="AH18" i="23"/>
  <c r="AA18" i="23"/>
  <c r="AG18" i="23"/>
  <c r="Z18" i="23"/>
  <c r="AF18" i="23"/>
  <c r="AJ18" i="23"/>
  <c r="AB20" i="23"/>
  <c r="AH20" i="23"/>
  <c r="AA20" i="23"/>
  <c r="AG20" i="23"/>
  <c r="Z20" i="23"/>
  <c r="AF20" i="23"/>
  <c r="AJ20" i="23"/>
  <c r="AB13" i="23"/>
  <c r="AH13" i="23"/>
  <c r="AA13" i="23"/>
  <c r="AG13" i="23"/>
  <c r="Z13" i="23"/>
  <c r="AF13" i="23"/>
  <c r="AJ13" i="23"/>
  <c r="AH14" i="23"/>
  <c r="Z14" i="23"/>
  <c r="AF14" i="23"/>
  <c r="AJ14" i="23"/>
  <c r="AB10" i="23"/>
  <c r="AH10" i="23"/>
  <c r="AA10" i="23"/>
  <c r="AG10" i="23"/>
  <c r="Z10" i="23"/>
  <c r="AF10" i="23"/>
  <c r="AJ10" i="23"/>
  <c r="AJ37" i="23"/>
  <c r="F18" i="23"/>
  <c r="BC18" i="23"/>
  <c r="BF18" i="23"/>
  <c r="J11" i="21"/>
  <c r="BJ25" i="23"/>
  <c r="BP25" i="23"/>
  <c r="BI25" i="23"/>
  <c r="BO25" i="23"/>
  <c r="BH25" i="23"/>
  <c r="BN25" i="23"/>
  <c r="BG25" i="23"/>
  <c r="BM25" i="23"/>
  <c r="BP24" i="23"/>
  <c r="BI24" i="23"/>
  <c r="BO24" i="23"/>
  <c r="BH24" i="23"/>
  <c r="BN24" i="23"/>
  <c r="BG24" i="23"/>
  <c r="BM24" i="23"/>
  <c r="BP23" i="23"/>
  <c r="BI23" i="23"/>
  <c r="BO23" i="23"/>
  <c r="BH23" i="23"/>
  <c r="BN23" i="23"/>
  <c r="BG23" i="23"/>
  <c r="BM23" i="23"/>
  <c r="BP22" i="23"/>
  <c r="BI22" i="23"/>
  <c r="BO22" i="23"/>
  <c r="BH22" i="23"/>
  <c r="BN22" i="23"/>
  <c r="BG22" i="23"/>
  <c r="BM22" i="23"/>
  <c r="BP21" i="23"/>
  <c r="BI21" i="23"/>
  <c r="BO21" i="23"/>
  <c r="BH21" i="23"/>
  <c r="BN21" i="23"/>
  <c r="BG21" i="23"/>
  <c r="BM21" i="23"/>
  <c r="BP20" i="23"/>
  <c r="BP19" i="23"/>
  <c r="BJ18" i="23"/>
  <c r="BP18" i="23"/>
  <c r="BJ17" i="23"/>
  <c r="BP17" i="23"/>
  <c r="BJ16" i="23"/>
  <c r="BP16" i="23"/>
  <c r="BJ15" i="23"/>
  <c r="BP15" i="23"/>
  <c r="BI15" i="23"/>
  <c r="BO15" i="23"/>
  <c r="BH15" i="23"/>
  <c r="BN15" i="23"/>
  <c r="BG15" i="23"/>
  <c r="BM15" i="23"/>
  <c r="BJ14" i="23"/>
  <c r="BP14" i="23"/>
  <c r="BJ13" i="23"/>
  <c r="BP13" i="23"/>
  <c r="BJ11" i="23"/>
  <c r="BP11" i="23"/>
  <c r="BI11" i="23"/>
  <c r="BO11" i="23"/>
  <c r="BH11" i="23"/>
  <c r="BN11" i="23"/>
  <c r="BG11" i="23"/>
  <c r="BM11" i="23"/>
  <c r="BJ10" i="23"/>
  <c r="BP10" i="23"/>
  <c r="BJ9" i="23"/>
  <c r="BP9" i="23"/>
  <c r="BJ8" i="23"/>
  <c r="BP8" i="23"/>
  <c r="BJ7" i="23"/>
  <c r="BP7" i="23"/>
  <c r="BJ6" i="23"/>
  <c r="BP6" i="23"/>
  <c r="AV10" i="23"/>
  <c r="BB10" i="23"/>
  <c r="BF10" i="23"/>
  <c r="P6" i="23"/>
  <c r="AW16" i="23"/>
  <c r="BC16" i="23"/>
  <c r="AV16" i="23"/>
  <c r="BB16" i="23"/>
  <c r="BF16" i="23"/>
  <c r="AW17" i="23"/>
  <c r="BC17" i="23"/>
  <c r="AV17" i="23"/>
  <c r="BB17" i="23"/>
  <c r="AV19" i="23"/>
  <c r="BB19" i="23"/>
  <c r="AV20" i="23"/>
  <c r="BB20" i="23"/>
  <c r="BF20" i="23"/>
  <c r="AW9" i="23"/>
  <c r="BC9" i="23"/>
  <c r="BF9" i="23"/>
  <c r="AX27" i="23"/>
  <c r="BD27" i="23"/>
  <c r="AW27" i="23"/>
  <c r="BC27" i="23"/>
  <c r="AV27" i="23"/>
  <c r="BB27" i="23"/>
  <c r="BF27" i="23"/>
  <c r="AX28" i="23"/>
  <c r="BD28" i="23"/>
  <c r="AW28" i="23"/>
  <c r="BC28" i="23"/>
  <c r="AV28" i="23"/>
  <c r="BB28" i="23"/>
  <c r="BF28" i="23"/>
  <c r="AX29" i="23"/>
  <c r="BD29" i="23"/>
  <c r="AW29" i="23"/>
  <c r="BC29" i="23"/>
  <c r="AV29" i="23"/>
  <c r="BB29" i="23"/>
  <c r="BF29" i="23"/>
  <c r="AX30" i="23"/>
  <c r="BD30" i="23"/>
  <c r="AW30" i="23"/>
  <c r="BC30" i="23"/>
  <c r="AV30" i="23"/>
  <c r="BB30" i="23"/>
  <c r="BF30" i="23"/>
  <c r="AX31" i="23"/>
  <c r="BD31" i="23"/>
  <c r="AW31" i="23"/>
  <c r="BC31" i="23"/>
  <c r="AV31" i="23"/>
  <c r="BB31" i="23"/>
  <c r="BF31" i="23"/>
  <c r="AX13" i="23"/>
  <c r="BD13" i="23"/>
  <c r="AV13" i="23"/>
  <c r="BB13" i="23"/>
  <c r="BF13" i="23"/>
  <c r="G8" i="23"/>
  <c r="BF37" i="23"/>
  <c r="AC6" i="23"/>
  <c r="AI6" i="23"/>
  <c r="AB6" i="23"/>
  <c r="AH6" i="23"/>
  <c r="AA6" i="23"/>
  <c r="AG6" i="23"/>
  <c r="Z6" i="23"/>
  <c r="AF6" i="23"/>
  <c r="BJ123" i="23"/>
  <c r="BP123" i="23"/>
  <c r="BJ122" i="23"/>
  <c r="BP122" i="23"/>
  <c r="BJ121" i="23"/>
  <c r="BP121" i="23"/>
  <c r="BJ120" i="23"/>
  <c r="BP120" i="23"/>
  <c r="BJ119" i="23"/>
  <c r="BP119" i="23"/>
  <c r="BJ118" i="23"/>
  <c r="BP118" i="23"/>
  <c r="BJ117" i="23"/>
  <c r="BP117" i="23"/>
  <c r="BJ116" i="23"/>
  <c r="BP116" i="23"/>
  <c r="BJ115" i="23"/>
  <c r="BP115" i="23"/>
  <c r="BJ114" i="23"/>
  <c r="BP114" i="23"/>
  <c r="BJ113" i="23"/>
  <c r="BP113" i="23"/>
  <c r="BJ112" i="23"/>
  <c r="BP112" i="23"/>
  <c r="BJ111" i="23"/>
  <c r="BP111" i="23"/>
  <c r="BJ110" i="23"/>
  <c r="BP110" i="23"/>
  <c r="BJ109" i="23"/>
  <c r="BP109" i="23"/>
  <c r="BJ108" i="23"/>
  <c r="BP108" i="23"/>
  <c r="BJ107" i="23"/>
  <c r="BP107" i="23"/>
  <c r="BJ106" i="23"/>
  <c r="BP106" i="23"/>
  <c r="BJ105" i="23"/>
  <c r="BP105" i="23"/>
  <c r="BJ104" i="23"/>
  <c r="BP104" i="23"/>
  <c r="BJ100" i="23"/>
  <c r="BP100" i="23"/>
  <c r="BJ99" i="23"/>
  <c r="BP99" i="23"/>
  <c r="BJ98" i="23"/>
  <c r="BP98" i="23"/>
  <c r="BJ97" i="23"/>
  <c r="BP97" i="23"/>
  <c r="BJ96" i="23"/>
  <c r="BP96" i="23"/>
  <c r="BJ95" i="23"/>
  <c r="BP95" i="23"/>
  <c r="BJ94" i="23"/>
  <c r="BP94" i="23"/>
  <c r="BJ93" i="23"/>
  <c r="BP93" i="23"/>
  <c r="BJ92" i="23"/>
  <c r="BP92" i="23"/>
  <c r="BJ91" i="23"/>
  <c r="BP91" i="23"/>
  <c r="BJ90" i="23"/>
  <c r="BP90" i="23"/>
  <c r="BJ89" i="23"/>
  <c r="BP89" i="23"/>
  <c r="BJ88" i="23"/>
  <c r="BP88" i="23"/>
  <c r="BJ87" i="23"/>
  <c r="BP87" i="23"/>
  <c r="BJ86" i="23"/>
  <c r="BP86" i="23"/>
  <c r="BJ85" i="23"/>
  <c r="BP85" i="23"/>
  <c r="BJ84" i="23"/>
  <c r="BP84" i="23"/>
  <c r="BJ83" i="23"/>
  <c r="BP83" i="23"/>
  <c r="BJ82" i="23"/>
  <c r="BP82" i="23"/>
  <c r="BJ81" i="23"/>
  <c r="BP81" i="23"/>
  <c r="BJ76" i="23"/>
  <c r="BP76" i="23"/>
  <c r="BJ75" i="23"/>
  <c r="BP75" i="23"/>
  <c r="BJ74" i="23"/>
  <c r="BP74" i="23"/>
  <c r="BJ73" i="23"/>
  <c r="BP73" i="23"/>
  <c r="BJ72" i="23"/>
  <c r="BP72" i="23"/>
  <c r="BJ71" i="23"/>
  <c r="BP71" i="23"/>
  <c r="BJ70" i="23"/>
  <c r="BP70" i="23"/>
  <c r="BJ69" i="23"/>
  <c r="BP69" i="23"/>
  <c r="BJ68" i="23"/>
  <c r="BP68" i="23"/>
  <c r="BJ67" i="23"/>
  <c r="BP67" i="23"/>
  <c r="BJ66" i="23"/>
  <c r="BP66" i="23"/>
  <c r="BJ65" i="23"/>
  <c r="BP65" i="23"/>
  <c r="BJ64" i="23"/>
  <c r="BP64" i="23"/>
  <c r="BJ63" i="23"/>
  <c r="BP63" i="23"/>
  <c r="BJ62" i="23"/>
  <c r="BP62" i="23"/>
  <c r="BJ61" i="23"/>
  <c r="BP61" i="23"/>
  <c r="BJ60" i="23"/>
  <c r="BP60" i="23"/>
  <c r="BJ59" i="23"/>
  <c r="BP59" i="23"/>
  <c r="BJ58" i="23"/>
  <c r="BP58" i="23"/>
  <c r="BJ51" i="23"/>
  <c r="BP51" i="23"/>
  <c r="BJ47" i="23"/>
  <c r="BP47" i="23"/>
  <c r="BJ45" i="23"/>
  <c r="BP45" i="23"/>
  <c r="BJ44" i="23"/>
  <c r="BP44" i="23"/>
  <c r="BJ43" i="23"/>
  <c r="BP43" i="23"/>
  <c r="BJ42" i="23"/>
  <c r="BP42" i="23"/>
  <c r="BJ41" i="23"/>
  <c r="BP41" i="23"/>
  <c r="BJ39" i="23"/>
  <c r="BP39" i="23"/>
  <c r="BJ31" i="23"/>
  <c r="BP31" i="23"/>
  <c r="BJ30" i="23"/>
  <c r="BP30" i="23"/>
  <c r="BJ29" i="23"/>
  <c r="BP29" i="23"/>
  <c r="BJ28" i="23"/>
  <c r="BP28" i="23"/>
  <c r="BJ27" i="23"/>
  <c r="BP27" i="23"/>
  <c r="BP26" i="23"/>
  <c r="BP1" i="23"/>
  <c r="AY123" i="23"/>
  <c r="BE123" i="23"/>
  <c r="AY122" i="23"/>
  <c r="BE122" i="23"/>
  <c r="AY121" i="23"/>
  <c r="BE121" i="23"/>
  <c r="AY120" i="23"/>
  <c r="BE120" i="23"/>
  <c r="AY119" i="23"/>
  <c r="BE119" i="23"/>
  <c r="AY118" i="23"/>
  <c r="BE118" i="23"/>
  <c r="AY117" i="23"/>
  <c r="BE117" i="23"/>
  <c r="AY116" i="23"/>
  <c r="BE116" i="23"/>
  <c r="AY115" i="23"/>
  <c r="BE115" i="23"/>
  <c r="AY114" i="23"/>
  <c r="BE114" i="23"/>
  <c r="AY113" i="23"/>
  <c r="BE113" i="23"/>
  <c r="AY112" i="23"/>
  <c r="BE112" i="23"/>
  <c r="AY111" i="23"/>
  <c r="BE111" i="23"/>
  <c r="AY110" i="23"/>
  <c r="BE110" i="23"/>
  <c r="AY109" i="23"/>
  <c r="BE109" i="23"/>
  <c r="AY108" i="23"/>
  <c r="BE108" i="23"/>
  <c r="AY107" i="23"/>
  <c r="BE107" i="23"/>
  <c r="AY106" i="23"/>
  <c r="BE106" i="23"/>
  <c r="AY105" i="23"/>
  <c r="BE105" i="23"/>
  <c r="AY104" i="23"/>
  <c r="BE104" i="23"/>
  <c r="AY100" i="23"/>
  <c r="BE100" i="23"/>
  <c r="AY99" i="23"/>
  <c r="BE99" i="23"/>
  <c r="AY98" i="23"/>
  <c r="BE98" i="23"/>
  <c r="AY97" i="23"/>
  <c r="BE97" i="23"/>
  <c r="AY96" i="23"/>
  <c r="BE96" i="23"/>
  <c r="AY95" i="23"/>
  <c r="BE95" i="23"/>
  <c r="AY94" i="23"/>
  <c r="BE94" i="23"/>
  <c r="AY93" i="23"/>
  <c r="BE93" i="23"/>
  <c r="AY92" i="23"/>
  <c r="BE92" i="23"/>
  <c r="AY91" i="23"/>
  <c r="BE91" i="23"/>
  <c r="AY90" i="23"/>
  <c r="BE90" i="23"/>
  <c r="AY89" i="23"/>
  <c r="BE89" i="23"/>
  <c r="AY88" i="23"/>
  <c r="BE88" i="23"/>
  <c r="AY87" i="23"/>
  <c r="BE87" i="23"/>
  <c r="AY86" i="23"/>
  <c r="BE86" i="23"/>
  <c r="AY85" i="23"/>
  <c r="BE85" i="23"/>
  <c r="AY84" i="23"/>
  <c r="BE84" i="23"/>
  <c r="AY83" i="23"/>
  <c r="BE83" i="23"/>
  <c r="AY82" i="23"/>
  <c r="BE82" i="23"/>
  <c r="AY81" i="23"/>
  <c r="BE81" i="23"/>
  <c r="AY76" i="23"/>
  <c r="BE76" i="23"/>
  <c r="AY75" i="23"/>
  <c r="BE75" i="23"/>
  <c r="AY74" i="23"/>
  <c r="BE74" i="23"/>
  <c r="AY73" i="23"/>
  <c r="BE73" i="23"/>
  <c r="AY72" i="23"/>
  <c r="BE72" i="23"/>
  <c r="AY71" i="23"/>
  <c r="BE71" i="23"/>
  <c r="AY70" i="23"/>
  <c r="BE70" i="23"/>
  <c r="AY69" i="23"/>
  <c r="BE69" i="23"/>
  <c r="AY68" i="23"/>
  <c r="BE68" i="23"/>
  <c r="AY67" i="23"/>
  <c r="BE67" i="23"/>
  <c r="AY66" i="23"/>
  <c r="BE66" i="23"/>
  <c r="AY65" i="23"/>
  <c r="BE65" i="23"/>
  <c r="AY64" i="23"/>
  <c r="BE64" i="23"/>
  <c r="AY63" i="23"/>
  <c r="BE63" i="23"/>
  <c r="AY62" i="23"/>
  <c r="BE62" i="23"/>
  <c r="AY61" i="23"/>
  <c r="BE61" i="23"/>
  <c r="AY60" i="23"/>
  <c r="BE60" i="23"/>
  <c r="AY59" i="23"/>
  <c r="BE59" i="23"/>
  <c r="AY58" i="23"/>
  <c r="BE58" i="23"/>
  <c r="AY51" i="23"/>
  <c r="BE51" i="23"/>
  <c r="AY47" i="23"/>
  <c r="BE47" i="23"/>
  <c r="AY45" i="23"/>
  <c r="BE45" i="23"/>
  <c r="AY44" i="23"/>
  <c r="BE44" i="23"/>
  <c r="AY43" i="23"/>
  <c r="BE43" i="23"/>
  <c r="AY42" i="23"/>
  <c r="BE42" i="23"/>
  <c r="AY41" i="23"/>
  <c r="BE41" i="23"/>
  <c r="AY39" i="23"/>
  <c r="BE39" i="23"/>
  <c r="AY38" i="23"/>
  <c r="BE38" i="23"/>
  <c r="AY31" i="23"/>
  <c r="BE31" i="23"/>
  <c r="AY30" i="23"/>
  <c r="BE30" i="23"/>
  <c r="AY29" i="23"/>
  <c r="BE29" i="23"/>
  <c r="AY28" i="23"/>
  <c r="BE28" i="23"/>
  <c r="AY27" i="23"/>
  <c r="BE27" i="23"/>
  <c r="BE26" i="23"/>
  <c r="AY25" i="23"/>
  <c r="BE25" i="23"/>
  <c r="AY24" i="23"/>
  <c r="BE24" i="23"/>
  <c r="BE23" i="23"/>
  <c r="BE22" i="23"/>
  <c r="BE21" i="23"/>
  <c r="BE20" i="23"/>
  <c r="AY19" i="23"/>
  <c r="BE19" i="23"/>
  <c r="AY18" i="23"/>
  <c r="BE18" i="23"/>
  <c r="AY17" i="23"/>
  <c r="BE17" i="23"/>
  <c r="AY16" i="23"/>
  <c r="BE16" i="23"/>
  <c r="AY15" i="23"/>
  <c r="BE15" i="23"/>
  <c r="AY14" i="23"/>
  <c r="BE14" i="23"/>
  <c r="AY13" i="23"/>
  <c r="BE13" i="23"/>
  <c r="AY11" i="23"/>
  <c r="BE11" i="23"/>
  <c r="AY10" i="23"/>
  <c r="BE10" i="23"/>
  <c r="AY9" i="23"/>
  <c r="BE9" i="23"/>
  <c r="AY8" i="23"/>
  <c r="BE8" i="23"/>
  <c r="AY7" i="23"/>
  <c r="BE7" i="23"/>
  <c r="AY6" i="23"/>
  <c r="BE6" i="23"/>
  <c r="BE1" i="23"/>
  <c r="AN123" i="23"/>
  <c r="AT123" i="23"/>
  <c r="AN122" i="23"/>
  <c r="AT122" i="23"/>
  <c r="AN121" i="23"/>
  <c r="AT121" i="23"/>
  <c r="AN120" i="23"/>
  <c r="AT120" i="23"/>
  <c r="AN119" i="23"/>
  <c r="AT119" i="23"/>
  <c r="AN118" i="23"/>
  <c r="AT118" i="23"/>
  <c r="AN117" i="23"/>
  <c r="AT117" i="23"/>
  <c r="AN116" i="23"/>
  <c r="AT116" i="23"/>
  <c r="AN115" i="23"/>
  <c r="AT115" i="23"/>
  <c r="AN114" i="23"/>
  <c r="AT114" i="23"/>
  <c r="AN113" i="23"/>
  <c r="AT113" i="23"/>
  <c r="AN112" i="23"/>
  <c r="AT112" i="23"/>
  <c r="AN111" i="23"/>
  <c r="AT111" i="23"/>
  <c r="AN110" i="23"/>
  <c r="AT110" i="23"/>
  <c r="AN109" i="23"/>
  <c r="AT109" i="23"/>
  <c r="AN108" i="23"/>
  <c r="AT108" i="23"/>
  <c r="AN107" i="23"/>
  <c r="AT107" i="23"/>
  <c r="AN106" i="23"/>
  <c r="AT106" i="23"/>
  <c r="AN105" i="23"/>
  <c r="AT105" i="23"/>
  <c r="AN104" i="23"/>
  <c r="AT104" i="23"/>
  <c r="AN100" i="23"/>
  <c r="AT100" i="23"/>
  <c r="AN99" i="23"/>
  <c r="AT99" i="23"/>
  <c r="AN98" i="23"/>
  <c r="AT98" i="23"/>
  <c r="AN97" i="23"/>
  <c r="AT97" i="23"/>
  <c r="AN96" i="23"/>
  <c r="AT96" i="23"/>
  <c r="AN95" i="23"/>
  <c r="AT95" i="23"/>
  <c r="AN94" i="23"/>
  <c r="AT94" i="23"/>
  <c r="AN93" i="23"/>
  <c r="AT93" i="23"/>
  <c r="AN92" i="23"/>
  <c r="AT92" i="23"/>
  <c r="AN91" i="23"/>
  <c r="AT91" i="23"/>
  <c r="AN90" i="23"/>
  <c r="AT90" i="23"/>
  <c r="AN89" i="23"/>
  <c r="AT89" i="23"/>
  <c r="AN88" i="23"/>
  <c r="AT88" i="23"/>
  <c r="AN87" i="23"/>
  <c r="AT87" i="23"/>
  <c r="AN86" i="23"/>
  <c r="AT86" i="23"/>
  <c r="AN85" i="23"/>
  <c r="AT85" i="23"/>
  <c r="AN84" i="23"/>
  <c r="AT84" i="23"/>
  <c r="AN83" i="23"/>
  <c r="AT83" i="23"/>
  <c r="AN82" i="23"/>
  <c r="AT82" i="23"/>
  <c r="AN81" i="23"/>
  <c r="AT81" i="23"/>
  <c r="AN76" i="23"/>
  <c r="AT76" i="23"/>
  <c r="AN75" i="23"/>
  <c r="AT75" i="23"/>
  <c r="AN74" i="23"/>
  <c r="AT74" i="23"/>
  <c r="AN73" i="23"/>
  <c r="AT73" i="23"/>
  <c r="AN72" i="23"/>
  <c r="AT72" i="23"/>
  <c r="AN71" i="23"/>
  <c r="AT71" i="23"/>
  <c r="AN70" i="23"/>
  <c r="AT70" i="23"/>
  <c r="AN69" i="23"/>
  <c r="AT69" i="23"/>
  <c r="AN68" i="23"/>
  <c r="AT68" i="23"/>
  <c r="AN67" i="23"/>
  <c r="AT67" i="23"/>
  <c r="AN66" i="23"/>
  <c r="AT66" i="23"/>
  <c r="AN65" i="23"/>
  <c r="AT65" i="23"/>
  <c r="AN64" i="23"/>
  <c r="AT64" i="23"/>
  <c r="AN63" i="23"/>
  <c r="AT63" i="23"/>
  <c r="AN62" i="23"/>
  <c r="AT62" i="23"/>
  <c r="AN61" i="23"/>
  <c r="AT61" i="23"/>
  <c r="AN60" i="23"/>
  <c r="AT60" i="23"/>
  <c r="AN59" i="23"/>
  <c r="AT59" i="23"/>
  <c r="AN58" i="23"/>
  <c r="AT58" i="23"/>
  <c r="AN51" i="23"/>
  <c r="AT51" i="23"/>
  <c r="AN47" i="23"/>
  <c r="AT47" i="23"/>
  <c r="AN45" i="23"/>
  <c r="AT45" i="23"/>
  <c r="AN44" i="23"/>
  <c r="AT44" i="23"/>
  <c r="AN43" i="23"/>
  <c r="AT43" i="23"/>
  <c r="AN42" i="23"/>
  <c r="AT42" i="23"/>
  <c r="AN41" i="23"/>
  <c r="AT41" i="23"/>
  <c r="AN39" i="23"/>
  <c r="AT39" i="23"/>
  <c r="AN38" i="23"/>
  <c r="AT38" i="23"/>
  <c r="AN31" i="23"/>
  <c r="AT31" i="23"/>
  <c r="AN30" i="23"/>
  <c r="AT30" i="23"/>
  <c r="AN29" i="23"/>
  <c r="AT29" i="23"/>
  <c r="AN28" i="23"/>
  <c r="AT28" i="23"/>
  <c r="AN27" i="23"/>
  <c r="AT27" i="23"/>
  <c r="AT26" i="23"/>
  <c r="AN25" i="23"/>
  <c r="AT25" i="23"/>
  <c r="AT24" i="23"/>
  <c r="AT23" i="23"/>
  <c r="AT22" i="23"/>
  <c r="AT21" i="23"/>
  <c r="AT20" i="23"/>
  <c r="AN19" i="23"/>
  <c r="AT19" i="23"/>
  <c r="AN18" i="23"/>
  <c r="AT18" i="23"/>
  <c r="AN17" i="23"/>
  <c r="AT17" i="23"/>
  <c r="AN16" i="23"/>
  <c r="AT16" i="23"/>
  <c r="AN15" i="23"/>
  <c r="AT15" i="23"/>
  <c r="AN14" i="23"/>
  <c r="AT14" i="23"/>
  <c r="AN13" i="23"/>
  <c r="AT13" i="23"/>
  <c r="AN11" i="23"/>
  <c r="AT11" i="23"/>
  <c r="AN10" i="23"/>
  <c r="AT10" i="23"/>
  <c r="AN9" i="23"/>
  <c r="AT9" i="23"/>
  <c r="AN8" i="23"/>
  <c r="AT8" i="23"/>
  <c r="AN7" i="23"/>
  <c r="AT7" i="23"/>
  <c r="AN6" i="23"/>
  <c r="AT6" i="23"/>
  <c r="AT1" i="23"/>
  <c r="AC123" i="23"/>
  <c r="AI123" i="23"/>
  <c r="AC122" i="23"/>
  <c r="AI122" i="23"/>
  <c r="AC121" i="23"/>
  <c r="AI121" i="23"/>
  <c r="AC120" i="23"/>
  <c r="AI120" i="23"/>
  <c r="AC119" i="23"/>
  <c r="AI119" i="23"/>
  <c r="AC118" i="23"/>
  <c r="AI118" i="23"/>
  <c r="AC117" i="23"/>
  <c r="AI117" i="23"/>
  <c r="AC116" i="23"/>
  <c r="AI116" i="23"/>
  <c r="AC115" i="23"/>
  <c r="AI115" i="23"/>
  <c r="AC114" i="23"/>
  <c r="AI114" i="23"/>
  <c r="AC113" i="23"/>
  <c r="AI113" i="23"/>
  <c r="AC112" i="23"/>
  <c r="AI112" i="23"/>
  <c r="AC111" i="23"/>
  <c r="AI111" i="23"/>
  <c r="AC110" i="23"/>
  <c r="AI110" i="23"/>
  <c r="AC109" i="23"/>
  <c r="AI109" i="23"/>
  <c r="AC108" i="23"/>
  <c r="AI108" i="23"/>
  <c r="AC107" i="23"/>
  <c r="AI107" i="23"/>
  <c r="AC106" i="23"/>
  <c r="AI106" i="23"/>
  <c r="AC105" i="23"/>
  <c r="AI105" i="23"/>
  <c r="AC104" i="23"/>
  <c r="AI104" i="23"/>
  <c r="AC100" i="23"/>
  <c r="AI100" i="23"/>
  <c r="AC99" i="23"/>
  <c r="AI99" i="23"/>
  <c r="AC98" i="23"/>
  <c r="AI98" i="23"/>
  <c r="AC97" i="23"/>
  <c r="AI97" i="23"/>
  <c r="AC96" i="23"/>
  <c r="AI96" i="23"/>
  <c r="AC95" i="23"/>
  <c r="AI95" i="23"/>
  <c r="AC94" i="23"/>
  <c r="AI94" i="23"/>
  <c r="AC93" i="23"/>
  <c r="AI93" i="23"/>
  <c r="AC92" i="23"/>
  <c r="AI92" i="23"/>
  <c r="AC91" i="23"/>
  <c r="AI91" i="23"/>
  <c r="AC90" i="23"/>
  <c r="AI90" i="23"/>
  <c r="AC89" i="23"/>
  <c r="AI89" i="23"/>
  <c r="AC88" i="23"/>
  <c r="AI88" i="23"/>
  <c r="AC87" i="23"/>
  <c r="AI87" i="23"/>
  <c r="AC86" i="23"/>
  <c r="AI86" i="23"/>
  <c r="AC85" i="23"/>
  <c r="AI85" i="23"/>
  <c r="AC84" i="23"/>
  <c r="AI84" i="23"/>
  <c r="AC83" i="23"/>
  <c r="AI83" i="23"/>
  <c r="AC82" i="23"/>
  <c r="AI82" i="23"/>
  <c r="AC81" i="23"/>
  <c r="AI81" i="23"/>
  <c r="AC76" i="23"/>
  <c r="AI76" i="23"/>
  <c r="AC75" i="23"/>
  <c r="AI75" i="23"/>
  <c r="AC74" i="23"/>
  <c r="AI74" i="23"/>
  <c r="AC73" i="23"/>
  <c r="AI73" i="23"/>
  <c r="AC72" i="23"/>
  <c r="AI72" i="23"/>
  <c r="AC71" i="23"/>
  <c r="AI71" i="23"/>
  <c r="AC70" i="23"/>
  <c r="AI70" i="23"/>
  <c r="AC69" i="23"/>
  <c r="AI69" i="23"/>
  <c r="AC68" i="23"/>
  <c r="AI68" i="23"/>
  <c r="AC67" i="23"/>
  <c r="AI67" i="23"/>
  <c r="AC66" i="23"/>
  <c r="AI66" i="23"/>
  <c r="AC65" i="23"/>
  <c r="AI65" i="23"/>
  <c r="AC64" i="23"/>
  <c r="AI64" i="23"/>
  <c r="AC63" i="23"/>
  <c r="AI63" i="23"/>
  <c r="AC62" i="23"/>
  <c r="AI62" i="23"/>
  <c r="AC61" i="23"/>
  <c r="AI61" i="23"/>
  <c r="AC60" i="23"/>
  <c r="AI60" i="23"/>
  <c r="AC59" i="23"/>
  <c r="AI59" i="23"/>
  <c r="AC58" i="23"/>
  <c r="AI58" i="23"/>
  <c r="AC51" i="23"/>
  <c r="AI51" i="23"/>
  <c r="AC47" i="23"/>
  <c r="AI47" i="23"/>
  <c r="AC45" i="23"/>
  <c r="AI45" i="23"/>
  <c r="AC44" i="23"/>
  <c r="AI44" i="23"/>
  <c r="AC43" i="23"/>
  <c r="AI43" i="23"/>
  <c r="AC42" i="23"/>
  <c r="AI42" i="23"/>
  <c r="AC41" i="23"/>
  <c r="AI41" i="23"/>
  <c r="AC39" i="23"/>
  <c r="AI39" i="23"/>
  <c r="AC38" i="23"/>
  <c r="AI38" i="23"/>
  <c r="AC31" i="23"/>
  <c r="AI31" i="23"/>
  <c r="AC29" i="23"/>
  <c r="AI29" i="23"/>
  <c r="AC28" i="23"/>
  <c r="AI28" i="23"/>
  <c r="AC27" i="23"/>
  <c r="AI27" i="23"/>
  <c r="AI26" i="23"/>
  <c r="AC25" i="23"/>
  <c r="AI25" i="23"/>
  <c r="AC24" i="23"/>
  <c r="AI24" i="23"/>
  <c r="AC23" i="23"/>
  <c r="AI23" i="23"/>
  <c r="AC22" i="23"/>
  <c r="AI22" i="23"/>
  <c r="AI21" i="23"/>
  <c r="AI20" i="23"/>
  <c r="AC19" i="23"/>
  <c r="AI19" i="23"/>
  <c r="AC18" i="23"/>
  <c r="AI18" i="23"/>
  <c r="AC17" i="23"/>
  <c r="AI17" i="23"/>
  <c r="AC16" i="23"/>
  <c r="AI16" i="23"/>
  <c r="AC15" i="23"/>
  <c r="AI15" i="23"/>
  <c r="AC14" i="23"/>
  <c r="AI14" i="23"/>
  <c r="AC13" i="23"/>
  <c r="AI13" i="23"/>
  <c r="AC11" i="23"/>
  <c r="AI11" i="23"/>
  <c r="AC10" i="23"/>
  <c r="AI10" i="23"/>
  <c r="AC9" i="23"/>
  <c r="AI9" i="23"/>
  <c r="AC8" i="23"/>
  <c r="AI8" i="23"/>
  <c r="AC7" i="23"/>
  <c r="AI7" i="23"/>
  <c r="AI1" i="23"/>
  <c r="W1" i="23"/>
  <c r="AA45" i="23"/>
  <c r="AA44" i="23"/>
  <c r="AA43" i="23"/>
  <c r="AA42" i="23"/>
  <c r="AA41" i="23"/>
  <c r="R123" i="23"/>
  <c r="X123" i="23"/>
  <c r="R122" i="23"/>
  <c r="X122" i="23"/>
  <c r="R121" i="23"/>
  <c r="X121" i="23"/>
  <c r="R120" i="23"/>
  <c r="X120" i="23"/>
  <c r="R119" i="23"/>
  <c r="X119" i="23"/>
  <c r="R118" i="23"/>
  <c r="X118" i="23"/>
  <c r="R117" i="23"/>
  <c r="X117" i="23"/>
  <c r="R116" i="23"/>
  <c r="X116" i="23"/>
  <c r="R115" i="23"/>
  <c r="X115" i="23"/>
  <c r="R114" i="23"/>
  <c r="X114" i="23"/>
  <c r="R113" i="23"/>
  <c r="X113" i="23"/>
  <c r="R112" i="23"/>
  <c r="X112" i="23"/>
  <c r="R111" i="23"/>
  <c r="X111" i="23"/>
  <c r="R110" i="23"/>
  <c r="X110" i="23"/>
  <c r="R109" i="23"/>
  <c r="X109" i="23"/>
  <c r="R108" i="23"/>
  <c r="X108" i="23"/>
  <c r="R107" i="23"/>
  <c r="X107" i="23"/>
  <c r="R106" i="23"/>
  <c r="X106" i="23"/>
  <c r="R105" i="23"/>
  <c r="X105" i="23"/>
  <c r="R104" i="23"/>
  <c r="X104" i="23"/>
  <c r="R100" i="23"/>
  <c r="X100" i="23"/>
  <c r="R99" i="23"/>
  <c r="X99" i="23"/>
  <c r="R98" i="23"/>
  <c r="X98" i="23"/>
  <c r="R97" i="23"/>
  <c r="X97" i="23"/>
  <c r="R96" i="23"/>
  <c r="X96" i="23"/>
  <c r="R95" i="23"/>
  <c r="X95" i="23"/>
  <c r="R94" i="23"/>
  <c r="X94" i="23"/>
  <c r="R93" i="23"/>
  <c r="X93" i="23"/>
  <c r="R92" i="23"/>
  <c r="X92" i="23"/>
  <c r="R91" i="23"/>
  <c r="X91" i="23"/>
  <c r="R90" i="23"/>
  <c r="X90" i="23"/>
  <c r="R89" i="23"/>
  <c r="X89" i="23"/>
  <c r="R88" i="23"/>
  <c r="X88" i="23"/>
  <c r="R87" i="23"/>
  <c r="X87" i="23"/>
  <c r="R86" i="23"/>
  <c r="X86" i="23"/>
  <c r="R85" i="23"/>
  <c r="X85" i="23"/>
  <c r="R84" i="23"/>
  <c r="X84" i="23"/>
  <c r="R83" i="23"/>
  <c r="X83" i="23"/>
  <c r="R82" i="23"/>
  <c r="X82" i="23"/>
  <c r="R81" i="23"/>
  <c r="X81" i="23"/>
  <c r="R76" i="23"/>
  <c r="X76" i="23"/>
  <c r="R75" i="23"/>
  <c r="X75" i="23"/>
  <c r="R74" i="23"/>
  <c r="X74" i="23"/>
  <c r="R73" i="23"/>
  <c r="X73" i="23"/>
  <c r="R72" i="23"/>
  <c r="X72" i="23"/>
  <c r="R71" i="23"/>
  <c r="X71" i="23"/>
  <c r="R70" i="23"/>
  <c r="X70" i="23"/>
  <c r="R69" i="23"/>
  <c r="X69" i="23"/>
  <c r="R68" i="23"/>
  <c r="X68" i="23"/>
  <c r="R67" i="23"/>
  <c r="X67" i="23"/>
  <c r="R66" i="23"/>
  <c r="X66" i="23"/>
  <c r="R65" i="23"/>
  <c r="X65" i="23"/>
  <c r="R64" i="23"/>
  <c r="X64" i="23"/>
  <c r="R63" i="23"/>
  <c r="X63" i="23"/>
  <c r="R62" i="23"/>
  <c r="X62" i="23"/>
  <c r="R61" i="23"/>
  <c r="X61" i="23"/>
  <c r="R60" i="23"/>
  <c r="X60" i="23"/>
  <c r="R59" i="23"/>
  <c r="X59" i="23"/>
  <c r="R51" i="23"/>
  <c r="X51" i="23"/>
  <c r="R47" i="23"/>
  <c r="X47" i="23"/>
  <c r="R45" i="23"/>
  <c r="X45" i="23"/>
  <c r="R44" i="23"/>
  <c r="X44" i="23"/>
  <c r="R43" i="23"/>
  <c r="X43" i="23"/>
  <c r="R42" i="23"/>
  <c r="X42" i="23"/>
  <c r="R41" i="23"/>
  <c r="X41" i="23"/>
  <c r="R39" i="23"/>
  <c r="X39" i="23"/>
  <c r="R38" i="23"/>
  <c r="X38" i="23"/>
  <c r="R31" i="23"/>
  <c r="X31" i="23"/>
  <c r="R30" i="23"/>
  <c r="X30" i="23"/>
  <c r="R29" i="23"/>
  <c r="X29" i="23"/>
  <c r="R28" i="23"/>
  <c r="X28" i="23"/>
  <c r="R27" i="23"/>
  <c r="X27" i="23"/>
  <c r="X26" i="23"/>
  <c r="R25" i="23"/>
  <c r="X25" i="23"/>
  <c r="R24" i="23"/>
  <c r="X24" i="23"/>
  <c r="R23" i="23"/>
  <c r="X23" i="23"/>
  <c r="R22" i="23"/>
  <c r="X22" i="23"/>
  <c r="X21" i="23"/>
  <c r="R19" i="23"/>
  <c r="R18" i="23"/>
  <c r="R17" i="23"/>
  <c r="R16" i="23"/>
  <c r="R15" i="23"/>
  <c r="R14" i="23"/>
  <c r="R13" i="23"/>
  <c r="R11" i="23"/>
  <c r="R10" i="23"/>
  <c r="R9" i="23"/>
  <c r="R8" i="23"/>
  <c r="R7" i="23"/>
  <c r="R6" i="23"/>
  <c r="R58" i="23"/>
  <c r="X58" i="23"/>
  <c r="X1" i="23"/>
  <c r="AW8" i="23"/>
  <c r="BC8" i="23"/>
  <c r="BF8" i="23"/>
  <c r="AM47" i="23"/>
  <c r="AS47" i="23"/>
  <c r="AL47" i="23"/>
  <c r="AR47" i="23"/>
  <c r="AK47" i="23"/>
  <c r="AQ47" i="23"/>
  <c r="AU47" i="23"/>
  <c r="AM38" i="23"/>
  <c r="AS38" i="23"/>
  <c r="AL38" i="23"/>
  <c r="AR38" i="23"/>
  <c r="AK38" i="23"/>
  <c r="AQ38" i="23"/>
  <c r="AU38" i="23"/>
  <c r="AM8" i="23"/>
  <c r="AS8" i="23"/>
  <c r="AL8" i="23"/>
  <c r="AR8" i="23"/>
  <c r="AK8" i="23"/>
  <c r="AQ8" i="23"/>
  <c r="AU8" i="23"/>
  <c r="AU53" i="23"/>
  <c r="AB47" i="23"/>
  <c r="AH47" i="23"/>
  <c r="AA47" i="23"/>
  <c r="AG47" i="23"/>
  <c r="Z47" i="23"/>
  <c r="AF47" i="23"/>
  <c r="AJ47" i="23"/>
  <c r="AB38" i="23"/>
  <c r="AH38" i="23"/>
  <c r="AA38" i="23"/>
  <c r="AG38" i="23"/>
  <c r="Z38" i="23"/>
  <c r="AF38" i="23"/>
  <c r="AJ38" i="23"/>
  <c r="AJ53" i="23"/>
  <c r="Q47" i="23"/>
  <c r="W47" i="23"/>
  <c r="P47" i="23"/>
  <c r="V47" i="23"/>
  <c r="O47" i="23"/>
  <c r="U47" i="23"/>
  <c r="Y47" i="23"/>
  <c r="Q38" i="23"/>
  <c r="W38" i="23"/>
  <c r="P38" i="23"/>
  <c r="V38" i="23"/>
  <c r="O38" i="23"/>
  <c r="U38" i="23"/>
  <c r="Y38" i="23"/>
  <c r="Q8" i="23"/>
  <c r="P8" i="23"/>
  <c r="O8" i="23"/>
  <c r="Y8" i="23"/>
  <c r="Y53" i="23"/>
  <c r="H47" i="23"/>
  <c r="L47" i="23"/>
  <c r="G47" i="23"/>
  <c r="K47" i="23"/>
  <c r="F47" i="23"/>
  <c r="J47" i="23"/>
  <c r="N47" i="23"/>
  <c r="N53" i="23"/>
  <c r="AX18" i="23"/>
  <c r="Q26" i="23"/>
  <c r="W26" i="23"/>
  <c r="P26" i="23"/>
  <c r="V26" i="23"/>
  <c r="O26" i="23"/>
  <c r="U26" i="23"/>
  <c r="Y26" i="23"/>
  <c r="Q31" i="23"/>
  <c r="P31" i="23"/>
  <c r="O31" i="23"/>
  <c r="Q30" i="23"/>
  <c r="P30" i="23"/>
  <c r="O30" i="23"/>
  <c r="Q29" i="23"/>
  <c r="P29" i="23"/>
  <c r="O29" i="23"/>
  <c r="Q28" i="23"/>
  <c r="P28" i="23"/>
  <c r="O28" i="23"/>
  <c r="Q27" i="23"/>
  <c r="P27" i="23"/>
  <c r="O27" i="23"/>
  <c r="Q25" i="23"/>
  <c r="P25" i="23"/>
  <c r="Q24" i="23"/>
  <c r="P24" i="23"/>
  <c r="Q23" i="23"/>
  <c r="P23" i="23"/>
  <c r="O23" i="23"/>
  <c r="Q22" i="23"/>
  <c r="P22" i="23"/>
  <c r="Q21" i="23"/>
  <c r="P21" i="23"/>
  <c r="O21" i="23"/>
  <c r="Q20" i="23"/>
  <c r="O20" i="23"/>
  <c r="Q19" i="23"/>
  <c r="P19" i="23"/>
  <c r="O19" i="23"/>
  <c r="Q18" i="23"/>
  <c r="P18" i="23"/>
  <c r="O18" i="23"/>
  <c r="Q17" i="23"/>
  <c r="P17" i="23"/>
  <c r="O17" i="23"/>
  <c r="Q16" i="23"/>
  <c r="P16" i="23"/>
  <c r="O16" i="23"/>
  <c r="Q15" i="23"/>
  <c r="P15" i="23"/>
  <c r="O15" i="23"/>
  <c r="Q14" i="23"/>
  <c r="P14" i="23"/>
  <c r="O14" i="23"/>
  <c r="Q13" i="23"/>
  <c r="P13" i="23"/>
  <c r="O13" i="23"/>
  <c r="Q11" i="23"/>
  <c r="P11" i="23"/>
  <c r="O11" i="23"/>
  <c r="Q10" i="23"/>
  <c r="P10" i="23"/>
  <c r="O10" i="23"/>
  <c r="Q9" i="23"/>
  <c r="P9" i="23"/>
  <c r="O9" i="23"/>
  <c r="Q7" i="23"/>
  <c r="P7" i="23"/>
  <c r="O7" i="23"/>
  <c r="R5" i="23"/>
  <c r="Q5" i="23"/>
  <c r="P5" i="23"/>
  <c r="O5" i="23"/>
  <c r="R77" i="23"/>
  <c r="Q77" i="23"/>
  <c r="P77" i="23"/>
  <c r="O77" i="23"/>
  <c r="Q73" i="23"/>
  <c r="P73" i="23"/>
  <c r="O73" i="23"/>
  <c r="Q72" i="23"/>
  <c r="P72" i="23"/>
  <c r="O72" i="23"/>
  <c r="Q59" i="23"/>
  <c r="P59" i="23"/>
  <c r="O59" i="23"/>
  <c r="P58" i="23"/>
  <c r="V58" i="23"/>
  <c r="Q58" i="23"/>
  <c r="W58" i="23"/>
  <c r="O58" i="23"/>
  <c r="U58" i="23"/>
  <c r="Y58" i="23"/>
  <c r="U21" i="23"/>
  <c r="U22" i="23"/>
  <c r="U24" i="23"/>
  <c r="U27" i="23"/>
  <c r="U30" i="23"/>
  <c r="O41" i="23"/>
  <c r="U41" i="23"/>
  <c r="O42" i="23"/>
  <c r="U42" i="23"/>
  <c r="O43" i="23"/>
  <c r="U43" i="23"/>
  <c r="O44" i="23"/>
  <c r="U44" i="23"/>
  <c r="V22" i="23"/>
  <c r="V24" i="23"/>
  <c r="V25" i="23"/>
  <c r="V28" i="23"/>
  <c r="V29" i="23"/>
  <c r="V31" i="23"/>
  <c r="P45" i="23"/>
  <c r="V45" i="23"/>
  <c r="P51" i="23"/>
  <c r="V51" i="23"/>
  <c r="Q6" i="23"/>
  <c r="W25" i="23"/>
  <c r="W27" i="23"/>
  <c r="W28" i="23"/>
  <c r="W29" i="23"/>
  <c r="W31" i="23"/>
  <c r="Q41" i="23"/>
  <c r="W41" i="23"/>
  <c r="Q42" i="23"/>
  <c r="W42" i="23"/>
  <c r="Q43" i="23"/>
  <c r="W43" i="23"/>
  <c r="Q44" i="23"/>
  <c r="W44" i="23"/>
  <c r="Q45" i="23"/>
  <c r="W45" i="23"/>
  <c r="Q51" i="23"/>
  <c r="W51" i="23"/>
  <c r="Z23" i="23"/>
  <c r="AA23" i="23"/>
  <c r="AB23" i="23"/>
  <c r="AF23" i="23"/>
  <c r="AG23" i="23"/>
  <c r="AH23" i="23"/>
  <c r="AJ23" i="23"/>
  <c r="Z24" i="23"/>
  <c r="AA24" i="23"/>
  <c r="AB24" i="23"/>
  <c r="AF24" i="23"/>
  <c r="AG24" i="23"/>
  <c r="AH24" i="23"/>
  <c r="AJ24" i="23"/>
  <c r="Z26" i="23"/>
  <c r="AA26" i="23"/>
  <c r="AB26" i="23"/>
  <c r="AF26" i="23"/>
  <c r="AG26" i="23"/>
  <c r="AH26" i="23"/>
  <c r="AJ26" i="23"/>
  <c r="Z43" i="23"/>
  <c r="AB43" i="23"/>
  <c r="AF43" i="23"/>
  <c r="AG43" i="23"/>
  <c r="AH43" i="23"/>
  <c r="AJ43" i="23"/>
  <c r="Z44" i="23"/>
  <c r="AB44" i="23"/>
  <c r="AF44" i="23"/>
  <c r="AG44" i="23"/>
  <c r="AH44" i="23"/>
  <c r="AJ44" i="23"/>
  <c r="Z19" i="23"/>
  <c r="Z21" i="23"/>
  <c r="AF21" i="23"/>
  <c r="AF22" i="23"/>
  <c r="Z41" i="23"/>
  <c r="AF41" i="23"/>
  <c r="Z42" i="23"/>
  <c r="AF42" i="23"/>
  <c r="Z58" i="23"/>
  <c r="AF58" i="23"/>
  <c r="AA11" i="23"/>
  <c r="AG11" i="23"/>
  <c r="AA22" i="23"/>
  <c r="AG22" i="23"/>
  <c r="AA25" i="23"/>
  <c r="AG25" i="23"/>
  <c r="AG45" i="23"/>
  <c r="AA51" i="23"/>
  <c r="AG51" i="23"/>
  <c r="AB11" i="23"/>
  <c r="AH11" i="23"/>
  <c r="AB19" i="23"/>
  <c r="AB25" i="23"/>
  <c r="AH25" i="23"/>
  <c r="AB41" i="23"/>
  <c r="AH41" i="23"/>
  <c r="AB42" i="23"/>
  <c r="AH42" i="23"/>
  <c r="AB45" i="23"/>
  <c r="AH45" i="23"/>
  <c r="AB51" i="23"/>
  <c r="AH51" i="23"/>
  <c r="BQ125" i="23"/>
  <c r="BI58" i="23"/>
  <c r="BO58" i="23"/>
  <c r="BH58" i="23"/>
  <c r="BN58" i="23"/>
  <c r="BG58" i="23"/>
  <c r="BM58" i="23"/>
  <c r="BQ58" i="23"/>
  <c r="BI51" i="23"/>
  <c r="BO51" i="23"/>
  <c r="BH51" i="23"/>
  <c r="BN51" i="23"/>
  <c r="BG51" i="23"/>
  <c r="BM51" i="23"/>
  <c r="BQ51" i="23"/>
  <c r="BI45" i="23"/>
  <c r="BO45" i="23"/>
  <c r="BH45" i="23"/>
  <c r="BN45" i="23"/>
  <c r="BG45" i="23"/>
  <c r="BM45" i="23"/>
  <c r="BQ45" i="23"/>
  <c r="BI44" i="23"/>
  <c r="BO44" i="23"/>
  <c r="BH44" i="23"/>
  <c r="BN44" i="23"/>
  <c r="BG44" i="23"/>
  <c r="BM44" i="23"/>
  <c r="BQ44" i="23"/>
  <c r="BI43" i="23"/>
  <c r="BO43" i="23"/>
  <c r="BH43" i="23"/>
  <c r="BN43" i="23"/>
  <c r="BG43" i="23"/>
  <c r="BM43" i="23"/>
  <c r="BQ43" i="23"/>
  <c r="BI42" i="23"/>
  <c r="BO42" i="23"/>
  <c r="BH42" i="23"/>
  <c r="BN42" i="23"/>
  <c r="BG42" i="23"/>
  <c r="BM42" i="23"/>
  <c r="BQ42" i="23"/>
  <c r="BI41" i="23"/>
  <c r="BO41" i="23"/>
  <c r="BH41" i="23"/>
  <c r="BN41" i="23"/>
  <c r="BG41" i="23"/>
  <c r="BM41" i="23"/>
  <c r="BQ41" i="23"/>
  <c r="BI26" i="23"/>
  <c r="BO26" i="23"/>
  <c r="BH26" i="23"/>
  <c r="BN26" i="23"/>
  <c r="BG26" i="23"/>
  <c r="BM26" i="23"/>
  <c r="BQ26" i="23"/>
  <c r="BQ25" i="23"/>
  <c r="BQ24" i="23"/>
  <c r="BQ23" i="23"/>
  <c r="BQ22" i="23"/>
  <c r="BQ21" i="23"/>
  <c r="BQ15" i="23"/>
  <c r="BQ11" i="23"/>
  <c r="BF125" i="23"/>
  <c r="AX58" i="23"/>
  <c r="BD58" i="23"/>
  <c r="AW58" i="23"/>
  <c r="BC58" i="23"/>
  <c r="AV58" i="23"/>
  <c r="BB58" i="23"/>
  <c r="BF58" i="23"/>
  <c r="AX51" i="23"/>
  <c r="BD51" i="23"/>
  <c r="AW51" i="23"/>
  <c r="BC51" i="23"/>
  <c r="AV51" i="23"/>
  <c r="BB51" i="23"/>
  <c r="BF51" i="23"/>
  <c r="AX45" i="23"/>
  <c r="BD45" i="23"/>
  <c r="AW45" i="23"/>
  <c r="BC45" i="23"/>
  <c r="AV45" i="23"/>
  <c r="BB45" i="23"/>
  <c r="BF45" i="23"/>
  <c r="AX44" i="23"/>
  <c r="BD44" i="23"/>
  <c r="AW44" i="23"/>
  <c r="BC44" i="23"/>
  <c r="AV44" i="23"/>
  <c r="BB44" i="23"/>
  <c r="BF44" i="23"/>
  <c r="AX43" i="23"/>
  <c r="BD43" i="23"/>
  <c r="AW43" i="23"/>
  <c r="BC43" i="23"/>
  <c r="AV43" i="23"/>
  <c r="BB43" i="23"/>
  <c r="BF43" i="23"/>
  <c r="AX42" i="23"/>
  <c r="BD42" i="23"/>
  <c r="AW42" i="23"/>
  <c r="BC42" i="23"/>
  <c r="AV42" i="23"/>
  <c r="BB42" i="23"/>
  <c r="BF42" i="23"/>
  <c r="AX41" i="23"/>
  <c r="BD41" i="23"/>
  <c r="AW41" i="23"/>
  <c r="BC41" i="23"/>
  <c r="AV41" i="23"/>
  <c r="BB41" i="23"/>
  <c r="BF41" i="23"/>
  <c r="AX16" i="23"/>
  <c r="AX17" i="23"/>
  <c r="AW18" i="23"/>
  <c r="AW19" i="23"/>
  <c r="AW13" i="23"/>
  <c r="AW14" i="23"/>
  <c r="AX9" i="23"/>
  <c r="AW10" i="23"/>
  <c r="AX6" i="23"/>
  <c r="AX7" i="23"/>
  <c r="AX26" i="23"/>
  <c r="BD26" i="23"/>
  <c r="AW26" i="23"/>
  <c r="BC26" i="23"/>
  <c r="AV26" i="23"/>
  <c r="BB26" i="23"/>
  <c r="BF26" i="23"/>
  <c r="AX25" i="23"/>
  <c r="BD25" i="23"/>
  <c r="AW25" i="23"/>
  <c r="BC25" i="23"/>
  <c r="BB25" i="23"/>
  <c r="BF25" i="23"/>
  <c r="AX24" i="23"/>
  <c r="BD24" i="23"/>
  <c r="AW24" i="23"/>
  <c r="BC24" i="23"/>
  <c r="BB24" i="23"/>
  <c r="BF24" i="23"/>
  <c r="AX23" i="23"/>
  <c r="BD23" i="23"/>
  <c r="AW23" i="23"/>
  <c r="BC23" i="23"/>
  <c r="AV23" i="23"/>
  <c r="BB23" i="23"/>
  <c r="BF23" i="23"/>
  <c r="AX22" i="23"/>
  <c r="BD22" i="23"/>
  <c r="AW22" i="23"/>
  <c r="BC22" i="23"/>
  <c r="AV22" i="23"/>
  <c r="BB22" i="23"/>
  <c r="BF22" i="23"/>
  <c r="AX21" i="23"/>
  <c r="BD21" i="23"/>
  <c r="AW21" i="23"/>
  <c r="BC21" i="23"/>
  <c r="AV21" i="23"/>
  <c r="BB21" i="23"/>
  <c r="BF21" i="23"/>
  <c r="AX15" i="23"/>
  <c r="AW15" i="23"/>
  <c r="BC15" i="23"/>
  <c r="AV15" i="23"/>
  <c r="BB15" i="23"/>
  <c r="AX11" i="23"/>
  <c r="BD11" i="23"/>
  <c r="AW11" i="23"/>
  <c r="BC11" i="23"/>
  <c r="AV11" i="23"/>
  <c r="BB11" i="23"/>
  <c r="BF11" i="23"/>
  <c r="AX8" i="23"/>
  <c r="AU125" i="23"/>
  <c r="AM58" i="23"/>
  <c r="AS58" i="23"/>
  <c r="AL58" i="23"/>
  <c r="AR58" i="23"/>
  <c r="AK58" i="23"/>
  <c r="AQ58" i="23"/>
  <c r="AU58" i="23"/>
  <c r="AM51" i="23"/>
  <c r="AS51" i="23"/>
  <c r="AL51" i="23"/>
  <c r="AR51" i="23"/>
  <c r="AK51" i="23"/>
  <c r="AQ51" i="23"/>
  <c r="AU51" i="23"/>
  <c r="AM45" i="23"/>
  <c r="AS45" i="23"/>
  <c r="AL45" i="23"/>
  <c r="AR45" i="23"/>
  <c r="AK45" i="23"/>
  <c r="AQ45" i="23"/>
  <c r="AU45" i="23"/>
  <c r="AM44" i="23"/>
  <c r="AS44" i="23"/>
  <c r="AL44" i="23"/>
  <c r="AR44" i="23"/>
  <c r="AK44" i="23"/>
  <c r="AQ44" i="23"/>
  <c r="AU44" i="23"/>
  <c r="AM43" i="23"/>
  <c r="AS43" i="23"/>
  <c r="AL43" i="23"/>
  <c r="AR43" i="23"/>
  <c r="AK43" i="23"/>
  <c r="AQ43" i="23"/>
  <c r="AU43" i="23"/>
  <c r="AM42" i="23"/>
  <c r="AS42" i="23"/>
  <c r="AL42" i="23"/>
  <c r="AR42" i="23"/>
  <c r="AK42" i="23"/>
  <c r="AQ42" i="23"/>
  <c r="AU42" i="23"/>
  <c r="AM41" i="23"/>
  <c r="AS41" i="23"/>
  <c r="AL41" i="23"/>
  <c r="AR41" i="23"/>
  <c r="AK41" i="23"/>
  <c r="AQ41" i="23"/>
  <c r="AU41" i="23"/>
  <c r="AM27" i="23"/>
  <c r="AS27" i="23"/>
  <c r="AL27" i="23"/>
  <c r="AR27" i="23"/>
  <c r="AK27" i="23"/>
  <c r="AQ27" i="23"/>
  <c r="AU27" i="23"/>
  <c r="AM28" i="23"/>
  <c r="AS28" i="23"/>
  <c r="AL28" i="23"/>
  <c r="AR28" i="23"/>
  <c r="AK28" i="23"/>
  <c r="AQ28" i="23"/>
  <c r="AU28" i="23"/>
  <c r="AM29" i="23"/>
  <c r="AS29" i="23"/>
  <c r="AL29" i="23"/>
  <c r="AR29" i="23"/>
  <c r="AK29" i="23"/>
  <c r="AQ29" i="23"/>
  <c r="AU29" i="23"/>
  <c r="AM30" i="23"/>
  <c r="AS30" i="23"/>
  <c r="AL30" i="23"/>
  <c r="AR30" i="23"/>
  <c r="AK30" i="23"/>
  <c r="AQ30" i="23"/>
  <c r="AU30" i="23"/>
  <c r="AM31" i="23"/>
  <c r="AS31" i="23"/>
  <c r="AL31" i="23"/>
  <c r="AR31" i="23"/>
  <c r="AK31" i="23"/>
  <c r="AQ31" i="23"/>
  <c r="AU31" i="23"/>
  <c r="AM16" i="23"/>
  <c r="AS16" i="23"/>
  <c r="AL16" i="23"/>
  <c r="AR16" i="23"/>
  <c r="AK16" i="23"/>
  <c r="AQ16" i="23"/>
  <c r="AU16" i="23"/>
  <c r="AM17" i="23"/>
  <c r="AL17" i="23"/>
  <c r="AK17" i="23"/>
  <c r="AM18" i="23"/>
  <c r="AS18" i="23"/>
  <c r="AL18" i="23"/>
  <c r="AR18" i="23"/>
  <c r="AK18" i="23"/>
  <c r="AQ18" i="23"/>
  <c r="AU18" i="23"/>
  <c r="AM19" i="23"/>
  <c r="AL19" i="23"/>
  <c r="AK19" i="23"/>
  <c r="AM20" i="23"/>
  <c r="AS20" i="23"/>
  <c r="AL20" i="23"/>
  <c r="AR20" i="23"/>
  <c r="AK20" i="23"/>
  <c r="AQ20" i="23"/>
  <c r="AU20" i="23"/>
  <c r="AM13" i="23"/>
  <c r="AS13" i="23"/>
  <c r="AL13" i="23"/>
  <c r="AR13" i="23"/>
  <c r="AK13" i="23"/>
  <c r="AQ13" i="23"/>
  <c r="AU13" i="23"/>
  <c r="AM14" i="23"/>
  <c r="AL14" i="23"/>
  <c r="AK14" i="23"/>
  <c r="AM10" i="23"/>
  <c r="AS10" i="23"/>
  <c r="AL10" i="23"/>
  <c r="AR10" i="23"/>
  <c r="AK10" i="23"/>
  <c r="AQ10" i="23"/>
  <c r="AU10" i="23"/>
  <c r="AU37" i="23"/>
  <c r="AM26" i="23"/>
  <c r="AS26" i="23"/>
  <c r="AL26" i="23"/>
  <c r="AR26" i="23"/>
  <c r="AK26" i="23"/>
  <c r="AQ26" i="23"/>
  <c r="AU26" i="23"/>
  <c r="AM25" i="23"/>
  <c r="AS25" i="23"/>
  <c r="AL25" i="23"/>
  <c r="AR25" i="23"/>
  <c r="AK25" i="23"/>
  <c r="AQ25" i="23"/>
  <c r="AU25" i="23"/>
  <c r="AM24" i="23"/>
  <c r="AS24" i="23"/>
  <c r="AL24" i="23"/>
  <c r="AR24" i="23"/>
  <c r="AK24" i="23"/>
  <c r="AQ24" i="23"/>
  <c r="AU24" i="23"/>
  <c r="AM23" i="23"/>
  <c r="AS23" i="23"/>
  <c r="AL23" i="23"/>
  <c r="AR23" i="23"/>
  <c r="AK23" i="23"/>
  <c r="AQ23" i="23"/>
  <c r="AU23" i="23"/>
  <c r="AM22" i="23"/>
  <c r="AS22" i="23"/>
  <c r="AL22" i="23"/>
  <c r="AR22" i="23"/>
  <c r="AK22" i="23"/>
  <c r="AQ22" i="23"/>
  <c r="AU22" i="23"/>
  <c r="AM21" i="23"/>
  <c r="AS21" i="23"/>
  <c r="AL21" i="23"/>
  <c r="AR21" i="23"/>
  <c r="AK21" i="23"/>
  <c r="AQ21" i="23"/>
  <c r="AU21" i="23"/>
  <c r="AM15" i="23"/>
  <c r="AS15" i="23"/>
  <c r="AL15" i="23"/>
  <c r="AR15" i="23"/>
  <c r="AK15" i="23"/>
  <c r="AQ15" i="23"/>
  <c r="AU15" i="23"/>
  <c r="AM11" i="23"/>
  <c r="AS11" i="23"/>
  <c r="AL11" i="23"/>
  <c r="AR11" i="23"/>
  <c r="AK11" i="23"/>
  <c r="AQ11" i="23"/>
  <c r="AU11" i="23"/>
  <c r="AJ125" i="23"/>
  <c r="AB58" i="23"/>
  <c r="AH58" i="23"/>
  <c r="AA58" i="23"/>
  <c r="AG58" i="23"/>
  <c r="AJ58" i="23"/>
  <c r="Z51" i="23"/>
  <c r="AF51" i="23"/>
  <c r="AJ51" i="23"/>
  <c r="Z45" i="23"/>
  <c r="AF45" i="23"/>
  <c r="AJ45" i="23"/>
  <c r="AG42" i="23"/>
  <c r="AJ42" i="23"/>
  <c r="AG41" i="23"/>
  <c r="AJ41" i="23"/>
  <c r="AB17" i="23"/>
  <c r="AA19" i="23"/>
  <c r="AA14" i="23"/>
  <c r="AF25" i="23"/>
  <c r="AJ25" i="23"/>
  <c r="AB22" i="23"/>
  <c r="AH22" i="23"/>
  <c r="AJ22" i="23"/>
  <c r="AB21" i="23"/>
  <c r="AH21" i="23"/>
  <c r="AA21" i="23"/>
  <c r="AG21" i="23"/>
  <c r="AJ21" i="23"/>
  <c r="AB15" i="23"/>
  <c r="Z11" i="23"/>
  <c r="AF11" i="23"/>
  <c r="AJ11" i="23"/>
  <c r="Y125" i="23"/>
  <c r="O51" i="23"/>
  <c r="U51" i="23"/>
  <c r="Y51" i="23"/>
  <c r="O45" i="23"/>
  <c r="U45" i="23"/>
  <c r="Y45" i="23"/>
  <c r="P44" i="23"/>
  <c r="V44" i="23"/>
  <c r="Y44" i="23"/>
  <c r="P43" i="23"/>
  <c r="V43" i="23"/>
  <c r="Y43" i="23"/>
  <c r="P42" i="23"/>
  <c r="V42" i="23"/>
  <c r="Y42" i="23"/>
  <c r="P41" i="23"/>
  <c r="V41" i="23"/>
  <c r="Y41" i="23"/>
  <c r="V27" i="23"/>
  <c r="Y27" i="23"/>
  <c r="U28" i="23"/>
  <c r="Y28" i="23"/>
  <c r="U29" i="23"/>
  <c r="Y29" i="23"/>
  <c r="W30" i="23"/>
  <c r="V30" i="23"/>
  <c r="Y30" i="23"/>
  <c r="U31" i="23"/>
  <c r="Y31" i="23"/>
  <c r="Y18" i="23"/>
  <c r="Y19" i="23"/>
  <c r="Y20" i="23"/>
  <c r="Y6" i="23"/>
  <c r="Y37" i="23"/>
  <c r="U25" i="23"/>
  <c r="Y25" i="23"/>
  <c r="W24" i="23"/>
  <c r="Y24" i="23"/>
  <c r="W22" i="23"/>
  <c r="Y22" i="23"/>
  <c r="W21" i="23"/>
  <c r="V21" i="23"/>
  <c r="Y21" i="23"/>
  <c r="Y11" i="23"/>
  <c r="H27" i="23"/>
  <c r="L27" i="23"/>
  <c r="G27" i="23"/>
  <c r="K27" i="23"/>
  <c r="F27" i="23"/>
  <c r="J27" i="23"/>
  <c r="N27" i="23"/>
  <c r="H28" i="23"/>
  <c r="L28" i="23"/>
  <c r="G28" i="23"/>
  <c r="K28" i="23"/>
  <c r="F28" i="23"/>
  <c r="J28" i="23"/>
  <c r="N28" i="23"/>
  <c r="H29" i="23"/>
  <c r="L29" i="23"/>
  <c r="G29" i="23"/>
  <c r="K29" i="23"/>
  <c r="F29" i="23"/>
  <c r="J29" i="23"/>
  <c r="N29" i="23"/>
  <c r="H30" i="23"/>
  <c r="L30" i="23"/>
  <c r="G30" i="23"/>
  <c r="K30" i="23"/>
  <c r="F30" i="23"/>
  <c r="J30" i="23"/>
  <c r="N30" i="23"/>
  <c r="H31" i="23"/>
  <c r="L31" i="23"/>
  <c r="G31" i="23"/>
  <c r="K31" i="23"/>
  <c r="F31" i="23"/>
  <c r="J31" i="23"/>
  <c r="N31" i="23"/>
  <c r="L16" i="23"/>
  <c r="G16" i="23"/>
  <c r="K16" i="23"/>
  <c r="F16" i="23"/>
  <c r="J16" i="23"/>
  <c r="N16" i="23"/>
  <c r="L17" i="23"/>
  <c r="G17" i="23"/>
  <c r="K17" i="23"/>
  <c r="F17" i="23"/>
  <c r="J17" i="23"/>
  <c r="N17" i="23"/>
  <c r="H18" i="23"/>
  <c r="L18" i="23"/>
  <c r="G18" i="23"/>
  <c r="K18" i="23"/>
  <c r="J18" i="23"/>
  <c r="N18" i="23"/>
  <c r="H19" i="23"/>
  <c r="L19" i="23"/>
  <c r="K19" i="23"/>
  <c r="F19" i="23"/>
  <c r="J19" i="23"/>
  <c r="N19" i="23"/>
  <c r="H20" i="23"/>
  <c r="L20" i="23"/>
  <c r="G20" i="23"/>
  <c r="K20" i="23"/>
  <c r="F20" i="23"/>
  <c r="J20" i="23"/>
  <c r="N20" i="23"/>
  <c r="H13" i="23"/>
  <c r="L13" i="23"/>
  <c r="K13" i="23"/>
  <c r="F13" i="23"/>
  <c r="J13" i="23"/>
  <c r="N13" i="23"/>
  <c r="H14" i="23"/>
  <c r="L14" i="23"/>
  <c r="G14" i="23"/>
  <c r="K14" i="23"/>
  <c r="F14" i="23"/>
  <c r="J14" i="23"/>
  <c r="N14" i="23"/>
  <c r="H9" i="23"/>
  <c r="L9" i="23"/>
  <c r="G9" i="23"/>
  <c r="K9" i="23"/>
  <c r="F9" i="23"/>
  <c r="J9" i="23"/>
  <c r="N9" i="23"/>
  <c r="H10" i="23"/>
  <c r="L10" i="23"/>
  <c r="G10" i="23"/>
  <c r="K10" i="23"/>
  <c r="F10" i="23"/>
  <c r="J10" i="23"/>
  <c r="N10" i="23"/>
  <c r="H6" i="23"/>
  <c r="L6" i="23"/>
  <c r="G6" i="23"/>
  <c r="K6" i="23"/>
  <c r="F6" i="23"/>
  <c r="J6" i="23"/>
  <c r="N6" i="23"/>
  <c r="H7" i="23"/>
  <c r="L7" i="23"/>
  <c r="G7" i="23"/>
  <c r="K7" i="23"/>
  <c r="F7" i="23"/>
  <c r="N7" i="23"/>
  <c r="N37" i="23"/>
  <c r="BJ77" i="23"/>
  <c r="BK30" i="23"/>
  <c r="AY77" i="23"/>
  <c r="AZ39" i="23"/>
  <c r="AZ30" i="23"/>
  <c r="AZ8" i="23"/>
  <c r="AN77" i="23"/>
  <c r="AO30" i="23"/>
  <c r="AC77" i="23"/>
  <c r="AD30" i="23"/>
  <c r="S30" i="23"/>
  <c r="U1" i="23"/>
  <c r="V1" i="23"/>
  <c r="Y1" i="23"/>
  <c r="AF1" i="23"/>
  <c r="AG1" i="23"/>
  <c r="AH1" i="23"/>
  <c r="AJ1" i="23"/>
  <c r="AQ1" i="23"/>
  <c r="AR1" i="23"/>
  <c r="AS1" i="23"/>
  <c r="AU1" i="23"/>
  <c r="BB1" i="23"/>
  <c r="BC1" i="23"/>
  <c r="BD1" i="23"/>
  <c r="BF1" i="23"/>
  <c r="BM1" i="23"/>
  <c r="BN1" i="23"/>
  <c r="BO1" i="23"/>
  <c r="BQ1" i="23"/>
  <c r="H104" i="23"/>
  <c r="L104" i="23"/>
  <c r="G104" i="23"/>
  <c r="K104" i="23"/>
  <c r="F104" i="23"/>
  <c r="J104" i="23"/>
  <c r="H81" i="23"/>
  <c r="L81" i="23"/>
  <c r="G81" i="23"/>
  <c r="K81" i="23"/>
  <c r="F81" i="23"/>
  <c r="J81" i="23"/>
  <c r="H58" i="23"/>
  <c r="L58" i="23"/>
  <c r="G58" i="23"/>
  <c r="K58" i="23"/>
  <c r="J58" i="23"/>
  <c r="H51" i="23"/>
  <c r="L51" i="23"/>
  <c r="G51" i="23"/>
  <c r="K51" i="23"/>
  <c r="F51" i="23"/>
  <c r="J51" i="23"/>
  <c r="H45" i="23"/>
  <c r="L45" i="23"/>
  <c r="K45" i="23"/>
  <c r="F45" i="23"/>
  <c r="J45" i="23"/>
  <c r="H44" i="23"/>
  <c r="L44" i="23"/>
  <c r="K44" i="23"/>
  <c r="F44" i="23"/>
  <c r="J44" i="23"/>
  <c r="H43" i="23"/>
  <c r="L43" i="23"/>
  <c r="K43" i="23"/>
  <c r="F43" i="23"/>
  <c r="J43" i="23"/>
  <c r="H42" i="23"/>
  <c r="L42" i="23"/>
  <c r="K42" i="23"/>
  <c r="F42" i="23"/>
  <c r="J42" i="23"/>
  <c r="H41" i="23"/>
  <c r="L41" i="23"/>
  <c r="K41" i="23"/>
  <c r="F41" i="23"/>
  <c r="J41" i="23"/>
  <c r="H39" i="23"/>
  <c r="L39" i="23"/>
  <c r="G39" i="23"/>
  <c r="K39" i="23"/>
  <c r="F39" i="23"/>
  <c r="J39" i="23"/>
  <c r="H38" i="23"/>
  <c r="L38" i="23"/>
  <c r="G38" i="23"/>
  <c r="K38" i="23"/>
  <c r="F38" i="23"/>
  <c r="J38" i="23"/>
  <c r="H26" i="23"/>
  <c r="L26" i="23"/>
  <c r="G26" i="23"/>
  <c r="K26" i="23"/>
  <c r="F26" i="23"/>
  <c r="J26" i="23"/>
  <c r="H25" i="23"/>
  <c r="L25" i="23"/>
  <c r="G25" i="23"/>
  <c r="K25" i="23"/>
  <c r="F25" i="23"/>
  <c r="J25" i="23"/>
  <c r="H24" i="23"/>
  <c r="L24" i="23"/>
  <c r="G24" i="23"/>
  <c r="K24" i="23"/>
  <c r="F24" i="23"/>
  <c r="J24" i="23"/>
  <c r="H23" i="23"/>
  <c r="L23" i="23"/>
  <c r="G23" i="23"/>
  <c r="K23" i="23"/>
  <c r="F23" i="23"/>
  <c r="J23" i="23"/>
  <c r="H22" i="23"/>
  <c r="L22" i="23"/>
  <c r="G22" i="23"/>
  <c r="K22" i="23"/>
  <c r="F22" i="23"/>
  <c r="J22" i="23"/>
  <c r="H21" i="23"/>
  <c r="L21" i="23"/>
  <c r="G21" i="23"/>
  <c r="K21" i="23"/>
  <c r="F21" i="23"/>
  <c r="J21" i="23"/>
  <c r="L15" i="23"/>
  <c r="G15" i="23"/>
  <c r="K15" i="23"/>
  <c r="F15" i="23"/>
  <c r="J15" i="23"/>
  <c r="L11" i="23"/>
  <c r="K11" i="23"/>
  <c r="H8" i="23"/>
  <c r="L8" i="23"/>
  <c r="K8" i="23"/>
  <c r="J8" i="23"/>
  <c r="N104" i="23"/>
  <c r="N81" i="23"/>
  <c r="N58" i="23"/>
  <c r="N51" i="23"/>
  <c r="N45" i="23"/>
  <c r="N44" i="23"/>
  <c r="N43" i="23"/>
  <c r="N42" i="23"/>
  <c r="N41" i="23"/>
  <c r="N38" i="23"/>
  <c r="N39" i="23"/>
  <c r="N26" i="23"/>
  <c r="N25" i="23"/>
  <c r="N24" i="23"/>
  <c r="N23" i="23"/>
  <c r="N22" i="23"/>
  <c r="N21" i="23"/>
  <c r="N15" i="23"/>
  <c r="N11" i="23"/>
  <c r="N8" i="23"/>
  <c r="N1" i="23"/>
  <c r="L1" i="23"/>
  <c r="K1" i="23"/>
  <c r="J1" i="23"/>
  <c r="I1" i="23"/>
  <c r="H1" i="23"/>
  <c r="G1" i="23"/>
  <c r="BS11" i="23"/>
  <c r="BK39" i="23"/>
  <c r="AZ38" i="23"/>
  <c r="AO39" i="23"/>
  <c r="AO38" i="23"/>
  <c r="AD39" i="23"/>
  <c r="AD38" i="23"/>
  <c r="S39" i="23"/>
  <c r="S38" i="23"/>
  <c r="S31" i="23"/>
  <c r="S29" i="23"/>
  <c r="S28" i="23"/>
  <c r="S27" i="23"/>
  <c r="AO31" i="23"/>
  <c r="AO29" i="23"/>
  <c r="AO28" i="23"/>
  <c r="AO27" i="23"/>
  <c r="AZ27" i="23"/>
  <c r="BA8" i="23"/>
  <c r="X18" i="21"/>
  <c r="T17" i="21"/>
  <c r="X17" i="21"/>
  <c r="T16" i="21"/>
  <c r="T15" i="21"/>
  <c r="X15" i="21"/>
  <c r="T14" i="21"/>
  <c r="X14" i="21"/>
  <c r="T13" i="21"/>
  <c r="X13" i="21"/>
  <c r="T12" i="21"/>
  <c r="X12" i="21"/>
  <c r="T11" i="21"/>
  <c r="T10" i="21"/>
  <c r="X10" i="21"/>
  <c r="T9" i="21"/>
  <c r="X9" i="21"/>
  <c r="T8" i="21"/>
  <c r="X8" i="21"/>
  <c r="T7" i="21"/>
  <c r="X7" i="21"/>
  <c r="AD14" i="21"/>
  <c r="AD13" i="21"/>
  <c r="AD10" i="21"/>
  <c r="AD9" i="21"/>
  <c r="AD8" i="21"/>
  <c r="AN16" i="21"/>
  <c r="AN14" i="21"/>
  <c r="AN13" i="21"/>
  <c r="AN10" i="21"/>
  <c r="AN9" i="21"/>
  <c r="AN8" i="21"/>
  <c r="AX17" i="21"/>
  <c r="AX16" i="21"/>
  <c r="AX15" i="21"/>
  <c r="AX14" i="21"/>
  <c r="AX13" i="21"/>
  <c r="AX10" i="21"/>
  <c r="AX9" i="21"/>
  <c r="AX8" i="21"/>
  <c r="AX7" i="21"/>
  <c r="N18" i="21"/>
  <c r="J17" i="21"/>
  <c r="N17" i="21"/>
  <c r="J16" i="21"/>
  <c r="N16" i="21"/>
  <c r="J15" i="21"/>
  <c r="N15" i="21"/>
  <c r="J14" i="21"/>
  <c r="N14" i="21"/>
  <c r="J13" i="21"/>
  <c r="N13" i="21"/>
  <c r="J12" i="21"/>
  <c r="N12" i="21"/>
  <c r="N11" i="21"/>
  <c r="J10" i="21"/>
  <c r="N10" i="21"/>
  <c r="J9" i="21"/>
  <c r="N9" i="21"/>
  <c r="J8" i="21"/>
  <c r="N8" i="21"/>
  <c r="J7" i="21"/>
  <c r="N7" i="21"/>
  <c r="AD29" i="23"/>
  <c r="AD28" i="23"/>
  <c r="AD27" i="23"/>
  <c r="AD18" i="23"/>
  <c r="AD14" i="23"/>
  <c r="BS31" i="23"/>
  <c r="BS32" i="23"/>
  <c r="BS25" i="23"/>
  <c r="BS37" i="23"/>
  <c r="BS30" i="23"/>
  <c r="BS29" i="23"/>
  <c r="BS28" i="23"/>
  <c r="BS27" i="23"/>
  <c r="BS24" i="23"/>
  <c r="BS23" i="23"/>
  <c r="BS22" i="23"/>
  <c r="BS26" i="23"/>
  <c r="BS21" i="23"/>
  <c r="BS20" i="23"/>
  <c r="BS19" i="23"/>
  <c r="BS18" i="23"/>
  <c r="BS17" i="23"/>
  <c r="BS16" i="23"/>
  <c r="BS15" i="23"/>
  <c r="BS14" i="23"/>
  <c r="BS13" i="23"/>
  <c r="BS10" i="23"/>
  <c r="BS9" i="23"/>
  <c r="BS8" i="23"/>
  <c r="BS7" i="23"/>
  <c r="BS6" i="23"/>
  <c r="AZ14" i="23"/>
  <c r="AD13" i="23"/>
  <c r="N101" i="23"/>
  <c r="N125" i="23"/>
  <c r="V47" i="21"/>
  <c r="AF47" i="21"/>
  <c r="AP47" i="21"/>
  <c r="AZ47" i="21"/>
  <c r="BJ47" i="21"/>
  <c r="AU18" i="21"/>
  <c r="AK18" i="21"/>
  <c r="AU5" i="21"/>
  <c r="AX5" i="21"/>
  <c r="AK5" i="21"/>
  <c r="G18" i="21"/>
  <c r="G5" i="21"/>
  <c r="J5" i="21"/>
  <c r="S19" i="23"/>
  <c r="BJ4" i="23"/>
  <c r="AY4" i="23"/>
  <c r="AN4" i="23"/>
  <c r="AC4" i="23"/>
  <c r="R4" i="23"/>
  <c r="I4" i="23"/>
  <c r="AZ17" i="23"/>
  <c r="AD17" i="23"/>
  <c r="AD16" i="23"/>
  <c r="AZ16" i="23"/>
  <c r="S6" i="23"/>
  <c r="BK17" i="23"/>
  <c r="BK15" i="23"/>
  <c r="AD15" i="23"/>
  <c r="AZ10" i="23"/>
  <c r="AZ9" i="23"/>
  <c r="AZ7" i="23"/>
  <c r="AP8" i="23"/>
  <c r="AZ19" i="23"/>
  <c r="T8" i="23"/>
  <c r="AZ13" i="23"/>
  <c r="AZ18" i="23"/>
  <c r="BK27" i="23"/>
  <c r="BK29" i="23"/>
  <c r="BK10" i="23"/>
  <c r="BK13" i="23"/>
  <c r="BK28" i="23"/>
  <c r="AE8" i="23"/>
  <c r="BK9" i="23"/>
  <c r="AZ15" i="23"/>
  <c r="AD7" i="23"/>
  <c r="AZ6" i="23"/>
  <c r="AO18" i="23"/>
  <c r="S18" i="23"/>
  <c r="BK16" i="2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<sst xmlns="http://schemas.openxmlformats.org/spreadsheetml/2006/main" count="2242" uniqueCount="1569">
  <si>
    <t>S11</t>
  </si>
  <si>
    <t>S12</t>
  </si>
  <si>
    <t>S13</t>
  </si>
  <si>
    <t>Monetary gold and special drawing rights (SDRs)</t>
  </si>
  <si>
    <t>FC</t>
  </si>
  <si>
    <t>ASS</t>
  </si>
  <si>
    <t>F1</t>
  </si>
  <si>
    <t>LIAB</t>
  </si>
  <si>
    <t>S14_S15</t>
  </si>
  <si>
    <t>NFC</t>
  </si>
  <si>
    <t>ROW</t>
  </si>
  <si>
    <t>S2</t>
  </si>
  <si>
    <t>Currency and deposits</t>
  </si>
  <si>
    <t>F2</t>
  </si>
  <si>
    <t>Debt securities</t>
  </si>
  <si>
    <t>F3</t>
  </si>
  <si>
    <t>Loans</t>
  </si>
  <si>
    <t>F4</t>
  </si>
  <si>
    <t>F5</t>
  </si>
  <si>
    <t>F6</t>
  </si>
  <si>
    <t>F7</t>
  </si>
  <si>
    <t>F8</t>
  </si>
  <si>
    <t>HH</t>
  </si>
  <si>
    <t>Gov</t>
  </si>
  <si>
    <t>N11N</t>
  </si>
  <si>
    <t>Total fixed assets (net)</t>
  </si>
  <si>
    <t>N111N</t>
  </si>
  <si>
    <t>Dwellings (net)</t>
  </si>
  <si>
    <t>N112N</t>
  </si>
  <si>
    <t>Other buildings and structures (net)</t>
  </si>
  <si>
    <t>N1121N</t>
  </si>
  <si>
    <t>Buildings other than dwellings (net)</t>
  </si>
  <si>
    <t>N1122N</t>
  </si>
  <si>
    <t>Other structures (net)</t>
  </si>
  <si>
    <t>N11MN</t>
  </si>
  <si>
    <t>Machinery and equipment and weapons systems (net)</t>
  </si>
  <si>
    <t>N115N</t>
  </si>
  <si>
    <t>Cultivated biological resources (net)</t>
  </si>
  <si>
    <t>N117N</t>
  </si>
  <si>
    <t>Intellectual property products (net)</t>
  </si>
  <si>
    <t>N1171N</t>
  </si>
  <si>
    <t>Research and development (net)</t>
  </si>
  <si>
    <t>N1172N</t>
  </si>
  <si>
    <t>Mineral exploration and evaluation (net)</t>
  </si>
  <si>
    <t>N1173N</t>
  </si>
  <si>
    <t>Computer software and databases (net)</t>
  </si>
  <si>
    <t>N1174N</t>
  </si>
  <si>
    <t>Entertainment, literary or artistic originals (net)</t>
  </si>
  <si>
    <t>N1179N</t>
  </si>
  <si>
    <t>Other intellectual property products (net)</t>
  </si>
  <si>
    <t>S1</t>
  </si>
  <si>
    <t>A</t>
  </si>
  <si>
    <t>Column index number</t>
  </si>
  <si>
    <t>h</t>
  </si>
  <si>
    <t>g</t>
  </si>
  <si>
    <t>f</t>
  </si>
  <si>
    <t xml:space="preserve">         Non-life insurance technical reserves and provisions  for calls under standardised guarantees</t>
  </si>
  <si>
    <t>F31</t>
  </si>
  <si>
    <t>F</t>
  </si>
  <si>
    <t>F32</t>
  </si>
  <si>
    <t>F41</t>
  </si>
  <si>
    <t>F42</t>
  </si>
  <si>
    <t>F51</t>
  </si>
  <si>
    <t>F52</t>
  </si>
  <si>
    <t>F62</t>
  </si>
  <si>
    <t>nf</t>
  </si>
  <si>
    <t>row</t>
  </si>
  <si>
    <t>Total Economy</t>
  </si>
  <si>
    <t>Assets</t>
  </si>
  <si>
    <t>Liabilities</t>
  </si>
  <si>
    <t>L</t>
  </si>
  <si>
    <t>P</t>
  </si>
  <si>
    <t>Net lending (+) / net borrowing (-) (from capital accounts)</t>
  </si>
  <si>
    <t>np</t>
  </si>
  <si>
    <t>NP - Acquisitions less disposals of non-produced non-financial assets</t>
  </si>
  <si>
    <t>NP</t>
  </si>
  <si>
    <t xml:space="preserve">Consumption of fixed capital </t>
  </si>
  <si>
    <t>P51C</t>
  </si>
  <si>
    <t>Acquisitions less disposals of valuables</t>
  </si>
  <si>
    <t>P53</t>
  </si>
  <si>
    <t xml:space="preserve">Changes in inventories </t>
  </si>
  <si>
    <t>P52</t>
  </si>
  <si>
    <t>Gross fixed capital formation</t>
  </si>
  <si>
    <t>P51G</t>
  </si>
  <si>
    <t>Gross capital formation</t>
  </si>
  <si>
    <t>captr</t>
  </si>
  <si>
    <t>Capital transfers</t>
  </si>
  <si>
    <t>D9</t>
  </si>
  <si>
    <t>s</t>
  </si>
  <si>
    <t>Savings</t>
  </si>
  <si>
    <t>cpen</t>
  </si>
  <si>
    <t>Adjustment for the change in pension entitlements</t>
  </si>
  <si>
    <t>D8</t>
  </si>
  <si>
    <t>str_oc</t>
  </si>
  <si>
    <t>Other current transfers</t>
  </si>
  <si>
    <t>D7</t>
  </si>
  <si>
    <t>str_ob</t>
  </si>
  <si>
    <t>Social benefits other than social transfers in kind</t>
  </si>
  <si>
    <t>D62</t>
  </si>
  <si>
    <t>str_c</t>
  </si>
  <si>
    <t>Social contributions</t>
  </si>
  <si>
    <t>D61</t>
  </si>
  <si>
    <t>tc</t>
  </si>
  <si>
    <t>Current taxes on income, wealth, etc.</t>
  </si>
  <si>
    <t>D5</t>
  </si>
  <si>
    <t>pipr</t>
  </si>
  <si>
    <t>D45</t>
  </si>
  <si>
    <t>pioi</t>
  </si>
  <si>
    <t xml:space="preserve">           Other investment income</t>
  </si>
  <si>
    <t>D44</t>
  </si>
  <si>
    <t>pire</t>
  </si>
  <si>
    <t xml:space="preserve">           Reinvested earnings on direct foreign investment</t>
  </si>
  <si>
    <t>D43</t>
  </si>
  <si>
    <t>pidi</t>
  </si>
  <si>
    <t xml:space="preserve">           Distributed income of corporations</t>
  </si>
  <si>
    <t>D42</t>
  </si>
  <si>
    <t>pio</t>
  </si>
  <si>
    <t xml:space="preserve">       Other Property Income, not elsewhere specified:</t>
  </si>
  <si>
    <t>D4N</t>
  </si>
  <si>
    <t>pir</t>
  </si>
  <si>
    <t xml:space="preserve">        Interest</t>
  </si>
  <si>
    <t>D41</t>
  </si>
  <si>
    <t>pi</t>
  </si>
  <si>
    <t>Property Income:</t>
  </si>
  <si>
    <t>D4</t>
  </si>
  <si>
    <t>w</t>
  </si>
  <si>
    <t>Wages</t>
  </si>
  <si>
    <t>D1</t>
  </si>
  <si>
    <t>b2</t>
  </si>
  <si>
    <t>b2 (residual?)</t>
  </si>
  <si>
    <t>B2A3G</t>
  </si>
  <si>
    <t>Subsidies D39</t>
  </si>
  <si>
    <t>D39</t>
  </si>
  <si>
    <t>sub31</t>
  </si>
  <si>
    <t>Subsidies D31</t>
  </si>
  <si>
    <t>D31</t>
  </si>
  <si>
    <t>sub</t>
  </si>
  <si>
    <t>Subsidies</t>
  </si>
  <si>
    <t>D3</t>
  </si>
  <si>
    <t>Other taxes on production</t>
  </si>
  <si>
    <t>D29</t>
  </si>
  <si>
    <t>t</t>
  </si>
  <si>
    <t>D2</t>
  </si>
  <si>
    <t>[GDP]</t>
  </si>
  <si>
    <t>im</t>
  </si>
  <si>
    <t>Imports</t>
  </si>
  <si>
    <t>P7</t>
  </si>
  <si>
    <t>ex</t>
  </si>
  <si>
    <t>Exports</t>
  </si>
  <si>
    <t>P6</t>
  </si>
  <si>
    <t>i</t>
  </si>
  <si>
    <t>Investment</t>
  </si>
  <si>
    <t>P5G</t>
  </si>
  <si>
    <t>P3</t>
  </si>
  <si>
    <t>c</t>
  </si>
  <si>
    <t>Cons</t>
  </si>
  <si>
    <t>Capital</t>
  </si>
  <si>
    <t>Current</t>
  </si>
  <si>
    <t>TFM</t>
  </si>
  <si>
    <t>dep</t>
  </si>
  <si>
    <t>ncv</t>
  </si>
  <si>
    <t>in_c</t>
  </si>
  <si>
    <t>i_fc</t>
  </si>
  <si>
    <t>s1</t>
  </si>
  <si>
    <t>gdp</t>
  </si>
  <si>
    <t>R</t>
  </si>
  <si>
    <t>B1G</t>
  </si>
  <si>
    <t>top</t>
  </si>
  <si>
    <t>sub39</t>
  </si>
  <si>
    <t>Paid</t>
  </si>
  <si>
    <t>Received</t>
  </si>
  <si>
    <t>Variable Name</t>
  </si>
  <si>
    <t xml:space="preserve">           Rent (Property Rental)</t>
  </si>
  <si>
    <t>a</t>
  </si>
  <si>
    <t>l</t>
  </si>
  <si>
    <t>Dataset Name</t>
  </si>
  <si>
    <t>data</t>
  </si>
  <si>
    <t>mg</t>
  </si>
  <si>
    <t>md</t>
  </si>
  <si>
    <t>d</t>
  </si>
  <si>
    <t>d_st</t>
  </si>
  <si>
    <t>d_lt</t>
  </si>
  <si>
    <t>l_st</t>
  </si>
  <si>
    <t>eq</t>
  </si>
  <si>
    <t>eq_xmf</t>
  </si>
  <si>
    <t>eq_mf</t>
  </si>
  <si>
    <t>ins</t>
  </si>
  <si>
    <t>ins_nl</t>
  </si>
  <si>
    <t>ins_l</t>
  </si>
  <si>
    <t>ins_pen</t>
  </si>
  <si>
    <t>dop</t>
  </si>
  <si>
    <t>oa</t>
  </si>
  <si>
    <t>Revaluations</t>
  </si>
  <si>
    <t>Short-term debt securities</t>
  </si>
  <si>
    <t>Long-term debt securities</t>
  </si>
  <si>
    <t>Short-term - Loans</t>
  </si>
  <si>
    <t>Long-term - Loans</t>
  </si>
  <si>
    <t>Equity and investment fund shares</t>
  </si>
  <si>
    <t>Equity</t>
  </si>
  <si>
    <t>Investment fund shares/ units</t>
  </si>
  <si>
    <t>Insurance, pensions and standardised guarantees</t>
  </si>
  <si>
    <t>F61</t>
  </si>
  <si>
    <t>Non-life insurance technical reserves</t>
  </si>
  <si>
    <t>Life insurance and annuity entitlements</t>
  </si>
  <si>
    <t>F66</t>
  </si>
  <si>
    <t>Provisions for calls under standardised guarantees</t>
  </si>
  <si>
    <t>Financial derivatives and employee stock options</t>
  </si>
  <si>
    <t>Other accounts receivable / payable</t>
  </si>
  <si>
    <t>F63_F64_F65</t>
  </si>
  <si>
    <t>Pension entitlements, claims of pension funds on pension managers and entitlements to non-pension benefits</t>
  </si>
  <si>
    <t>ins_nltr</t>
  </si>
  <si>
    <t>ins_pcsg</t>
  </si>
  <si>
    <t>Total financial assets</t>
  </si>
  <si>
    <t>rv</t>
  </si>
  <si>
    <t>oc</t>
  </si>
  <si>
    <t>Transactions</t>
  </si>
  <si>
    <t>tr</t>
  </si>
  <si>
    <t>F_TR</t>
  </si>
  <si>
    <t>bs</t>
  </si>
  <si>
    <t>Total financial assets/liabilities</t>
  </si>
  <si>
    <t>Other Changes</t>
  </si>
  <si>
    <t>n</t>
  </si>
  <si>
    <t>Net</t>
  </si>
  <si>
    <t>B8G</t>
  </si>
  <si>
    <t>Asset</t>
  </si>
  <si>
    <t>Liability</t>
  </si>
  <si>
    <t>Single</t>
  </si>
  <si>
    <t>NET</t>
  </si>
  <si>
    <t>fxa</t>
  </si>
  <si>
    <t>fxa_d</t>
  </si>
  <si>
    <t>fxa_ob</t>
  </si>
  <si>
    <t>fxa_obbo</t>
  </si>
  <si>
    <t>fxa_obos</t>
  </si>
  <si>
    <t>fxa_m</t>
  </si>
  <si>
    <t>fxa_cb</t>
  </si>
  <si>
    <t>fxa_ip</t>
  </si>
  <si>
    <t>fxa_rd</t>
  </si>
  <si>
    <t>fxa_min</t>
  </si>
  <si>
    <t>fxa_it</t>
  </si>
  <si>
    <t>fxa_ent</t>
  </si>
  <si>
    <t>fxa_ipp</t>
  </si>
  <si>
    <t>B9</t>
  </si>
  <si>
    <t>Savings - Calculation check</t>
  </si>
  <si>
    <t>D21</t>
  </si>
  <si>
    <t>Sum Check</t>
  </si>
  <si>
    <t>nl</t>
  </si>
  <si>
    <t>F61_F66</t>
  </si>
  <si>
    <t>time</t>
  </si>
  <si>
    <t>b2_f</t>
  </si>
  <si>
    <t>b2_g</t>
  </si>
  <si>
    <t>b2_h</t>
  </si>
  <si>
    <t>b2_nf</t>
  </si>
  <si>
    <t>b2_s1</t>
  </si>
  <si>
    <t>captr_f_n</t>
  </si>
  <si>
    <t>captr_f_P</t>
  </si>
  <si>
    <t>captr_f_R</t>
  </si>
  <si>
    <t>captr_g_n</t>
  </si>
  <si>
    <t>captr_g_P</t>
  </si>
  <si>
    <t>captr_g_R</t>
  </si>
  <si>
    <t>captr_h_n</t>
  </si>
  <si>
    <t>captr_h_P</t>
  </si>
  <si>
    <t>captr_h_R</t>
  </si>
  <si>
    <t>captr_nf_n</t>
  </si>
  <si>
    <t>captr_nf_P</t>
  </si>
  <si>
    <t>captr_nf_R</t>
  </si>
  <si>
    <t>captr_row_n</t>
  </si>
  <si>
    <t>captr_row_P</t>
  </si>
  <si>
    <t>captr_row_R</t>
  </si>
  <si>
    <t>captr_s1_n</t>
  </si>
  <si>
    <t>captr_s1_P</t>
  </si>
  <si>
    <t>captr_s1_R</t>
  </si>
  <si>
    <t>cpen_h</t>
  </si>
  <si>
    <t>cpen_row</t>
  </si>
  <si>
    <t>cpen_s1_n</t>
  </si>
  <si>
    <t>cpen_s1_P</t>
  </si>
  <si>
    <t>cpen_s1_R</t>
  </si>
  <si>
    <t>dep_f</t>
  </si>
  <si>
    <t>dep_g</t>
  </si>
  <si>
    <t>dep_h</t>
  </si>
  <si>
    <t>dep_nf</t>
  </si>
  <si>
    <t>dep_s1</t>
  </si>
  <si>
    <t>ffd_f_bs_A</t>
  </si>
  <si>
    <t>ffd_f_bs_L</t>
  </si>
  <si>
    <t>ffd_f_bs_n</t>
  </si>
  <si>
    <t>ffd_f_oc_A</t>
  </si>
  <si>
    <t>ffd_f_oc_L</t>
  </si>
  <si>
    <t>ffd_f_oc_n</t>
  </si>
  <si>
    <t>ffd_f_rv_A</t>
  </si>
  <si>
    <t>ffd_f_rv_L</t>
  </si>
  <si>
    <t>ffd_f_rv_n</t>
  </si>
  <si>
    <t>ffd_f_tr_A</t>
  </si>
  <si>
    <t>ffd_f_tr_L</t>
  </si>
  <si>
    <t>ffd_f_tr_n</t>
  </si>
  <si>
    <t>ffd_g_bs_A</t>
  </si>
  <si>
    <t>ffd_g_bs_L</t>
  </si>
  <si>
    <t>ffd_g_bs_n</t>
  </si>
  <si>
    <t>ffd_g_oc_A</t>
  </si>
  <si>
    <t>ffd_g_oc_L</t>
  </si>
  <si>
    <t>ffd_g_oc_n</t>
  </si>
  <si>
    <t>ffd_g_rv_A</t>
  </si>
  <si>
    <t>ffd_g_rv_L</t>
  </si>
  <si>
    <t>ffd_g_rv_n</t>
  </si>
  <si>
    <t>ffd_g_tr_A</t>
  </si>
  <si>
    <t>ffd_g_tr_L</t>
  </si>
  <si>
    <t>ffd_g_tr_n</t>
  </si>
  <si>
    <t>ffd_h_bs_A</t>
  </si>
  <si>
    <t>ffd_h_bs_L</t>
  </si>
  <si>
    <t>ffd_h_bs_n</t>
  </si>
  <si>
    <t>ffd_h_oc</t>
  </si>
  <si>
    <t>ffd_h_rv_A</t>
  </si>
  <si>
    <t>ffd_h_rv_L</t>
  </si>
  <si>
    <t>ffd_h_rv_n</t>
  </si>
  <si>
    <t>ffd_h_tr_A</t>
  </si>
  <si>
    <t>ffd_h_tr_L</t>
  </si>
  <si>
    <t>ffd_h_tr_n</t>
  </si>
  <si>
    <t>ffd_lt_f_bs_A</t>
  </si>
  <si>
    <t>ffd_lt_f_bs_L</t>
  </si>
  <si>
    <t>ffd_lt_f_bs_n</t>
  </si>
  <si>
    <t>ffd_lt_f_oc_A</t>
  </si>
  <si>
    <t>ffd_lt_f_oc_L</t>
  </si>
  <si>
    <t>ffd_lt_f_oc_n</t>
  </si>
  <si>
    <t>ffd_lt_f_rv_A</t>
  </si>
  <si>
    <t>ffd_lt_f_rv_L</t>
  </si>
  <si>
    <t>ffd_lt_f_rv_n</t>
  </si>
  <si>
    <t>ffd_lt_f_tr_A</t>
  </si>
  <si>
    <t>ffd_lt_f_tr_L</t>
  </si>
  <si>
    <t>ffd_lt_f_tr_n</t>
  </si>
  <si>
    <t>ffd_lt_g_bs_A</t>
  </si>
  <si>
    <t>ffd_lt_g_bs_L</t>
  </si>
  <si>
    <t>ffd_lt_g_bs_n</t>
  </si>
  <si>
    <t>ffd_lt_g_oc_A</t>
  </si>
  <si>
    <t>ffd_lt_g_oc_L</t>
  </si>
  <si>
    <t>ffd_lt_g_oc_n</t>
  </si>
  <si>
    <t>ffd_lt_g_rv_A</t>
  </si>
  <si>
    <t>ffd_lt_g_rv_L</t>
  </si>
  <si>
    <t>ffd_lt_g_rv_n</t>
  </si>
  <si>
    <t>ffd_lt_g_tr_A</t>
  </si>
  <si>
    <t>ffd_lt_g_tr_L</t>
  </si>
  <si>
    <t>ffd_lt_g_tr_n</t>
  </si>
  <si>
    <t>ffd_lt_h_bs_A</t>
  </si>
  <si>
    <t>ffd_lt_h_bs_L</t>
  </si>
  <si>
    <t>ffd_lt_h_bs_n</t>
  </si>
  <si>
    <t>ffd_lt_h_oc</t>
  </si>
  <si>
    <t>ffd_lt_h_rv_A</t>
  </si>
  <si>
    <t>ffd_lt_h_rv_L</t>
  </si>
  <si>
    <t>ffd_lt_h_rv_n</t>
  </si>
  <si>
    <t>ffd_lt_h_tr_A</t>
  </si>
  <si>
    <t>ffd_lt_h_tr_L</t>
  </si>
  <si>
    <t>ffd_lt_h_tr_n</t>
  </si>
  <si>
    <t>ffd_lt_nf_bs_A</t>
  </si>
  <si>
    <t>ffd_lt_nf_bs_L</t>
  </si>
  <si>
    <t>ffd_lt_nf_bs_n</t>
  </si>
  <si>
    <t>ffd_lt_nf_oc</t>
  </si>
  <si>
    <t>ffd_lt_nf_rv_A</t>
  </si>
  <si>
    <t>ffd_lt_nf_rv_L</t>
  </si>
  <si>
    <t>ffd_lt_nf_rv_n</t>
  </si>
  <si>
    <t>ffd_lt_nf_tr_A</t>
  </si>
  <si>
    <t>ffd_lt_nf_tr_L</t>
  </si>
  <si>
    <t>ffd_lt_nf_tr_n</t>
  </si>
  <si>
    <t>ffd_lt_row_bs_A</t>
  </si>
  <si>
    <t>ffd_lt_row_bs_L</t>
  </si>
  <si>
    <t>ffd_lt_row_bs_n</t>
  </si>
  <si>
    <t>ffd_lt_row_oc_A</t>
  </si>
  <si>
    <t>ffd_lt_row_oc_L</t>
  </si>
  <si>
    <t>ffd_lt_row_oc_n</t>
  </si>
  <si>
    <t>ffd_lt_row_rv_A</t>
  </si>
  <si>
    <t>ffd_lt_row_rv_L</t>
  </si>
  <si>
    <t>ffd_lt_row_rv_n</t>
  </si>
  <si>
    <t>ffd_lt_row_tr_A</t>
  </si>
  <si>
    <t>ffd_lt_row_tr_L</t>
  </si>
  <si>
    <t>ffd_lt_row_tr_n</t>
  </si>
  <si>
    <t>ffd_lt_s1_bs_A</t>
  </si>
  <si>
    <t>ffd_lt_s1_bs_L</t>
  </si>
  <si>
    <t>ffd_lt_s1_bs_n</t>
  </si>
  <si>
    <t>ffd_lt_s1_oc_A</t>
  </si>
  <si>
    <t>ffd_lt_s1_oc_L</t>
  </si>
  <si>
    <t>ffd_lt_s1_oc_n</t>
  </si>
  <si>
    <t>ffd_lt_s1_rv_A</t>
  </si>
  <si>
    <t>ffd_lt_s1_rv_L</t>
  </si>
  <si>
    <t>ffd_lt_s1_rv_n</t>
  </si>
  <si>
    <t>ffd_lt_s1_tr_A</t>
  </si>
  <si>
    <t>ffd_lt_s1_tr_L</t>
  </si>
  <si>
    <t>ffd_lt_s1_tr_n</t>
  </si>
  <si>
    <t>ffd_nf_bs_A</t>
  </si>
  <si>
    <t>ffd_nf_bs_L</t>
  </si>
  <si>
    <t>ffd_nf_bs_n</t>
  </si>
  <si>
    <t>ffd_nf_oc</t>
  </si>
  <si>
    <t>ffd_nf_rv_A</t>
  </si>
  <si>
    <t>ffd_nf_rv_L</t>
  </si>
  <si>
    <t>ffd_nf_rv_n</t>
  </si>
  <si>
    <t>ffd_nf_tr_A</t>
  </si>
  <si>
    <t>ffd_nf_tr_L</t>
  </si>
  <si>
    <t>ffd_nf_tr_n</t>
  </si>
  <si>
    <t>ffd_row_bs_A</t>
  </si>
  <si>
    <t>ffd_row_bs_L</t>
  </si>
  <si>
    <t>ffd_row_bs_n</t>
  </si>
  <si>
    <t>ffd_row_oc_A</t>
  </si>
  <si>
    <t>ffd_row_oc_L</t>
  </si>
  <si>
    <t>ffd_row_oc_n</t>
  </si>
  <si>
    <t>ffd_row_rv_A</t>
  </si>
  <si>
    <t>ffd_row_rv_L</t>
  </si>
  <si>
    <t>ffd_row_rv_n</t>
  </si>
  <si>
    <t>ffd_row_tr_A</t>
  </si>
  <si>
    <t>ffd_row_tr_L</t>
  </si>
  <si>
    <t>ffd_row_tr_n</t>
  </si>
  <si>
    <t>ffd_s1_bs_A</t>
  </si>
  <si>
    <t>ffd_s1_bs_L</t>
  </si>
  <si>
    <t>ffd_s1_bs_n</t>
  </si>
  <si>
    <t>ffd_s1_oc_A</t>
  </si>
  <si>
    <t>ffd_s1_oc_L</t>
  </si>
  <si>
    <t>ffd_s1_oc_n</t>
  </si>
  <si>
    <t>ffd_s1_rv_A</t>
  </si>
  <si>
    <t>ffd_s1_rv_L</t>
  </si>
  <si>
    <t>ffd_s1_rv_n</t>
  </si>
  <si>
    <t>ffd_s1_tr_A</t>
  </si>
  <si>
    <t>ffd_s1_tr_L</t>
  </si>
  <si>
    <t>ffd_s1_tr_n</t>
  </si>
  <si>
    <t>ffd_st_f_bs_A</t>
  </si>
  <si>
    <t>ffd_st_f_bs_L</t>
  </si>
  <si>
    <t>ffd_st_f_bs_n</t>
  </si>
  <si>
    <t>ffd_st_f_oc_A</t>
  </si>
  <si>
    <t>ffd_st_f_oc_L</t>
  </si>
  <si>
    <t>ffd_st_f_oc_n</t>
  </si>
  <si>
    <t>ffd_st_f_rv_A</t>
  </si>
  <si>
    <t>ffd_st_f_rv_L</t>
  </si>
  <si>
    <t>ffd_st_f_rv_n</t>
  </si>
  <si>
    <t>ffd_st_f_tr_A</t>
  </si>
  <si>
    <t>ffd_st_f_tr_L</t>
  </si>
  <si>
    <t>ffd_st_f_tr_n</t>
  </si>
  <si>
    <t>ffd_st_g_bs_A</t>
  </si>
  <si>
    <t>ffd_st_g_bs_L</t>
  </si>
  <si>
    <t>ffd_st_g_bs_n</t>
  </si>
  <si>
    <t>ffd_st_g_oc</t>
  </si>
  <si>
    <t>ffd_st_g_rv_A</t>
  </si>
  <si>
    <t>ffd_st_g_rv_L</t>
  </si>
  <si>
    <t>ffd_st_g_rv_n</t>
  </si>
  <si>
    <t>ffd_st_g_tr_A</t>
  </si>
  <si>
    <t>ffd_st_g_tr_L</t>
  </si>
  <si>
    <t>ffd_st_g_tr_n</t>
  </si>
  <si>
    <t>ffd_st_h_bs</t>
  </si>
  <si>
    <t>ffd_st_h_oc</t>
  </si>
  <si>
    <t>ffd_st_h_rv</t>
  </si>
  <si>
    <t>ffd_st_h_tr</t>
  </si>
  <si>
    <t>ffd_st_nf_bs_A</t>
  </si>
  <si>
    <t>ffd_st_nf_bs_L</t>
  </si>
  <si>
    <t>ffd_st_nf_bs_n</t>
  </si>
  <si>
    <t>ffd_st_nf_oc</t>
  </si>
  <si>
    <t>ffd_st_nf_rv_A</t>
  </si>
  <si>
    <t>ffd_st_nf_rv_L</t>
  </si>
  <si>
    <t>ffd_st_nf_rv_n</t>
  </si>
  <si>
    <t>ffd_st_nf_tr_A</t>
  </si>
  <si>
    <t>ffd_st_nf_tr_L</t>
  </si>
  <si>
    <t>ffd_st_nf_tr_n</t>
  </si>
  <si>
    <t>ffd_st_row_bs_A</t>
  </si>
  <si>
    <t>ffd_st_row_bs_L</t>
  </si>
  <si>
    <t>ffd_st_row_bs_n</t>
  </si>
  <si>
    <t>ffd_st_row_oc_A</t>
  </si>
  <si>
    <t>ffd_st_row_oc_L</t>
  </si>
  <si>
    <t>ffd_st_row_oc_n</t>
  </si>
  <si>
    <t>ffd_st_row_rv_A</t>
  </si>
  <si>
    <t>ffd_st_row_rv_L</t>
  </si>
  <si>
    <t>ffd_st_row_rv_n</t>
  </si>
  <si>
    <t>ffd_st_row_tr_A</t>
  </si>
  <si>
    <t>ffd_st_row_tr_L</t>
  </si>
  <si>
    <t>ffd_st_row_tr_n</t>
  </si>
  <si>
    <t>ffd_st_s1_bs_A</t>
  </si>
  <si>
    <t>ffd_st_s1_bs_L</t>
  </si>
  <si>
    <t>ffd_st_s1_bs_n</t>
  </si>
  <si>
    <t>ffd_st_s1_oc_A</t>
  </si>
  <si>
    <t>ffd_st_s1_oc_L</t>
  </si>
  <si>
    <t>ffd_st_s1_oc_n</t>
  </si>
  <si>
    <t>ffd_st_s1_rv_A</t>
  </si>
  <si>
    <t>ffd_st_s1_rv_L</t>
  </si>
  <si>
    <t>ffd_st_s1_rv_n</t>
  </si>
  <si>
    <t>ffd_st_s1_tr_A</t>
  </si>
  <si>
    <t>ffd_st_s1_tr_L</t>
  </si>
  <si>
    <t>ffd_st_s1_tr_n</t>
  </si>
  <si>
    <t>ffdop_f_bs</t>
  </si>
  <si>
    <t>ffdop_f_oc</t>
  </si>
  <si>
    <t>ffdop_f_rv</t>
  </si>
  <si>
    <t>ffdop_f_tr</t>
  </si>
  <si>
    <t>ffdop_g_bs</t>
  </si>
  <si>
    <t>ffdop_g_oc</t>
  </si>
  <si>
    <t>ffdop_g_rv</t>
  </si>
  <si>
    <t>ffdop_g_tr</t>
  </si>
  <si>
    <t>ffdop_h_bs</t>
  </si>
  <si>
    <t>ffdop_h_oc</t>
  </si>
  <si>
    <t>ffdop_h_rv</t>
  </si>
  <si>
    <t>ffdop_h_tr</t>
  </si>
  <si>
    <t>ffdop_nf_bs</t>
  </si>
  <si>
    <t>ffdop_nf_oc</t>
  </si>
  <si>
    <t>ffdop_nf_rv</t>
  </si>
  <si>
    <t>ffdop_nf_tr</t>
  </si>
  <si>
    <t>ffdop_row_bs</t>
  </si>
  <si>
    <t>ffdop_row_oc</t>
  </si>
  <si>
    <t>ffdop_row_rv</t>
  </si>
  <si>
    <t>ffdop_row_tr</t>
  </si>
  <si>
    <t>ffdop_s1_bs</t>
  </si>
  <si>
    <t>ffdop_s1_oc</t>
  </si>
  <si>
    <t>ffdop_s1_rv</t>
  </si>
  <si>
    <t>ffdop_s1_tr</t>
  </si>
  <si>
    <t>ffeq_f_bs_A</t>
  </si>
  <si>
    <t>ffeq_f_bs_L</t>
  </si>
  <si>
    <t>ffeq_f_bs_n</t>
  </si>
  <si>
    <t>ffeq_f_oc_A</t>
  </si>
  <si>
    <t>ffeq_f_oc_L</t>
  </si>
  <si>
    <t>ffeq_f_oc_n</t>
  </si>
  <si>
    <t>ffeq_f_rv_A</t>
  </si>
  <si>
    <t>ffeq_f_rv_L</t>
  </si>
  <si>
    <t>ffeq_f_rv_n</t>
  </si>
  <si>
    <t>ffeq_f_tr_A</t>
  </si>
  <si>
    <t>ffeq_f_tr_L</t>
  </si>
  <si>
    <t>ffeq_f_tr_n</t>
  </si>
  <si>
    <t>ffeq_g_bs</t>
  </si>
  <si>
    <t>ffeq_g_oc</t>
  </si>
  <si>
    <t>ffeq_g_rv</t>
  </si>
  <si>
    <t>ffeq_g_tr</t>
  </si>
  <si>
    <t>ffeq_h_bs</t>
  </si>
  <si>
    <t>ffeq_h_oc</t>
  </si>
  <si>
    <t>ffeq_h_rv</t>
  </si>
  <si>
    <t>ffeq_h_tr</t>
  </si>
  <si>
    <t>ffeq_mf_f_bs_A</t>
  </si>
  <si>
    <t>ffeq_mf_f_bs_L</t>
  </si>
  <si>
    <t>ffeq_mf_f_bs_n</t>
  </si>
  <si>
    <t>ffeq_mf_f_oc</t>
  </si>
  <si>
    <t>ffeq_mf_f_rv_A</t>
  </si>
  <si>
    <t>ffeq_mf_f_rv_L</t>
  </si>
  <si>
    <t>ffeq_mf_f_rv_n</t>
  </si>
  <si>
    <t>ffeq_mf_f_tr_A</t>
  </si>
  <si>
    <t>ffeq_mf_f_tr_L</t>
  </si>
  <si>
    <t>ffeq_mf_f_tr_n</t>
  </si>
  <si>
    <t>ffeq_mf_g_bs</t>
  </si>
  <si>
    <t>ffeq_mf_g_oc</t>
  </si>
  <si>
    <t>ffeq_mf_g_rv</t>
  </si>
  <si>
    <t>ffeq_mf_g_tr</t>
  </si>
  <si>
    <t>ffeq_mf_h_bs</t>
  </si>
  <si>
    <t>ffeq_mf_h_oc</t>
  </si>
  <si>
    <t>ffeq_mf_h_rv</t>
  </si>
  <si>
    <t>ffeq_mf_h_tr</t>
  </si>
  <si>
    <t>ffeq_mf_nf_bs</t>
  </si>
  <si>
    <t>ffeq_mf_nf_oc</t>
  </si>
  <si>
    <t>ffeq_mf_nf_rv</t>
  </si>
  <si>
    <t>ffeq_mf_nf_tr</t>
  </si>
  <si>
    <t>ffeq_mf_row_bs_A</t>
  </si>
  <si>
    <t>ffeq_mf_row_bs_L</t>
  </si>
  <si>
    <t>ffeq_mf_row_bs_n</t>
  </si>
  <si>
    <t>ffeq_mf_row_oc_A</t>
  </si>
  <si>
    <t>ffeq_mf_row_oc_L</t>
  </si>
  <si>
    <t>ffeq_mf_row_oc_n</t>
  </si>
  <si>
    <t>ffeq_mf_row_rv_A</t>
  </si>
  <si>
    <t>ffeq_mf_row_rv_L</t>
  </si>
  <si>
    <t>ffeq_mf_row_rv_n</t>
  </si>
  <si>
    <t>ffeq_mf_row_tr_A</t>
  </si>
  <si>
    <t>ffeq_mf_row_tr_L</t>
  </si>
  <si>
    <t>ffeq_mf_row_tr_n</t>
  </si>
  <si>
    <t>ffeq_mf_s1_bs_A</t>
  </si>
  <si>
    <t>ffeq_mf_s1_bs_L</t>
  </si>
  <si>
    <t>ffeq_mf_s1_bs_n</t>
  </si>
  <si>
    <t>ffeq_mf_s1_oc</t>
  </si>
  <si>
    <t>ffeq_mf_s1_rv_A</t>
  </si>
  <si>
    <t>ffeq_mf_s1_rv_L</t>
  </si>
  <si>
    <t>ffeq_mf_s1_rv_n</t>
  </si>
  <si>
    <t>ffeq_mf_s1_tr_A</t>
  </si>
  <si>
    <t>ffeq_mf_s1_tr_L</t>
  </si>
  <si>
    <t>ffeq_mf_s1_tr_n</t>
  </si>
  <si>
    <t>ffeq_nf_bs_A</t>
  </si>
  <si>
    <t>ffeq_nf_bs_L</t>
  </si>
  <si>
    <t>ffeq_nf_bs_n</t>
  </si>
  <si>
    <t>ffeq_nf_oc</t>
  </si>
  <si>
    <t>ffeq_nf_rv_A</t>
  </si>
  <si>
    <t>ffeq_nf_rv_L</t>
  </si>
  <si>
    <t>ffeq_nf_rv_n</t>
  </si>
  <si>
    <t>ffeq_nf_tr_A</t>
  </si>
  <si>
    <t>ffeq_nf_tr_L</t>
  </si>
  <si>
    <t>ffeq_nf_tr_n</t>
  </si>
  <si>
    <t>ffeq_row_bs_A</t>
  </si>
  <si>
    <t>ffeq_row_bs_L</t>
  </si>
  <si>
    <t>ffeq_row_bs_n</t>
  </si>
  <si>
    <t>ffeq_row_oc_A</t>
  </si>
  <si>
    <t>ffeq_row_oc_L</t>
  </si>
  <si>
    <t>ffeq_row_oc_n</t>
  </si>
  <si>
    <t>ffeq_row_rv_A</t>
  </si>
  <si>
    <t>ffeq_row_rv_L</t>
  </si>
  <si>
    <t>ffeq_row_rv_n</t>
  </si>
  <si>
    <t>ffeq_row_tr_A</t>
  </si>
  <si>
    <t>ffeq_row_tr_L</t>
  </si>
  <si>
    <t>ffeq_row_tr_n</t>
  </si>
  <si>
    <t>ffeq_s1_bs_A</t>
  </si>
  <si>
    <t>ffeq_s1_bs_L</t>
  </si>
  <si>
    <t>ffeq_s1_bs_n</t>
  </si>
  <si>
    <t>ffeq_s1_oc_A</t>
  </si>
  <si>
    <t>ffeq_s1_oc_L</t>
  </si>
  <si>
    <t>ffeq_s1_oc_n</t>
  </si>
  <si>
    <t>ffeq_s1_rv_A</t>
  </si>
  <si>
    <t>ffeq_s1_rv_L</t>
  </si>
  <si>
    <t>ffeq_s1_rv_n</t>
  </si>
  <si>
    <t>ffeq_s1_tr_A</t>
  </si>
  <si>
    <t>ffeq_s1_tr_L</t>
  </si>
  <si>
    <t>ffeq_s1_tr_n</t>
  </si>
  <si>
    <t>ffeq_xmf_f_bs_A</t>
  </si>
  <si>
    <t>ffeq_xmf_f_bs_L</t>
  </si>
  <si>
    <t>ffeq_xmf_f_bs_n</t>
  </si>
  <si>
    <t>ffeq_xmf_f_oc_A</t>
  </si>
  <si>
    <t>ffeq_xmf_f_oc_L</t>
  </si>
  <si>
    <t>ffeq_xmf_f_oc_n</t>
  </si>
  <si>
    <t>ffeq_xmf_f_rv_A</t>
  </si>
  <si>
    <t>ffeq_xmf_f_rv_L</t>
  </si>
  <si>
    <t>ffeq_xmf_f_rv_n</t>
  </si>
  <si>
    <t>ffeq_xmf_f_tr_A</t>
  </si>
  <si>
    <t>ffeq_xmf_f_tr_L</t>
  </si>
  <si>
    <t>ffeq_xmf_f_tr_n</t>
  </si>
  <si>
    <t>ffeq_xmf_g_bs</t>
  </si>
  <si>
    <t>ffeq_xmf_g_oc</t>
  </si>
  <si>
    <t>ffeq_xmf_g_rv</t>
  </si>
  <si>
    <t>ffeq_xmf_g_tr</t>
  </si>
  <si>
    <t>ffeq_xmf_h_bs</t>
  </si>
  <si>
    <t>ffeq_xmf_h_oc</t>
  </si>
  <si>
    <t>ffeq_xmf_h_rv</t>
  </si>
  <si>
    <t>ffeq_xmf_h_tr</t>
  </si>
  <si>
    <t>ffeq_xmf_nf_bs_A</t>
  </si>
  <si>
    <t>ffeq_xmf_nf_bs_L</t>
  </si>
  <si>
    <t>ffeq_xmf_nf_bs_n</t>
  </si>
  <si>
    <t>ffeq_xmf_nf_oc</t>
  </si>
  <si>
    <t>ffeq_xmf_nf_rv_A</t>
  </si>
  <si>
    <t>ffeq_xmf_nf_rv_L</t>
  </si>
  <si>
    <t>ffeq_xmf_nf_rv_n</t>
  </si>
  <si>
    <t>ffeq_xmf_nf_tr_A</t>
  </si>
  <si>
    <t>ffeq_xmf_nf_tr_L</t>
  </si>
  <si>
    <t>ffeq_xmf_nf_tr_n</t>
  </si>
  <si>
    <t>ffeq_xmf_row_bs_A</t>
  </si>
  <si>
    <t>ffeq_xmf_row_bs_L</t>
  </si>
  <si>
    <t>ffeq_xmf_row_bs_n</t>
  </si>
  <si>
    <t>ffeq_xmf_row_oc_A</t>
  </si>
  <si>
    <t>ffeq_xmf_row_oc_L</t>
  </si>
  <si>
    <t>ffeq_xmf_row_oc_n</t>
  </si>
  <si>
    <t>ffeq_xmf_row_rv_A</t>
  </si>
  <si>
    <t>ffeq_xmf_row_rv_L</t>
  </si>
  <si>
    <t>ffeq_xmf_row_rv_n</t>
  </si>
  <si>
    <t>ffeq_xmf_row_tr_A</t>
  </si>
  <si>
    <t>ffeq_xmf_row_tr_L</t>
  </si>
  <si>
    <t>ffeq_xmf_row_tr_n</t>
  </si>
  <si>
    <t>ffeq_xmf_s1_bs_A</t>
  </si>
  <si>
    <t>ffeq_xmf_s1_bs_L</t>
  </si>
  <si>
    <t>ffeq_xmf_s1_bs_n</t>
  </si>
  <si>
    <t>ffeq_xmf_s1_oc_A</t>
  </si>
  <si>
    <t>ffeq_xmf_s1_oc_L</t>
  </si>
  <si>
    <t>ffeq_xmf_s1_oc_n</t>
  </si>
  <si>
    <t>ffeq_xmf_s1_rv_A</t>
  </si>
  <si>
    <t>ffeq_xmf_s1_rv_L</t>
  </si>
  <si>
    <t>ffeq_xmf_s1_rv_n</t>
  </si>
  <si>
    <t>ffeq_xmf_s1_tr_A</t>
  </si>
  <si>
    <t>ffeq_xmf_s1_tr_L</t>
  </si>
  <si>
    <t>ffeq_xmf_s1_tr_n</t>
  </si>
  <si>
    <t>ffins_f_bs_A</t>
  </si>
  <si>
    <t>ffins_f_bs_L</t>
  </si>
  <si>
    <t>ffins_f_bs_n</t>
  </si>
  <si>
    <t>ffins_f_oc</t>
  </si>
  <si>
    <t>ffins_f_rv_A</t>
  </si>
  <si>
    <t>ffins_f_rv_L</t>
  </si>
  <si>
    <t>ffins_f_rv_n</t>
  </si>
  <si>
    <t>ffins_f_tr_A</t>
  </si>
  <si>
    <t>ffins_f_tr_L</t>
  </si>
  <si>
    <t>ffins_f_tr_n</t>
  </si>
  <si>
    <t>ffins_g_bs</t>
  </si>
  <si>
    <t>ffins_g_oc</t>
  </si>
  <si>
    <t>ffins_g_rv</t>
  </si>
  <si>
    <t>ffins_g_tr</t>
  </si>
  <si>
    <t>ffins_h_bs</t>
  </si>
  <si>
    <t>ffins_h_oc</t>
  </si>
  <si>
    <t>ffins_h_rv</t>
  </si>
  <si>
    <t>ffins_h_tr</t>
  </si>
  <si>
    <t>ffins_l_f_bs</t>
  </si>
  <si>
    <t>ffins_l_f_oc</t>
  </si>
  <si>
    <t>ffins_l_f_rv</t>
  </si>
  <si>
    <t>ffins_l_f_tr</t>
  </si>
  <si>
    <t>ffins_l_g_bs</t>
  </si>
  <si>
    <t>ffins_l_g_oc</t>
  </si>
  <si>
    <t>ffins_l_g_rv</t>
  </si>
  <si>
    <t>ffins_l_g_tr</t>
  </si>
  <si>
    <t>ffins_l_h_bs</t>
  </si>
  <si>
    <t>ffins_l_h_oc</t>
  </si>
  <si>
    <t>ffins_l_h_rv</t>
  </si>
  <si>
    <t>ffins_l_h_tr</t>
  </si>
  <si>
    <t>ffins_l_row_bs</t>
  </si>
  <si>
    <t>ffins_l_row_oc</t>
  </si>
  <si>
    <t>ffins_l_row_rv</t>
  </si>
  <si>
    <t>ffins_l_row_tr</t>
  </si>
  <si>
    <t>ffins_l_s1_bs</t>
  </si>
  <si>
    <t>ffins_l_s1_oc</t>
  </si>
  <si>
    <t>ffins_l_s1_rv</t>
  </si>
  <si>
    <t>ffins_l_s1_tr</t>
  </si>
  <si>
    <t>ffins_nf_bs</t>
  </si>
  <si>
    <t>ffins_nf_oc</t>
  </si>
  <si>
    <t>ffins_nf_rv</t>
  </si>
  <si>
    <t>ffins_nf_tr</t>
  </si>
  <si>
    <t>ffins_nltr_f_bs_A</t>
  </si>
  <si>
    <t>ffins_nltr_f_bs_L</t>
  </si>
  <si>
    <t>ffins_nltr_f_bs_n</t>
  </si>
  <si>
    <t>ffins_nltr_f_oc</t>
  </si>
  <si>
    <t>ffins_nltr_f_rv_A</t>
  </si>
  <si>
    <t>ffins_nltr_f_rv_L</t>
  </si>
  <si>
    <t>ffins_nltr_f_rv_n</t>
  </si>
  <si>
    <t>ffins_nltr_f_tr_A</t>
  </si>
  <si>
    <t>ffins_nltr_f_tr_L</t>
  </si>
  <si>
    <t>ffins_nltr_f_tr_n</t>
  </si>
  <si>
    <t>ffins_nltr_g_bs</t>
  </si>
  <si>
    <t>ffins_nltr_g_oc</t>
  </si>
  <si>
    <t>ffins_nltr_g_rv</t>
  </si>
  <si>
    <t>ffins_nltr_g_tr</t>
  </si>
  <si>
    <t>ffins_nltr_h_bs</t>
  </si>
  <si>
    <t>ffins_nltr_h_oc</t>
  </si>
  <si>
    <t>ffins_nltr_h_rv</t>
  </si>
  <si>
    <t>ffins_nltr_h_tr</t>
  </si>
  <si>
    <t>ffins_nltr_row_bs</t>
  </si>
  <si>
    <t>ffins_nltr_row_oc</t>
  </si>
  <si>
    <t>ffins_nltr_row_rv</t>
  </si>
  <si>
    <t>ffins_nltr_row_tr</t>
  </si>
  <si>
    <t>ffins_nltr_s1_bs_A</t>
  </si>
  <si>
    <t>ffins_nltr_s1_bs_L</t>
  </si>
  <si>
    <t>ffins_nltr_s1_bs_n</t>
  </si>
  <si>
    <t>ffins_nltr_s1_oc</t>
  </si>
  <si>
    <t>ffins_nltr_s1_rv_A</t>
  </si>
  <si>
    <t>ffins_nltr_s1_rv_L</t>
  </si>
  <si>
    <t>ffins_nltr_s1_rv_n</t>
  </si>
  <si>
    <t>ffins_nltr_s1_tr_A</t>
  </si>
  <si>
    <t>ffins_nltr_s1_tr_L</t>
  </si>
  <si>
    <t>ffins_nltr_s1_tr_n</t>
  </si>
  <si>
    <t>ffins_pcsg_f_bs</t>
  </si>
  <si>
    <t>ffins_pcsg_f_oc</t>
  </si>
  <si>
    <t>ffins_pcsg_f_rv</t>
  </si>
  <si>
    <t>ffins_pcsg_f_tr</t>
  </si>
  <si>
    <t>ffins_pcsg_g_bs</t>
  </si>
  <si>
    <t>ffins_pcsg_g_oc</t>
  </si>
  <si>
    <t>ffins_pcsg_g_rv</t>
  </si>
  <si>
    <t>ffins_pcsg_g_tr</t>
  </si>
  <si>
    <t>ffins_pcsg_h_bs</t>
  </si>
  <si>
    <t>ffins_pcsg_h_oc</t>
  </si>
  <si>
    <t>ffins_pcsg_h_rv</t>
  </si>
  <si>
    <t>ffins_pcsg_h_tr</t>
  </si>
  <si>
    <t>ffins_pcsg_nf_bs</t>
  </si>
  <si>
    <t>ffins_pcsg_nf_oc</t>
  </si>
  <si>
    <t>ffins_pcsg_nf_rv</t>
  </si>
  <si>
    <t>ffins_pcsg_nf_tr</t>
  </si>
  <si>
    <t>ffins_pcsg_row_bs</t>
  </si>
  <si>
    <t>ffins_pcsg_row_oc</t>
  </si>
  <si>
    <t>ffins_pcsg_row_rv</t>
  </si>
  <si>
    <t>ffins_pcsg_row_tr</t>
  </si>
  <si>
    <t>ffins_pcsg_s1_bs</t>
  </si>
  <si>
    <t>ffins_pcsg_s1_oc</t>
  </si>
  <si>
    <t>ffins_pcsg_s1_rv</t>
  </si>
  <si>
    <t>ffins_pcsg_s1_tr</t>
  </si>
  <si>
    <t>ffins_pen_f_bs</t>
  </si>
  <si>
    <t>ffins_pen_f_oc</t>
  </si>
  <si>
    <t>ffins_pen_f_rv</t>
  </si>
  <si>
    <t>ffins_pen_f_tr</t>
  </si>
  <si>
    <t>ffins_pen_g_bs</t>
  </si>
  <si>
    <t>ffins_pen_g_oc</t>
  </si>
  <si>
    <t>ffins_pen_g_rv</t>
  </si>
  <si>
    <t>ffins_pen_g_tr</t>
  </si>
  <si>
    <t>ffins_pen_h_bs</t>
  </si>
  <si>
    <t>ffins_pen_h_oc</t>
  </si>
  <si>
    <t>ffins_pen_h_rv</t>
  </si>
  <si>
    <t>ffins_pen_h_tr</t>
  </si>
  <si>
    <t>ffins_pen_row_bs</t>
  </si>
  <si>
    <t>ffins_pen_row_oc</t>
  </si>
  <si>
    <t>ffins_pen_row_rv</t>
  </si>
  <si>
    <t>ffins_pen_row_tr</t>
  </si>
  <si>
    <t>ffins_pen_s1_bs_A</t>
  </si>
  <si>
    <t>ffins_pen_s1_bs_L</t>
  </si>
  <si>
    <t>ffins_pen_s1_bs_n</t>
  </si>
  <si>
    <t>ffins_pen_s1_oc</t>
  </si>
  <si>
    <t>ffins_pen_s1_rv_A</t>
  </si>
  <si>
    <t>ffins_pen_s1_rv_L</t>
  </si>
  <si>
    <t>ffins_pen_s1_rv_n</t>
  </si>
  <si>
    <t>ffins_pen_s1_tr_A</t>
  </si>
  <si>
    <t>ffins_pen_s1_tr_L</t>
  </si>
  <si>
    <t>ffins_pen_s1_tr_n</t>
  </si>
  <si>
    <t>ffins_row_bs_A</t>
  </si>
  <si>
    <t>ffins_row_bs_L</t>
  </si>
  <si>
    <t>ffins_row_bs_n</t>
  </si>
  <si>
    <t>ffins_row_oc</t>
  </si>
  <si>
    <t>ffins_row_rv_A</t>
  </si>
  <si>
    <t>ffins_row_rv_L</t>
  </si>
  <si>
    <t>ffins_row_rv_n</t>
  </si>
  <si>
    <t>ffins_row_tr_A</t>
  </si>
  <si>
    <t>ffins_row_tr_L</t>
  </si>
  <si>
    <t>ffins_row_tr_n</t>
  </si>
  <si>
    <t>ffins_s1_bs_A</t>
  </si>
  <si>
    <t>ffins_s1_bs_L</t>
  </si>
  <si>
    <t>ffins_s1_bs_n</t>
  </si>
  <si>
    <t>ffins_s1_oc</t>
  </si>
  <si>
    <t>ffins_s1_rv_A</t>
  </si>
  <si>
    <t>ffins_s1_rv_L</t>
  </si>
  <si>
    <t>ffins_s1_rv_n</t>
  </si>
  <si>
    <t>ffins_s1_tr_A</t>
  </si>
  <si>
    <t>ffins_s1_tr_L</t>
  </si>
  <si>
    <t>ffins_s1_tr_n</t>
  </si>
  <si>
    <t>ffl_f_bs_A</t>
  </si>
  <si>
    <t>ffl_f_bs_L</t>
  </si>
  <si>
    <t>ffl_f_bs_n</t>
  </si>
  <si>
    <t>ffl_f_oc_A</t>
  </si>
  <si>
    <t>ffl_f_oc_L</t>
  </si>
  <si>
    <t>ffl_f_oc_n</t>
  </si>
  <si>
    <t>ffl_f_rv_A</t>
  </si>
  <si>
    <t>ffl_f_rv_L</t>
  </si>
  <si>
    <t>ffl_f_rv_n</t>
  </si>
  <si>
    <t>ffl_f_tr_A</t>
  </si>
  <si>
    <t>ffl_f_tr_L</t>
  </si>
  <si>
    <t>ffl_f_tr_n</t>
  </si>
  <si>
    <t>ffl_g_bs_A</t>
  </si>
  <si>
    <t>ffl_g_bs_L</t>
  </si>
  <si>
    <t>ffl_g_bs_n</t>
  </si>
  <si>
    <t>ffl_g_oc_A</t>
  </si>
  <si>
    <t>ffl_g_oc_L</t>
  </si>
  <si>
    <t>ffl_g_oc_n</t>
  </si>
  <si>
    <t>ffl_g_rv_A</t>
  </si>
  <si>
    <t>ffl_g_rv_L</t>
  </si>
  <si>
    <t>ffl_g_rv_n</t>
  </si>
  <si>
    <t>ffl_g_tr_A</t>
  </si>
  <si>
    <t>ffl_g_tr_L</t>
  </si>
  <si>
    <t>ffl_g_tr_n</t>
  </si>
  <si>
    <t>ffl_h_bs</t>
  </si>
  <si>
    <t>ffl_h_oc</t>
  </si>
  <si>
    <t>ffl_h_rv</t>
  </si>
  <si>
    <t>ffl_h_tr</t>
  </si>
  <si>
    <t>ffl_nf_bs_A</t>
  </si>
  <si>
    <t>ffl_nf_bs_L</t>
  </si>
  <si>
    <t>ffl_nf_bs_n</t>
  </si>
  <si>
    <t>ffl_nf_oc</t>
  </si>
  <si>
    <t>ffl_nf_rv_A</t>
  </si>
  <si>
    <t>ffl_nf_rv_L</t>
  </si>
  <si>
    <t>ffl_nf_rv_n</t>
  </si>
  <si>
    <t>ffl_nf_tr_A</t>
  </si>
  <si>
    <t>ffl_nf_tr_L</t>
  </si>
  <si>
    <t>ffl_nf_tr_n</t>
  </si>
  <si>
    <t>ffl_row_bs_A</t>
  </si>
  <si>
    <t>ffl_row_bs_L</t>
  </si>
  <si>
    <t>ffl_row_bs_n</t>
  </si>
  <si>
    <t>ffl_row_oc_A</t>
  </si>
  <si>
    <t>ffl_row_oc_L</t>
  </si>
  <si>
    <t>ffl_row_oc_n</t>
  </si>
  <si>
    <t>ffl_row_rv_A</t>
  </si>
  <si>
    <t>ffl_row_rv_L</t>
  </si>
  <si>
    <t>ffl_row_rv_n</t>
  </si>
  <si>
    <t>ffl_row_tr_A</t>
  </si>
  <si>
    <t>ffl_row_tr_L</t>
  </si>
  <si>
    <t>ffl_row_tr_n</t>
  </si>
  <si>
    <t>ffl_s1_bs_A</t>
  </si>
  <si>
    <t>ffl_s1_bs_L</t>
  </si>
  <si>
    <t>ffl_s1_bs_n</t>
  </si>
  <si>
    <t>ffl_s1_oc_A</t>
  </si>
  <si>
    <t>ffl_s1_oc_L</t>
  </si>
  <si>
    <t>ffl_s1_oc_n</t>
  </si>
  <si>
    <t>ffl_s1_rv_A</t>
  </si>
  <si>
    <t>ffl_s1_rv_L</t>
  </si>
  <si>
    <t>ffl_s1_rv_n</t>
  </si>
  <si>
    <t>ffl_s1_tr_A</t>
  </si>
  <si>
    <t>ffl_s1_tr_L</t>
  </si>
  <si>
    <t>ffl_s1_tr_n</t>
  </si>
  <si>
    <t>ffl_st_f_bs_A</t>
  </si>
  <si>
    <t>ffl_st_f_bs_L</t>
  </si>
  <si>
    <t>ffl_st_f_bs_n</t>
  </si>
  <si>
    <t>ffl_st_f_oc_A</t>
  </si>
  <si>
    <t>ffl_st_f_oc_L</t>
  </si>
  <si>
    <t>ffl_st_f_oc_n</t>
  </si>
  <si>
    <t>ffl_st_f_rv_A</t>
  </si>
  <si>
    <t>ffl_st_f_rv_L</t>
  </si>
  <si>
    <t>ffl_st_f_rv_n</t>
  </si>
  <si>
    <t>ffl_st_f_tr_A</t>
  </si>
  <si>
    <t>ffl_st_f_tr_L</t>
  </si>
  <si>
    <t>ffl_st_f_tr_n</t>
  </si>
  <si>
    <t>ffl_st_g_bs_A</t>
  </si>
  <si>
    <t>ffl_st_g_bs_L</t>
  </si>
  <si>
    <t>ffl_st_g_bs_n</t>
  </si>
  <si>
    <t>ffl_st_g_oc_A</t>
  </si>
  <si>
    <t>ffl_st_g_oc_L</t>
  </si>
  <si>
    <t>ffl_st_g_oc_n</t>
  </si>
  <si>
    <t>ffl_st_g_rv</t>
  </si>
  <si>
    <t>ffl_st_g_tr_A</t>
  </si>
  <si>
    <t>ffl_st_g_tr_L</t>
  </si>
  <si>
    <t>ffl_st_g_tr_n</t>
  </si>
  <si>
    <t>ffl_st_h_bs</t>
  </si>
  <si>
    <t>ffl_st_h_oc</t>
  </si>
  <si>
    <t>ffl_st_h_rv</t>
  </si>
  <si>
    <t>ffl_st_h_tr</t>
  </si>
  <si>
    <t>ffl_st_nf_bs_A</t>
  </si>
  <si>
    <t>ffl_st_nf_bs_L</t>
  </si>
  <si>
    <t>ffl_st_nf_bs_n</t>
  </si>
  <si>
    <t>ffl_st_nf_oc</t>
  </si>
  <si>
    <t>ffl_st_nf_rv_A</t>
  </si>
  <si>
    <t>ffl_st_nf_rv_L</t>
  </si>
  <si>
    <t>ffl_st_nf_rv_n</t>
  </si>
  <si>
    <t>ffl_st_nf_tr_A</t>
  </si>
  <si>
    <t>ffl_st_nf_tr_L</t>
  </si>
  <si>
    <t>ffl_st_nf_tr_n</t>
  </si>
  <si>
    <t>ffl_st_row_bs_A</t>
  </si>
  <si>
    <t>ffl_st_row_bs_L</t>
  </si>
  <si>
    <t>ffl_st_row_bs_n</t>
  </si>
  <si>
    <t>ffl_st_row_oc_A</t>
  </si>
  <si>
    <t>ffl_st_row_oc_L</t>
  </si>
  <si>
    <t>ffl_st_row_oc_n</t>
  </si>
  <si>
    <t>ffl_st_row_rv_A</t>
  </si>
  <si>
    <t>ffl_st_row_rv_L</t>
  </si>
  <si>
    <t>ffl_st_row_rv_n</t>
  </si>
  <si>
    <t>ffl_st_row_tr_A</t>
  </si>
  <si>
    <t>ffl_st_row_tr_L</t>
  </si>
  <si>
    <t>ffl_st_row_tr_n</t>
  </si>
  <si>
    <t>ffl_st_s1_bs_A</t>
  </si>
  <si>
    <t>ffl_st_s1_bs_L</t>
  </si>
  <si>
    <t>ffl_st_s1_bs_n</t>
  </si>
  <si>
    <t>ffl_st_s1_oc_A</t>
  </si>
  <si>
    <t>ffl_st_s1_oc_L</t>
  </si>
  <si>
    <t>ffl_st_s1_oc_n</t>
  </si>
  <si>
    <t>ffl_st_s1_rv_A</t>
  </si>
  <si>
    <t>ffl_st_s1_rv_L</t>
  </si>
  <si>
    <t>ffl_st_s1_rv_n</t>
  </si>
  <si>
    <t>ffl_st_s1_tr_A</t>
  </si>
  <si>
    <t>ffl_st_s1_tr_L</t>
  </si>
  <si>
    <t>ffl_st_s1_tr_n</t>
  </si>
  <si>
    <t>ffmd_f_bs_A</t>
  </si>
  <si>
    <t>ffmd_f_bs_L</t>
  </si>
  <si>
    <t>ffmd_f_bs_n</t>
  </si>
  <si>
    <t>ffmd_f_oc_A</t>
  </si>
  <si>
    <t>ffmd_f_oc_L</t>
  </si>
  <si>
    <t>ffmd_f_oc_n</t>
  </si>
  <si>
    <t>ffmd_f_rv_A</t>
  </si>
  <si>
    <t>ffmd_f_rv_L</t>
  </si>
  <si>
    <t>ffmd_f_rv_n</t>
  </si>
  <si>
    <t>ffmd_f_tr_A</t>
  </si>
  <si>
    <t>ffmd_f_tr_L</t>
  </si>
  <si>
    <t>ffmd_f_tr_n</t>
  </si>
  <si>
    <t>ffmd_g_bs_A</t>
  </si>
  <si>
    <t>ffmd_g_bs_L</t>
  </si>
  <si>
    <t>ffmd_g_bs_n</t>
  </si>
  <si>
    <t>ffmd_g_oc_A</t>
  </si>
  <si>
    <t>ffmd_g_oc_L</t>
  </si>
  <si>
    <t>ffmd_g_oc_n</t>
  </si>
  <si>
    <t>ffmd_g_rv</t>
  </si>
  <si>
    <t>ffmd_g_tr_A</t>
  </si>
  <si>
    <t>ffmd_g_tr_L</t>
  </si>
  <si>
    <t>ffmd_g_tr_n</t>
  </si>
  <si>
    <t>ffmd_h_bs</t>
  </si>
  <si>
    <t>ffmd_h_oc</t>
  </si>
  <si>
    <t>ffmd_h_rv</t>
  </si>
  <si>
    <t>ffmd_h_tr</t>
  </si>
  <si>
    <t>ffmd_nf_bs</t>
  </si>
  <si>
    <t>ffmd_nf_oc</t>
  </si>
  <si>
    <t>ffmd_nf_rv</t>
  </si>
  <si>
    <t>ffmd_nf_tr</t>
  </si>
  <si>
    <t>ffmd_row_bs_A</t>
  </si>
  <si>
    <t>ffmd_row_bs_L</t>
  </si>
  <si>
    <t>ffmd_row_bs_n</t>
  </si>
  <si>
    <t>ffmd_row_oc_A</t>
  </si>
  <si>
    <t>ffmd_row_oc_L</t>
  </si>
  <si>
    <t>ffmd_row_oc_n</t>
  </si>
  <si>
    <t>ffmd_row_rv_A</t>
  </si>
  <si>
    <t>ffmd_row_rv_L</t>
  </si>
  <si>
    <t>ffmd_row_rv_n</t>
  </si>
  <si>
    <t>ffmd_row_tr_A</t>
  </si>
  <si>
    <t>ffmd_row_tr_L</t>
  </si>
  <si>
    <t>ffmd_row_tr_n</t>
  </si>
  <si>
    <t>ffmd_s1_bs_A</t>
  </si>
  <si>
    <t>ffmd_s1_bs_L</t>
  </si>
  <si>
    <t>ffmd_s1_bs_n</t>
  </si>
  <si>
    <t>ffmd_s1_oc_A</t>
  </si>
  <si>
    <t>ffmd_s1_oc_L</t>
  </si>
  <si>
    <t>ffmd_s1_oc_n</t>
  </si>
  <si>
    <t>ffmd_s1_rv_A</t>
  </si>
  <si>
    <t>ffmd_s1_rv_L</t>
  </si>
  <si>
    <t>ffmd_s1_rv_n</t>
  </si>
  <si>
    <t>ffmd_s1_tr_A</t>
  </si>
  <si>
    <t>ffmd_s1_tr_L</t>
  </si>
  <si>
    <t>ffmd_s1_tr_n</t>
  </si>
  <si>
    <t>ffmg_f_bs_A</t>
  </si>
  <si>
    <t>ffmg_f_bs_L</t>
  </si>
  <si>
    <t>ffmg_f_bs_n</t>
  </si>
  <si>
    <t>ffmg_f_oc</t>
  </si>
  <si>
    <t>ffmg_f_rv_A</t>
  </si>
  <si>
    <t>ffmg_f_rv_L</t>
  </si>
  <si>
    <t>ffmg_f_rv_n</t>
  </si>
  <si>
    <t>ffmg_f_tr_A</t>
  </si>
  <si>
    <t>ffmg_f_tr_L</t>
  </si>
  <si>
    <t>ffmg_f_tr_n</t>
  </si>
  <si>
    <t>ffmg_g_bs</t>
  </si>
  <si>
    <t>ffmg_g_oc</t>
  </si>
  <si>
    <t>ffmg_g_rv</t>
  </si>
  <si>
    <t>ffmg_g_tr</t>
  </si>
  <si>
    <t>ffmg_h_bs</t>
  </si>
  <si>
    <t>ffmg_h_oc</t>
  </si>
  <si>
    <t>ffmg_h_rv</t>
  </si>
  <si>
    <t>ffmg_h_tr</t>
  </si>
  <si>
    <t>ffmg_row_bs</t>
  </si>
  <si>
    <t>ffmg_row_oc</t>
  </si>
  <si>
    <t>ffmg_row_rv_A</t>
  </si>
  <si>
    <t>ffmg_row_rv_L</t>
  </si>
  <si>
    <t>ffmg_row_rv_n</t>
  </si>
  <si>
    <t>ffmg_row_tr_A</t>
  </si>
  <si>
    <t>ffmg_row_tr_L</t>
  </si>
  <si>
    <t>ffmg_row_tr_n</t>
  </si>
  <si>
    <t>ffmg_s1_bs_A</t>
  </si>
  <si>
    <t>ffmg_s1_bs_L</t>
  </si>
  <si>
    <t>ffmg_s1_bs_n</t>
  </si>
  <si>
    <t>ffmg_s1_oc</t>
  </si>
  <si>
    <t>ffmg_s1_rv_A</t>
  </si>
  <si>
    <t>ffmg_s1_rv_L</t>
  </si>
  <si>
    <t>ffmg_s1_rv_n</t>
  </si>
  <si>
    <t>ffmg_s1_tr_A</t>
  </si>
  <si>
    <t>ffmg_s1_tr_L</t>
  </si>
  <si>
    <t>ffmg_s1_tr_n</t>
  </si>
  <si>
    <t>ffoa_f_bs_A</t>
  </si>
  <si>
    <t>ffoa_f_bs_L</t>
  </si>
  <si>
    <t>ffoa_f_bs_n</t>
  </si>
  <si>
    <t>ffoa_f_oc_A</t>
  </si>
  <si>
    <t>ffoa_f_oc_L</t>
  </si>
  <si>
    <t>ffoa_f_oc_n</t>
  </si>
  <si>
    <t>ffoa_f_rv_A</t>
  </si>
  <si>
    <t>ffoa_f_rv_L</t>
  </si>
  <si>
    <t>ffoa_f_rv_n</t>
  </si>
  <si>
    <t>ffoa_f_tr_A</t>
  </si>
  <si>
    <t>ffoa_f_tr_L</t>
  </si>
  <si>
    <t>ffoa_f_tr_n</t>
  </si>
  <si>
    <t>ffoa_g_bs_A</t>
  </si>
  <si>
    <t>ffoa_g_bs_L</t>
  </si>
  <si>
    <t>ffoa_g_bs_n</t>
  </si>
  <si>
    <t>ffoa_g_oc_A</t>
  </si>
  <si>
    <t>ffoa_g_oc_L</t>
  </si>
  <si>
    <t>ffoa_g_oc_n</t>
  </si>
  <si>
    <t>ffoa_g_rv</t>
  </si>
  <si>
    <t>ffoa_g_tr_A</t>
  </si>
  <si>
    <t>ffoa_g_tr_L</t>
  </si>
  <si>
    <t>ffoa_g_tr_n</t>
  </si>
  <si>
    <t>ffoa_h_bs_A</t>
  </si>
  <si>
    <t>ffoa_h_bs_L</t>
  </si>
  <si>
    <t>ffoa_h_bs_n</t>
  </si>
  <si>
    <t>ffoa_h_oc</t>
  </si>
  <si>
    <t>ffoa_h_rv</t>
  </si>
  <si>
    <t>ffoa_h_tr_A</t>
  </si>
  <si>
    <t>ffoa_h_tr_L</t>
  </si>
  <si>
    <t>ffoa_h_tr_n</t>
  </si>
  <si>
    <t>ffoa_nf_bs_A</t>
  </si>
  <si>
    <t>ffoa_nf_bs_L</t>
  </si>
  <si>
    <t>ffoa_nf_bs_n</t>
  </si>
  <si>
    <t>ffoa_nf_oc_A</t>
  </si>
  <si>
    <t>ffoa_nf_oc_L</t>
  </si>
  <si>
    <t>ffoa_nf_oc_n</t>
  </si>
  <si>
    <t>ffoa_nf_rv_A</t>
  </si>
  <si>
    <t>ffoa_nf_rv_L</t>
  </si>
  <si>
    <t>ffoa_nf_rv_n</t>
  </si>
  <si>
    <t>ffoa_nf_tr_A</t>
  </si>
  <si>
    <t>ffoa_nf_tr_L</t>
  </si>
  <si>
    <t>ffoa_nf_tr_n</t>
  </si>
  <si>
    <t>ffoa_row_bs_A</t>
  </si>
  <si>
    <t>ffoa_row_bs_L</t>
  </si>
  <si>
    <t>ffoa_row_bs_n</t>
  </si>
  <si>
    <t>ffoa_row_oc_A</t>
  </si>
  <si>
    <t>ffoa_row_oc_L</t>
  </si>
  <si>
    <t>ffoa_row_oc_n</t>
  </si>
  <si>
    <t>ffoa_row_rv_A</t>
  </si>
  <si>
    <t>ffoa_row_rv_L</t>
  </si>
  <si>
    <t>ffoa_row_rv_n</t>
  </si>
  <si>
    <t>ffoa_row_tr_A</t>
  </si>
  <si>
    <t>ffoa_row_tr_L</t>
  </si>
  <si>
    <t>ffoa_row_tr_n</t>
  </si>
  <si>
    <t>ffoa_s1_bs_A</t>
  </si>
  <si>
    <t>ffoa_s1_bs_L</t>
  </si>
  <si>
    <t>ffoa_s1_bs_n</t>
  </si>
  <si>
    <t>ffoa_s1_oc_A</t>
  </si>
  <si>
    <t>ffoa_s1_oc_L</t>
  </si>
  <si>
    <t>ffoa_s1_oc_n</t>
  </si>
  <si>
    <t>ffoa_s1_rv_A</t>
  </si>
  <si>
    <t>ffoa_s1_rv_L</t>
  </si>
  <si>
    <t>ffoa_s1_rv_n</t>
  </si>
  <si>
    <t>ffoa_s1_tr_A</t>
  </si>
  <si>
    <t>ffoa_s1_tr_L</t>
  </si>
  <si>
    <t>ffoa_s1_tr_n</t>
  </si>
  <si>
    <t>fft_f_bs_A</t>
  </si>
  <si>
    <t>fft_f_bs_L</t>
  </si>
  <si>
    <t>fft_f_bs_n</t>
  </si>
  <si>
    <t>fft_f_oc_A</t>
  </si>
  <si>
    <t>fft_f_oc_L</t>
  </si>
  <si>
    <t>fft_f_oc_n</t>
  </si>
  <si>
    <t>fft_f_rv_A</t>
  </si>
  <si>
    <t>fft_f_rv_L</t>
  </si>
  <si>
    <t>fft_f_rv_n</t>
  </si>
  <si>
    <t>fft_g_bs_A</t>
  </si>
  <si>
    <t>fft_g_bs_L</t>
  </si>
  <si>
    <t>fft_g_bs_n</t>
  </si>
  <si>
    <t>fft_g_oc_A</t>
  </si>
  <si>
    <t>fft_g_oc_L</t>
  </si>
  <si>
    <t>fft_g_oc_n</t>
  </si>
  <si>
    <t>fft_g_rv_A</t>
  </si>
  <si>
    <t>fft_g_rv_L</t>
  </si>
  <si>
    <t>fft_g_rv_n</t>
  </si>
  <si>
    <t>fft_h_bs_A</t>
  </si>
  <si>
    <t>fft_h_bs_L</t>
  </si>
  <si>
    <t>fft_h_bs_n</t>
  </si>
  <si>
    <t>fft_h_oc_A</t>
  </si>
  <si>
    <t>fft_h_oc_L</t>
  </si>
  <si>
    <t>fft_h_oc_n</t>
  </si>
  <si>
    <t>fft_h_rv_A</t>
  </si>
  <si>
    <t>fft_h_rv_L</t>
  </si>
  <si>
    <t>fft_h_rv_n</t>
  </si>
  <si>
    <t>fft_nf_bs_A</t>
  </si>
  <si>
    <t>fft_nf_bs_L</t>
  </si>
  <si>
    <t>fft_nf_bs_n</t>
  </si>
  <si>
    <t>fft_nf_oc_A</t>
  </si>
  <si>
    <t>fft_nf_oc_L</t>
  </si>
  <si>
    <t>fft_nf_oc_n</t>
  </si>
  <si>
    <t>fft_nf_rv_A</t>
  </si>
  <si>
    <t>fft_nf_rv_L</t>
  </si>
  <si>
    <t>fft_nf_rv_n</t>
  </si>
  <si>
    <t>fft_row_bs_A</t>
  </si>
  <si>
    <t>fft_row_bs_L</t>
  </si>
  <si>
    <t>fft_row_bs_n</t>
  </si>
  <si>
    <t>fft_row_oc_A</t>
  </si>
  <si>
    <t>fft_row_oc_L</t>
  </si>
  <si>
    <t>fft_row_oc_n</t>
  </si>
  <si>
    <t>fft_row_rv_A</t>
  </si>
  <si>
    <t>fft_row_rv_L</t>
  </si>
  <si>
    <t>fft_row_rv_n</t>
  </si>
  <si>
    <t>fft_s1_bs_A</t>
  </si>
  <si>
    <t>fft_s1_bs_L</t>
  </si>
  <si>
    <t>fft_s1_bs_n</t>
  </si>
  <si>
    <t>fft_s1_oc_A</t>
  </si>
  <si>
    <t>fft_s1_oc_L</t>
  </si>
  <si>
    <t>fft_s1_oc_n</t>
  </si>
  <si>
    <t>fft_s1_rv_A</t>
  </si>
  <si>
    <t>fft_s1_rv_L</t>
  </si>
  <si>
    <t>fft_s1_rv_n</t>
  </si>
  <si>
    <t>fxa_cb_h</t>
  </si>
  <si>
    <t>fxa_cb_s1</t>
  </si>
  <si>
    <t>fxa_d_h</t>
  </si>
  <si>
    <t>fxa_d_nf</t>
  </si>
  <si>
    <t>fxa_d_s1</t>
  </si>
  <si>
    <t>fxa_ent_h</t>
  </si>
  <si>
    <t>fxa_ent_nf</t>
  </si>
  <si>
    <t>fxa_ent_s1</t>
  </si>
  <si>
    <t>fxa_f</t>
  </si>
  <si>
    <t>fxa_g</t>
  </si>
  <si>
    <t>fxa_h</t>
  </si>
  <si>
    <t>fxa_ip_f</t>
  </si>
  <si>
    <t>fxa_ip_g</t>
  </si>
  <si>
    <t>fxa_ip_h</t>
  </si>
  <si>
    <t>fxa_ip_nf</t>
  </si>
  <si>
    <t>fxa_ip_s1</t>
  </si>
  <si>
    <t>fxa_it_f</t>
  </si>
  <si>
    <t>fxa_it_g</t>
  </si>
  <si>
    <t>fxa_it_h</t>
  </si>
  <si>
    <t>fxa_it_nf</t>
  </si>
  <si>
    <t>fxa_it_s1</t>
  </si>
  <si>
    <t>fxa_m_f</t>
  </si>
  <si>
    <t>fxa_m_g</t>
  </si>
  <si>
    <t>fxa_m_h</t>
  </si>
  <si>
    <t>fxa_m_nf</t>
  </si>
  <si>
    <t>fxa_m_s1</t>
  </si>
  <si>
    <t>fxa_min_h</t>
  </si>
  <si>
    <t>fxa_min_nf</t>
  </si>
  <si>
    <t>fxa_min_s1</t>
  </si>
  <si>
    <t>fxa_nf</t>
  </si>
  <si>
    <t>fxa_ob_f</t>
  </si>
  <si>
    <t>fxa_ob_g</t>
  </si>
  <si>
    <t>fxa_ob_h</t>
  </si>
  <si>
    <t>fxa_ob_nf</t>
  </si>
  <si>
    <t>fxa_ob_s1</t>
  </si>
  <si>
    <t>fxa_obbo_f</t>
  </si>
  <si>
    <t>fxa_obbo_g</t>
  </si>
  <si>
    <t>fxa_obbo_h</t>
  </si>
  <si>
    <t>fxa_obbo_nf</t>
  </si>
  <si>
    <t>fxa_obbo_s1</t>
  </si>
  <si>
    <t>fxa_obos_f</t>
  </si>
  <si>
    <t>fxa_obos_g</t>
  </si>
  <si>
    <t>fxa_obos_h</t>
  </si>
  <si>
    <t>fxa_obos_nf</t>
  </si>
  <si>
    <t>fxa_obos_s1</t>
  </si>
  <si>
    <t>fxa_rd_f</t>
  </si>
  <si>
    <t>fxa_rd_g</t>
  </si>
  <si>
    <t>fxa_rd_h</t>
  </si>
  <si>
    <t>fxa_rd_nf</t>
  </si>
  <si>
    <t>fxa_rd_s1</t>
  </si>
  <si>
    <t>fxa_s1</t>
  </si>
  <si>
    <t>gdp_f</t>
  </si>
  <si>
    <t>gdp_g</t>
  </si>
  <si>
    <t>gdp_h</t>
  </si>
  <si>
    <t>gdp_nf</t>
  </si>
  <si>
    <t>nl_f</t>
  </si>
  <si>
    <t>nl_g</t>
  </si>
  <si>
    <t>nl_h</t>
  </si>
  <si>
    <t>nl_nf</t>
  </si>
  <si>
    <t>nl_row</t>
  </si>
  <si>
    <t>nl_s1</t>
  </si>
  <si>
    <t>pi_f_n</t>
  </si>
  <si>
    <t>pi_f_P</t>
  </si>
  <si>
    <t>pi_f_R</t>
  </si>
  <si>
    <t>pi_g_n</t>
  </si>
  <si>
    <t>pi_g_P</t>
  </si>
  <si>
    <t>pi_g_R</t>
  </si>
  <si>
    <t>pi_h_n</t>
  </si>
  <si>
    <t>pi_h_P</t>
  </si>
  <si>
    <t>pi_h_R</t>
  </si>
  <si>
    <t>pi_nf_n</t>
  </si>
  <si>
    <t>pi_nf_P</t>
  </si>
  <si>
    <t>pi_nf_R</t>
  </si>
  <si>
    <t>pi_row_n</t>
  </si>
  <si>
    <t>pi_row_P</t>
  </si>
  <si>
    <t>pi_row_R</t>
  </si>
  <si>
    <t>pi_s1_n</t>
  </si>
  <si>
    <t>pi_s1_P</t>
  </si>
  <si>
    <t>pi_s1_R</t>
  </si>
  <si>
    <t>pidi_f_n</t>
  </si>
  <si>
    <t>pidi_f_P</t>
  </si>
  <si>
    <t>pidi_f_R</t>
  </si>
  <si>
    <t>pidi_nf_n</t>
  </si>
  <si>
    <t>pidi_nf_P</t>
  </si>
  <si>
    <t>pidi_nf_R</t>
  </si>
  <si>
    <t>pidi_row_n</t>
  </si>
  <si>
    <t>pidi_row_P</t>
  </si>
  <si>
    <t>pidi_row_R</t>
  </si>
  <si>
    <t>pidi_s1_n</t>
  </si>
  <si>
    <t>pidi_s1_P</t>
  </si>
  <si>
    <t>pidi_s1_R</t>
  </si>
  <si>
    <t>pioi_f_n</t>
  </si>
  <si>
    <t>pioi_f_P</t>
  </si>
  <si>
    <t>pioi_f_R</t>
  </si>
  <si>
    <t>pioi_row_n</t>
  </si>
  <si>
    <t>pioi_row_P</t>
  </si>
  <si>
    <t>pioi_row_R</t>
  </si>
  <si>
    <t>pioi_s1_n</t>
  </si>
  <si>
    <t>pioi_s1_P</t>
  </si>
  <si>
    <t>pioi_s1_R</t>
  </si>
  <si>
    <t>pipr_f</t>
  </si>
  <si>
    <t>pipr_g</t>
  </si>
  <si>
    <t>pipr_h</t>
  </si>
  <si>
    <t>pipr_nf</t>
  </si>
  <si>
    <t>pipr_s1</t>
  </si>
  <si>
    <t>pir_f_n</t>
  </si>
  <si>
    <t>pir_f_P</t>
  </si>
  <si>
    <t>pir_f_R</t>
  </si>
  <si>
    <t>pir_g_n</t>
  </si>
  <si>
    <t>pir_g_P</t>
  </si>
  <si>
    <t>pir_g_R</t>
  </si>
  <si>
    <t>pir_h_n</t>
  </si>
  <si>
    <t>pir_h_P</t>
  </si>
  <si>
    <t>pir_h_R</t>
  </si>
  <si>
    <t>pir_nf_n</t>
  </si>
  <si>
    <t>pir_nf_P</t>
  </si>
  <si>
    <t>pir_nf_R</t>
  </si>
  <si>
    <t>pir_row_n</t>
  </si>
  <si>
    <t>pir_row_P</t>
  </si>
  <si>
    <t>pir_row_R</t>
  </si>
  <si>
    <t>pir_s1_n</t>
  </si>
  <si>
    <t>pir_s1_P</t>
  </si>
  <si>
    <t>pir_s1_R</t>
  </si>
  <si>
    <t>pire_f_n</t>
  </si>
  <si>
    <t>pire_f_P</t>
  </si>
  <si>
    <t>pire_f_R</t>
  </si>
  <si>
    <t>pire_h</t>
  </si>
  <si>
    <t>pire_nf_n</t>
  </si>
  <si>
    <t>pire_nf_P</t>
  </si>
  <si>
    <t>pire_nf_R</t>
  </si>
  <si>
    <t>pire_row_n</t>
  </si>
  <si>
    <t>pire_row_P</t>
  </si>
  <si>
    <t>pire_row_R</t>
  </si>
  <si>
    <t>pire_s1_n</t>
  </si>
  <si>
    <t>pire_s1_P</t>
  </si>
  <si>
    <t>pire_s1_R</t>
  </si>
  <si>
    <t>s_f</t>
  </si>
  <si>
    <t>s_g</t>
  </si>
  <si>
    <t>s_h</t>
  </si>
  <si>
    <t>s_nf</t>
  </si>
  <si>
    <t>s_s1</t>
  </si>
  <si>
    <t>str_c_h</t>
  </si>
  <si>
    <t>str_c_row_n</t>
  </si>
  <si>
    <t>str_c_row_P</t>
  </si>
  <si>
    <t>str_c_row_R</t>
  </si>
  <si>
    <t>str_c_s1_n</t>
  </si>
  <si>
    <t>str_c_s1_P</t>
  </si>
  <si>
    <t>str_c_s1_R</t>
  </si>
  <si>
    <t>str_ob_h</t>
  </si>
  <si>
    <t>str_ob_row_n</t>
  </si>
  <si>
    <t>str_ob_row_P</t>
  </si>
  <si>
    <t>str_ob_row_R</t>
  </si>
  <si>
    <t>str_ob_s1_n</t>
  </si>
  <si>
    <t>str_ob_s1_P</t>
  </si>
  <si>
    <t>str_ob_s1_R</t>
  </si>
  <si>
    <t>str_oc_f_n</t>
  </si>
  <si>
    <t>str_oc_f_P</t>
  </si>
  <si>
    <t>str_oc_f_R</t>
  </si>
  <si>
    <t>str_oc_g_n</t>
  </si>
  <si>
    <t>str_oc_g_P</t>
  </si>
  <si>
    <t>str_oc_g_R</t>
  </si>
  <si>
    <t>str_oc_h_n</t>
  </si>
  <si>
    <t>str_oc_h_P</t>
  </si>
  <si>
    <t>str_oc_h_R</t>
  </si>
  <si>
    <t>str_oc_nf_n</t>
  </si>
  <si>
    <t>str_oc_nf_P</t>
  </si>
  <si>
    <t>str_oc_nf_R</t>
  </si>
  <si>
    <t>str_oc_row_n</t>
  </si>
  <si>
    <t>str_oc_row_P</t>
  </si>
  <si>
    <t>str_oc_row_R</t>
  </si>
  <si>
    <t>str_oc_s1_n</t>
  </si>
  <si>
    <t>str_oc_s1_P</t>
  </si>
  <si>
    <t>str_oc_s1_R</t>
  </si>
  <si>
    <t>sub_g_n</t>
  </si>
  <si>
    <t>sub_g_P</t>
  </si>
  <si>
    <t>sub_g_R</t>
  </si>
  <si>
    <t>sub_s1_n</t>
  </si>
  <si>
    <t>sub_s1_P</t>
  </si>
  <si>
    <t>sub_s1_R</t>
  </si>
  <si>
    <t>sub31_s1_n</t>
  </si>
  <si>
    <t>sub31_s1_P</t>
  </si>
  <si>
    <t>sub31_s1_R</t>
  </si>
  <si>
    <t>sub39_g_n</t>
  </si>
  <si>
    <t>sub39_g_P</t>
  </si>
  <si>
    <t>sub39_g_R</t>
  </si>
  <si>
    <t>sub39_s1_n</t>
  </si>
  <si>
    <t>sub39_s1_P</t>
  </si>
  <si>
    <t>sub39_s1_R</t>
  </si>
  <si>
    <t>t_s1_n</t>
  </si>
  <si>
    <t>t_s1_P</t>
  </si>
  <si>
    <t>t_s1_R</t>
  </si>
  <si>
    <t>tc_g</t>
  </si>
  <si>
    <t>tc_row_n</t>
  </si>
  <si>
    <t>tc_row_P</t>
  </si>
  <si>
    <t>tc_row_R</t>
  </si>
  <si>
    <t>tc_s1_n</t>
  </si>
  <si>
    <t>tc_s1_P</t>
  </si>
  <si>
    <t>tc_s1_R</t>
  </si>
  <si>
    <t>time.1</t>
  </si>
  <si>
    <t>time.2</t>
  </si>
  <si>
    <t>time.3</t>
  </si>
  <si>
    <t>time.4</t>
  </si>
  <si>
    <t>time.5</t>
  </si>
  <si>
    <t>top_g_n</t>
  </si>
  <si>
    <t>top_g_P</t>
  </si>
  <si>
    <t>top_g_R</t>
  </si>
  <si>
    <t>top_s1</t>
  </si>
  <si>
    <t>tt_g_n</t>
  </si>
  <si>
    <t>tt_g_P</t>
  </si>
  <si>
    <t>tt_g_R</t>
  </si>
  <si>
    <t>tt_s1_n</t>
  </si>
  <si>
    <t>tt_s1_P</t>
  </si>
  <si>
    <t>tt_s1_R</t>
  </si>
  <si>
    <t>w_h_n</t>
  </si>
  <si>
    <t>w_h_P</t>
  </si>
  <si>
    <t>w_h_R</t>
  </si>
  <si>
    <t>w_row_n</t>
  </si>
  <si>
    <t>w_row_P</t>
  </si>
  <si>
    <t>w_row_R</t>
  </si>
  <si>
    <t>w_s1_n</t>
  </si>
  <si>
    <t>w_s1_P</t>
  </si>
  <si>
    <t>w_s1_R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</si>
  <si>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</si>
  <si>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</si>
  <si>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</si>
  <si>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</si>
  <si>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</si>
  <si>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</si>
  <si>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</si>
  <si>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</si>
  <si>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</si>
  <si>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</si>
  <si>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</si>
  <si>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</si>
  <si>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</si>
  <si>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</si>
  <si>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</si>
  <si>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</si>
  <si>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</si>
  <si>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</si>
  <si>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</si>
  <si>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</si>
  <si>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</si>
  <si>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</si>
  <si>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Single Variable</t>
  </si>
  <si>
    <t>fft_f_tr_A</t>
  </si>
  <si>
    <t>fft_f_tr_L</t>
  </si>
  <si>
    <t>fft_f_tr_n</t>
  </si>
  <si>
    <t>fft_g_tr_A</t>
  </si>
  <si>
    <t>fft_g_tr_L</t>
  </si>
  <si>
    <t>fft_g_tr_n</t>
  </si>
  <si>
    <t>fft_h_tr_A</t>
  </si>
  <si>
    <t>fft_h_tr_L</t>
  </si>
  <si>
    <t>fft_h_tr_n</t>
  </si>
  <si>
    <t>fft_nf_tr_A</t>
  </si>
  <si>
    <t>fft_nf_tr_L</t>
  </si>
  <si>
    <t>fft_nf_tr_n</t>
  </si>
  <si>
    <t>fft_row_tr_A</t>
  </si>
  <si>
    <t>fft_row_tr_L</t>
  </si>
  <si>
    <t>fft_row_tr_n</t>
  </si>
  <si>
    <t>fft_s1_tr_A</t>
  </si>
  <si>
    <t>fft_s1_tr_L</t>
  </si>
  <si>
    <t>fft_s1_tr_n</t>
  </si>
  <si>
    <t>From data</t>
  </si>
  <si>
    <t>Net (calc)</t>
  </si>
  <si>
    <t>c_g</t>
  </si>
  <si>
    <t>c_h</t>
  </si>
  <si>
    <t>c_s1</t>
  </si>
  <si>
    <t>cpen_f</t>
  </si>
  <si>
    <t>cpen_g</t>
  </si>
  <si>
    <t>cpen_nf</t>
  </si>
  <si>
    <t>ex_row</t>
  </si>
  <si>
    <t>g_g</t>
  </si>
  <si>
    <t>g_h</t>
  </si>
  <si>
    <t>g_s1</t>
  </si>
  <si>
    <t>i_f</t>
  </si>
  <si>
    <t>i_fc_f</t>
  </si>
  <si>
    <t>i_fc_g</t>
  </si>
  <si>
    <t>i_fc_h</t>
  </si>
  <si>
    <t>i_fc_nf</t>
  </si>
  <si>
    <t>i_fc_s1</t>
  </si>
  <si>
    <t>i_g</t>
  </si>
  <si>
    <t>i_h</t>
  </si>
  <si>
    <t>i_nf</t>
  </si>
  <si>
    <t>i_s1</t>
  </si>
  <si>
    <t>in_c_f</t>
  </si>
  <si>
    <t>in_c_g</t>
  </si>
  <si>
    <t>in_c_h</t>
  </si>
  <si>
    <t>in_c_nf</t>
  </si>
  <si>
    <t>in_c_s1</t>
  </si>
  <si>
    <t>ncv_f</t>
  </si>
  <si>
    <t>ncv_g</t>
  </si>
  <si>
    <t>ncv_h</t>
  </si>
  <si>
    <t>ncv_nf</t>
  </si>
  <si>
    <t>ncv_s1</t>
  </si>
  <si>
    <t>np_f</t>
  </si>
  <si>
    <t>np_g</t>
  </si>
  <si>
    <t>np_h</t>
  </si>
  <si>
    <t>np_nf</t>
  </si>
  <si>
    <t>np_row</t>
  </si>
  <si>
    <t>np_s1</t>
  </si>
  <si>
    <t>str_ob_f</t>
  </si>
  <si>
    <t>str_ob_g</t>
  </si>
  <si>
    <t>str_ob_nf</t>
  </si>
  <si>
    <t>sub_row</t>
  </si>
  <si>
    <t>sub31_g</t>
  </si>
  <si>
    <t>sub31_row</t>
  </si>
  <si>
    <t>sub39_row</t>
  </si>
  <si>
    <t>tc_f</t>
  </si>
  <si>
    <t>tc_h</t>
  </si>
  <si>
    <t>tc_nf</t>
  </si>
  <si>
    <t>top_f</t>
  </si>
  <si>
    <t>top_h</t>
  </si>
  <si>
    <t>top_nf</t>
  </si>
  <si>
    <t>tt_f</t>
  </si>
  <si>
    <t>tt_h</t>
  </si>
  <si>
    <t>tt_nf</t>
  </si>
  <si>
    <t>w_f</t>
  </si>
  <si>
    <t>w_g</t>
  </si>
  <si>
    <t>w_nf</t>
  </si>
  <si>
    <t>im_row</t>
  </si>
  <si>
    <t>pidi_g</t>
  </si>
  <si>
    <t>pidi_h</t>
  </si>
  <si>
    <t>pioi_g</t>
  </si>
  <si>
    <t>pioi_h</t>
  </si>
  <si>
    <t>pioi_nf</t>
  </si>
  <si>
    <t>pire_g</t>
  </si>
  <si>
    <t>str_c_f</t>
  </si>
  <si>
    <t>str_c_g</t>
  </si>
  <si>
    <t>str_c_nf</t>
  </si>
  <si>
    <t>sub_f</t>
  </si>
  <si>
    <t>sub_h</t>
  </si>
  <si>
    <t>sub_nf</t>
  </si>
  <si>
    <t>sub39_f</t>
  </si>
  <si>
    <t>sub39_h</t>
  </si>
  <si>
    <t>sub39_nf</t>
  </si>
  <si>
    <t>t_g</t>
  </si>
  <si>
    <t>t_row</t>
  </si>
  <si>
    <t>top_row</t>
  </si>
  <si>
    <t>tt_row</t>
  </si>
  <si>
    <t>ffins_nltr_nf_bs</t>
  </si>
  <si>
    <t>ffins_nltr_nf_oc</t>
  </si>
  <si>
    <t>ffins_nltr_nf_rv</t>
  </si>
  <si>
    <t>ffins_nltr_nf_tr</t>
  </si>
  <si>
    <t>ffins_pen_nf_bs</t>
  </si>
  <si>
    <t>ffins_pen_nf_oc</t>
  </si>
  <si>
    <t>ffins_pen_nf_rv</t>
  </si>
  <si>
    <t>ffins_pen_nf_tr</t>
  </si>
  <si>
    <t>Net Lending Calculation</t>
  </si>
  <si>
    <t>Identity calculations</t>
  </si>
  <si>
    <t>Disposable income</t>
  </si>
  <si>
    <t>l_lt</t>
  </si>
  <si>
    <t>ffl_lt_f_bs_A</t>
  </si>
  <si>
    <t>ffl_lt_f_bs_L</t>
  </si>
  <si>
    <t>ffl_lt_f_bs_n</t>
  </si>
  <si>
    <t>ffl_lt_f_oc_A</t>
  </si>
  <si>
    <t>ffl_lt_f_oc_L</t>
  </si>
  <si>
    <t>ffl_lt_f_oc_n</t>
  </si>
  <si>
    <t>ffl_lt_f_rv_A</t>
  </si>
  <si>
    <t>ffl_lt_f_rv_L</t>
  </si>
  <si>
    <t>ffl_lt_f_rv_n</t>
  </si>
  <si>
    <t>ffl_lt_f_tr_A</t>
  </si>
  <si>
    <t>ffl_lt_f_tr_L</t>
  </si>
  <si>
    <t>ffl_lt_f_tr_n</t>
  </si>
  <si>
    <t>ffl_lt_g_bs_A</t>
  </si>
  <si>
    <t>ffl_lt_g_bs_L</t>
  </si>
  <si>
    <t>ffl_lt_g_bs_n</t>
  </si>
  <si>
    <t>ffl_lt_g_oc_A</t>
  </si>
  <si>
    <t>ffl_lt_g_oc_L</t>
  </si>
  <si>
    <t>ffl_lt_g_oc_n</t>
  </si>
  <si>
    <t>ffl_lt_g_rv_A</t>
  </si>
  <si>
    <t>ffl_lt_g_rv_L</t>
  </si>
  <si>
    <t>ffl_lt_g_rv_n</t>
  </si>
  <si>
    <t>ffl_lt_g_tr_A</t>
  </si>
  <si>
    <t>ffl_lt_g_tr_L</t>
  </si>
  <si>
    <t>ffl_lt_g_tr_n</t>
  </si>
  <si>
    <t>ffl_lt_h_bs</t>
  </si>
  <si>
    <t>ffl_lt_h_oc</t>
  </si>
  <si>
    <t>ffl_lt_h_rv</t>
  </si>
  <si>
    <t>ffl_lt_h_tr</t>
  </si>
  <si>
    <t>ffl_lt_nf_bs_A</t>
  </si>
  <si>
    <t>ffl_lt_nf_bs_L</t>
  </si>
  <si>
    <t>ffl_lt_nf_bs_n</t>
  </si>
  <si>
    <t>ffl_lt_nf_oc</t>
  </si>
  <si>
    <t>ffl_lt_nf_rv_A</t>
  </si>
  <si>
    <t>ffl_lt_nf_rv_L</t>
  </si>
  <si>
    <t>ffl_lt_nf_rv_n</t>
  </si>
  <si>
    <t>ffl_lt_nf_tr_A</t>
  </si>
  <si>
    <t>ffl_lt_nf_tr_L</t>
  </si>
  <si>
    <t>ffl_lt_nf_tr_n</t>
  </si>
  <si>
    <t>ffl_lt_row_bs_A</t>
  </si>
  <si>
    <t>ffl_lt_row_bs_L</t>
  </si>
  <si>
    <t>ffl_lt_row_bs_n</t>
  </si>
  <si>
    <t>ffl_lt_row_oc_A</t>
  </si>
  <si>
    <t>ffl_lt_row_oc_L</t>
  </si>
  <si>
    <t>ffl_lt_row_oc_n</t>
  </si>
  <si>
    <t>ffl_lt_row_rv_A</t>
  </si>
  <si>
    <t>ffl_lt_row_rv_L</t>
  </si>
  <si>
    <t>ffl_lt_row_rv_n</t>
  </si>
  <si>
    <t>ffl_lt_row_tr_A</t>
  </si>
  <si>
    <t>ffl_lt_row_tr_L</t>
  </si>
  <si>
    <t>ffl_lt_row_tr_n</t>
  </si>
  <si>
    <t>ffl_lt_s1_bs_A</t>
  </si>
  <si>
    <t>ffl_lt_s1_bs_L</t>
  </si>
  <si>
    <t>ffl_lt_s1_bs_n</t>
  </si>
  <si>
    <t>ffl_lt_s1_oc_A</t>
  </si>
  <si>
    <t>ffl_lt_s1_oc_L</t>
  </si>
  <si>
    <t>ffl_lt_s1_oc_n</t>
  </si>
  <si>
    <t>ffl_lt_s1_rv_A</t>
  </si>
  <si>
    <t>ffl_lt_s1_rv_L</t>
  </si>
  <si>
    <t>ffl_lt_s1_rv_n</t>
  </si>
  <si>
    <t>ffl_lt_s1_tr_A</t>
  </si>
  <si>
    <t>ffl_lt_s1_tr_L</t>
  </si>
  <si>
    <t>ffl_lt_s1_tr_n</t>
  </si>
  <si>
    <t>Wage share</t>
  </si>
  <si>
    <t>gnp_s1</t>
  </si>
  <si>
    <t>gnp</t>
  </si>
  <si>
    <t>B6G</t>
  </si>
  <si>
    <t>yd_g</t>
  </si>
  <si>
    <t>Gross disposable income</t>
  </si>
  <si>
    <t>Net disposable income</t>
  </si>
  <si>
    <t>yd_n</t>
  </si>
  <si>
    <t>yd_g_f</t>
  </si>
  <si>
    <t>yd_g_g</t>
  </si>
  <si>
    <t>yd_g_h</t>
  </si>
  <si>
    <t>yd_g_nf</t>
  </si>
  <si>
    <t>yd_g_s1</t>
  </si>
  <si>
    <t>yd_n_f</t>
  </si>
  <si>
    <t>yd_n_g</t>
  </si>
  <si>
    <t>yd_n_h</t>
  </si>
  <si>
    <t>yd_n_nf</t>
  </si>
  <si>
    <t>yd_n_s1</t>
  </si>
  <si>
    <t>B6N</t>
  </si>
  <si>
    <t>Net (from data)</t>
  </si>
  <si>
    <t>Housing stock</t>
  </si>
  <si>
    <t>year</t>
  </si>
  <si>
    <t>Balance Sheet</t>
  </si>
  <si>
    <t>Net from data</t>
  </si>
  <si>
    <t>Taxes on products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</si>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</sst>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[$kr.-406]\ * #,##0_ ;_ [$kr.-406]\ * \-#,##0_ ;_ [$kr.-406]\ * &quot;-&quot;??_ ;_ @_ "/>
    <numFmt numFmtId="165" formatCode="_-* #,##0\ [$kr.-406]_-;\-* #,##0\ [$kr.-406]_-;_-* &quot;-&quot;??\ [$kr.-406]_-;_-@_-"/>
    <numFmt numFmtId="166" formatCode="_-* #,##0\ [$kr.-406]_-;\-* #,##0\ [$kr.-406]_-;_-* &quot;-&quot;\ [$kr.-406]_-;_-@_-"/>
    <numFmt numFmtId="167" formatCode="_ [$kr.-406]\ * #,##0_ ;_ [$kr.-406]\ * \-#,##0_ ;_ [$kr.-406]\ * &quot;-&quot;_ ;_ @_ "/>
  </numFmts>
  <fonts count="4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22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28"/>
      <color rgb="FFC00000"/>
      <name val="Calibri"/>
      <family val="2"/>
      <scheme val="minor"/>
    </font>
    <font>
      <b/>
      <sz val="2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6FFFFF"/>
        <bgColor indexed="64"/>
      </patternFill>
    </fill>
  </fills>
  <borders count="17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theme="4" tint="0.3999755851924192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4" tint="0.39997558519241921"/>
      </bottom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 style="medium">
        <color rgb="FF00B050"/>
      </right>
      <top/>
      <bottom style="medium">
        <color rgb="FF00B050"/>
      </bottom>
      <diagonal/>
    </border>
    <border>
      <left style="medium">
        <color rgb="FF00B050"/>
      </left>
      <right style="medium">
        <color rgb="FF00B050"/>
      </right>
      <top/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medium">
        <color auto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4" tint="0.39997558519241921"/>
      </left>
      <right style="thin">
        <color theme="4" tint="0.39997558519241921"/>
      </right>
      <top style="medium">
        <color theme="1"/>
      </top>
      <bottom style="medium">
        <color theme="1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20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49" fontId="4" fillId="0" borderId="0" xfId="5" applyNumberFormat="1" applyFont="1"/>
    <xf numFmtId="0" fontId="1" fillId="0" borderId="0" xfId="0" applyFont="1" applyAlignment="1">
      <alignment horizontal="center"/>
    </xf>
    <xf numFmtId="0" fontId="0" fillId="0" borderId="0" xfId="0" applyFont="1"/>
    <xf numFmtId="164" fontId="0" fillId="0" borderId="0" xfId="0" applyNumberFormat="1"/>
    <xf numFmtId="164" fontId="3" fillId="0" borderId="0" xfId="0" applyNumberFormat="1" applyFont="1"/>
    <xf numFmtId="164" fontId="1" fillId="0" borderId="0" xfId="0" applyNumberFormat="1" applyFont="1"/>
    <xf numFmtId="49" fontId="9" fillId="0" borderId="0" xfId="5" applyNumberFormat="1" applyFont="1"/>
    <xf numFmtId="0" fontId="9" fillId="0" borderId="0" xfId="0" applyFont="1"/>
    <xf numFmtId="164" fontId="9" fillId="0" borderId="0" xfId="0" applyNumberFormat="1" applyFont="1"/>
    <xf numFmtId="0" fontId="4" fillId="0" borderId="0" xfId="0" applyFont="1"/>
    <xf numFmtId="164" fontId="4" fillId="0" borderId="0" xfId="0" applyNumberFormat="1" applyFont="1"/>
    <xf numFmtId="49" fontId="10" fillId="0" borderId="0" xfId="5" applyNumberFormat="1" applyFont="1"/>
    <xf numFmtId="0" fontId="10" fillId="0" borderId="0" xfId="0" applyFont="1"/>
    <xf numFmtId="164" fontId="10" fillId="0" borderId="0" xfId="0" applyNumberFormat="1" applyFont="1"/>
    <xf numFmtId="49" fontId="1" fillId="0" borderId="0" xfId="5" applyNumberFormat="1" applyFont="1"/>
    <xf numFmtId="164" fontId="2" fillId="0" borderId="0" xfId="0" applyNumberFormat="1" applyFont="1"/>
    <xf numFmtId="0" fontId="11" fillId="0" borderId="0" xfId="0" applyFont="1"/>
    <xf numFmtId="0" fontId="12" fillId="0" borderId="0" xfId="0" applyFont="1"/>
    <xf numFmtId="164" fontId="11" fillId="0" borderId="0" xfId="0" applyNumberFormat="1" applyFont="1"/>
    <xf numFmtId="0" fontId="13" fillId="0" borderId="0" xfId="0" applyFont="1"/>
    <xf numFmtId="0" fontId="14" fillId="0" borderId="0" xfId="0" applyFont="1"/>
    <xf numFmtId="0" fontId="16" fillId="0" borderId="0" xfId="0" applyFont="1"/>
    <xf numFmtId="0" fontId="16" fillId="0" borderId="0" xfId="0" applyFont="1" applyAlignment="1">
      <alignment horizontal="left" indent="2"/>
    </xf>
    <xf numFmtId="0" fontId="1" fillId="0" borderId="0" xfId="0" applyFont="1" applyAlignment="1">
      <alignment horizontal="center"/>
    </xf>
    <xf numFmtId="0" fontId="8" fillId="2" borderId="0" xfId="0" applyFont="1" applyFill="1" applyAlignment="1">
      <alignment vertical="center"/>
    </xf>
    <xf numFmtId="0" fontId="17" fillId="0" borderId="0" xfId="0" applyFont="1"/>
    <xf numFmtId="0" fontId="18" fillId="0" borderId="2" xfId="0" applyFont="1" applyFill="1" applyBorder="1"/>
    <xf numFmtId="164" fontId="15" fillId="0" borderId="0" xfId="0" applyNumberFormat="1" applyFont="1"/>
    <xf numFmtId="164" fontId="0" fillId="0" borderId="4" xfId="0" applyNumberFormat="1" applyBorder="1"/>
    <xf numFmtId="0" fontId="0" fillId="0" borderId="5" xfId="0" applyBorder="1"/>
    <xf numFmtId="0" fontId="0" fillId="0" borderId="5" xfId="0" applyFont="1" applyBorder="1"/>
    <xf numFmtId="164" fontId="0" fillId="0" borderId="5" xfId="0" applyNumberFormat="1" applyBorder="1"/>
    <xf numFmtId="0" fontId="19" fillId="0" borderId="0" xfId="0" applyFont="1"/>
    <xf numFmtId="0" fontId="20" fillId="10" borderId="0" xfId="0" applyFont="1" applyFill="1" applyBorder="1" applyAlignment="1"/>
    <xf numFmtId="0" fontId="20" fillId="10" borderId="3" xfId="0" applyFont="1" applyFill="1" applyBorder="1" applyAlignment="1"/>
    <xf numFmtId="0" fontId="21" fillId="0" borderId="0" xfId="0" applyFont="1" applyAlignment="1">
      <alignment horizontal="left"/>
    </xf>
    <xf numFmtId="0" fontId="22" fillId="0" borderId="0" xfId="0" applyFont="1"/>
    <xf numFmtId="0" fontId="19" fillId="4" borderId="1" xfId="0" applyFont="1" applyFill="1" applyBorder="1"/>
    <xf numFmtId="0" fontId="19" fillId="0" borderId="0" xfId="0" applyFont="1" applyAlignment="1">
      <alignment horizontal="center"/>
    </xf>
    <xf numFmtId="0" fontId="23" fillId="0" borderId="0" xfId="0" applyFont="1"/>
    <xf numFmtId="0" fontId="23" fillId="0" borderId="0" xfId="0" applyFont="1" applyAlignment="1">
      <alignment horizontal="center"/>
    </xf>
    <xf numFmtId="0" fontId="23" fillId="0" borderId="0" xfId="0" applyFont="1" applyBorder="1" applyAlignment="1">
      <alignment horizontal="center"/>
    </xf>
    <xf numFmtId="0" fontId="24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4" borderId="1" xfId="0" applyFont="1" applyFill="1" applyBorder="1" applyAlignment="1">
      <alignment horizontal="center" vertical="center"/>
    </xf>
    <xf numFmtId="0" fontId="23" fillId="6" borderId="1" xfId="0" applyFont="1" applyFill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166" fontId="23" fillId="0" borderId="0" xfId="0" applyNumberFormat="1" applyFont="1" applyAlignment="1">
      <alignment horizontal="center" vertical="center"/>
    </xf>
    <xf numFmtId="0" fontId="23" fillId="6" borderId="6" xfId="0" applyFont="1" applyFill="1" applyBorder="1" applyAlignment="1">
      <alignment horizontal="center" vertical="center"/>
    </xf>
    <xf numFmtId="49" fontId="19" fillId="0" borderId="0" xfId="0" applyNumberFormat="1" applyFont="1"/>
    <xf numFmtId="167" fontId="19" fillId="0" borderId="0" xfId="0" applyNumberFormat="1" applyFont="1" applyAlignment="1">
      <alignment horizontal="right"/>
    </xf>
    <xf numFmtId="166" fontId="19" fillId="0" borderId="8" xfId="0" applyNumberFormat="1" applyFont="1" applyFill="1" applyBorder="1" applyAlignment="1">
      <alignment horizontal="center"/>
    </xf>
    <xf numFmtId="3" fontId="19" fillId="5" borderId="0" xfId="0" quotePrefix="1" applyNumberFormat="1" applyFont="1" applyFill="1" applyAlignment="1">
      <alignment horizontal="center"/>
    </xf>
    <xf numFmtId="166" fontId="19" fillId="0" borderId="0" xfId="0" applyNumberFormat="1" applyFont="1" applyFill="1" applyAlignment="1">
      <alignment horizontal="center"/>
    </xf>
    <xf numFmtId="3" fontId="19" fillId="0" borderId="0" xfId="0" applyNumberFormat="1" applyFont="1" applyAlignment="1">
      <alignment horizontal="center"/>
    </xf>
    <xf numFmtId="167" fontId="19" fillId="11" borderId="16" xfId="0" applyNumberFormat="1" applyFont="1" applyFill="1" applyBorder="1" applyAlignment="1">
      <alignment horizontal="right"/>
    </xf>
    <xf numFmtId="0" fontId="19" fillId="0" borderId="0" xfId="0" applyFont="1" applyBorder="1" applyAlignment="1">
      <alignment horizontal="center"/>
    </xf>
    <xf numFmtId="166" fontId="19" fillId="0" borderId="0" xfId="0" applyNumberFormat="1" applyFont="1"/>
    <xf numFmtId="167" fontId="19" fillId="0" borderId="0" xfId="0" applyNumberFormat="1" applyFont="1" applyFill="1" applyAlignment="1">
      <alignment horizontal="right"/>
    </xf>
    <xf numFmtId="166" fontId="19" fillId="0" borderId="9" xfId="0" applyNumberFormat="1" applyFont="1" applyFill="1" applyBorder="1" applyAlignment="1">
      <alignment horizontal="center"/>
    </xf>
    <xf numFmtId="3" fontId="19" fillId="5" borderId="0" xfId="0" applyNumberFormat="1" applyFont="1" applyFill="1" applyAlignment="1">
      <alignment horizontal="center"/>
    </xf>
    <xf numFmtId="3" fontId="19" fillId="0" borderId="0" xfId="0" applyNumberFormat="1" applyFont="1" applyFill="1" applyAlignment="1">
      <alignment horizontal="center"/>
    </xf>
    <xf numFmtId="3" fontId="19" fillId="5" borderId="0" xfId="0" applyNumberFormat="1" applyFont="1" applyFill="1" applyBorder="1" applyAlignment="1">
      <alignment horizontal="center"/>
    </xf>
    <xf numFmtId="0" fontId="25" fillId="0" borderId="0" xfId="0" applyFont="1"/>
    <xf numFmtId="3" fontId="19" fillId="0" borderId="0" xfId="0" applyNumberFormat="1" applyFont="1" applyBorder="1" applyAlignment="1">
      <alignment horizontal="center"/>
    </xf>
    <xf numFmtId="49" fontId="26" fillId="9" borderId="0" xfId="5" applyNumberFormat="1" applyFont="1" applyFill="1"/>
    <xf numFmtId="0" fontId="19" fillId="9" borderId="0" xfId="0" applyFont="1" applyFill="1"/>
    <xf numFmtId="0" fontId="19" fillId="9" borderId="1" xfId="0" applyFont="1" applyFill="1" applyBorder="1"/>
    <xf numFmtId="167" fontId="19" fillId="9" borderId="0" xfId="0" applyNumberFormat="1" applyFont="1" applyFill="1" applyAlignment="1">
      <alignment horizontal="right"/>
    </xf>
    <xf numFmtId="166" fontId="19" fillId="9" borderId="0" xfId="0" applyNumberFormat="1" applyFont="1" applyFill="1" applyAlignment="1">
      <alignment horizontal="center"/>
    </xf>
    <xf numFmtId="3" fontId="19" fillId="9" borderId="0" xfId="0" applyNumberFormat="1" applyFont="1" applyFill="1" applyAlignment="1">
      <alignment horizontal="center"/>
    </xf>
    <xf numFmtId="0" fontId="19" fillId="9" borderId="0" xfId="0" applyFont="1" applyFill="1" applyAlignment="1">
      <alignment horizontal="center"/>
    </xf>
    <xf numFmtId="3" fontId="19" fillId="9" borderId="0" xfId="0" applyNumberFormat="1" applyFont="1" applyFill="1" applyBorder="1" applyAlignment="1">
      <alignment horizontal="center"/>
    </xf>
    <xf numFmtId="0" fontId="19" fillId="9" borderId="0" xfId="0" applyFont="1" applyFill="1" applyBorder="1" applyAlignment="1">
      <alignment horizontal="center"/>
    </xf>
    <xf numFmtId="166" fontId="19" fillId="0" borderId="8" xfId="0" applyNumberFormat="1" applyFont="1" applyBorder="1" applyAlignment="1">
      <alignment horizontal="center"/>
    </xf>
    <xf numFmtId="0" fontId="19" fillId="0" borderId="0" xfId="0" applyFont="1" applyAlignment="1">
      <alignment horizontal="left" indent="3"/>
    </xf>
    <xf numFmtId="166" fontId="19" fillId="0" borderId="9" xfId="0" applyNumberFormat="1" applyFont="1" applyBorder="1" applyAlignment="1">
      <alignment horizontal="center"/>
    </xf>
    <xf numFmtId="166" fontId="19" fillId="11" borderId="9" xfId="0" applyNumberFormat="1" applyFont="1" applyFill="1" applyBorder="1" applyAlignment="1">
      <alignment horizontal="center"/>
    </xf>
    <xf numFmtId="166" fontId="19" fillId="0" borderId="0" xfId="0" applyNumberFormat="1" applyFont="1" applyAlignment="1">
      <alignment horizontal="center"/>
    </xf>
    <xf numFmtId="0" fontId="19" fillId="0" borderId="0" xfId="0" applyFont="1" applyAlignment="1">
      <alignment horizontal="left" indent="4"/>
    </xf>
    <xf numFmtId="0" fontId="27" fillId="0" borderId="0" xfId="0" applyFont="1"/>
    <xf numFmtId="166" fontId="19" fillId="0" borderId="10" xfId="0" applyNumberFormat="1" applyFont="1" applyBorder="1" applyAlignment="1">
      <alignment horizontal="center"/>
    </xf>
    <xf numFmtId="0" fontId="28" fillId="0" borderId="0" xfId="0" applyFont="1"/>
    <xf numFmtId="0" fontId="28" fillId="4" borderId="1" xfId="0" applyFont="1" applyFill="1" applyBorder="1"/>
    <xf numFmtId="167" fontId="28" fillId="0" borderId="0" xfId="0" applyNumberFormat="1" applyFont="1" applyAlignment="1">
      <alignment horizontal="right"/>
    </xf>
    <xf numFmtId="166" fontId="28" fillId="0" borderId="10" xfId="0" applyNumberFormat="1" applyFont="1" applyBorder="1" applyAlignment="1">
      <alignment horizontal="center"/>
    </xf>
    <xf numFmtId="3" fontId="28" fillId="3" borderId="0" xfId="0" applyNumberFormat="1" applyFont="1" applyFill="1" applyAlignment="1">
      <alignment horizontal="center"/>
    </xf>
    <xf numFmtId="0" fontId="28" fillId="0" borderId="0" xfId="0" applyFont="1" applyAlignment="1">
      <alignment horizontal="center"/>
    </xf>
    <xf numFmtId="3" fontId="28" fillId="5" borderId="0" xfId="0" applyNumberFormat="1" applyFont="1" applyFill="1" applyAlignment="1">
      <alignment horizontal="center"/>
    </xf>
    <xf numFmtId="3" fontId="28" fillId="0" borderId="0" xfId="0" applyNumberFormat="1" applyFont="1" applyAlignment="1">
      <alignment horizontal="center"/>
    </xf>
    <xf numFmtId="0" fontId="28" fillId="0" borderId="0" xfId="0" applyFont="1" applyBorder="1" applyAlignment="1">
      <alignment horizontal="center"/>
    </xf>
    <xf numFmtId="166" fontId="28" fillId="0" borderId="0" xfId="0" applyNumberFormat="1" applyFont="1"/>
    <xf numFmtId="0" fontId="29" fillId="0" borderId="0" xfId="0" applyFont="1"/>
    <xf numFmtId="0" fontId="23" fillId="4" borderId="1" xfId="0" applyFont="1" applyFill="1" applyBorder="1"/>
    <xf numFmtId="0" fontId="23" fillId="4" borderId="0" xfId="0" applyFont="1" applyFill="1" applyBorder="1"/>
    <xf numFmtId="167" fontId="23" fillId="0" borderId="0" xfId="0" applyNumberFormat="1" applyFont="1" applyAlignment="1">
      <alignment horizontal="right"/>
    </xf>
    <xf numFmtId="166" fontId="23" fillId="0" borderId="10" xfId="0" applyNumberFormat="1" applyFont="1" applyBorder="1" applyAlignment="1">
      <alignment horizontal="center"/>
    </xf>
    <xf numFmtId="3" fontId="23" fillId="0" borderId="0" xfId="0" applyNumberFormat="1" applyFont="1" applyAlignment="1">
      <alignment horizontal="center"/>
    </xf>
    <xf numFmtId="3" fontId="23" fillId="5" borderId="0" xfId="0" applyNumberFormat="1" applyFont="1" applyFill="1" applyAlignment="1">
      <alignment horizontal="center"/>
    </xf>
    <xf numFmtId="3" fontId="23" fillId="0" borderId="0" xfId="0" applyNumberFormat="1" applyFont="1" applyFill="1" applyBorder="1" applyAlignment="1">
      <alignment horizontal="center"/>
    </xf>
    <xf numFmtId="166" fontId="23" fillId="0" borderId="9" xfId="0" applyNumberFormat="1" applyFont="1" applyBorder="1" applyAlignment="1">
      <alignment horizontal="center"/>
    </xf>
    <xf numFmtId="166" fontId="23" fillId="0" borderId="0" xfId="0" applyNumberFormat="1" applyFont="1" applyAlignment="1">
      <alignment horizontal="center"/>
    </xf>
    <xf numFmtId="3" fontId="23" fillId="0" borderId="0" xfId="0" applyNumberFormat="1" applyFont="1" applyBorder="1" applyAlignment="1">
      <alignment horizontal="center"/>
    </xf>
    <xf numFmtId="0" fontId="30" fillId="0" borderId="0" xfId="0" applyFont="1" applyAlignment="1">
      <alignment horizontal="left" indent="3"/>
    </xf>
    <xf numFmtId="0" fontId="30" fillId="0" borderId="0" xfId="0" applyFont="1"/>
    <xf numFmtId="0" fontId="31" fillId="4" borderId="1" xfId="0" applyFont="1" applyFill="1" applyBorder="1"/>
    <xf numFmtId="0" fontId="30" fillId="4" borderId="1" xfId="0" applyFont="1" applyFill="1" applyBorder="1"/>
    <xf numFmtId="167" fontId="30" fillId="0" borderId="0" xfId="0" applyNumberFormat="1" applyFont="1" applyAlignment="1">
      <alignment horizontal="right"/>
    </xf>
    <xf numFmtId="166" fontId="30" fillId="0" borderId="0" xfId="0" applyNumberFormat="1" applyFont="1" applyAlignment="1">
      <alignment horizontal="center"/>
    </xf>
    <xf numFmtId="0" fontId="30" fillId="0" borderId="0" xfId="0" applyFont="1" applyAlignment="1">
      <alignment horizontal="center"/>
    </xf>
    <xf numFmtId="3" fontId="30" fillId="0" borderId="0" xfId="0" applyNumberFormat="1" applyFont="1" applyBorder="1" applyAlignment="1">
      <alignment horizontal="center"/>
    </xf>
    <xf numFmtId="0" fontId="32" fillId="0" borderId="0" xfId="0" applyFont="1" applyAlignment="1">
      <alignment horizontal="left" indent="3"/>
    </xf>
    <xf numFmtId="0" fontId="32" fillId="0" borderId="0" xfId="0" applyFont="1"/>
    <xf numFmtId="0" fontId="32" fillId="0" borderId="0" xfId="0" applyFont="1" applyAlignment="1">
      <alignment horizontal="left"/>
    </xf>
    <xf numFmtId="0" fontId="33" fillId="4" borderId="1" xfId="0" applyFont="1" applyFill="1" applyBorder="1"/>
    <xf numFmtId="0" fontId="32" fillId="4" borderId="1" xfId="0" applyFont="1" applyFill="1" applyBorder="1" applyAlignment="1">
      <alignment horizontal="left"/>
    </xf>
    <xf numFmtId="167" fontId="32" fillId="0" borderId="0" xfId="0" applyNumberFormat="1" applyFont="1" applyAlignment="1">
      <alignment horizontal="right"/>
    </xf>
    <xf numFmtId="166" fontId="32" fillId="0" borderId="0" xfId="0" applyNumberFormat="1" applyFont="1" applyAlignment="1">
      <alignment horizontal="center"/>
    </xf>
    <xf numFmtId="0" fontId="32" fillId="0" borderId="0" xfId="0" applyFont="1" applyAlignment="1">
      <alignment horizontal="center"/>
    </xf>
    <xf numFmtId="0" fontId="32" fillId="0" borderId="0" xfId="0" applyFont="1" applyBorder="1" applyAlignment="1">
      <alignment horizontal="center"/>
    </xf>
    <xf numFmtId="0" fontId="32" fillId="4" borderId="1" xfId="0" applyFont="1" applyFill="1" applyBorder="1"/>
    <xf numFmtId="0" fontId="30" fillId="7" borderId="0" xfId="0" applyFont="1" applyFill="1" applyAlignment="1">
      <alignment horizontal="left" indent="3"/>
    </xf>
    <xf numFmtId="0" fontId="30" fillId="7" borderId="0" xfId="0" applyFont="1" applyFill="1"/>
    <xf numFmtId="0" fontId="30" fillId="7" borderId="0" xfId="0" applyFont="1" applyFill="1" applyAlignment="1">
      <alignment horizontal="left"/>
    </xf>
    <xf numFmtId="0" fontId="31" fillId="7" borderId="1" xfId="0" applyFont="1" applyFill="1" applyBorder="1"/>
    <xf numFmtId="0" fontId="30" fillId="7" borderId="1" xfId="0" applyFont="1" applyFill="1" applyBorder="1" applyAlignment="1">
      <alignment horizontal="left"/>
    </xf>
    <xf numFmtId="167" fontId="30" fillId="7" borderId="0" xfId="0" applyNumberFormat="1" applyFont="1" applyFill="1" applyAlignment="1">
      <alignment horizontal="right"/>
    </xf>
    <xf numFmtId="166" fontId="30" fillId="7" borderId="0" xfId="0" applyNumberFormat="1" applyFont="1" applyFill="1" applyAlignment="1">
      <alignment horizontal="center"/>
    </xf>
    <xf numFmtId="0" fontId="30" fillId="7" borderId="0" xfId="0" applyFont="1" applyFill="1" applyAlignment="1">
      <alignment horizontal="center"/>
    </xf>
    <xf numFmtId="0" fontId="30" fillId="7" borderId="0" xfId="0" applyFont="1" applyFill="1" applyBorder="1" applyAlignment="1">
      <alignment horizontal="center"/>
    </xf>
    <xf numFmtId="0" fontId="34" fillId="0" borderId="0" xfId="0" applyFont="1"/>
    <xf numFmtId="166" fontId="23" fillId="0" borderId="8" xfId="0" applyNumberFormat="1" applyFont="1" applyBorder="1" applyAlignment="1">
      <alignment horizontal="center"/>
    </xf>
    <xf numFmtId="0" fontId="23" fillId="0" borderId="0" xfId="0" applyFont="1" applyAlignment="1">
      <alignment horizontal="center" vertical="top"/>
    </xf>
    <xf numFmtId="3" fontId="23" fillId="5" borderId="0" xfId="0" quotePrefix="1" applyNumberFormat="1" applyFont="1" applyFill="1" applyBorder="1" applyAlignment="1">
      <alignment horizontal="center"/>
    </xf>
    <xf numFmtId="166" fontId="23" fillId="0" borderId="0" xfId="0" applyNumberFormat="1" applyFont="1" applyAlignment="1">
      <alignment horizontal="center" vertical="top"/>
    </xf>
    <xf numFmtId="0" fontId="19" fillId="4" borderId="6" xfId="0" applyFont="1" applyFill="1" applyBorder="1"/>
    <xf numFmtId="0" fontId="23" fillId="0" borderId="11" xfId="0" applyFont="1" applyBorder="1"/>
    <xf numFmtId="0" fontId="19" fillId="0" borderId="12" xfId="0" applyFont="1" applyBorder="1"/>
    <xf numFmtId="0" fontId="19" fillId="4" borderId="15" xfId="0" applyFont="1" applyFill="1" applyBorder="1"/>
    <xf numFmtId="167" fontId="19" fillId="0" borderId="12" xfId="0" applyNumberFormat="1" applyFont="1" applyBorder="1" applyAlignment="1">
      <alignment horizontal="right"/>
    </xf>
    <xf numFmtId="166" fontId="19" fillId="0" borderId="12" xfId="0" applyNumberFormat="1" applyFont="1" applyBorder="1" applyAlignment="1">
      <alignment horizontal="center"/>
    </xf>
    <xf numFmtId="3" fontId="19" fillId="0" borderId="12" xfId="0" applyNumberFormat="1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166" fontId="19" fillId="0" borderId="12" xfId="0" applyNumberFormat="1" applyFont="1" applyBorder="1"/>
    <xf numFmtId="0" fontId="19" fillId="0" borderId="14" xfId="0" applyFont="1" applyBorder="1"/>
    <xf numFmtId="0" fontId="23" fillId="4" borderId="7" xfId="0" applyFont="1" applyFill="1" applyBorder="1"/>
    <xf numFmtId="167" fontId="23" fillId="0" borderId="0" xfId="0" applyNumberFormat="1" applyFont="1" applyBorder="1" applyAlignment="1">
      <alignment horizontal="right"/>
    </xf>
    <xf numFmtId="0" fontId="35" fillId="0" borderId="0" xfId="0" applyFont="1"/>
    <xf numFmtId="167" fontId="19" fillId="0" borderId="0" xfId="0" applyNumberFormat="1" applyFont="1" applyBorder="1" applyAlignment="1">
      <alignment horizontal="right"/>
    </xf>
    <xf numFmtId="167" fontId="32" fillId="0" borderId="0" xfId="0" applyNumberFormat="1" applyFont="1" applyBorder="1" applyAlignment="1">
      <alignment horizontal="right"/>
    </xf>
    <xf numFmtId="3" fontId="32" fillId="0" borderId="0" xfId="0" applyNumberFormat="1" applyFont="1" applyBorder="1" applyAlignment="1">
      <alignment horizontal="center"/>
    </xf>
    <xf numFmtId="0" fontId="36" fillId="0" borderId="0" xfId="0" applyFont="1"/>
    <xf numFmtId="0" fontId="19" fillId="4" borderId="7" xfId="0" applyFont="1" applyFill="1" applyBorder="1"/>
    <xf numFmtId="0" fontId="37" fillId="0" borderId="0" xfId="0" applyFont="1"/>
    <xf numFmtId="167" fontId="37" fillId="0" borderId="0" xfId="0" applyNumberFormat="1" applyFont="1" applyAlignment="1">
      <alignment horizontal="right"/>
    </xf>
    <xf numFmtId="166" fontId="37" fillId="0" borderId="0" xfId="0" applyNumberFormat="1" applyFont="1" applyAlignment="1">
      <alignment horizontal="center"/>
    </xf>
    <xf numFmtId="0" fontId="38" fillId="0" borderId="11" xfId="0" applyFont="1" applyBorder="1"/>
    <xf numFmtId="167" fontId="39" fillId="0" borderId="12" xfId="0" applyNumberFormat="1" applyFont="1" applyBorder="1" applyAlignment="1">
      <alignment horizontal="right"/>
    </xf>
    <xf numFmtId="167" fontId="38" fillId="0" borderId="12" xfId="0" applyNumberFormat="1" applyFont="1" applyBorder="1" applyAlignment="1">
      <alignment horizontal="right"/>
    </xf>
    <xf numFmtId="3" fontId="39" fillId="0" borderId="12" xfId="0" applyNumberFormat="1" applyFont="1" applyBorder="1" applyAlignment="1">
      <alignment horizontal="center"/>
    </xf>
    <xf numFmtId="0" fontId="39" fillId="0" borderId="12" xfId="0" applyFont="1" applyBorder="1" applyAlignment="1">
      <alignment horizontal="center"/>
    </xf>
    <xf numFmtId="0" fontId="40" fillId="8" borderId="0" xfId="0" applyFont="1" applyFill="1"/>
    <xf numFmtId="0" fontId="31" fillId="7" borderId="0" xfId="0" applyFont="1" applyFill="1"/>
    <xf numFmtId="0" fontId="23" fillId="7" borderId="0" xfId="0" applyFont="1" applyFill="1"/>
    <xf numFmtId="0" fontId="19" fillId="7" borderId="1" xfId="0" applyFont="1" applyFill="1" applyBorder="1"/>
    <xf numFmtId="165" fontId="23" fillId="7" borderId="0" xfId="0" applyNumberFormat="1" applyFont="1" applyFill="1"/>
    <xf numFmtId="0" fontId="19" fillId="7" borderId="0" xfId="0" applyFont="1" applyFill="1" applyAlignment="1">
      <alignment horizontal="center"/>
    </xf>
    <xf numFmtId="165" fontId="23" fillId="0" borderId="0" xfId="0" applyNumberFormat="1" applyFont="1"/>
    <xf numFmtId="0" fontId="41" fillId="0" borderId="0" xfId="0" applyFont="1"/>
    <xf numFmtId="0" fontId="30" fillId="0" borderId="0" xfId="0" applyFont="1" applyAlignment="1">
      <alignment horizontal="left" indent="2"/>
    </xf>
    <xf numFmtId="167" fontId="41" fillId="0" borderId="0" xfId="0" applyNumberFormat="1" applyFont="1" applyAlignment="1">
      <alignment horizontal="right" indent="2"/>
    </xf>
    <xf numFmtId="165" fontId="41" fillId="0" borderId="0" xfId="0" applyNumberFormat="1" applyFont="1" applyAlignment="1">
      <alignment horizontal="left" indent="2"/>
    </xf>
    <xf numFmtId="167" fontId="41" fillId="0" borderId="0" xfId="0" applyNumberFormat="1" applyFont="1" applyAlignment="1">
      <alignment horizontal="right"/>
    </xf>
    <xf numFmtId="165" fontId="41" fillId="0" borderId="0" xfId="0" applyNumberFormat="1" applyFont="1"/>
    <xf numFmtId="167" fontId="23" fillId="0" borderId="13" xfId="0" applyNumberFormat="1" applyFont="1" applyBorder="1" applyAlignment="1">
      <alignment horizontal="right"/>
    </xf>
    <xf numFmtId="165" fontId="23" fillId="0" borderId="12" xfId="0" applyNumberFormat="1" applyFont="1" applyBorder="1"/>
    <xf numFmtId="0" fontId="31" fillId="0" borderId="0" xfId="0" applyFont="1"/>
    <xf numFmtId="167" fontId="23" fillId="0" borderId="12" xfId="0" applyNumberFormat="1" applyFont="1" applyBorder="1" applyAlignment="1">
      <alignment horizontal="right"/>
    </xf>
    <xf numFmtId="165" fontId="19" fillId="0" borderId="0" xfId="0" applyNumberFormat="1" applyFont="1" applyAlignment="1">
      <alignment horizontal="center"/>
    </xf>
    <xf numFmtId="167" fontId="28" fillId="11" borderId="16" xfId="0" applyNumberFormat="1" applyFont="1" applyFill="1" applyBorder="1" applyAlignment="1">
      <alignment horizontal="right"/>
    </xf>
    <xf numFmtId="167" fontId="23" fillId="11" borderId="16" xfId="0" applyNumberFormat="1" applyFont="1" applyFill="1" applyBorder="1" applyAlignment="1">
      <alignment horizontal="right"/>
    </xf>
    <xf numFmtId="0" fontId="9" fillId="9" borderId="0" xfId="0" applyFont="1" applyFill="1"/>
    <xf numFmtId="167" fontId="19" fillId="0" borderId="0" xfId="0" applyNumberFormat="1" applyFont="1" applyAlignment="1">
      <alignment horizontal="center"/>
    </xf>
    <xf numFmtId="10" fontId="19" fillId="0" borderId="0" xfId="10" applyNumberFormat="1" applyFont="1"/>
    <xf numFmtId="0" fontId="0" fillId="0" borderId="0" xfId="0" applyFont="1" applyAlignment="1">
      <alignment horizontal="center"/>
    </xf>
    <xf numFmtId="0" fontId="42" fillId="0" borderId="0" xfId="0" applyFont="1"/>
    <xf numFmtId="0" fontId="0" fillId="0" borderId="12" xfId="0" applyFont="1" applyBorder="1"/>
    <xf numFmtId="0" fontId="1" fillId="4" borderId="6" xfId="0" applyFont="1" applyFill="1" applyBorder="1"/>
    <xf numFmtId="167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3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6" fontId="1" fillId="0" borderId="0" xfId="0" applyNumberFormat="1" applyFont="1"/>
    <xf numFmtId="0" fontId="0" fillId="8" borderId="0" xfId="0" applyFill="1"/>
    <xf numFmtId="0" fontId="1" fillId="8" borderId="0" xfId="0" applyFont="1" applyFill="1"/>
    <xf numFmtId="0" fontId="4" fillId="8" borderId="0" xfId="0" applyFont="1" applyFill="1"/>
    <xf numFmtId="0" fontId="9" fillId="8" borderId="0" xfId="0" applyFont="1" applyFill="1"/>
    <xf numFmtId="0" fontId="10" fillId="8" borderId="0" xfId="0" applyFont="1" applyFill="1"/>
    <xf numFmtId="0" fontId="11" fillId="8" borderId="0" xfId="0" applyFont="1" applyFill="1"/>
    <xf numFmtId="0" fontId="0" fillId="8" borderId="5" xfId="0" applyFill="1" applyBorder="1"/>
    <xf numFmtId="164" fontId="30" fillId="0" borderId="0" xfId="0" applyNumberFormat="1" applyFont="1"/>
  </cellXfs>
  <cellStyles count="11">
    <cellStyle name="Followed Hyperlink" xfId="2" builtinId="9" hidden="1"/>
    <cellStyle name="Followed Hyperlink" xfId="4" builtinId="9" hidden="1"/>
    <cellStyle name="Followed Hyperlink" xfId="7" builtinId="9" hidden="1"/>
    <cellStyle name="Followed Hyperlink" xfId="9" builtinId="9" hidden="1"/>
    <cellStyle name="Hyperlink" xfId="1" builtinId="8" hidden="1"/>
    <cellStyle name="Hyperlink" xfId="3" builtinId="8" hidden="1"/>
    <cellStyle name="Hyperlink" xfId="6" builtinId="8" hidden="1"/>
    <cellStyle name="Hyperlink" xfId="8" builtinId="8" hidden="1"/>
    <cellStyle name="Normal" xfId="0" builtinId="0"/>
    <cellStyle name="Normal 2" xfId="5" xr:uid="{00000000-0005-0000-0000-000009000000}"/>
    <cellStyle name="Per cent" xfId="10" builtinId="5"/>
  </cellStyles>
  <dxfs count="6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6FFFFF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36"/>
  <sheetViews>
    <sheetView tabSelected="1" zoomScale="85" zoomScaleNormal="85" zoomScalePageLayoutView="81" workbookViewId="0">
      <selection activeCell="C13" sqref="C13"/>
    </sheetView>
  </sheetViews>
  <sheetFormatPr baseColWidth="10" defaultColWidth="13.5" defaultRowHeight="15" x14ac:dyDescent="0.2"/>
  <cols>
    <col min="1" max="1" width="13.5" style="36"/>
    <col min="2" max="2" width="6.6640625" style="36" customWidth="1"/>
    <col min="3" max="5" width="13.5" style="36"/>
    <col min="6" max="9" width="9.5" style="36" customWidth="1"/>
    <col min="10" max="14" width="15" style="42" customWidth="1"/>
    <col min="15" max="18" width="9.5" style="36" customWidth="1"/>
    <col min="19" max="20" width="13.5" style="42"/>
    <col min="21" max="25" width="15" style="42" customWidth="1"/>
    <col min="26" max="29" width="9.5" style="36" customWidth="1"/>
    <col min="30" max="31" width="13.5" style="42"/>
    <col min="32" max="36" width="15" style="42" customWidth="1"/>
    <col min="37" max="40" width="9.5" style="36" customWidth="1"/>
    <col min="41" max="42" width="13.5" style="42"/>
    <col min="43" max="47" width="15" style="42" customWidth="1"/>
    <col min="48" max="51" width="9.5" style="36" customWidth="1"/>
    <col min="52" max="53" width="13.5" style="42"/>
    <col min="54" max="58" width="15" style="42" customWidth="1"/>
    <col min="59" max="62" width="9.5" style="36" customWidth="1"/>
    <col min="63" max="64" width="13.5" style="42"/>
    <col min="65" max="69" width="15" style="42" customWidth="1"/>
    <col min="70" max="16384" width="13.5" style="36"/>
  </cols>
  <sheetData>
    <row r="1" spans="1:71" ht="29" x14ac:dyDescent="0.35">
      <c r="F1" s="37" t="s">
        <v>67</v>
      </c>
      <c r="G1" s="37" t="str">
        <f>F1</f>
        <v>Total Economy</v>
      </c>
      <c r="H1" s="37" t="str">
        <f>F1</f>
        <v>Total Economy</v>
      </c>
      <c r="I1" s="37" t="str">
        <f>F1</f>
        <v>Total Economy</v>
      </c>
      <c r="J1" s="37" t="str">
        <f>F1</f>
        <v>Total Economy</v>
      </c>
      <c r="K1" s="37" t="str">
        <f>F1</f>
        <v>Total Economy</v>
      </c>
      <c r="L1" s="37" t="str">
        <f>F1</f>
        <v>Total Economy</v>
      </c>
      <c r="M1" s="37">
        <f>E1</f>
        <v>0</v>
      </c>
      <c r="N1" s="37" t="str">
        <f>F1</f>
        <v>Total Economy</v>
      </c>
      <c r="O1" s="38" t="s">
        <v>22</v>
      </c>
      <c r="P1" s="38" t="s">
        <v>22</v>
      </c>
      <c r="Q1" s="38" t="s">
        <v>22</v>
      </c>
      <c r="R1" s="38" t="s">
        <v>22</v>
      </c>
      <c r="S1" s="38" t="s">
        <v>22</v>
      </c>
      <c r="T1" s="38" t="s">
        <v>22</v>
      </c>
      <c r="U1" s="37" t="str">
        <f>O1</f>
        <v>HH</v>
      </c>
      <c r="V1" s="37" t="str">
        <f>O1</f>
        <v>HH</v>
      </c>
      <c r="W1" s="37" t="str">
        <f>O1</f>
        <v>HH</v>
      </c>
      <c r="X1" s="37" t="str">
        <f>P1</f>
        <v>HH</v>
      </c>
      <c r="Y1" s="37" t="str">
        <f>O1</f>
        <v>HH</v>
      </c>
      <c r="Z1" s="38" t="s">
        <v>23</v>
      </c>
      <c r="AA1" s="38" t="s">
        <v>23</v>
      </c>
      <c r="AB1" s="38" t="s">
        <v>23</v>
      </c>
      <c r="AC1" s="38" t="s">
        <v>23</v>
      </c>
      <c r="AD1" s="38" t="s">
        <v>23</v>
      </c>
      <c r="AE1" s="38" t="s">
        <v>23</v>
      </c>
      <c r="AF1" s="37" t="str">
        <f>Z1</f>
        <v>Gov</v>
      </c>
      <c r="AG1" s="37" t="str">
        <f>Z1</f>
        <v>Gov</v>
      </c>
      <c r="AH1" s="37" t="str">
        <f>Z1</f>
        <v>Gov</v>
      </c>
      <c r="AI1" s="37" t="str">
        <f>AA1</f>
        <v>Gov</v>
      </c>
      <c r="AJ1" s="37" t="str">
        <f>Z1</f>
        <v>Gov</v>
      </c>
      <c r="AK1" s="38" t="s">
        <v>4</v>
      </c>
      <c r="AL1" s="38" t="s">
        <v>4</v>
      </c>
      <c r="AM1" s="38" t="s">
        <v>4</v>
      </c>
      <c r="AN1" s="38" t="s">
        <v>4</v>
      </c>
      <c r="AO1" s="38" t="s">
        <v>4</v>
      </c>
      <c r="AP1" s="38" t="s">
        <v>4</v>
      </c>
      <c r="AQ1" s="37" t="str">
        <f>AK1</f>
        <v>FC</v>
      </c>
      <c r="AR1" s="37" t="str">
        <f>AK1</f>
        <v>FC</v>
      </c>
      <c r="AS1" s="37" t="str">
        <f>AK1</f>
        <v>FC</v>
      </c>
      <c r="AT1" s="37" t="str">
        <f>AL1</f>
        <v>FC</v>
      </c>
      <c r="AU1" s="37" t="str">
        <f>AK1</f>
        <v>FC</v>
      </c>
      <c r="AV1" s="38" t="s">
        <v>9</v>
      </c>
      <c r="AW1" s="38" t="s">
        <v>9</v>
      </c>
      <c r="AX1" s="38" t="s">
        <v>9</v>
      </c>
      <c r="AY1" s="38" t="s">
        <v>9</v>
      </c>
      <c r="AZ1" s="38" t="s">
        <v>9</v>
      </c>
      <c r="BA1" s="38" t="s">
        <v>9</v>
      </c>
      <c r="BB1" s="37" t="str">
        <f>AV1</f>
        <v>NFC</v>
      </c>
      <c r="BC1" s="37" t="str">
        <f>AV1</f>
        <v>NFC</v>
      </c>
      <c r="BD1" s="37" t="str">
        <f>AV1</f>
        <v>NFC</v>
      </c>
      <c r="BE1" s="37" t="str">
        <f>AW1</f>
        <v>NFC</v>
      </c>
      <c r="BF1" s="37" t="str">
        <f>AV1</f>
        <v>NFC</v>
      </c>
      <c r="BG1" s="38" t="s">
        <v>10</v>
      </c>
      <c r="BH1" s="38" t="s">
        <v>10</v>
      </c>
      <c r="BI1" s="38" t="s">
        <v>10</v>
      </c>
      <c r="BJ1" s="38" t="s">
        <v>10</v>
      </c>
      <c r="BK1" s="38" t="s">
        <v>10</v>
      </c>
      <c r="BL1" s="38" t="s">
        <v>10</v>
      </c>
      <c r="BM1" s="37" t="str">
        <f>BG1</f>
        <v>ROW</v>
      </c>
      <c r="BN1" s="37" t="str">
        <f>BG1</f>
        <v>ROW</v>
      </c>
      <c r="BO1" s="37" t="str">
        <f>BG1</f>
        <v>ROW</v>
      </c>
      <c r="BP1" s="37" t="str">
        <f>BH1</f>
        <v>ROW</v>
      </c>
      <c r="BQ1" s="37" t="str">
        <f>BG1</f>
        <v>ROW</v>
      </c>
      <c r="BS1" s="37" t="s">
        <v>244</v>
      </c>
    </row>
    <row r="2" spans="1:71" ht="37" x14ac:dyDescent="0.45">
      <c r="A2" s="39">
        <v>2014</v>
      </c>
      <c r="B2" s="40" t="s">
        <v>158</v>
      </c>
      <c r="F2" s="41" t="s">
        <v>171</v>
      </c>
      <c r="G2" s="41" t="s">
        <v>171</v>
      </c>
      <c r="H2" s="41" t="s">
        <v>171</v>
      </c>
      <c r="I2" s="41" t="s">
        <v>171</v>
      </c>
      <c r="O2" s="41" t="s">
        <v>171</v>
      </c>
      <c r="P2" s="41" t="s">
        <v>171</v>
      </c>
      <c r="Q2" s="41" t="s">
        <v>171</v>
      </c>
      <c r="R2" s="41" t="s">
        <v>171</v>
      </c>
      <c r="Z2" s="41" t="s">
        <v>171</v>
      </c>
      <c r="AA2" s="41" t="s">
        <v>171</v>
      </c>
      <c r="AB2" s="41" t="s">
        <v>171</v>
      </c>
      <c r="AC2" s="41" t="s">
        <v>171</v>
      </c>
      <c r="AK2" s="41" t="s">
        <v>171</v>
      </c>
      <c r="AL2" s="41" t="s">
        <v>171</v>
      </c>
      <c r="AM2" s="41" t="s">
        <v>171</v>
      </c>
      <c r="AN2" s="41" t="s">
        <v>171</v>
      </c>
      <c r="AV2" s="41" t="s">
        <v>171</v>
      </c>
      <c r="AW2" s="41" t="s">
        <v>171</v>
      </c>
      <c r="AX2" s="41" t="s">
        <v>171</v>
      </c>
      <c r="AY2" s="41" t="s">
        <v>171</v>
      </c>
      <c r="BG2" s="41" t="s">
        <v>171</v>
      </c>
      <c r="BH2" s="41" t="s">
        <v>171</v>
      </c>
      <c r="BI2" s="41" t="s">
        <v>171</v>
      </c>
      <c r="BJ2" s="41" t="s">
        <v>171</v>
      </c>
    </row>
    <row r="3" spans="1:71" x14ac:dyDescent="0.2">
      <c r="A3" s="43" t="s">
        <v>175</v>
      </c>
      <c r="F3" s="41" t="s">
        <v>226</v>
      </c>
      <c r="G3" s="41" t="s">
        <v>169</v>
      </c>
      <c r="H3" s="41" t="s">
        <v>170</v>
      </c>
      <c r="I3" s="41" t="s">
        <v>222</v>
      </c>
      <c r="J3" s="44" t="s">
        <v>157</v>
      </c>
      <c r="K3" s="44" t="s">
        <v>157</v>
      </c>
      <c r="L3" s="44" t="s">
        <v>157</v>
      </c>
      <c r="M3" s="44" t="s">
        <v>157</v>
      </c>
      <c r="N3" s="44" t="s">
        <v>157</v>
      </c>
      <c r="O3" s="41" t="s">
        <v>226</v>
      </c>
      <c r="P3" s="41" t="s">
        <v>169</v>
      </c>
      <c r="Q3" s="41" t="s">
        <v>170</v>
      </c>
      <c r="R3" s="41" t="s">
        <v>222</v>
      </c>
      <c r="S3" s="44" t="s">
        <v>157</v>
      </c>
      <c r="T3" s="44" t="s">
        <v>156</v>
      </c>
      <c r="U3" s="44" t="s">
        <v>157</v>
      </c>
      <c r="V3" s="44" t="s">
        <v>157</v>
      </c>
      <c r="W3" s="44" t="s">
        <v>157</v>
      </c>
      <c r="X3" s="44" t="s">
        <v>157</v>
      </c>
      <c r="Y3" s="44" t="s">
        <v>157</v>
      </c>
      <c r="Z3" s="41" t="s">
        <v>226</v>
      </c>
      <c r="AA3" s="41" t="s">
        <v>169</v>
      </c>
      <c r="AB3" s="41" t="s">
        <v>170</v>
      </c>
      <c r="AC3" s="41" t="s">
        <v>222</v>
      </c>
      <c r="AD3" s="44" t="s">
        <v>157</v>
      </c>
      <c r="AE3" s="44" t="s">
        <v>156</v>
      </c>
      <c r="AF3" s="44" t="s">
        <v>157</v>
      </c>
      <c r="AG3" s="44" t="s">
        <v>157</v>
      </c>
      <c r="AH3" s="44" t="s">
        <v>157</v>
      </c>
      <c r="AI3" s="44" t="s">
        <v>157</v>
      </c>
      <c r="AJ3" s="44" t="s">
        <v>157</v>
      </c>
      <c r="AK3" s="41" t="s">
        <v>226</v>
      </c>
      <c r="AL3" s="41" t="s">
        <v>169</v>
      </c>
      <c r="AM3" s="41" t="s">
        <v>170</v>
      </c>
      <c r="AN3" s="41" t="s">
        <v>222</v>
      </c>
      <c r="AO3" s="44" t="s">
        <v>157</v>
      </c>
      <c r="AP3" s="44" t="s">
        <v>156</v>
      </c>
      <c r="AQ3" s="44" t="s">
        <v>157</v>
      </c>
      <c r="AR3" s="44" t="s">
        <v>157</v>
      </c>
      <c r="AS3" s="44" t="s">
        <v>157</v>
      </c>
      <c r="AT3" s="44" t="s">
        <v>157</v>
      </c>
      <c r="AU3" s="44" t="s">
        <v>157</v>
      </c>
      <c r="AV3" s="41" t="s">
        <v>226</v>
      </c>
      <c r="AW3" s="41" t="s">
        <v>169</v>
      </c>
      <c r="AX3" s="41" t="s">
        <v>170</v>
      </c>
      <c r="AY3" s="41" t="s">
        <v>222</v>
      </c>
      <c r="AZ3" s="44" t="s">
        <v>157</v>
      </c>
      <c r="BA3" s="44" t="s">
        <v>156</v>
      </c>
      <c r="BB3" s="44" t="s">
        <v>157</v>
      </c>
      <c r="BC3" s="44" t="s">
        <v>157</v>
      </c>
      <c r="BD3" s="44" t="s">
        <v>157</v>
      </c>
      <c r="BE3" s="44" t="s">
        <v>157</v>
      </c>
      <c r="BF3" s="44" t="s">
        <v>157</v>
      </c>
      <c r="BG3" s="41" t="s">
        <v>226</v>
      </c>
      <c r="BH3" s="41" t="s">
        <v>169</v>
      </c>
      <c r="BI3" s="41" t="s">
        <v>170</v>
      </c>
      <c r="BJ3" s="41" t="s">
        <v>222</v>
      </c>
      <c r="BK3" s="45" t="s">
        <v>157</v>
      </c>
      <c r="BL3" s="45" t="s">
        <v>156</v>
      </c>
      <c r="BM3" s="44" t="s">
        <v>157</v>
      </c>
      <c r="BN3" s="44" t="s">
        <v>157</v>
      </c>
      <c r="BO3" s="44" t="s">
        <v>157</v>
      </c>
      <c r="BP3" s="44" t="s">
        <v>157</v>
      </c>
      <c r="BQ3" s="44" t="s">
        <v>157</v>
      </c>
    </row>
    <row r="4" spans="1:71" s="47" customFormat="1" x14ac:dyDescent="0.2">
      <c r="A4" s="46" t="s">
        <v>176</v>
      </c>
      <c r="F4" s="48" t="s">
        <v>163</v>
      </c>
      <c r="G4" s="48" t="str">
        <f>F4</f>
        <v>s1</v>
      </c>
      <c r="H4" s="48" t="str">
        <f>F4</f>
        <v>s1</v>
      </c>
      <c r="I4" s="48" t="str">
        <f>F4</f>
        <v>s1</v>
      </c>
      <c r="J4" s="47" t="s">
        <v>1373</v>
      </c>
      <c r="K4" s="49" t="s">
        <v>71</v>
      </c>
      <c r="L4" s="49" t="s">
        <v>165</v>
      </c>
      <c r="M4" s="49" t="s">
        <v>1392</v>
      </c>
      <c r="N4" s="47" t="s">
        <v>222</v>
      </c>
      <c r="O4" s="48" t="s">
        <v>53</v>
      </c>
      <c r="P4" s="48" t="s">
        <v>53</v>
      </c>
      <c r="Q4" s="48" t="s">
        <v>53</v>
      </c>
      <c r="R4" s="48" t="str">
        <f>O4</f>
        <v>h</v>
      </c>
      <c r="S4" s="47" t="s">
        <v>8</v>
      </c>
      <c r="T4" s="47" t="s">
        <v>8</v>
      </c>
      <c r="U4" s="49" t="s">
        <v>1373</v>
      </c>
      <c r="V4" s="49" t="s">
        <v>71</v>
      </c>
      <c r="W4" s="49" t="s">
        <v>165</v>
      </c>
      <c r="X4" s="49" t="s">
        <v>1392</v>
      </c>
      <c r="Y4" s="47" t="s">
        <v>1393</v>
      </c>
      <c r="Z4" s="48" t="s">
        <v>54</v>
      </c>
      <c r="AA4" s="48" t="s">
        <v>54</v>
      </c>
      <c r="AB4" s="48" t="s">
        <v>54</v>
      </c>
      <c r="AC4" s="48" t="str">
        <f>Z4</f>
        <v>g</v>
      </c>
      <c r="AD4" s="47" t="s">
        <v>2</v>
      </c>
      <c r="AE4" s="47" t="s">
        <v>2</v>
      </c>
      <c r="AF4" s="49" t="s">
        <v>1373</v>
      </c>
      <c r="AG4" s="49" t="s">
        <v>71</v>
      </c>
      <c r="AH4" s="49" t="s">
        <v>165</v>
      </c>
      <c r="AI4" s="49" t="s">
        <v>1392</v>
      </c>
      <c r="AJ4" s="47" t="s">
        <v>1393</v>
      </c>
      <c r="AK4" s="48" t="s">
        <v>55</v>
      </c>
      <c r="AL4" s="48" t="s">
        <v>55</v>
      </c>
      <c r="AM4" s="48" t="s">
        <v>55</v>
      </c>
      <c r="AN4" s="48" t="str">
        <f>AK4</f>
        <v>f</v>
      </c>
      <c r="AO4" s="47" t="s">
        <v>1</v>
      </c>
      <c r="AP4" s="47" t="s">
        <v>1</v>
      </c>
      <c r="AQ4" s="49" t="s">
        <v>1373</v>
      </c>
      <c r="AR4" s="49" t="s">
        <v>71</v>
      </c>
      <c r="AS4" s="49" t="s">
        <v>165</v>
      </c>
      <c r="AT4" s="49" t="s">
        <v>1392</v>
      </c>
      <c r="AU4" s="47" t="s">
        <v>1393</v>
      </c>
      <c r="AV4" s="48" t="s">
        <v>65</v>
      </c>
      <c r="AW4" s="48" t="s">
        <v>65</v>
      </c>
      <c r="AX4" s="48" t="s">
        <v>65</v>
      </c>
      <c r="AY4" s="48" t="str">
        <f>AV4</f>
        <v>nf</v>
      </c>
      <c r="AZ4" s="47" t="s">
        <v>0</v>
      </c>
      <c r="BA4" s="47" t="s">
        <v>0</v>
      </c>
      <c r="BB4" s="49" t="s">
        <v>1373</v>
      </c>
      <c r="BC4" s="49" t="s">
        <v>71</v>
      </c>
      <c r="BD4" s="49" t="s">
        <v>165</v>
      </c>
      <c r="BE4" s="49" t="s">
        <v>1392</v>
      </c>
      <c r="BF4" s="47" t="s">
        <v>1393</v>
      </c>
      <c r="BG4" s="48" t="s">
        <v>66</v>
      </c>
      <c r="BH4" s="48" t="s">
        <v>66</v>
      </c>
      <c r="BI4" s="48" t="s">
        <v>66</v>
      </c>
      <c r="BJ4" s="48" t="str">
        <f>BG4</f>
        <v>row</v>
      </c>
      <c r="BK4" s="50" t="s">
        <v>11</v>
      </c>
      <c r="BL4" s="50" t="s">
        <v>11</v>
      </c>
      <c r="BM4" s="49" t="s">
        <v>1373</v>
      </c>
      <c r="BN4" s="49" t="s">
        <v>71</v>
      </c>
      <c r="BO4" s="49" t="s">
        <v>165</v>
      </c>
      <c r="BP4" s="49" t="s">
        <v>1392</v>
      </c>
      <c r="BQ4" s="47" t="s">
        <v>1393</v>
      </c>
    </row>
    <row r="5" spans="1:71" s="47" customFormat="1" ht="16" thickBot="1" x14ac:dyDescent="0.25">
      <c r="F5" s="48"/>
      <c r="G5" s="48"/>
      <c r="H5" s="48"/>
      <c r="I5" s="48"/>
      <c r="K5" s="49" t="s">
        <v>51</v>
      </c>
      <c r="L5" s="49" t="s">
        <v>70</v>
      </c>
      <c r="M5" s="47" t="s">
        <v>221</v>
      </c>
      <c r="N5" s="47" t="s">
        <v>221</v>
      </c>
      <c r="O5" s="48" t="str">
        <f t="shared" ref="O5" si="0">CONCATENATE($E5, "_", O$4)</f>
        <v>_h</v>
      </c>
      <c r="P5" s="48" t="str">
        <f t="shared" ref="P5" si="1">CONCATENATE($E5, "_", P$4, "_", V$4)</f>
        <v>_h_P</v>
      </c>
      <c r="Q5" s="48" t="str">
        <f t="shared" ref="Q5" si="2">CONCATENATE($E5, "_", Q$4, "_", W$4)</f>
        <v>_h_R</v>
      </c>
      <c r="R5" s="48" t="str">
        <f t="shared" ref="R5" si="3">CONCATENATE($E5, "_", Q$4, "_", Y$5)</f>
        <v>_h_n</v>
      </c>
      <c r="S5" s="51"/>
      <c r="T5" s="51"/>
      <c r="V5" s="49" t="s">
        <v>51</v>
      </c>
      <c r="W5" s="49" t="s">
        <v>70</v>
      </c>
      <c r="X5" s="47" t="s">
        <v>221</v>
      </c>
      <c r="Y5" s="47" t="s">
        <v>221</v>
      </c>
      <c r="Z5" s="48"/>
      <c r="AA5" s="48"/>
      <c r="AB5" s="48"/>
      <c r="AC5" s="48"/>
      <c r="AG5" s="49" t="s">
        <v>51</v>
      </c>
      <c r="AH5" s="49" t="s">
        <v>70</v>
      </c>
      <c r="AI5" s="47" t="s">
        <v>221</v>
      </c>
      <c r="AJ5" s="47" t="s">
        <v>221</v>
      </c>
      <c r="AK5" s="48"/>
      <c r="AL5" s="48"/>
      <c r="AM5" s="48"/>
      <c r="AN5" s="48"/>
      <c r="AR5" s="49" t="s">
        <v>51</v>
      </c>
      <c r="AS5" s="49" t="s">
        <v>70</v>
      </c>
      <c r="AT5" s="47" t="s">
        <v>221</v>
      </c>
      <c r="AU5" s="47" t="s">
        <v>221</v>
      </c>
      <c r="AV5" s="48"/>
      <c r="AW5" s="48"/>
      <c r="AX5" s="48"/>
      <c r="AY5" s="48"/>
      <c r="BC5" s="49" t="s">
        <v>51</v>
      </c>
      <c r="BD5" s="52" t="s">
        <v>70</v>
      </c>
      <c r="BE5" s="47" t="s">
        <v>221</v>
      </c>
      <c r="BF5" s="47" t="s">
        <v>221</v>
      </c>
      <c r="BG5" s="48"/>
      <c r="BH5" s="48"/>
      <c r="BI5" s="48"/>
      <c r="BJ5" s="48"/>
      <c r="BK5" s="50"/>
      <c r="BL5" s="50"/>
      <c r="BN5" s="49" t="s">
        <v>51</v>
      </c>
      <c r="BO5" s="49" t="s">
        <v>70</v>
      </c>
      <c r="BP5" s="47" t="s">
        <v>221</v>
      </c>
      <c r="BQ5" s="47" t="s">
        <v>221</v>
      </c>
    </row>
    <row r="6" spans="1:71" x14ac:dyDescent="0.2">
      <c r="A6" s="36" t="s">
        <v>153</v>
      </c>
      <c r="C6" s="36" t="s">
        <v>155</v>
      </c>
      <c r="E6" s="53" t="s">
        <v>154</v>
      </c>
      <c r="F6" s="41" t="str">
        <f>CONCATENATE($E6, "_", F$4)</f>
        <v>c_s1</v>
      </c>
      <c r="G6" s="41" t="str">
        <f t="shared" ref="G6:G31" si="4">CONCATENATE($E6, "_", G$4, "_", K$4)</f>
        <v>c_s1_P</v>
      </c>
      <c r="H6" s="41" t="str">
        <f t="shared" ref="H6:H31" si="5">CONCATENATE($E6, "_", H$4, "_", L$4)</f>
        <v>c_s1_R</v>
      </c>
      <c r="I6" s="41" t="str">
        <f t="shared" ref="I6:I31" si="6">CONCATENATE($E6, "_", H$4, "_", N$5)</f>
        <v>c_s1_n</v>
      </c>
      <c r="J6" s="54">
        <f>IF(ISNA(HLOOKUP(F6, data!$A$1:$BOP$23, VLOOKUP(TFM!$A$2, BS!$A$66:$B$93, 2, FALSE), FALSE)), 0, (HLOOKUP(F6, data!$A$1:$BOP$23, VLOOKUP(TFM!$A$2, BS!$A$66:$B$93, 2, FALSE), FALSE)))</f>
        <v>-1444369</v>
      </c>
      <c r="K6" s="54">
        <f>IF(ISNA(HLOOKUP(G6, data!$A$1:$BOP$23, VLOOKUP(TFM!$A$2, BS!$A$66:$B$93, 2, FALSE), FALSE)), 0, (HLOOKUP(G6, data!$A$1:$BOP$23, VLOOKUP(TFM!$A$2, BS!$A$66:$B$93, 2, FALSE), FALSE)))</f>
        <v>0</v>
      </c>
      <c r="L6" s="54">
        <f>IF(ISNA(HLOOKUP(H6, data!$A$1:$BOP$23, VLOOKUP(TFM!$A$2, BS!$A$66:$B$93, 2, FALSE), FALSE)), 0, (HLOOKUP(H6, data!$A$1:$BOP$23, VLOOKUP(TFM!$A$2, BS!$A$66:$B$93, 2, FALSE), FALSE)))</f>
        <v>0</v>
      </c>
      <c r="M6" s="54">
        <f>IF(ISNA(HLOOKUP(I6, data!$A$1:$BOP$23, VLOOKUP(TFM!$A$2, BS!$A$66:$B$93, 2, FALSE), FALSE)), 0, (HLOOKUP(I6, data!$A$1:$BOP$23, VLOOKUP(TFM!$A$2, BS!$A$66:$B$93, 2, FALSE), FALSE)))</f>
        <v>0</v>
      </c>
      <c r="N6" s="55">
        <f>L6-K6+J6</f>
        <v>-1444369</v>
      </c>
      <c r="O6" s="41" t="str">
        <f>CONCATENATE($E6, "_", O$4)</f>
        <v>c_h</v>
      </c>
      <c r="P6" s="41" t="str">
        <f>CONCATENATE($E6, "_", P$4, "_", V$4)</f>
        <v>c_h_P</v>
      </c>
      <c r="Q6" s="41" t="str">
        <f>CONCATENATE($E6, "_", Q$4, "_", W$4)</f>
        <v>c_h_R</v>
      </c>
      <c r="R6" s="41" t="str">
        <f>CONCATENATE($E6, "_", Q$4, "_", Y$5)</f>
        <v>c_h_n</v>
      </c>
      <c r="S6" s="56" t="str">
        <f>CONCATENATE("-", O6)</f>
        <v>-c_h</v>
      </c>
      <c r="U6" s="54">
        <f>IF(ISNA(HLOOKUP(O6, data!$A$1:$BOP$23, VLOOKUP(TFM!$A$2, BS!$A$66:$B$93, 2, FALSE), FALSE)), 0, (HLOOKUP(O6, data!$A$1:$BOP$23, VLOOKUP(TFM!$A$2, BS!$A$66:$B$93, 2, FALSE), FALSE)))</f>
        <v>-932460</v>
      </c>
      <c r="V6" s="54">
        <f>IF(ISNA(HLOOKUP(P6, data!$A$1:$BOP$23, VLOOKUP(TFM!$A$2, BS!$A$66:$B$93, 2, FALSE), FALSE)), 0, (HLOOKUP(P6, data!$A$1:$BOP$23, VLOOKUP(TFM!$A$2, BS!$A$66:$B$93, 2, FALSE), FALSE)))</f>
        <v>0</v>
      </c>
      <c r="W6" s="54">
        <f>IF(ISNA(HLOOKUP(Q6, data!$A$1:$BOP$23, VLOOKUP(TFM!$A$2, BS!$A$66:$B$93, 2, FALSE), FALSE)), 0, (HLOOKUP(Q6, data!$A$1:$BOP$23, VLOOKUP(TFM!$A$2, BS!$A$66:$B$93, 2, FALSE), FALSE)))</f>
        <v>0</v>
      </c>
      <c r="X6" s="54">
        <f>IF(ISNA(HLOOKUP(R6, data!$A$1:$BOP$23, VLOOKUP(TFM!$A$2, BS!$A$66:$B$93, 2, FALSE), FALSE)), 0, (HLOOKUP(R6, data!$A$1:$BOP$23, VLOOKUP(TFM!$A$2, BS!$A$66:$B$93, 2, FALSE), FALSE)))</f>
        <v>0</v>
      </c>
      <c r="Y6" s="55">
        <f>W6-V6+U6</f>
        <v>-932460</v>
      </c>
      <c r="Z6" s="41" t="str">
        <f>CONCATENATE($E6, "_", Z$4)</f>
        <v>c_g</v>
      </c>
      <c r="AA6" s="41" t="str">
        <f t="shared" ref="AA6:AA31" si="7">CONCATENATE($E6, "_", AA$4, "_", AG$4)</f>
        <v>c_g_P</v>
      </c>
      <c r="AB6" s="41" t="str">
        <f t="shared" ref="AB6:AB31" si="8">CONCATENATE($E6, "_", AB$4, "_", AH$4)</f>
        <v>c_g_R</v>
      </c>
      <c r="AC6" s="41" t="str">
        <f t="shared" ref="AC6:AC31" si="9">CONCATENATE($E6, "_", AB$4, "_", AJ$5)</f>
        <v>c_g_n</v>
      </c>
      <c r="AF6" s="54">
        <f>IF(ISNA(HLOOKUP(Z6, data!$A$1:$BOP$23, VLOOKUP(TFM!$A$2, BS!$A$66:$B$93, 2, FALSE), FALSE)), 0, (HLOOKUP(Z6, data!$A$1:$BOP$23, VLOOKUP(TFM!$A$2, BS!$A$66:$B$93, 2, FALSE), FALSE)))</f>
        <v>-511909</v>
      </c>
      <c r="AG6" s="54">
        <f>IF(ISNA(HLOOKUP(AA6, data!$A$1:$BOP$23, VLOOKUP(TFM!$A$2, BS!$A$66:$B$93, 2, FALSE), FALSE)), 0, (HLOOKUP(AA6, data!$A$1:$BOP$23, VLOOKUP(TFM!$A$2, BS!$A$66:$B$93, 2, FALSE), FALSE)))</f>
        <v>0</v>
      </c>
      <c r="AH6" s="54">
        <f>IF(ISNA(HLOOKUP(AB6, data!$A$1:$BOP$23, VLOOKUP(TFM!$A$2, BS!$A$66:$B$93, 2, FALSE), FALSE)), 0, (HLOOKUP(AB6, data!$A$1:$BOP$23, VLOOKUP(TFM!$A$2, BS!$A$66:$B$93, 2, FALSE), FALSE)))</f>
        <v>0</v>
      </c>
      <c r="AI6" s="54">
        <f>IF(ISNA(HLOOKUP(AC6, data!$A$1:$BOP$23, VLOOKUP(TFM!$A$2, BS!$A$66:$B$93, 2, FALSE), FALSE)), 0, (HLOOKUP(AC6, data!$A$1:$BOP$23, VLOOKUP(TFM!$A$2, BS!$A$66:$B$93, 2, FALSE), FALSE)))</f>
        <v>0</v>
      </c>
      <c r="AJ6" s="55"/>
      <c r="AK6" s="41" t="str">
        <f>CONCATENATE($E6, "_", AK$4)</f>
        <v>c_f</v>
      </c>
      <c r="AL6" s="41" t="str">
        <f t="shared" ref="AL6:AL31" si="10">CONCATENATE($E6, "_", AL$4, "_", AR$4)</f>
        <v>c_f_P</v>
      </c>
      <c r="AM6" s="41" t="str">
        <f t="shared" ref="AM6:AM31" si="11">CONCATENATE($E6, "_", AM$4, "_", AS$4)</f>
        <v>c_f_R</v>
      </c>
      <c r="AN6" s="41" t="str">
        <f t="shared" ref="AN6:AN31" si="12">CONCATENATE($E6, "_", AM$4, "_", AU$5)</f>
        <v>c_f_n</v>
      </c>
      <c r="AQ6" s="54">
        <f>IF(ISNA(HLOOKUP(AK6, data!$A$1:$BOP$23, VLOOKUP(TFM!$A$2, BS!$A$66:$B$93, 2, FALSE), FALSE)), 0, (HLOOKUP(AK6, data!$A$1:$BOP$23, VLOOKUP(TFM!$A$2, BS!$A$66:$B$93, 2, FALSE), FALSE)))</f>
        <v>0</v>
      </c>
      <c r="AR6" s="54">
        <f>IF(ISNA(HLOOKUP(AL6, data!$A$1:$BOP$23, VLOOKUP(TFM!$A$2, BS!$A$66:$B$93, 2, FALSE), FALSE)), 0, (HLOOKUP(AL6, data!$A$1:$BOP$23, VLOOKUP(TFM!$A$2, BS!$A$66:$B$93, 2, FALSE), FALSE)))</f>
        <v>0</v>
      </c>
      <c r="AS6" s="54">
        <f>IF(ISNA(HLOOKUP(AM6, data!$A$1:$BOP$23, VLOOKUP(TFM!$A$2, BS!$A$66:$B$93, 2, FALSE), FALSE)), 0, (HLOOKUP(AM6, data!$A$1:$BOP$23, VLOOKUP(TFM!$A$2, BS!$A$66:$B$93, 2, FALSE), FALSE)))</f>
        <v>0</v>
      </c>
      <c r="AT6" s="54">
        <f>IF(ISNA(HLOOKUP(AN6, data!$A$1:$BOP$23, VLOOKUP(TFM!$A$2, BS!$A$66:$B$93, 2, FALSE), FALSE)), 0, (HLOOKUP(AN6, data!$A$1:$BOP$23, VLOOKUP(TFM!$A$2, BS!$A$66:$B$93, 2, FALSE), FALSE)))</f>
        <v>0</v>
      </c>
      <c r="AU6" s="57">
        <f t="shared" ref="AU6:AU31" si="13">AS6-AR6+AQ6</f>
        <v>0</v>
      </c>
      <c r="AV6" s="41" t="str">
        <f>CONCATENATE($E6, "_", AV$4)</f>
        <v>c_nf</v>
      </c>
      <c r="AW6" s="41" t="str">
        <f t="shared" ref="AW6:AW31" si="14">CONCATENATE($E6, "_", AW$4, "_", BC$4)</f>
        <v>c_nf_P</v>
      </c>
      <c r="AX6" s="41" t="str">
        <f t="shared" ref="AX6:AX31" si="15">CONCATENATE($E6, "_", AX$4, "_", BD$4)</f>
        <v>c_nf_R</v>
      </c>
      <c r="AY6" s="41" t="str">
        <f t="shared" ref="AY6:AY31" si="16">CONCATENATE($E6, "_", AX$4, "_", BF$5)</f>
        <v>c_nf_n</v>
      </c>
      <c r="AZ6" s="58" t="str">
        <f>CONCATENATE(O6)</f>
        <v>c_h</v>
      </c>
      <c r="BB6" s="54">
        <f>IF(ISNA(HLOOKUP(AV6, data!$A$1:$BOP$23, VLOOKUP(TFM!$A$2, BS!$A$66:$B$93, 2, FALSE), FALSE)), 0, (HLOOKUP(AV6, data!$A$1:$BOP$23, VLOOKUP(TFM!$A$2, BS!$A$66:$B$93, 2, FALSE), FALSE)))</f>
        <v>0</v>
      </c>
      <c r="BC6" s="54">
        <f>IF(ISNA(HLOOKUP(AW6, data!$A$1:$BOP$23, VLOOKUP(TFM!$A$2, BS!$A$66:$B$93, 2, FALSE), FALSE)), 0, (HLOOKUP(AW6, data!$A$1:$BOP$23, VLOOKUP(TFM!$A$2, BS!$A$66:$B$93, 2, FALSE), FALSE)))</f>
        <v>0</v>
      </c>
      <c r="BD6" s="59">
        <f>-IF(ISNA(HLOOKUP(O6, data!$A$1:$BOP$23, VLOOKUP(TFM!$A$2, BS!$A$66:$B$93, 2, FALSE), FALSE)), 0, (HLOOKUP(O6, data!$A$1:$BOP$23, VLOOKUP(TFM!$A$2, BS!$A$66:$B$93, 2, FALSE), FALSE)))</f>
        <v>932460</v>
      </c>
      <c r="BE6" s="54">
        <f>IF(ISNA(HLOOKUP(AY6, data!$A$1:$BOP$23, VLOOKUP(TFM!$A$2, BS!$A$66:$B$93, 2, FALSE), FALSE)), 0, (HLOOKUP(AY6, data!$A$1:$BOP$23, VLOOKUP(TFM!$A$2, BS!$A$66:$B$93, 2, FALSE), FALSE)))</f>
        <v>0</v>
      </c>
      <c r="BF6" s="55">
        <f t="shared" ref="BF6:BF31" si="17">BD6-BC6+BB6</f>
        <v>932460</v>
      </c>
      <c r="BG6" s="41" t="str">
        <f>CONCATENATE($E6, "_", BG$4)</f>
        <v>c_row</v>
      </c>
      <c r="BH6" s="41" t="str">
        <f t="shared" ref="BH6:BH31" si="18">CONCATENATE($E6, "_", BH$4, "_", BN$4)</f>
        <v>c_row_P</v>
      </c>
      <c r="BI6" s="41" t="str">
        <f t="shared" ref="BI6:BI31" si="19">CONCATENATE($E6, "_", BI$4, "_", BO$4)</f>
        <v>c_row_R</v>
      </c>
      <c r="BJ6" s="41" t="str">
        <f t="shared" ref="BJ6:BJ31" si="20">CONCATENATE($E6, "_", BI$4, "_", BQ$5)</f>
        <v>c_row_n</v>
      </c>
      <c r="BK6" s="60"/>
      <c r="BL6" s="60"/>
      <c r="BM6" s="54">
        <f>IF(ISNA(HLOOKUP(BG6, data!$A$1:$BOP$23, VLOOKUP(TFM!$A$2, BS!$A$66:$B$93, 2, FALSE), FALSE)), 0, (HLOOKUP(BG6, data!$A$1:$BOP$23, VLOOKUP(TFM!$A$2, BS!$A$66:$B$93, 2, FALSE), FALSE)))</f>
        <v>0</v>
      </c>
      <c r="BN6" s="54">
        <f>IF(ISNA(HLOOKUP(BH6, data!$A$1:$BOP$23, VLOOKUP(TFM!$A$2, BS!$A$66:$B$93, 2, FALSE), FALSE)), 0, (HLOOKUP(BH6, data!$A$1:$BOP$23, VLOOKUP(TFM!$A$2, BS!$A$66:$B$93, 2, FALSE), FALSE)))</f>
        <v>0</v>
      </c>
      <c r="BO6" s="54">
        <f>IF(ISNA(HLOOKUP(BI6, data!$A$1:$BOP$23, VLOOKUP(TFM!$A$2, BS!$A$66:$B$93, 2, FALSE), FALSE)), 0, (HLOOKUP(BI6, data!$A$1:$BOP$23, VLOOKUP(TFM!$A$2, BS!$A$66:$B$93, 2, FALSE), FALSE)))</f>
        <v>0</v>
      </c>
      <c r="BP6" s="54">
        <f>IF(ISNA(HLOOKUP(BJ6, data!$A$1:$BOP$23, VLOOKUP(TFM!$A$2, BS!$A$66:$B$93, 2, FALSE), FALSE)), 0, (HLOOKUP(BJ6, data!$A$1:$BOP$23, VLOOKUP(TFM!$A$2, BS!$A$66:$B$93, 2, FALSE), FALSE)))</f>
        <v>0</v>
      </c>
      <c r="BQ6" s="55">
        <f>BO6-BN6+BM6</f>
        <v>0</v>
      </c>
      <c r="BS6" s="61">
        <f t="shared" ref="BS6:BS37" si="21">SUM(BQ6,BF6,AU6,AJ6,Y6)</f>
        <v>0</v>
      </c>
    </row>
    <row r="7" spans="1:71" ht="16" thickBot="1" x14ac:dyDescent="0.25">
      <c r="A7" s="36" t="s">
        <v>153</v>
      </c>
      <c r="C7" s="36" t="s">
        <v>23</v>
      </c>
      <c r="E7" s="53" t="s">
        <v>54</v>
      </c>
      <c r="F7" s="41" t="str">
        <f t="shared" ref="F7:F35" si="22">CONCATENATE($E7, "_", F$4)</f>
        <v>g_s1</v>
      </c>
      <c r="G7" s="41" t="str">
        <f t="shared" si="4"/>
        <v>g_s1_P</v>
      </c>
      <c r="H7" s="41" t="str">
        <f t="shared" si="5"/>
        <v>g_s1_R</v>
      </c>
      <c r="I7" s="41" t="str">
        <f t="shared" si="6"/>
        <v>g_s1_n</v>
      </c>
      <c r="J7" s="62"/>
      <c r="K7" s="62">
        <f>IF(ISNA(HLOOKUP(G7, data!$A$1:$BOP$23, VLOOKUP(TFM!$A$2, BS!$A$66:$B$93, 2, FALSE), FALSE)), 0, (HLOOKUP(G7, data!$A$1:$BOP$23, VLOOKUP(TFM!$A$2, BS!$A$66:$B$93, 2, FALSE), FALSE)))</f>
        <v>0</v>
      </c>
      <c r="L7" s="62">
        <f>IF(ISNA(HLOOKUP(H7, data!$A$1:$BOP$23, VLOOKUP(TFM!$A$2, BS!$A$66:$B$93, 2, FALSE), FALSE)), 0, (HLOOKUP(H7, data!$A$1:$BOP$23, VLOOKUP(TFM!$A$2, BS!$A$66:$B$93, 2, FALSE), FALSE)))</f>
        <v>0</v>
      </c>
      <c r="M7" s="62">
        <f>IF(ISNA(HLOOKUP(I7, data!$A$1:$BOP$23, VLOOKUP(TFM!$A$2, BS!$A$66:$B$93, 2, FALSE), FALSE)), 0, (HLOOKUP(I7, data!$A$1:$BOP$23, VLOOKUP(TFM!$A$2, BS!$A$66:$B$93, 2, FALSE), FALSE)))</f>
        <v>0</v>
      </c>
      <c r="N7" s="63">
        <f t="shared" ref="N7:N31" si="23">L7-K7+J7</f>
        <v>0</v>
      </c>
      <c r="O7" s="41" t="str">
        <f t="shared" ref="O7:O31" si="24">CONCATENATE($E7, "_", O$4)</f>
        <v>g_h</v>
      </c>
      <c r="P7" s="41" t="str">
        <f t="shared" ref="P7:P31" si="25">CONCATENATE($E7, "_", P$4, "_", V$4)</f>
        <v>g_h_P</v>
      </c>
      <c r="Q7" s="41" t="str">
        <f t="shared" ref="Q7:Q31" si="26">CONCATENATE($E7, "_", Q$4, "_", W$4)</f>
        <v>g_h_R</v>
      </c>
      <c r="R7" s="41" t="str">
        <f t="shared" ref="R7:R31" si="27">CONCATENATE($E7, "_", Q$4, "_", Y$5)</f>
        <v>g_h_n</v>
      </c>
      <c r="U7" s="62">
        <f>IF(ISNA(HLOOKUP(O7, data!$A$1:$BOP$23, VLOOKUP(TFM!$A$2, BS!$A$66:$B$93, 2, FALSE), FALSE)), 0, (HLOOKUP(O7, data!$A$1:$BOP$23, VLOOKUP(TFM!$A$2, BS!$A$66:$B$93, 2, FALSE), FALSE)))</f>
        <v>-932460</v>
      </c>
      <c r="V7" s="62">
        <f>IF(ISNA(HLOOKUP(P7, data!$A$1:$BOP$23, VLOOKUP(TFM!$A$2, BS!$A$66:$B$93, 2, FALSE), FALSE)), 0, (HLOOKUP(P7, data!$A$1:$BOP$23, VLOOKUP(TFM!$A$2, BS!$A$66:$B$93, 2, FALSE), FALSE)))</f>
        <v>0</v>
      </c>
      <c r="W7" s="62">
        <f>IF(ISNA(HLOOKUP(Q7, data!$A$1:$BOP$23, VLOOKUP(TFM!$A$2, BS!$A$66:$B$93, 2, FALSE), FALSE)), 0, (HLOOKUP(Q7, data!$A$1:$BOP$23, VLOOKUP(TFM!$A$2, BS!$A$66:$B$93, 2, FALSE), FALSE)))</f>
        <v>0</v>
      </c>
      <c r="X7" s="62">
        <f>IF(ISNA(HLOOKUP(R7, data!$A$1:$BOP$23, VLOOKUP(TFM!$A$2, BS!$A$66:$B$93, 2, FALSE), FALSE)), 0, (HLOOKUP(R7, data!$A$1:$BOP$23, VLOOKUP(TFM!$A$2, BS!$A$66:$B$93, 2, FALSE), FALSE)))</f>
        <v>0</v>
      </c>
      <c r="Y7" s="63"/>
      <c r="Z7" s="41" t="str">
        <f t="shared" ref="Z7:Z31" si="28">CONCATENATE($E7, "_", Z$4)</f>
        <v>g_g</v>
      </c>
      <c r="AA7" s="41" t="str">
        <f t="shared" si="7"/>
        <v>g_g_P</v>
      </c>
      <c r="AB7" s="41" t="str">
        <f t="shared" si="8"/>
        <v>g_g_R</v>
      </c>
      <c r="AC7" s="41" t="str">
        <f t="shared" si="9"/>
        <v>g_g_n</v>
      </c>
      <c r="AD7" s="56" t="str">
        <f>CONCATENATE("-", Z7)</f>
        <v>-g_g</v>
      </c>
      <c r="AF7" s="62">
        <f>IF(ISNA(HLOOKUP(Z7, data!$A$1:$BOP$23, VLOOKUP(TFM!$A$2, BS!$A$66:$B$93, 2, FALSE), FALSE)), 0, (HLOOKUP(Z7, data!$A$1:$BOP$23, VLOOKUP(TFM!$A$2, BS!$A$66:$B$93, 2, FALSE), FALSE)))</f>
        <v>-511909</v>
      </c>
      <c r="AG7" s="62">
        <f>IF(ISNA(HLOOKUP(AA7, data!$A$1:$BOP$23, VLOOKUP(TFM!$A$2, BS!$A$66:$B$93, 2, FALSE), FALSE)), 0, (HLOOKUP(AA7, data!$A$1:$BOP$23, VLOOKUP(TFM!$A$2, BS!$A$66:$B$93, 2, FALSE), FALSE)))</f>
        <v>0</v>
      </c>
      <c r="AH7" s="62">
        <f>IF(ISNA(HLOOKUP(AB7, data!$A$1:$BOP$23, VLOOKUP(TFM!$A$2, BS!$A$66:$B$93, 2, FALSE), FALSE)), 0, (HLOOKUP(AB7, data!$A$1:$BOP$23, VLOOKUP(TFM!$A$2, BS!$A$66:$B$93, 2, FALSE), FALSE)))</f>
        <v>0</v>
      </c>
      <c r="AI7" s="62">
        <f>IF(ISNA(HLOOKUP(AC7, data!$A$1:$BOP$23, VLOOKUP(TFM!$A$2, BS!$A$66:$B$93, 2, FALSE), FALSE)), 0, (HLOOKUP(AC7, data!$A$1:$BOP$23, VLOOKUP(TFM!$A$2, BS!$A$66:$B$93, 2, FALSE), FALSE)))</f>
        <v>0</v>
      </c>
      <c r="AJ7" s="63">
        <f t="shared" ref="AJ7:AJ18" si="29">AH7-AG7+AF7</f>
        <v>-511909</v>
      </c>
      <c r="AK7" s="41" t="str">
        <f t="shared" ref="AK7:AK31" si="30">CONCATENATE($E7, "_", AK$4)</f>
        <v>g_f</v>
      </c>
      <c r="AL7" s="41" t="str">
        <f t="shared" si="10"/>
        <v>g_f_P</v>
      </c>
      <c r="AM7" s="41" t="str">
        <f t="shared" si="11"/>
        <v>g_f_R</v>
      </c>
      <c r="AN7" s="41" t="str">
        <f t="shared" si="12"/>
        <v>g_f_n</v>
      </c>
      <c r="AQ7" s="62">
        <f>IF(ISNA(HLOOKUP(AK7, data!$A$1:$BOP$23, VLOOKUP(TFM!$A$2, BS!$A$66:$B$93, 2, FALSE), FALSE)), 0, (HLOOKUP(AK7, data!$A$1:$BOP$23, VLOOKUP(TFM!$A$2, BS!$A$66:$B$93, 2, FALSE), FALSE)))</f>
        <v>0</v>
      </c>
      <c r="AR7" s="62">
        <f>IF(ISNA(HLOOKUP(AL7, data!$A$1:$BOP$23, VLOOKUP(TFM!$A$2, BS!$A$66:$B$93, 2, FALSE), FALSE)), 0, (HLOOKUP(AL7, data!$A$1:$BOP$23, VLOOKUP(TFM!$A$2, BS!$A$66:$B$93, 2, FALSE), FALSE)))</f>
        <v>0</v>
      </c>
      <c r="AS7" s="62">
        <f>IF(ISNA(HLOOKUP(AM7, data!$A$1:$BOP$23, VLOOKUP(TFM!$A$2, BS!$A$66:$B$93, 2, FALSE), FALSE)), 0, (HLOOKUP(AM7, data!$A$1:$BOP$23, VLOOKUP(TFM!$A$2, BS!$A$66:$B$93, 2, FALSE), FALSE)))</f>
        <v>0</v>
      </c>
      <c r="AT7" s="62">
        <f>IF(ISNA(HLOOKUP(AN7, data!$A$1:$BOP$23, VLOOKUP(TFM!$A$2, BS!$A$66:$B$93, 2, FALSE), FALSE)), 0, (HLOOKUP(AN7, data!$A$1:$BOP$23, VLOOKUP(TFM!$A$2, BS!$A$66:$B$93, 2, FALSE), FALSE)))</f>
        <v>0</v>
      </c>
      <c r="AU7" s="57">
        <f t="shared" si="13"/>
        <v>0</v>
      </c>
      <c r="AV7" s="41" t="str">
        <f t="shared" ref="AV7:AV31" si="31">CONCATENATE($E7, "_", AV$4)</f>
        <v>g_nf</v>
      </c>
      <c r="AW7" s="41" t="str">
        <f t="shared" si="14"/>
        <v>g_nf_P</v>
      </c>
      <c r="AX7" s="41" t="str">
        <f t="shared" si="15"/>
        <v>g_nf_R</v>
      </c>
      <c r="AY7" s="41" t="str">
        <f t="shared" si="16"/>
        <v>g_nf_n</v>
      </c>
      <c r="AZ7" s="58" t="str">
        <f>CONCATENATE(AV7)</f>
        <v>g_nf</v>
      </c>
      <c r="BB7" s="62">
        <f>IF(ISNA(HLOOKUP(AV7, data!$A$1:$BOP$23, VLOOKUP(TFM!$A$2, BS!$A$66:$B$93, 2, FALSE), FALSE)), 0, (HLOOKUP(AV7, data!$A$1:$BOP$23, VLOOKUP(TFM!$A$2, BS!$A$66:$B$93, 2, FALSE), FALSE)))</f>
        <v>0</v>
      </c>
      <c r="BC7" s="62">
        <f>IF(ISNA(HLOOKUP(AW7, data!$A$1:$BOP$23, VLOOKUP(TFM!$A$2, BS!$A$66:$B$93, 2, FALSE), FALSE)), 0, (HLOOKUP(AW7, data!$A$1:$BOP$23, VLOOKUP(TFM!$A$2, BS!$A$66:$B$93, 2, FALSE), FALSE)))</f>
        <v>0</v>
      </c>
      <c r="BD7" s="59">
        <f>-IF(ISNA(HLOOKUP(Z7, data!$A$1:$BOP$23, VLOOKUP(TFM!$A$2, BS!$A$66:$B$93, 2, FALSE), FALSE)), 0, (HLOOKUP(Z7, data!$A$1:$BOP$23, VLOOKUP(TFM!$A$2, BS!$A$66:$B$93, 2, FALSE), FALSE)))</f>
        <v>511909</v>
      </c>
      <c r="BE7" s="62">
        <f>IF(ISNA(HLOOKUP(AY7, data!$A$1:$BOP$23, VLOOKUP(TFM!$A$2, BS!$A$66:$B$93, 2, FALSE), FALSE)), 0, (HLOOKUP(AY7, data!$A$1:$BOP$23, VLOOKUP(TFM!$A$2, BS!$A$66:$B$93, 2, FALSE), FALSE)))</f>
        <v>0</v>
      </c>
      <c r="BF7" s="63">
        <f t="shared" si="17"/>
        <v>511909</v>
      </c>
      <c r="BG7" s="41" t="str">
        <f t="shared" ref="BG7:BG31" si="32">CONCATENATE($E7, "_", BG$4)</f>
        <v>g_row</v>
      </c>
      <c r="BH7" s="41" t="str">
        <f t="shared" si="18"/>
        <v>g_row_P</v>
      </c>
      <c r="BI7" s="41" t="str">
        <f t="shared" si="19"/>
        <v>g_row_R</v>
      </c>
      <c r="BJ7" s="41" t="str">
        <f t="shared" si="20"/>
        <v>g_row_n</v>
      </c>
      <c r="BK7" s="60"/>
      <c r="BL7" s="60"/>
      <c r="BM7" s="62">
        <f>IF(ISNA(HLOOKUP(BG7, data!$A$1:$BOP$23, VLOOKUP(TFM!$A$2, BS!$A$66:$B$93, 2, FALSE), FALSE)), 0, (HLOOKUP(BG7, data!$A$1:$BOP$23, VLOOKUP(TFM!$A$2, BS!$A$66:$B$93, 2, FALSE), FALSE)))</f>
        <v>0</v>
      </c>
      <c r="BN7" s="62">
        <f>IF(ISNA(HLOOKUP(BH7, data!$A$1:$BOP$23, VLOOKUP(TFM!$A$2, BS!$A$66:$B$93, 2, FALSE), FALSE)), 0, (HLOOKUP(BH7, data!$A$1:$BOP$23, VLOOKUP(TFM!$A$2, BS!$A$66:$B$93, 2, FALSE), FALSE)))</f>
        <v>0</v>
      </c>
      <c r="BO7" s="62">
        <f>IF(ISNA(HLOOKUP(BI7, data!$A$1:$BOP$23, VLOOKUP(TFM!$A$2, BS!$A$66:$B$93, 2, FALSE), FALSE)), 0, (HLOOKUP(BI7, data!$A$1:$BOP$23, VLOOKUP(TFM!$A$2, BS!$A$66:$B$93, 2, FALSE), FALSE)))</f>
        <v>0</v>
      </c>
      <c r="BP7" s="62">
        <f>IF(ISNA(HLOOKUP(BJ7, data!$A$1:$BOP$23, VLOOKUP(TFM!$A$2, BS!$A$66:$B$93, 2, FALSE), FALSE)), 0, (HLOOKUP(BJ7, data!$A$1:$BOP$23, VLOOKUP(TFM!$A$2, BS!$A$66:$B$93, 2, FALSE), FALSE)))</f>
        <v>0</v>
      </c>
      <c r="BQ7" s="63">
        <f t="shared" ref="BQ7:BQ31" si="33">BO7-BN7+BM7</f>
        <v>0</v>
      </c>
      <c r="BS7" s="61">
        <f t="shared" si="21"/>
        <v>0</v>
      </c>
    </row>
    <row r="8" spans="1:71" ht="16" thickBot="1" x14ac:dyDescent="0.25">
      <c r="A8" s="36" t="s">
        <v>152</v>
      </c>
      <c r="C8" s="36" t="s">
        <v>151</v>
      </c>
      <c r="E8" s="36" t="s">
        <v>150</v>
      </c>
      <c r="F8" s="41" t="str">
        <f t="shared" si="22"/>
        <v>i_s1</v>
      </c>
      <c r="G8" s="41" t="str">
        <f t="shared" si="4"/>
        <v>i_s1_P</v>
      </c>
      <c r="H8" s="41" t="str">
        <f t="shared" si="5"/>
        <v>i_s1_R</v>
      </c>
      <c r="I8" s="41" t="str">
        <f t="shared" si="6"/>
        <v>i_s1_n</v>
      </c>
      <c r="J8" s="62">
        <f>IF(ISNA(HLOOKUP(F8, data!$A$1:$BOP$23, VLOOKUP(TFM!$A$2, BS!$A$66:$B$93, 2, FALSE), FALSE)), 0, (HLOOKUP(F8, data!$A$1:$BOP$23, VLOOKUP(TFM!$A$2, BS!$A$66:$B$93, 2, FALSE), FALSE)))</f>
        <v>-395294</v>
      </c>
      <c r="K8" s="62">
        <f>IF(ISNA(HLOOKUP(G8, data!$A$1:$BOP$23, VLOOKUP(TFM!$A$2, BS!$A$66:$B$93, 2, FALSE), FALSE)), 0, (HLOOKUP(G8, data!$A$1:$BOP$23, VLOOKUP(TFM!$A$2, BS!$A$66:$B$93, 2, FALSE), FALSE)))</f>
        <v>0</v>
      </c>
      <c r="L8" s="54">
        <f>IF(ISNA(HLOOKUP(H8, data!$A$1:$BOP$23, VLOOKUP(TFM!$A$2, BS!$A$66:$B$93, 2, FALSE), FALSE)), 0, (HLOOKUP(H8, data!$A$1:$BOP$23, VLOOKUP(TFM!$A$2, BS!$A$66:$B$93, 2, FALSE), FALSE)))</f>
        <v>0</v>
      </c>
      <c r="M8" s="54">
        <f>IF(ISNA(HLOOKUP(I8, data!$A$1:$BOP$23, VLOOKUP(TFM!$A$2, BS!$A$66:$B$93, 2, FALSE), FALSE)), 0, (HLOOKUP(I8, data!$A$1:$BOP$23, VLOOKUP(TFM!$A$2, BS!$A$66:$B$93, 2, FALSE), FALSE)))</f>
        <v>0</v>
      </c>
      <c r="N8" s="57">
        <f t="shared" si="23"/>
        <v>-395294</v>
      </c>
      <c r="O8" s="41" t="str">
        <f t="shared" si="24"/>
        <v>i_h</v>
      </c>
      <c r="P8" s="41" t="str">
        <f t="shared" si="25"/>
        <v>i_h_P</v>
      </c>
      <c r="Q8" s="41" t="str">
        <f t="shared" si="26"/>
        <v>i_h_R</v>
      </c>
      <c r="R8" s="41" t="str">
        <f t="shared" si="27"/>
        <v>i_h_n</v>
      </c>
      <c r="T8" s="64" t="str">
        <f>CONCATENATE("-",O8)</f>
        <v>-i_h</v>
      </c>
      <c r="U8" s="62">
        <f>IF(ISNA(HLOOKUP(O8, data!$A$1:$BOP$23, VLOOKUP(TFM!$A$2, BS!$A$66:$B$93, 2, FALSE), FALSE)), 0, (HLOOKUP(O8, data!$A$1:$BOP$23, VLOOKUP(TFM!$A$2, BS!$A$66:$B$93, 2, FALSE), FALSE)))</f>
        <v>-86156</v>
      </c>
      <c r="V8" s="62">
        <f>IF(ISNA(HLOOKUP(P8, data!$A$1:$BOP$23, VLOOKUP(TFM!$A$2, BS!$A$66:$B$93, 2, FALSE), FALSE)), 0, (HLOOKUP(P8, data!$A$1:$BOP$23, VLOOKUP(TFM!$A$2, BS!$A$66:$B$93, 2, FALSE), FALSE)))</f>
        <v>0</v>
      </c>
      <c r="W8" s="54">
        <f>IF(ISNA(HLOOKUP(Q8, data!$A$1:$BOP$23, VLOOKUP(TFM!$A$2, BS!$A$66:$B$93, 2, FALSE), FALSE)), 0, (HLOOKUP(Q8, data!$A$1:$BOP$23, VLOOKUP(TFM!$A$2, BS!$A$66:$B$93, 2, FALSE), FALSE)))</f>
        <v>0</v>
      </c>
      <c r="X8" s="54">
        <f>IF(ISNA(HLOOKUP(R8, data!$A$1:$BOP$23, VLOOKUP(TFM!$A$2, BS!$A$66:$B$93, 2, FALSE), FALSE)), 0, (HLOOKUP(R8, data!$A$1:$BOP$23, VLOOKUP(TFM!$A$2, BS!$A$66:$B$93, 2, FALSE), FALSE)))</f>
        <v>0</v>
      </c>
      <c r="Y8" s="57">
        <f t="shared" ref="Y8:Y31" si="34">W8-V8+U8</f>
        <v>-86156</v>
      </c>
      <c r="Z8" s="41" t="str">
        <f t="shared" si="28"/>
        <v>i_g</v>
      </c>
      <c r="AA8" s="41" t="str">
        <f t="shared" si="7"/>
        <v>i_g_P</v>
      </c>
      <c r="AB8" s="41" t="str">
        <f t="shared" si="8"/>
        <v>i_g_R</v>
      </c>
      <c r="AC8" s="41" t="str">
        <f t="shared" si="9"/>
        <v>i_g_n</v>
      </c>
      <c r="AE8" s="64" t="str">
        <f>CONCATENATE("-",Z8)</f>
        <v>-i_g</v>
      </c>
      <c r="AF8" s="62">
        <f>IF(ISNA(HLOOKUP(Z8, data!$A$1:$BOP$23, VLOOKUP(TFM!$A$2, BS!$A$66:$B$93, 2, FALSE), FALSE)), 0, (HLOOKUP(Z8, data!$A$1:$BOP$23, VLOOKUP(TFM!$A$2, BS!$A$66:$B$93, 2, FALSE), FALSE)))</f>
        <v>-76354</v>
      </c>
      <c r="AG8" s="62">
        <f>IF(ISNA(HLOOKUP(AA8, data!$A$1:$BOP$23, VLOOKUP(TFM!$A$2, BS!$A$66:$B$93, 2, FALSE), FALSE)), 0, (HLOOKUP(AA8, data!$A$1:$BOP$23, VLOOKUP(TFM!$A$2, BS!$A$66:$B$93, 2, FALSE), FALSE)))</f>
        <v>0</v>
      </c>
      <c r="AH8" s="54">
        <f>IF(ISNA(HLOOKUP(AB8, data!$A$1:$BOP$23, VLOOKUP(TFM!$A$2, BS!$A$66:$B$93, 2, FALSE), FALSE)), 0, (HLOOKUP(AB8, data!$A$1:$BOP$23, VLOOKUP(TFM!$A$2, BS!$A$66:$B$93, 2, FALSE), FALSE)))</f>
        <v>0</v>
      </c>
      <c r="AI8" s="54">
        <f>IF(ISNA(HLOOKUP(AC8, data!$A$1:$BOP$23, VLOOKUP(TFM!$A$2, BS!$A$66:$B$93, 2, FALSE), FALSE)), 0, (HLOOKUP(AC8, data!$A$1:$BOP$23, VLOOKUP(TFM!$A$2, BS!$A$66:$B$93, 2, FALSE), FALSE)))</f>
        <v>0</v>
      </c>
      <c r="AJ8" s="57">
        <f t="shared" si="29"/>
        <v>-76354</v>
      </c>
      <c r="AK8" s="41" t="str">
        <f t="shared" si="30"/>
        <v>i_f</v>
      </c>
      <c r="AL8" s="41" t="str">
        <f t="shared" si="10"/>
        <v>i_f_P</v>
      </c>
      <c r="AM8" s="41" t="str">
        <f t="shared" si="11"/>
        <v>i_f_R</v>
      </c>
      <c r="AN8" s="41" t="str">
        <f t="shared" si="12"/>
        <v>i_f_n</v>
      </c>
      <c r="AP8" s="64" t="str">
        <f>CONCATENATE("-",AK8)</f>
        <v>-i_f</v>
      </c>
      <c r="AQ8" s="62">
        <f>IF(ISNA(HLOOKUP(AK8, data!$A$1:$BOP$23, VLOOKUP(TFM!$A$2, BS!$A$66:$B$93, 2, FALSE), FALSE)), 0, (HLOOKUP(AK8, data!$A$1:$BOP$23, VLOOKUP(TFM!$A$2, BS!$A$66:$B$93, 2, FALSE), FALSE)))</f>
        <v>-10702</v>
      </c>
      <c r="AR8" s="62">
        <f>IF(ISNA(HLOOKUP(AL8, data!$A$1:$BOP$23, VLOOKUP(TFM!$A$2, BS!$A$66:$B$93, 2, FALSE), FALSE)), 0, (HLOOKUP(AL8, data!$A$1:$BOP$23, VLOOKUP(TFM!$A$2, BS!$A$66:$B$93, 2, FALSE), FALSE)))</f>
        <v>0</v>
      </c>
      <c r="AS8" s="54">
        <f>IF(ISNA(HLOOKUP(AM8, data!$A$1:$BOP$23, VLOOKUP(TFM!$A$2, BS!$A$66:$B$93, 2, FALSE), FALSE)), 0, (HLOOKUP(AM8, data!$A$1:$BOP$23, VLOOKUP(TFM!$A$2, BS!$A$66:$B$93, 2, FALSE), FALSE)))</f>
        <v>0</v>
      </c>
      <c r="AT8" s="54">
        <f>IF(ISNA(HLOOKUP(AN8, data!$A$1:$BOP$23, VLOOKUP(TFM!$A$2, BS!$A$66:$B$93, 2, FALSE), FALSE)), 0, (HLOOKUP(AN8, data!$A$1:$BOP$23, VLOOKUP(TFM!$A$2, BS!$A$66:$B$93, 2, FALSE), FALSE)))</f>
        <v>0</v>
      </c>
      <c r="AU8" s="57">
        <f t="shared" si="13"/>
        <v>-10702</v>
      </c>
      <c r="AV8" s="41" t="str">
        <f t="shared" si="31"/>
        <v>i_nf</v>
      </c>
      <c r="AW8" s="41" t="str">
        <f t="shared" si="14"/>
        <v>i_nf_P</v>
      </c>
      <c r="AX8" s="41" t="str">
        <f t="shared" si="15"/>
        <v>i_nf_R</v>
      </c>
      <c r="AY8" s="41" t="str">
        <f t="shared" si="16"/>
        <v>i_nf_n</v>
      </c>
      <c r="AZ8" s="65" t="str">
        <f>CONCATENATE(AX8)</f>
        <v>i_nf_R</v>
      </c>
      <c r="BA8" s="64" t="str">
        <f>CONCATENATE("-",AW8)</f>
        <v>-i_nf_P</v>
      </c>
      <c r="BB8" s="62">
        <f>IF(ISNA(HLOOKUP(AV8, data!$A$1:$BOP$23, VLOOKUP(TFM!$A$2, BS!$A$66:$B$93, 2, FALSE), FALSE)), 0, (HLOOKUP(AV8, data!$A$1:$BOP$23, VLOOKUP(TFM!$A$2, BS!$A$66:$B$93, 2, FALSE), FALSE)))</f>
        <v>-222082</v>
      </c>
      <c r="BC8" s="62">
        <f>IF(ISNA(HLOOKUP(AW8, data!$A$1:$BOP$23, VLOOKUP(TFM!$A$2, BS!$A$66:$B$93, 2, FALSE), FALSE)), 0, (HLOOKUP(AW8, data!$A$1:$BOP$23, VLOOKUP(TFM!$A$2, BS!$A$66:$B$93, 2, FALSE), FALSE)))</f>
        <v>0</v>
      </c>
      <c r="BD8" s="59">
        <f>-IF(ISNA(HLOOKUP(F8, data!$A$1:$BOP$23, VLOOKUP(TFM!$A$2, BS!$A$66:$B$93, 2, FALSE), FALSE)), 0, (HLOOKUP(F8, data!$A$1:$BOP$23, VLOOKUP(TFM!$A$2, BS!$A$66:$B$93, 2, FALSE), FALSE)))</f>
        <v>395294</v>
      </c>
      <c r="BE8" s="54">
        <f>IF(ISNA(HLOOKUP(AY8, data!$A$1:$BOP$23, VLOOKUP(TFM!$A$2, BS!$A$66:$B$93, 2, FALSE), FALSE)), 0, (HLOOKUP(AY8, data!$A$1:$BOP$23, VLOOKUP(TFM!$A$2, BS!$A$66:$B$93, 2, FALSE), FALSE)))</f>
        <v>0</v>
      </c>
      <c r="BF8" s="57">
        <f t="shared" si="17"/>
        <v>173212</v>
      </c>
      <c r="BG8" s="41" t="str">
        <f t="shared" si="32"/>
        <v>i_row</v>
      </c>
      <c r="BH8" s="41" t="str">
        <f t="shared" si="18"/>
        <v>i_row_P</v>
      </c>
      <c r="BI8" s="41" t="str">
        <f t="shared" si="19"/>
        <v>i_row_R</v>
      </c>
      <c r="BJ8" s="41" t="str">
        <f t="shared" si="20"/>
        <v>i_row_n</v>
      </c>
      <c r="BK8" s="60"/>
      <c r="BL8" s="60"/>
      <c r="BM8" s="62">
        <f>IF(ISNA(HLOOKUP(BG8, data!$A$1:$BOP$23, VLOOKUP(TFM!$A$2, BS!$A$66:$B$93, 2, FALSE), FALSE)), 0, (HLOOKUP(BG8, data!$A$1:$BOP$23, VLOOKUP(TFM!$A$2, BS!$A$66:$B$93, 2, FALSE), FALSE)))</f>
        <v>0</v>
      </c>
      <c r="BN8" s="62">
        <f>IF(ISNA(HLOOKUP(BH8, data!$A$1:$BOP$23, VLOOKUP(TFM!$A$2, BS!$A$66:$B$93, 2, FALSE), FALSE)), 0, (HLOOKUP(BH8, data!$A$1:$BOP$23, VLOOKUP(TFM!$A$2, BS!$A$66:$B$93, 2, FALSE), FALSE)))</f>
        <v>0</v>
      </c>
      <c r="BO8" s="54">
        <f>IF(ISNA(HLOOKUP(BI8, data!$A$1:$BOP$23, VLOOKUP(TFM!$A$2, BS!$A$66:$B$93, 2, FALSE), FALSE)), 0, (HLOOKUP(BI8, data!$A$1:$BOP$23, VLOOKUP(TFM!$A$2, BS!$A$66:$B$93, 2, FALSE), FALSE)))</f>
        <v>0</v>
      </c>
      <c r="BP8" s="54">
        <f>IF(ISNA(HLOOKUP(BJ8, data!$A$1:$BOP$23, VLOOKUP(TFM!$A$2, BS!$A$66:$B$93, 2, FALSE), FALSE)), 0, (HLOOKUP(BJ8, data!$A$1:$BOP$23, VLOOKUP(TFM!$A$2, BS!$A$66:$B$93, 2, FALSE), FALSE)))</f>
        <v>0</v>
      </c>
      <c r="BQ8" s="57">
        <f t="shared" si="33"/>
        <v>0</v>
      </c>
      <c r="BS8" s="61">
        <f t="shared" si="21"/>
        <v>0</v>
      </c>
    </row>
    <row r="9" spans="1:71" x14ac:dyDescent="0.2">
      <c r="A9" s="36" t="s">
        <v>149</v>
      </c>
      <c r="C9" s="36" t="s">
        <v>148</v>
      </c>
      <c r="E9" s="36" t="s">
        <v>147</v>
      </c>
      <c r="F9" s="41" t="str">
        <f t="shared" si="22"/>
        <v>ex_s1</v>
      </c>
      <c r="G9" s="41" t="str">
        <f t="shared" si="4"/>
        <v>ex_s1_P</v>
      </c>
      <c r="H9" s="41" t="str">
        <f t="shared" si="5"/>
        <v>ex_s1_R</v>
      </c>
      <c r="I9" s="41" t="str">
        <f t="shared" si="6"/>
        <v>ex_s1_n</v>
      </c>
      <c r="J9" s="62">
        <f>IF(ISNA(HLOOKUP(F9, data!$A$1:$BOP$23, VLOOKUP(TFM!$A$2, BS!$A$66:$B$93, 2, FALSE), FALSE)), 0, (HLOOKUP(F9, data!$A$1:$BOP$23, VLOOKUP(TFM!$A$2, BS!$A$66:$B$93, 2, FALSE), FALSE)))</f>
        <v>0</v>
      </c>
      <c r="K9" s="62">
        <f>IF(ISNA(HLOOKUP(G9, data!$A$1:$BOP$23, VLOOKUP(TFM!$A$2, BS!$A$66:$B$93, 2, FALSE), FALSE)), 0, (HLOOKUP(G9, data!$A$1:$BOP$23, VLOOKUP(TFM!$A$2, BS!$A$66:$B$93, 2, FALSE), FALSE)))</f>
        <v>0</v>
      </c>
      <c r="L9" s="62">
        <f>IF(ISNA(HLOOKUP(H9, data!$A$1:$BOP$23, VLOOKUP(TFM!$A$2, BS!$A$66:$B$93, 2, FALSE), FALSE)), 0, (HLOOKUP(H9, data!$A$1:$BOP$23, VLOOKUP(TFM!$A$2, BS!$A$66:$B$93, 2, FALSE), FALSE)))</f>
        <v>0</v>
      </c>
      <c r="M9" s="62">
        <f>IF(ISNA(HLOOKUP(I9, data!$A$1:$BOP$23, VLOOKUP(TFM!$A$2, BS!$A$66:$B$93, 2, FALSE), FALSE)), 0, (HLOOKUP(I9, data!$A$1:$BOP$23, VLOOKUP(TFM!$A$2, BS!$A$66:$B$93, 2, FALSE), FALSE)))</f>
        <v>0</v>
      </c>
      <c r="N9" s="55">
        <f t="shared" si="23"/>
        <v>0</v>
      </c>
      <c r="O9" s="41" t="str">
        <f t="shared" si="24"/>
        <v>ex_h</v>
      </c>
      <c r="P9" s="41" t="str">
        <f t="shared" si="25"/>
        <v>ex_h_P</v>
      </c>
      <c r="Q9" s="41" t="str">
        <f t="shared" si="26"/>
        <v>ex_h_R</v>
      </c>
      <c r="R9" s="41" t="str">
        <f t="shared" si="27"/>
        <v>ex_h_n</v>
      </c>
      <c r="U9" s="62">
        <f>IF(ISNA(HLOOKUP(O9, data!$A$1:$BOP$23, VLOOKUP(TFM!$A$2, BS!$A$66:$B$93, 2, FALSE), FALSE)), 0, (HLOOKUP(O9, data!$A$1:$BOP$23, VLOOKUP(TFM!$A$2, BS!$A$66:$B$93, 2, FALSE), FALSE)))</f>
        <v>0</v>
      </c>
      <c r="V9" s="62">
        <f>IF(ISNA(HLOOKUP(P9, data!$A$1:$BOP$23, VLOOKUP(TFM!$A$2, BS!$A$66:$B$93, 2, FALSE), FALSE)), 0, (HLOOKUP(P9, data!$A$1:$BOP$23, VLOOKUP(TFM!$A$2, BS!$A$66:$B$93, 2, FALSE), FALSE)))</f>
        <v>0</v>
      </c>
      <c r="W9" s="62">
        <f>IF(ISNA(HLOOKUP(Q9, data!$A$1:$BOP$23, VLOOKUP(TFM!$A$2, BS!$A$66:$B$93, 2, FALSE), FALSE)), 0, (HLOOKUP(Q9, data!$A$1:$BOP$23, VLOOKUP(TFM!$A$2, BS!$A$66:$B$93, 2, FALSE), FALSE)))</f>
        <v>0</v>
      </c>
      <c r="X9" s="62">
        <f>IF(ISNA(HLOOKUP(R9, data!$A$1:$BOP$23, VLOOKUP(TFM!$A$2, BS!$A$66:$B$93, 2, FALSE), FALSE)), 0, (HLOOKUP(R9, data!$A$1:$BOP$23, VLOOKUP(TFM!$A$2, BS!$A$66:$B$93, 2, FALSE), FALSE)))</f>
        <v>0</v>
      </c>
      <c r="Y9" s="55"/>
      <c r="Z9" s="41" t="str">
        <f t="shared" si="28"/>
        <v>ex_g</v>
      </c>
      <c r="AA9" s="41" t="str">
        <f t="shared" si="7"/>
        <v>ex_g_P</v>
      </c>
      <c r="AB9" s="41" t="str">
        <f t="shared" si="8"/>
        <v>ex_g_R</v>
      </c>
      <c r="AC9" s="41" t="str">
        <f t="shared" si="9"/>
        <v>ex_g_n</v>
      </c>
      <c r="AF9" s="62">
        <f>IF(ISNA(HLOOKUP(Z9, data!$A$1:$BOP$23, VLOOKUP(TFM!$A$2, BS!$A$66:$B$93, 2, FALSE), FALSE)), 0, (HLOOKUP(Z9, data!$A$1:$BOP$23, VLOOKUP(TFM!$A$2, BS!$A$66:$B$93, 2, FALSE), FALSE)))</f>
        <v>0</v>
      </c>
      <c r="AG9" s="62">
        <f>IF(ISNA(HLOOKUP(AA9, data!$A$1:$BOP$23, VLOOKUP(TFM!$A$2, BS!$A$66:$B$93, 2, FALSE), FALSE)), 0, (HLOOKUP(AA9, data!$A$1:$BOP$23, VLOOKUP(TFM!$A$2, BS!$A$66:$B$93, 2, FALSE), FALSE)))</f>
        <v>0</v>
      </c>
      <c r="AH9" s="62">
        <f>IF(ISNA(HLOOKUP(AB9, data!$A$1:$BOP$23, VLOOKUP(TFM!$A$2, BS!$A$66:$B$93, 2, FALSE), FALSE)), 0, (HLOOKUP(AB9, data!$A$1:$BOP$23, VLOOKUP(TFM!$A$2, BS!$A$66:$B$93, 2, FALSE), FALSE)))</f>
        <v>0</v>
      </c>
      <c r="AI9" s="62">
        <f>IF(ISNA(HLOOKUP(AC9, data!$A$1:$BOP$23, VLOOKUP(TFM!$A$2, BS!$A$66:$B$93, 2, FALSE), FALSE)), 0, (HLOOKUP(AC9, data!$A$1:$BOP$23, VLOOKUP(TFM!$A$2, BS!$A$66:$B$93, 2, FALSE), FALSE)))</f>
        <v>0</v>
      </c>
      <c r="AJ9" s="55">
        <f t="shared" si="29"/>
        <v>0</v>
      </c>
      <c r="AK9" s="41" t="str">
        <f t="shared" si="30"/>
        <v>ex_f</v>
      </c>
      <c r="AL9" s="41" t="str">
        <f t="shared" si="10"/>
        <v>ex_f_P</v>
      </c>
      <c r="AM9" s="41" t="str">
        <f t="shared" si="11"/>
        <v>ex_f_R</v>
      </c>
      <c r="AN9" s="41" t="str">
        <f t="shared" si="12"/>
        <v>ex_f_n</v>
      </c>
      <c r="AQ9" s="62">
        <f>IF(ISNA(HLOOKUP(AK9, data!$A$1:$BOP$23, VLOOKUP(TFM!$A$2, BS!$A$66:$B$93, 2, FALSE), FALSE)), 0, (HLOOKUP(AK9, data!$A$1:$BOP$23, VLOOKUP(TFM!$A$2, BS!$A$66:$B$93, 2, FALSE), FALSE)))</f>
        <v>0</v>
      </c>
      <c r="AR9" s="62">
        <f>IF(ISNA(HLOOKUP(AL9, data!$A$1:$BOP$23, VLOOKUP(TFM!$A$2, BS!$A$66:$B$93, 2, FALSE), FALSE)), 0, (HLOOKUP(AL9, data!$A$1:$BOP$23, VLOOKUP(TFM!$A$2, BS!$A$66:$B$93, 2, FALSE), FALSE)))</f>
        <v>0</v>
      </c>
      <c r="AS9" s="62">
        <f>IF(ISNA(HLOOKUP(AM9, data!$A$1:$BOP$23, VLOOKUP(TFM!$A$2, BS!$A$66:$B$93, 2, FALSE), FALSE)), 0, (HLOOKUP(AM9, data!$A$1:$BOP$23, VLOOKUP(TFM!$A$2, BS!$A$66:$B$93, 2, FALSE), FALSE)))</f>
        <v>0</v>
      </c>
      <c r="AT9" s="62">
        <f>IF(ISNA(HLOOKUP(AN9, data!$A$1:$BOP$23, VLOOKUP(TFM!$A$2, BS!$A$66:$B$93, 2, FALSE), FALSE)), 0, (HLOOKUP(AN9, data!$A$1:$BOP$23, VLOOKUP(TFM!$A$2, BS!$A$66:$B$93, 2, FALSE), FALSE)))</f>
        <v>0</v>
      </c>
      <c r="AU9" s="55">
        <f t="shared" si="13"/>
        <v>0</v>
      </c>
      <c r="AV9" s="41" t="str">
        <f t="shared" si="31"/>
        <v>ex_nf</v>
      </c>
      <c r="AW9" s="41" t="str">
        <f t="shared" si="14"/>
        <v>ex_nf_P</v>
      </c>
      <c r="AX9" s="41" t="str">
        <f t="shared" si="15"/>
        <v>ex_nf_R</v>
      </c>
      <c r="AY9" s="41" t="str">
        <f t="shared" si="16"/>
        <v>ex_nf_n</v>
      </c>
      <c r="AZ9" s="58" t="str">
        <f>BG9</f>
        <v>ex_row</v>
      </c>
      <c r="BB9" s="62">
        <f>IF(ISNA(HLOOKUP(AV9, data!$A$1:$BOP$23, VLOOKUP(TFM!$A$2, BS!$A$66:$B$93, 2, FALSE), FALSE)), 0, (HLOOKUP(AV9, data!$A$1:$BOP$23, VLOOKUP(TFM!$A$2, BS!$A$66:$B$93, 2, FALSE), FALSE)))</f>
        <v>0</v>
      </c>
      <c r="BC9" s="62">
        <f>IF(ISNA(HLOOKUP(AW9, data!$A$1:$BOP$23, VLOOKUP(TFM!$A$2, BS!$A$66:$B$93, 2, FALSE), FALSE)), 0, (HLOOKUP(AW9, data!$A$1:$BOP$23, VLOOKUP(TFM!$A$2, BS!$A$66:$B$93, 2, FALSE), FALSE)))</f>
        <v>0</v>
      </c>
      <c r="BD9" s="59">
        <f>-IF(ISNA(HLOOKUP(BG9, data!$A$1:$BOP$23, VLOOKUP(TFM!$A$2, BS!$A$66:$B$93, 2, FALSE), FALSE)), 0, (HLOOKUP(BG9, data!$A$1:$BOP$23, VLOOKUP(TFM!$A$2, BS!$A$66:$B$93, 2, FALSE), FALSE)))</f>
        <v>1077957</v>
      </c>
      <c r="BE9" s="62">
        <f>IF(ISNA(HLOOKUP(AY9, data!$A$1:$BOP$23, VLOOKUP(TFM!$A$2, BS!$A$66:$B$93, 2, FALSE), FALSE)), 0, (HLOOKUP(AY9, data!$A$1:$BOP$23, VLOOKUP(TFM!$A$2, BS!$A$66:$B$93, 2, FALSE), FALSE)))</f>
        <v>0</v>
      </c>
      <c r="BF9" s="55">
        <f t="shared" si="17"/>
        <v>1077957</v>
      </c>
      <c r="BG9" s="41" t="str">
        <f t="shared" si="32"/>
        <v>ex_row</v>
      </c>
      <c r="BH9" s="41" t="str">
        <f t="shared" si="18"/>
        <v>ex_row_P</v>
      </c>
      <c r="BI9" s="41" t="str">
        <f t="shared" si="19"/>
        <v>ex_row_R</v>
      </c>
      <c r="BJ9" s="41" t="str">
        <f t="shared" si="20"/>
        <v>ex_row_n</v>
      </c>
      <c r="BK9" s="66" t="str">
        <f>CONCATENATE("-", BG9)</f>
        <v>-ex_row</v>
      </c>
      <c r="BL9" s="60"/>
      <c r="BM9" s="62">
        <f>IF(ISNA(HLOOKUP(BG9, data!$A$1:$BOP$23, VLOOKUP(TFM!$A$2, BS!$A$66:$B$93, 2, FALSE), FALSE)), 0, (HLOOKUP(BG9, data!$A$1:$BOP$23, VLOOKUP(TFM!$A$2, BS!$A$66:$B$93, 2, FALSE), FALSE)))</f>
        <v>-1077957</v>
      </c>
      <c r="BN9" s="62">
        <f>IF(ISNA(HLOOKUP(BH9, data!$A$1:$BOP$23, VLOOKUP(TFM!$A$2, BS!$A$66:$B$93, 2, FALSE), FALSE)), 0, (HLOOKUP(BH9, data!$A$1:$BOP$23, VLOOKUP(TFM!$A$2, BS!$A$66:$B$93, 2, FALSE), FALSE)))</f>
        <v>0</v>
      </c>
      <c r="BO9" s="62">
        <f>IF(ISNA(HLOOKUP(BI9, data!$A$1:$BOP$23, VLOOKUP(TFM!$A$2, BS!$A$66:$B$93, 2, FALSE), FALSE)), 0, (HLOOKUP(BI9, data!$A$1:$BOP$23, VLOOKUP(TFM!$A$2, BS!$A$66:$B$93, 2, FALSE), FALSE)))</f>
        <v>0</v>
      </c>
      <c r="BP9" s="62">
        <f>IF(ISNA(HLOOKUP(BJ9, data!$A$1:$BOP$23, VLOOKUP(TFM!$A$2, BS!$A$66:$B$93, 2, FALSE), FALSE)), 0, (HLOOKUP(BJ9, data!$A$1:$BOP$23, VLOOKUP(TFM!$A$2, BS!$A$66:$B$93, 2, FALSE), FALSE)))</f>
        <v>0</v>
      </c>
      <c r="BQ9" s="55">
        <f t="shared" si="33"/>
        <v>-1077957</v>
      </c>
      <c r="BS9" s="61">
        <f t="shared" si="21"/>
        <v>0</v>
      </c>
    </row>
    <row r="10" spans="1:71" ht="16" thickBot="1" x14ac:dyDescent="0.25">
      <c r="A10" s="36" t="s">
        <v>146</v>
      </c>
      <c r="C10" s="36" t="s">
        <v>145</v>
      </c>
      <c r="D10" s="67"/>
      <c r="E10" s="36" t="s">
        <v>144</v>
      </c>
      <c r="F10" s="41" t="str">
        <f t="shared" si="22"/>
        <v>im_s1</v>
      </c>
      <c r="G10" s="41" t="str">
        <f t="shared" si="4"/>
        <v>im_s1_P</v>
      </c>
      <c r="H10" s="41" t="str">
        <f t="shared" si="5"/>
        <v>im_s1_R</v>
      </c>
      <c r="I10" s="41" t="str">
        <f t="shared" si="6"/>
        <v>im_s1_n</v>
      </c>
      <c r="J10" s="62">
        <f>IF(ISNA(HLOOKUP(F10, data!$A$1:$BOP$23, VLOOKUP(TFM!$A$2, BS!$A$66:$B$93, 2, FALSE), FALSE)), 0, (HLOOKUP(F10, data!$A$1:$BOP$23, VLOOKUP(TFM!$A$2, BS!$A$66:$B$93, 2, FALSE), FALSE)))</f>
        <v>0</v>
      </c>
      <c r="K10" s="62">
        <f>IF(ISNA(HLOOKUP(G10, data!$A$1:$BOP$23, VLOOKUP(TFM!$A$2, BS!$A$66:$B$93, 2, FALSE), FALSE)), 0, (HLOOKUP(G10, data!$A$1:$BOP$23, VLOOKUP(TFM!$A$2, BS!$A$66:$B$93, 2, FALSE), FALSE)))</f>
        <v>0</v>
      </c>
      <c r="L10" s="62">
        <f>IF(ISNA(HLOOKUP(H10, data!$A$1:$BOP$23, VLOOKUP(TFM!$A$2, BS!$A$66:$B$93, 2, FALSE), FALSE)), 0, (HLOOKUP(H10, data!$A$1:$BOP$23, VLOOKUP(TFM!$A$2, BS!$A$66:$B$93, 2, FALSE), FALSE)))</f>
        <v>0</v>
      </c>
      <c r="M10" s="62">
        <f>IF(ISNA(HLOOKUP(I10, data!$A$1:$BOP$23, VLOOKUP(TFM!$A$2, BS!$A$66:$B$93, 2, FALSE), FALSE)), 0, (HLOOKUP(I10, data!$A$1:$BOP$23, VLOOKUP(TFM!$A$2, BS!$A$66:$B$93, 2, FALSE), FALSE)))</f>
        <v>0</v>
      </c>
      <c r="N10" s="63">
        <f t="shared" si="23"/>
        <v>0</v>
      </c>
      <c r="O10" s="41" t="str">
        <f t="shared" si="24"/>
        <v>im_h</v>
      </c>
      <c r="P10" s="41" t="str">
        <f t="shared" si="25"/>
        <v>im_h_P</v>
      </c>
      <c r="Q10" s="41" t="str">
        <f t="shared" si="26"/>
        <v>im_h_R</v>
      </c>
      <c r="R10" s="41" t="str">
        <f t="shared" si="27"/>
        <v>im_h_n</v>
      </c>
      <c r="U10" s="62">
        <f>IF(ISNA(HLOOKUP(O10, data!$A$1:$BOP$23, VLOOKUP(TFM!$A$2, BS!$A$66:$B$93, 2, FALSE), FALSE)), 0, (HLOOKUP(O10, data!$A$1:$BOP$23, VLOOKUP(TFM!$A$2, BS!$A$66:$B$93, 2, FALSE), FALSE)))</f>
        <v>0</v>
      </c>
      <c r="V10" s="62">
        <f>IF(ISNA(HLOOKUP(P10, data!$A$1:$BOP$23, VLOOKUP(TFM!$A$2, BS!$A$66:$B$93, 2, FALSE), FALSE)), 0, (HLOOKUP(P10, data!$A$1:$BOP$23, VLOOKUP(TFM!$A$2, BS!$A$66:$B$93, 2, FALSE), FALSE)))</f>
        <v>0</v>
      </c>
      <c r="W10" s="62">
        <f>IF(ISNA(HLOOKUP(Q10, data!$A$1:$BOP$23, VLOOKUP(TFM!$A$2, BS!$A$66:$B$93, 2, FALSE), FALSE)), 0, (HLOOKUP(Q10, data!$A$1:$BOP$23, VLOOKUP(TFM!$A$2, BS!$A$66:$B$93, 2, FALSE), FALSE)))</f>
        <v>0</v>
      </c>
      <c r="X10" s="62">
        <f>IF(ISNA(HLOOKUP(R10, data!$A$1:$BOP$23, VLOOKUP(TFM!$A$2, BS!$A$66:$B$93, 2, FALSE), FALSE)), 0, (HLOOKUP(R10, data!$A$1:$BOP$23, VLOOKUP(TFM!$A$2, BS!$A$66:$B$93, 2, FALSE), FALSE)))</f>
        <v>0</v>
      </c>
      <c r="Y10" s="63"/>
      <c r="Z10" s="41" t="str">
        <f t="shared" si="28"/>
        <v>im_g</v>
      </c>
      <c r="AA10" s="41" t="str">
        <f t="shared" si="7"/>
        <v>im_g_P</v>
      </c>
      <c r="AB10" s="41" t="str">
        <f t="shared" si="8"/>
        <v>im_g_R</v>
      </c>
      <c r="AC10" s="41" t="str">
        <f t="shared" si="9"/>
        <v>im_g_n</v>
      </c>
      <c r="AF10" s="62">
        <f>IF(ISNA(HLOOKUP(Z10, data!$A$1:$BOP$23, VLOOKUP(TFM!$A$2, BS!$A$66:$B$93, 2, FALSE), FALSE)), 0, (HLOOKUP(Z10, data!$A$1:$BOP$23, VLOOKUP(TFM!$A$2, BS!$A$66:$B$93, 2, FALSE), FALSE)))</f>
        <v>0</v>
      </c>
      <c r="AG10" s="62">
        <f>IF(ISNA(HLOOKUP(AA10, data!$A$1:$BOP$23, VLOOKUP(TFM!$A$2, BS!$A$66:$B$93, 2, FALSE), FALSE)), 0, (HLOOKUP(AA10, data!$A$1:$BOP$23, VLOOKUP(TFM!$A$2, BS!$A$66:$B$93, 2, FALSE), FALSE)))</f>
        <v>0</v>
      </c>
      <c r="AH10" s="62">
        <f>IF(ISNA(HLOOKUP(AB10, data!$A$1:$BOP$23, VLOOKUP(TFM!$A$2, BS!$A$66:$B$93, 2, FALSE), FALSE)), 0, (HLOOKUP(AB10, data!$A$1:$BOP$23, VLOOKUP(TFM!$A$2, BS!$A$66:$B$93, 2, FALSE), FALSE)))</f>
        <v>0</v>
      </c>
      <c r="AI10" s="62">
        <f>IF(ISNA(HLOOKUP(AC10, data!$A$1:$BOP$23, VLOOKUP(TFM!$A$2, BS!$A$66:$B$93, 2, FALSE), FALSE)), 0, (HLOOKUP(AC10, data!$A$1:$BOP$23, VLOOKUP(TFM!$A$2, BS!$A$66:$B$93, 2, FALSE), FALSE)))</f>
        <v>0</v>
      </c>
      <c r="AJ10" s="63">
        <f t="shared" si="29"/>
        <v>0</v>
      </c>
      <c r="AK10" s="41" t="str">
        <f t="shared" si="30"/>
        <v>im_f</v>
      </c>
      <c r="AL10" s="41" t="str">
        <f t="shared" si="10"/>
        <v>im_f_P</v>
      </c>
      <c r="AM10" s="41" t="str">
        <f t="shared" si="11"/>
        <v>im_f_R</v>
      </c>
      <c r="AN10" s="41" t="str">
        <f t="shared" si="12"/>
        <v>im_f_n</v>
      </c>
      <c r="AQ10" s="62">
        <f>IF(ISNA(HLOOKUP(AK10, data!$A$1:$BOP$23, VLOOKUP(TFM!$A$2, BS!$A$66:$B$93, 2, FALSE), FALSE)), 0, (HLOOKUP(AK10, data!$A$1:$BOP$23, VLOOKUP(TFM!$A$2, BS!$A$66:$B$93, 2, FALSE), FALSE)))</f>
        <v>0</v>
      </c>
      <c r="AR10" s="62">
        <f>IF(ISNA(HLOOKUP(AL10, data!$A$1:$BOP$23, VLOOKUP(TFM!$A$2, BS!$A$66:$B$93, 2, FALSE), FALSE)), 0, (HLOOKUP(AL10, data!$A$1:$BOP$23, VLOOKUP(TFM!$A$2, BS!$A$66:$B$93, 2, FALSE), FALSE)))</f>
        <v>0</v>
      </c>
      <c r="AS10" s="62">
        <f>IF(ISNA(HLOOKUP(AM10, data!$A$1:$BOP$23, VLOOKUP(TFM!$A$2, BS!$A$66:$B$93, 2, FALSE), FALSE)), 0, (HLOOKUP(AM10, data!$A$1:$BOP$23, VLOOKUP(TFM!$A$2, BS!$A$66:$B$93, 2, FALSE), FALSE)))</f>
        <v>0</v>
      </c>
      <c r="AT10" s="62">
        <f>IF(ISNA(HLOOKUP(AN10, data!$A$1:$BOP$23, VLOOKUP(TFM!$A$2, BS!$A$66:$B$93, 2, FALSE), FALSE)), 0, (HLOOKUP(AN10, data!$A$1:$BOP$23, VLOOKUP(TFM!$A$2, BS!$A$66:$B$93, 2, FALSE), FALSE)))</f>
        <v>0</v>
      </c>
      <c r="AU10" s="63">
        <f t="shared" si="13"/>
        <v>0</v>
      </c>
      <c r="AV10" s="41" t="str">
        <f t="shared" si="31"/>
        <v>im_nf</v>
      </c>
      <c r="AW10" s="41" t="str">
        <f t="shared" si="14"/>
        <v>im_nf_P</v>
      </c>
      <c r="AX10" s="41" t="str">
        <f t="shared" si="15"/>
        <v>im_nf_R</v>
      </c>
      <c r="AY10" s="41" t="str">
        <f t="shared" si="16"/>
        <v>im_nf_n</v>
      </c>
      <c r="AZ10" s="64" t="str">
        <f>CONCATENATE("-", BG10)</f>
        <v>-im_row</v>
      </c>
      <c r="BB10" s="62">
        <f>IF(ISNA(HLOOKUP(AV10, data!$A$1:$BOP$23, VLOOKUP(TFM!$A$2, BS!$A$66:$B$93, 2, FALSE), FALSE)), 0, (HLOOKUP(AV10, data!$A$1:$BOP$23, VLOOKUP(TFM!$A$2, BS!$A$66:$B$93, 2, FALSE), FALSE)))</f>
        <v>0</v>
      </c>
      <c r="BC10" s="59">
        <f>IF(ISNA(HLOOKUP(BG10, data!$A$1:$BOP$23, VLOOKUP(TFM!$A$2, BS!$A$66:$B$93, 2, FALSE), FALSE)), 0, (HLOOKUP(BG10, data!$A$1:$BOP$23, VLOOKUP(TFM!$A$2, BS!$A$66:$B$93, 2, FALSE), FALSE)))</f>
        <v>940365</v>
      </c>
      <c r="BD10" s="62">
        <f>IF(ISNA(HLOOKUP(AX10, data!$A$1:$BOP$23, VLOOKUP(TFM!$A$2, BS!$A$66:$B$93, 2, FALSE), FALSE)), 0, (HLOOKUP(AX10, data!$A$1:$BOP$23, VLOOKUP(TFM!$A$2, BS!$A$66:$B$93, 2, FALSE), FALSE)))</f>
        <v>0</v>
      </c>
      <c r="BE10" s="62">
        <f>IF(ISNA(HLOOKUP(AY10, data!$A$1:$BOP$23, VLOOKUP(TFM!$A$2, BS!$A$66:$B$93, 2, FALSE), FALSE)), 0, (HLOOKUP(AY10, data!$A$1:$BOP$23, VLOOKUP(TFM!$A$2, BS!$A$66:$B$93, 2, FALSE), FALSE)))</f>
        <v>0</v>
      </c>
      <c r="BF10" s="63">
        <f t="shared" si="17"/>
        <v>-940365</v>
      </c>
      <c r="BG10" s="41" t="str">
        <f t="shared" si="32"/>
        <v>im_row</v>
      </c>
      <c r="BH10" s="41" t="str">
        <f t="shared" si="18"/>
        <v>im_row_P</v>
      </c>
      <c r="BI10" s="41" t="str">
        <f t="shared" si="19"/>
        <v>im_row_R</v>
      </c>
      <c r="BJ10" s="41" t="str">
        <f t="shared" si="20"/>
        <v>im_row_n</v>
      </c>
      <c r="BK10" s="68" t="str">
        <f>CONCATENATE(BG10)</f>
        <v>im_row</v>
      </c>
      <c r="BL10" s="60"/>
      <c r="BM10" s="62">
        <f>IF(ISNA(HLOOKUP(BG10, data!$A$1:$BOP$23, VLOOKUP(TFM!$A$2, BS!$A$66:$B$93, 2, FALSE), FALSE)), 0, (HLOOKUP(BG10, data!$A$1:$BOP$23, VLOOKUP(TFM!$A$2, BS!$A$66:$B$93, 2, FALSE), FALSE)))</f>
        <v>940365</v>
      </c>
      <c r="BN10" s="62">
        <f>IF(ISNA(HLOOKUP(BH10, data!$A$1:$BOP$23, VLOOKUP(TFM!$A$2, BS!$A$66:$B$93, 2, FALSE), FALSE)), 0, (HLOOKUP(BH10, data!$A$1:$BOP$23, VLOOKUP(TFM!$A$2, BS!$A$66:$B$93, 2, FALSE), FALSE)))</f>
        <v>0</v>
      </c>
      <c r="BO10" s="62">
        <f>IF(ISNA(HLOOKUP(BI10, data!$A$1:$BOP$23, VLOOKUP(TFM!$A$2, BS!$A$66:$B$93, 2, FALSE), FALSE)), 0, (HLOOKUP(BI10, data!$A$1:$BOP$23, VLOOKUP(TFM!$A$2, BS!$A$66:$B$93, 2, FALSE), FALSE)))</f>
        <v>0</v>
      </c>
      <c r="BP10" s="62">
        <f>IF(ISNA(HLOOKUP(BJ10, data!$A$1:$BOP$23, VLOOKUP(TFM!$A$2, BS!$A$66:$B$93, 2, FALSE), FALSE)), 0, (HLOOKUP(BJ10, data!$A$1:$BOP$23, VLOOKUP(TFM!$A$2, BS!$A$66:$B$93, 2, FALSE), FALSE)))</f>
        <v>0</v>
      </c>
      <c r="BQ10" s="63">
        <f t="shared" si="33"/>
        <v>940365</v>
      </c>
      <c r="BS10" s="61">
        <f t="shared" si="21"/>
        <v>0</v>
      </c>
    </row>
    <row r="11" spans="1:71" s="70" customFormat="1" ht="16" thickBot="1" x14ac:dyDescent="0.25">
      <c r="A11" s="69" t="s">
        <v>166</v>
      </c>
      <c r="C11" s="70" t="s">
        <v>143</v>
      </c>
      <c r="D11" s="185" t="s">
        <v>1545</v>
      </c>
      <c r="E11" s="70" t="s">
        <v>164</v>
      </c>
      <c r="F11" s="71" t="str">
        <f>CONCATENATE($D11, "_", F$4)</f>
        <v>gnp_s1</v>
      </c>
      <c r="G11" s="71" t="str">
        <f>CONCATENATE($D11, "_", G$4, "_", K$4)</f>
        <v>gnp_s1_P</v>
      </c>
      <c r="H11" s="71" t="str">
        <f>CONCATENATE($D11, "_", H$4, "_", L$4)</f>
        <v>gnp_s1_R</v>
      </c>
      <c r="I11" s="71" t="str">
        <f>CONCATENATE($D11, "_", H$4, "_", N$5)</f>
        <v>gnp_s1_n</v>
      </c>
      <c r="J11" s="72">
        <f>IF(ISNA(HLOOKUP(F11, data!$A$1:$BOP$23, VLOOKUP(TFM!$A$2, BS!$A$66:$B$93, 2, FALSE), FALSE)), 0, (HLOOKUP(F11, data!$A$1:$BOP$23, VLOOKUP(TFM!$A$2, BS!$A$66:$B$93, 2, FALSE), FALSE)))</f>
        <v>1977255</v>
      </c>
      <c r="K11" s="72">
        <f>IF(ISNA(HLOOKUP(G11, data!$A$1:$BOP$23, VLOOKUP(TFM!$A$2, BS!$A$66:$B$93, 2, FALSE), FALSE)), 0, (HLOOKUP(G11, data!$A$1:$BOP$23, VLOOKUP(TFM!$A$2, BS!$A$66:$B$93, 2, FALSE), FALSE)))</f>
        <v>0</v>
      </c>
      <c r="L11" s="72">
        <f>IF(ISNA(HLOOKUP(H11, data!$A$1:$BOP$23, VLOOKUP(TFM!$A$2, BS!$A$66:$B$93, 2, FALSE), FALSE)), 0, (HLOOKUP(H11, data!$A$1:$BOP$23, VLOOKUP(TFM!$A$2, BS!$A$66:$B$93, 2, FALSE), FALSE)))</f>
        <v>0</v>
      </c>
      <c r="M11" s="72">
        <f>IF(ISNA(HLOOKUP(I11, data!$A$1:$BOP$23, VLOOKUP(TFM!$A$2, BS!$A$66:$B$93, 2, FALSE), FALSE)), 0, (HLOOKUP(I11, data!$A$1:$BOP$23, VLOOKUP(TFM!$A$2, BS!$A$66:$B$93, 2, FALSE), FALSE)))</f>
        <v>0</v>
      </c>
      <c r="N11" s="73">
        <f t="shared" si="23"/>
        <v>1977255</v>
      </c>
      <c r="O11" s="71" t="str">
        <f t="shared" si="24"/>
        <v>gdp_h</v>
      </c>
      <c r="P11" s="71" t="str">
        <f t="shared" si="25"/>
        <v>gdp_h_P</v>
      </c>
      <c r="Q11" s="71" t="str">
        <f t="shared" si="26"/>
        <v>gdp_h_R</v>
      </c>
      <c r="R11" s="71" t="str">
        <f t="shared" si="27"/>
        <v>gdp_h_n</v>
      </c>
      <c r="S11" s="74"/>
      <c r="T11" s="75"/>
      <c r="U11" s="72">
        <f>IF(ISNA(HLOOKUP(O11, data!$A$1:$BOP$23, VLOOKUP(TFM!$A$2, BS!$A$66:$B$93, 2, FALSE), FALSE)), 0, (HLOOKUP(O11, data!$A$1:$BOP$23, VLOOKUP(TFM!$A$2, BS!$A$66:$B$93, 2, FALSE), FALSE)))</f>
        <v>232318</v>
      </c>
      <c r="V11" s="72">
        <f>IF(ISNA(HLOOKUP(P11, data!$A$1:$BOP$23, VLOOKUP(TFM!$A$2, BS!$A$66:$B$93, 2, FALSE), FALSE)), 0, (HLOOKUP(P11, data!$A$1:$BOP$23, VLOOKUP(TFM!$A$2, BS!$A$66:$B$93, 2, FALSE), FALSE)))</f>
        <v>0</v>
      </c>
      <c r="W11" s="72">
        <f>IF(ISNA(HLOOKUP(Q11, data!$A$1:$BOP$23, VLOOKUP(TFM!$A$2, BS!$A$66:$B$93, 2, FALSE), FALSE)), 0, (HLOOKUP(Q11, data!$A$1:$BOP$23, VLOOKUP(TFM!$A$2, BS!$A$66:$B$93, 2, FALSE), FALSE)))</f>
        <v>0</v>
      </c>
      <c r="X11" s="72">
        <f>IF(ISNA(HLOOKUP(R11, data!$A$1:$BOP$23, VLOOKUP(TFM!$A$2, BS!$A$66:$B$93, 2, FALSE), FALSE)), 0, (HLOOKUP(R11, data!$A$1:$BOP$23, VLOOKUP(TFM!$A$2, BS!$A$66:$B$93, 2, FALSE), FALSE)))</f>
        <v>0</v>
      </c>
      <c r="Y11" s="73">
        <f t="shared" si="34"/>
        <v>232318</v>
      </c>
      <c r="Z11" s="71" t="str">
        <f t="shared" si="28"/>
        <v>gdp_g</v>
      </c>
      <c r="AA11" s="71" t="str">
        <f t="shared" si="7"/>
        <v>gdp_g_P</v>
      </c>
      <c r="AB11" s="71" t="str">
        <f t="shared" si="8"/>
        <v>gdp_g_R</v>
      </c>
      <c r="AC11" s="71" t="str">
        <f t="shared" si="9"/>
        <v>gdp_g_n</v>
      </c>
      <c r="AD11" s="75"/>
      <c r="AE11" s="75"/>
      <c r="AF11" s="72">
        <f>IF(ISNA(HLOOKUP(Z11, data!$A$1:$BOP$23, VLOOKUP(TFM!$A$2, BS!$A$66:$B$93, 2, FALSE), FALSE)), 0, (HLOOKUP(Z11, data!$A$1:$BOP$23, VLOOKUP(TFM!$A$2, BS!$A$66:$B$93, 2, FALSE), FALSE)))</f>
        <v>376603</v>
      </c>
      <c r="AG11" s="72">
        <f>IF(ISNA(HLOOKUP(AA11, data!$A$1:$BOP$23, VLOOKUP(TFM!$A$2, BS!$A$66:$B$93, 2, FALSE), FALSE)), 0, (HLOOKUP(AA11, data!$A$1:$BOP$23, VLOOKUP(TFM!$A$2, BS!$A$66:$B$93, 2, FALSE), FALSE)))</f>
        <v>0</v>
      </c>
      <c r="AH11" s="72">
        <f>IF(ISNA(HLOOKUP(AB11, data!$A$1:$BOP$23, VLOOKUP(TFM!$A$2, BS!$A$66:$B$93, 2, FALSE), FALSE)), 0, (HLOOKUP(AB11, data!$A$1:$BOP$23, VLOOKUP(TFM!$A$2, BS!$A$66:$B$93, 2, FALSE), FALSE)))</f>
        <v>0</v>
      </c>
      <c r="AI11" s="72">
        <f>IF(ISNA(HLOOKUP(AC11, data!$A$1:$BOP$23, VLOOKUP(TFM!$A$2, BS!$A$66:$B$93, 2, FALSE), FALSE)), 0, (HLOOKUP(AC11, data!$A$1:$BOP$23, VLOOKUP(TFM!$A$2, BS!$A$66:$B$93, 2, FALSE), FALSE)))</f>
        <v>0</v>
      </c>
      <c r="AJ11" s="73">
        <f t="shared" si="29"/>
        <v>376603</v>
      </c>
      <c r="AK11" s="71" t="str">
        <f t="shared" si="30"/>
        <v>gdp_f</v>
      </c>
      <c r="AL11" s="71" t="str">
        <f t="shared" si="10"/>
        <v>gdp_f_P</v>
      </c>
      <c r="AM11" s="71" t="str">
        <f t="shared" si="11"/>
        <v>gdp_f_R</v>
      </c>
      <c r="AN11" s="71" t="str">
        <f t="shared" si="12"/>
        <v>gdp_f_n</v>
      </c>
      <c r="AO11" s="75"/>
      <c r="AP11" s="75"/>
      <c r="AQ11" s="72">
        <f>IF(ISNA(HLOOKUP(AK11, data!$A$1:$BOP$23, VLOOKUP(TFM!$A$2, BS!$A$66:$B$93, 2, FALSE), FALSE)), 0, (HLOOKUP(AK11, data!$A$1:$BOP$23, VLOOKUP(TFM!$A$2, BS!$A$66:$B$93, 2, FALSE), FALSE)))</f>
        <v>106193</v>
      </c>
      <c r="AR11" s="72">
        <f>IF(ISNA(HLOOKUP(AL11, data!$A$1:$BOP$23, VLOOKUP(TFM!$A$2, BS!$A$66:$B$93, 2, FALSE), FALSE)), 0, (HLOOKUP(AL11, data!$A$1:$BOP$23, VLOOKUP(TFM!$A$2, BS!$A$66:$B$93, 2, FALSE), FALSE)))</f>
        <v>0</v>
      </c>
      <c r="AS11" s="72">
        <f>IF(ISNA(HLOOKUP(AM11, data!$A$1:$BOP$23, VLOOKUP(TFM!$A$2, BS!$A$66:$B$93, 2, FALSE), FALSE)), 0, (HLOOKUP(AM11, data!$A$1:$BOP$23, VLOOKUP(TFM!$A$2, BS!$A$66:$B$93, 2, FALSE), FALSE)))</f>
        <v>0</v>
      </c>
      <c r="AT11" s="72">
        <f>IF(ISNA(HLOOKUP(AN11, data!$A$1:$BOP$23, VLOOKUP(TFM!$A$2, BS!$A$66:$B$93, 2, FALSE), FALSE)), 0, (HLOOKUP(AN11, data!$A$1:$BOP$23, VLOOKUP(TFM!$A$2, BS!$A$66:$B$93, 2, FALSE), FALSE)))</f>
        <v>0</v>
      </c>
      <c r="AU11" s="73">
        <f t="shared" si="13"/>
        <v>106193</v>
      </c>
      <c r="AV11" s="71" t="str">
        <f t="shared" si="31"/>
        <v>gdp_nf</v>
      </c>
      <c r="AW11" s="71" t="str">
        <f t="shared" si="14"/>
        <v>gdp_nf_P</v>
      </c>
      <c r="AX11" s="71" t="str">
        <f t="shared" si="15"/>
        <v>gdp_nf_R</v>
      </c>
      <c r="AY11" s="71" t="str">
        <f t="shared" si="16"/>
        <v>gdp_nf_n</v>
      </c>
      <c r="AZ11" s="74"/>
      <c r="BA11" s="75"/>
      <c r="BB11" s="72">
        <f>IF(ISNA(HLOOKUP(AV11, data!$A$1:$BOP$23, VLOOKUP(TFM!$A$2, BS!$A$66:$B$93, 2, FALSE), FALSE)), 0, (HLOOKUP(AV11, data!$A$1:$BOP$23, VLOOKUP(TFM!$A$2, BS!$A$66:$B$93, 2, FALSE), FALSE)))</f>
        <v>1000081</v>
      </c>
      <c r="BC11" s="72">
        <f>IF(ISNA(HLOOKUP(AW11, data!$A$1:$BOP$23, VLOOKUP(TFM!$A$2, BS!$A$66:$B$93, 2, FALSE), FALSE)), 0, (HLOOKUP(AW11, data!$A$1:$BOP$23, VLOOKUP(TFM!$A$2, BS!$A$66:$B$93, 2, FALSE), FALSE)))</f>
        <v>0</v>
      </c>
      <c r="BD11" s="72">
        <f>IF(ISNA(HLOOKUP(AX11, data!$A$1:$BOP$23, VLOOKUP(TFM!$A$2, BS!$A$66:$B$93, 2, FALSE), FALSE)), 0, (HLOOKUP(AX11, data!$A$1:$BOP$23, VLOOKUP(TFM!$A$2, BS!$A$66:$B$93, 2, FALSE), FALSE)))</f>
        <v>0</v>
      </c>
      <c r="BE11" s="72">
        <f>IF(ISNA(HLOOKUP(AY11, data!$A$1:$BOP$23, VLOOKUP(TFM!$A$2, BS!$A$66:$B$93, 2, FALSE), FALSE)), 0, (HLOOKUP(AY11, data!$A$1:$BOP$23, VLOOKUP(TFM!$A$2, BS!$A$66:$B$93, 2, FALSE), FALSE)))</f>
        <v>0</v>
      </c>
      <c r="BF11" s="73">
        <f t="shared" si="17"/>
        <v>1000081</v>
      </c>
      <c r="BG11" s="71" t="str">
        <f t="shared" si="32"/>
        <v>gdp_row</v>
      </c>
      <c r="BH11" s="71" t="str">
        <f t="shared" si="18"/>
        <v>gdp_row_P</v>
      </c>
      <c r="BI11" s="71" t="str">
        <f t="shared" si="19"/>
        <v>gdp_row_R</v>
      </c>
      <c r="BJ11" s="71" t="str">
        <f t="shared" si="20"/>
        <v>gdp_row_n</v>
      </c>
      <c r="BK11" s="76"/>
      <c r="BL11" s="77"/>
      <c r="BM11" s="72">
        <f>IF(ISNA(HLOOKUP(BG11, data!$A$1:$BOP$23, VLOOKUP(TFM!$A$2, BS!$A$66:$B$93, 2, FALSE), FALSE)), 0, (HLOOKUP(BG11, data!$A$1:$BOP$23, VLOOKUP(TFM!$A$2, BS!$A$66:$B$93, 2, FALSE), FALSE)))</f>
        <v>0</v>
      </c>
      <c r="BN11" s="72">
        <f>IF(ISNA(HLOOKUP(BH11, data!$A$1:$BOP$23, VLOOKUP(TFM!$A$2, BS!$A$66:$B$93, 2, FALSE), FALSE)), 0, (HLOOKUP(BH11, data!$A$1:$BOP$23, VLOOKUP(TFM!$A$2, BS!$A$66:$B$93, 2, FALSE), FALSE)))</f>
        <v>0</v>
      </c>
      <c r="BO11" s="72">
        <f>IF(ISNA(HLOOKUP(BI11, data!$A$1:$BOP$23, VLOOKUP(TFM!$A$2, BS!$A$66:$B$93, 2, FALSE), FALSE)), 0, (HLOOKUP(BI11, data!$A$1:$BOP$23, VLOOKUP(TFM!$A$2, BS!$A$66:$B$93, 2, FALSE), FALSE)))</f>
        <v>0</v>
      </c>
      <c r="BP11" s="72">
        <f>IF(ISNA(HLOOKUP(BJ11, data!$A$1:$BOP$23, VLOOKUP(TFM!$A$2, BS!$A$66:$B$93, 2, FALSE), FALSE)), 0, (HLOOKUP(BJ11, data!$A$1:$BOP$23, VLOOKUP(TFM!$A$2, BS!$A$66:$B$93, 2, FALSE), FALSE)))</f>
        <v>0</v>
      </c>
      <c r="BQ11" s="73">
        <f t="shared" si="33"/>
        <v>0</v>
      </c>
      <c r="BS11" s="61">
        <f t="shared" si="21"/>
        <v>1715195</v>
      </c>
    </row>
    <row r="12" spans="1:71" ht="16" thickBot="1" x14ac:dyDescent="0.25">
      <c r="A12" s="36" t="s">
        <v>142</v>
      </c>
      <c r="C12" s="6" t="s">
        <v>1567</v>
      </c>
      <c r="E12" s="6" t="s">
        <v>1568</v>
      </c>
      <c r="F12" s="41" t="str">
        <f t="shared" si="22"/>
        <v>tt_s1</v>
      </c>
      <c r="G12" s="41" t="str">
        <f t="shared" ref="G12" si="35">CONCATENATE($E12, "_", G$4, "_", K$4)</f>
        <v>tt_s1_P</v>
      </c>
      <c r="H12" s="41" t="str">
        <f t="shared" ref="H12" si="36">CONCATENATE($E12, "_", H$4, "_", L$4)</f>
        <v>tt_s1_R</v>
      </c>
      <c r="I12" s="41" t="str">
        <f t="shared" ref="I12" si="37">CONCATENATE($E12, "_", H$4, "_", N$5)</f>
        <v>tt_s1_n</v>
      </c>
      <c r="J12" s="54">
        <f>IF(ISNA(HLOOKUP(F12, data!$A$1:$BOP$23, VLOOKUP(TFM!$A$2, BS!$A$66:$B$93, 2, FALSE), FALSE)), 0, (HLOOKUP(F12, data!$A$1:$BOP$23, VLOOKUP(TFM!$A$2, BS!$A$66:$B$93, 2, FALSE), FALSE)))</f>
        <v>0</v>
      </c>
      <c r="K12" s="54">
        <f>IF(ISNA(HLOOKUP(G12, data!$A$1:$BOP$23, VLOOKUP(TFM!$A$2, BS!$A$66:$B$93, 2, FALSE), FALSE)), 0, (HLOOKUP(G12, data!$A$1:$BOP$23, VLOOKUP(TFM!$A$2, BS!$A$66:$B$93, 2, FALSE), FALSE)))</f>
        <v>324660</v>
      </c>
      <c r="L12" s="54">
        <f>IF(ISNA(HLOOKUP(H12, data!$A$1:$BOP$23, VLOOKUP(TFM!$A$2, BS!$A$66:$B$93, 2, FALSE), FALSE)), 0, (HLOOKUP(H12, data!$A$1:$BOP$23, VLOOKUP(TFM!$A$2, BS!$A$66:$B$93, 2, FALSE), FALSE)))</f>
        <v>321627</v>
      </c>
      <c r="M12" s="54">
        <f>IF(ISNA(HLOOKUP(I12, data!$A$1:$BOP$23, VLOOKUP(TFM!$A$2, BS!$A$66:$B$93, 2, FALSE), FALSE)), 0, (HLOOKUP(I12, data!$A$1:$BOP$23, VLOOKUP(TFM!$A$2, BS!$A$66:$B$93, 2, FALSE), FALSE)))</f>
        <v>-3033</v>
      </c>
      <c r="N12" s="78">
        <f t="shared" ref="N12" si="38">L12-K12+J12</f>
        <v>-3033</v>
      </c>
      <c r="O12" s="41" t="str">
        <f t="shared" si="24"/>
        <v>tt_h</v>
      </c>
      <c r="P12" s="41" t="str">
        <f t="shared" ref="P12" si="39">CONCATENATE($E12, "_", P$4, "_", V$4)</f>
        <v>tt_h_P</v>
      </c>
      <c r="Q12" s="41" t="str">
        <f t="shared" ref="Q12" si="40">CONCATENATE($E12, "_", Q$4, "_", W$4)</f>
        <v>tt_h_R</v>
      </c>
      <c r="R12" s="41" t="str">
        <f t="shared" ref="R12" si="41">CONCATENATE($E12, "_", Q$4, "_", Y$5)</f>
        <v>tt_h_n</v>
      </c>
      <c r="U12" s="54">
        <f>IF(ISNA(HLOOKUP(O12, data!$A$1:$BOP$23, VLOOKUP(TFM!$A$2, BS!$A$66:$B$93, 2, FALSE), FALSE)), 0, (HLOOKUP(O12, data!$A$1:$BOP$23, VLOOKUP(TFM!$A$2, BS!$A$66:$B$93, 2, FALSE), FALSE)))</f>
        <v>-16244</v>
      </c>
      <c r="V12" s="54">
        <f>IF(ISNA(HLOOKUP(P12, data!$A$1:$BOP$23, VLOOKUP(TFM!$A$2, BS!$A$66:$B$93, 2, FALSE), FALSE)), 0, (HLOOKUP(P12, data!$A$1:$BOP$23, VLOOKUP(TFM!$A$2, BS!$A$66:$B$93, 2, FALSE), FALSE)))</f>
        <v>0</v>
      </c>
      <c r="W12" s="54">
        <f>IF(ISNA(HLOOKUP(Q12, data!$A$1:$BOP$23, VLOOKUP(TFM!$A$2, BS!$A$66:$B$93, 2, FALSE), FALSE)), 0, (HLOOKUP(Q12, data!$A$1:$BOP$23, VLOOKUP(TFM!$A$2, BS!$A$66:$B$93, 2, FALSE), FALSE)))</f>
        <v>0</v>
      </c>
      <c r="X12" s="54">
        <f>IF(ISNA(HLOOKUP(R12, data!$A$1:$BOP$23, VLOOKUP(TFM!$A$2, BS!$A$66:$B$93, 2, FALSE), FALSE)), 0, (HLOOKUP(R12, data!$A$1:$BOP$23, VLOOKUP(TFM!$A$2, BS!$A$66:$B$93, 2, FALSE), FALSE)))</f>
        <v>0</v>
      </c>
      <c r="Y12" s="78"/>
      <c r="Z12" s="41" t="str">
        <f t="shared" si="28"/>
        <v>tt_g</v>
      </c>
      <c r="AA12" s="41" t="str">
        <f t="shared" ref="AA12" si="42">CONCATENATE($E12, "_", AA$4, "_", AG$4)</f>
        <v>tt_g_P</v>
      </c>
      <c r="AB12" s="41" t="str">
        <f t="shared" ref="AB12" si="43">CONCATENATE($E12, "_", AB$4, "_", AH$4)</f>
        <v>tt_g_R</v>
      </c>
      <c r="AC12" s="41" t="str">
        <f t="shared" ref="AC12" si="44">CONCATENATE($E12, "_", AB$4, "_", AJ$5)</f>
        <v>tt_g_n</v>
      </c>
      <c r="AD12" s="58" t="str">
        <f>Z12</f>
        <v>tt_g</v>
      </c>
      <c r="AF12" s="54">
        <f>IF(ISNA(HLOOKUP(Z12, data!$A$1:$BOP$23, VLOOKUP(TFM!$A$2, BS!$A$66:$B$93, 2, FALSE), FALSE)), 0, (HLOOKUP(Z12, data!$A$1:$BOP$23, VLOOKUP(TFM!$A$2, BS!$A$66:$B$93, 2, FALSE), FALSE)))</f>
        <v>0</v>
      </c>
      <c r="AG12" s="54">
        <f>IF(ISNA(HLOOKUP(AA12, data!$A$1:$BOP$23, VLOOKUP(TFM!$A$2, BS!$A$66:$B$93, 2, FALSE), FALSE)), 0, (HLOOKUP(AA12, data!$A$1:$BOP$23, VLOOKUP(TFM!$A$2, BS!$A$66:$B$93, 2, FALSE), FALSE)))</f>
        <v>2999</v>
      </c>
      <c r="AH12" s="54">
        <f>IF(ISNA(HLOOKUP(AB12, data!$A$1:$BOP$23, VLOOKUP(TFM!$A$2, BS!$A$66:$B$93, 2, FALSE), FALSE)), 0, (HLOOKUP(AB12, data!$A$1:$BOP$23, VLOOKUP(TFM!$A$2, BS!$A$66:$B$93, 2, FALSE), FALSE)))</f>
        <v>321627</v>
      </c>
      <c r="AI12" s="54">
        <f>IF(ISNA(HLOOKUP(AC12, data!$A$1:$BOP$23, VLOOKUP(TFM!$A$2, BS!$A$66:$B$93, 2, FALSE), FALSE)), 0, (HLOOKUP(AC12, data!$A$1:$BOP$23, VLOOKUP(TFM!$A$2, BS!$A$66:$B$93, 2, FALSE), FALSE)))</f>
        <v>318628</v>
      </c>
      <c r="AJ12" s="78">
        <f t="shared" ref="AJ12" si="45">AH12-AG12+AF12</f>
        <v>318628</v>
      </c>
      <c r="AK12" s="41" t="str">
        <f t="shared" si="30"/>
        <v>tt_f</v>
      </c>
      <c r="AL12" s="41" t="str">
        <f t="shared" ref="AL12" si="46">CONCATENATE($E12, "_", AL$4, "_", AR$4)</f>
        <v>tt_f_P</v>
      </c>
      <c r="AM12" s="41" t="str">
        <f t="shared" ref="AM12" si="47">CONCATENATE($E12, "_", AM$4, "_", AS$4)</f>
        <v>tt_f_R</v>
      </c>
      <c r="AN12" s="41" t="str">
        <f t="shared" ref="AN12" si="48">CONCATENATE($E12, "_", AM$4, "_", AU$5)</f>
        <v>tt_f_n</v>
      </c>
      <c r="AO12" s="58"/>
      <c r="AQ12" s="54">
        <f>IF(ISNA(HLOOKUP(AK12, data!$A$1:$BOP$23, VLOOKUP(TFM!$A$2, BS!$A$66:$B$93, 2, FALSE), FALSE)), 0, (HLOOKUP(AK12, data!$A$1:$BOP$23, VLOOKUP(TFM!$A$2, BS!$A$66:$B$93, 2, FALSE), FALSE)))</f>
        <v>-7487</v>
      </c>
      <c r="AR12" s="54">
        <f>IF(ISNA(HLOOKUP(AL12, data!$A$1:$BOP$23, VLOOKUP(TFM!$A$2, BS!$A$66:$B$93, 2, FALSE), FALSE)), 0, (HLOOKUP(AL12, data!$A$1:$BOP$23, VLOOKUP(TFM!$A$2, BS!$A$66:$B$93, 2, FALSE), FALSE)))</f>
        <v>0</v>
      </c>
      <c r="AS12" s="54">
        <f>IF(ISNA(HLOOKUP(AM12, data!$A$1:$BOP$23, VLOOKUP(TFM!$A$2, BS!$A$66:$B$93, 2, FALSE), FALSE)), 0, (HLOOKUP(AM12, data!$A$1:$BOP$23, VLOOKUP(TFM!$A$2, BS!$A$66:$B$93, 2, FALSE), FALSE)))</f>
        <v>0</v>
      </c>
      <c r="AT12" s="54">
        <f>IF(ISNA(HLOOKUP(AN12, data!$A$1:$BOP$23, VLOOKUP(TFM!$A$2, BS!$A$66:$B$93, 2, FALSE), FALSE)), 0, (HLOOKUP(AN12, data!$A$1:$BOP$23, VLOOKUP(TFM!$A$2, BS!$A$66:$B$93, 2, FALSE), FALSE)))</f>
        <v>0</v>
      </c>
      <c r="AU12" s="78">
        <f t="shared" ref="AU12" si="49">AS12-AR12+AQ12</f>
        <v>-7487</v>
      </c>
      <c r="AV12" s="41" t="str">
        <f t="shared" si="31"/>
        <v>tt_nf</v>
      </c>
      <c r="AW12" s="41" t="str">
        <f t="shared" ref="AW12" si="50">CONCATENATE($E12, "_", AW$4, "_", BC$4)</f>
        <v>tt_nf_P</v>
      </c>
      <c r="AX12" s="41" t="str">
        <f t="shared" ref="AX12" si="51">CONCATENATE($E12, "_", AX$4, "_", BD$4)</f>
        <v>tt_nf_R</v>
      </c>
      <c r="AY12" s="41" t="str">
        <f t="shared" ref="AY12" si="52">CONCATENATE($E12, "_", AX$4, "_", BF$5)</f>
        <v>tt_nf_n</v>
      </c>
      <c r="AZ12" s="64" t="str">
        <f>CONCATENATE("-",AV12)</f>
        <v>-tt_nf</v>
      </c>
      <c r="BB12" s="54">
        <f>IF(ISNA(HLOOKUP(AV12, data!$A$1:$BOP$23, VLOOKUP(TFM!$A$2, BS!$A$66:$B$93, 2, FALSE), FALSE)), 0, (HLOOKUP(AV12, data!$A$1:$BOP$23, VLOOKUP(TFM!$A$2, BS!$A$66:$B$93, 2, FALSE), FALSE)))</f>
        <v>-19474</v>
      </c>
      <c r="BC12" s="59">
        <f>IF(ISNA(HLOOKUP(G12, data!$A$1:$BOP$23, VLOOKUP(TFM!$A$2, BS!$A$66:$B$93, 2, FALSE), FALSE)), 0, (HLOOKUP(G12, data!$A$1:$BOP$23, VLOOKUP(TFM!$A$2, BS!$A$66:$B$93, 2, FALSE), FALSE)))</f>
        <v>324660</v>
      </c>
      <c r="BD12" s="54">
        <f>IF(ISNA(HLOOKUP(AX12, data!$A$1:$BOP$23, VLOOKUP(TFM!$A$2, BS!$A$66:$B$93, 2, FALSE), FALSE)), 0, (HLOOKUP(AX12, data!$A$1:$BOP$23, VLOOKUP(TFM!$A$2, BS!$A$66:$B$93, 2, FALSE), FALSE)))</f>
        <v>0</v>
      </c>
      <c r="BE12" s="54">
        <f>IF(ISNA(HLOOKUP(AY12, data!$A$1:$BOP$23, VLOOKUP(TFM!$A$2, BS!$A$66:$B$93, 2, FALSE), FALSE)), 0, (HLOOKUP(AY12, data!$A$1:$BOP$23, VLOOKUP(TFM!$A$2, BS!$A$66:$B$93, 2, FALSE), FALSE)))</f>
        <v>0</v>
      </c>
      <c r="BF12" s="78">
        <f t="shared" ref="BF12" si="53">BD12-BC12+BB12</f>
        <v>-344134</v>
      </c>
      <c r="BG12" s="41" t="str">
        <f t="shared" si="32"/>
        <v>tt_row</v>
      </c>
      <c r="BH12" s="41" t="str">
        <f t="shared" ref="BH12" si="54">CONCATENATE($E12, "_", BH$4, "_", BN$4)</f>
        <v>tt_row_P</v>
      </c>
      <c r="BI12" s="41" t="str">
        <f t="shared" ref="BI12" si="55">CONCATENATE($E12, "_", BI$4, "_", BO$4)</f>
        <v>tt_row_R</v>
      </c>
      <c r="BJ12" s="41" t="str">
        <f t="shared" ref="BJ12" si="56">CONCATENATE($E12, "_", BI$4, "_", BQ$5)</f>
        <v>tt_row_n</v>
      </c>
      <c r="BK12" s="68" t="str">
        <f>CONCATENATE(BG12)</f>
        <v>tt_row</v>
      </c>
      <c r="BL12" s="60"/>
      <c r="BM12" s="54">
        <f>IF(ISNA(HLOOKUP(BG12, data!$A$1:$BOP$23, VLOOKUP(TFM!$A$2, BS!$A$66:$B$93, 2, FALSE), FALSE)), 0, (HLOOKUP(BG12, data!$A$1:$BOP$23, VLOOKUP(TFM!$A$2, BS!$A$66:$B$93, 2, FALSE), FALSE)))</f>
        <v>3034</v>
      </c>
      <c r="BN12" s="54">
        <f>IF(ISNA(HLOOKUP(BH12, data!$A$1:$BOP$23, VLOOKUP(TFM!$A$2, BS!$A$66:$B$93, 2, FALSE), FALSE)), 0, (HLOOKUP(BH12, data!$A$1:$BOP$23, VLOOKUP(TFM!$A$2, BS!$A$66:$B$93, 2, FALSE), FALSE)))</f>
        <v>0</v>
      </c>
      <c r="BO12" s="54">
        <f>IF(ISNA(HLOOKUP(BI12, data!$A$1:$BOP$23, VLOOKUP(TFM!$A$2, BS!$A$66:$B$93, 2, FALSE), FALSE)), 0, (HLOOKUP(BI12, data!$A$1:$BOP$23, VLOOKUP(TFM!$A$2, BS!$A$66:$B$93, 2, FALSE), FALSE)))</f>
        <v>0</v>
      </c>
      <c r="BP12" s="54">
        <f>IF(ISNA(HLOOKUP(BJ12, data!$A$1:$BOP$23, VLOOKUP(TFM!$A$2, BS!$A$66:$B$93, 2, FALSE), FALSE)), 0, (HLOOKUP(BJ12, data!$A$1:$BOP$23, VLOOKUP(TFM!$A$2, BS!$A$66:$B$93, 2, FALSE), FALSE)))</f>
        <v>0</v>
      </c>
      <c r="BQ12" s="78">
        <f t="shared" ref="BQ12" si="57">BO12-BN12+BM12</f>
        <v>3034</v>
      </c>
      <c r="BS12" s="61">
        <f t="shared" ref="BS12" si="58">SUM(BQ12,BF12,AU12,AJ12,Y12)</f>
        <v>-29959</v>
      </c>
    </row>
    <row r="13" spans="1:71" x14ac:dyDescent="0.2">
      <c r="A13" s="6" t="s">
        <v>243</v>
      </c>
      <c r="C13" s="6" t="s">
        <v>1567</v>
      </c>
      <c r="E13" s="36" t="s">
        <v>141</v>
      </c>
      <c r="F13" s="41" t="str">
        <f t="shared" si="22"/>
        <v>t_s1</v>
      </c>
      <c r="G13" s="41" t="str">
        <f t="shared" si="4"/>
        <v>t_s1_P</v>
      </c>
      <c r="H13" s="41" t="str">
        <f t="shared" si="5"/>
        <v>t_s1_R</v>
      </c>
      <c r="I13" s="41" t="str">
        <f t="shared" si="6"/>
        <v>t_s1_n</v>
      </c>
      <c r="J13" s="54">
        <f>IF(ISNA(HLOOKUP(F13, data!$A$1:$BOP$23, VLOOKUP(TFM!$A$2, BS!$A$66:$B$93, 2, FALSE), FALSE)), 0, (HLOOKUP(F13, data!$A$1:$BOP$23, VLOOKUP(TFM!$A$2, BS!$A$66:$B$93, 2, FALSE), FALSE)))</f>
        <v>0</v>
      </c>
      <c r="K13" s="54">
        <f>IF(ISNA(HLOOKUP(G13, data!$A$1:$BOP$23, VLOOKUP(TFM!$A$2, BS!$A$66:$B$93, 2, FALSE), FALSE)), 0, (HLOOKUP(G13, data!$A$1:$BOP$23, VLOOKUP(TFM!$A$2, BS!$A$66:$B$93, 2, FALSE), FALSE)))</f>
        <v>278457</v>
      </c>
      <c r="L13" s="54">
        <f>IF(ISNA(HLOOKUP(H13, data!$A$1:$BOP$23, VLOOKUP(TFM!$A$2, BS!$A$66:$B$93, 2, FALSE), FALSE)), 0, (HLOOKUP(H13, data!$A$1:$BOP$23, VLOOKUP(TFM!$A$2, BS!$A$66:$B$93, 2, FALSE), FALSE)))</f>
        <v>275423</v>
      </c>
      <c r="M13" s="54">
        <f>IF(ISNA(HLOOKUP(I13, data!$A$1:$BOP$23, VLOOKUP(TFM!$A$2, BS!$A$66:$B$93, 2, FALSE), FALSE)), 0, (HLOOKUP(I13, data!$A$1:$BOP$23, VLOOKUP(TFM!$A$2, BS!$A$66:$B$93, 2, FALSE), FALSE)))</f>
        <v>-3034</v>
      </c>
      <c r="N13" s="78">
        <f t="shared" si="23"/>
        <v>-3034</v>
      </c>
      <c r="O13" s="41" t="str">
        <f t="shared" si="24"/>
        <v>t_h</v>
      </c>
      <c r="P13" s="41" t="str">
        <f t="shared" si="25"/>
        <v>t_h_P</v>
      </c>
      <c r="Q13" s="41" t="str">
        <f t="shared" si="26"/>
        <v>t_h_R</v>
      </c>
      <c r="R13" s="41" t="str">
        <f t="shared" si="27"/>
        <v>t_h_n</v>
      </c>
      <c r="U13" s="54">
        <f>IF(ISNA(HLOOKUP(O13, data!$A$1:$BOP$23, VLOOKUP(TFM!$A$2, BS!$A$66:$B$93, 2, FALSE), FALSE)), 0, (HLOOKUP(O13, data!$A$1:$BOP$23, VLOOKUP(TFM!$A$2, BS!$A$66:$B$93, 2, FALSE), FALSE)))</f>
        <v>0</v>
      </c>
      <c r="V13" s="54">
        <f>IF(ISNA(HLOOKUP(P13, data!$A$1:$BOP$23, VLOOKUP(TFM!$A$2, BS!$A$66:$B$93, 2, FALSE), FALSE)), 0, (HLOOKUP(P13, data!$A$1:$BOP$23, VLOOKUP(TFM!$A$2, BS!$A$66:$B$93, 2, FALSE), FALSE)))</f>
        <v>0</v>
      </c>
      <c r="W13" s="54">
        <f>IF(ISNA(HLOOKUP(Q13, data!$A$1:$BOP$23, VLOOKUP(TFM!$A$2, BS!$A$66:$B$93, 2, FALSE), FALSE)), 0, (HLOOKUP(Q13, data!$A$1:$BOP$23, VLOOKUP(TFM!$A$2, BS!$A$66:$B$93, 2, FALSE), FALSE)))</f>
        <v>0</v>
      </c>
      <c r="X13" s="54">
        <f>IF(ISNA(HLOOKUP(R13, data!$A$1:$BOP$23, VLOOKUP(TFM!$A$2, BS!$A$66:$B$93, 2, FALSE), FALSE)), 0, (HLOOKUP(R13, data!$A$1:$BOP$23, VLOOKUP(TFM!$A$2, BS!$A$66:$B$93, 2, FALSE), FALSE)))</f>
        <v>0</v>
      </c>
      <c r="Y13" s="78"/>
      <c r="Z13" s="41" t="str">
        <f t="shared" si="28"/>
        <v>t_g</v>
      </c>
      <c r="AA13" s="41" t="str">
        <f t="shared" si="7"/>
        <v>t_g_P</v>
      </c>
      <c r="AB13" s="41" t="str">
        <f t="shared" si="8"/>
        <v>t_g_R</v>
      </c>
      <c r="AC13" s="41" t="str">
        <f t="shared" si="9"/>
        <v>t_g_n</v>
      </c>
      <c r="AD13" s="58" t="str">
        <f>Z13</f>
        <v>t_g</v>
      </c>
      <c r="AF13" s="54">
        <f>IF(ISNA(HLOOKUP(Z13, data!$A$1:$BOP$23, VLOOKUP(TFM!$A$2, BS!$A$66:$B$93, 2, FALSE), FALSE)), 0, (HLOOKUP(Z13, data!$A$1:$BOP$23, VLOOKUP(TFM!$A$2, BS!$A$66:$B$93, 2, FALSE), FALSE)))</f>
        <v>275423</v>
      </c>
      <c r="AG13" s="54">
        <f>IF(ISNA(HLOOKUP(AA13, data!$A$1:$BOP$23, VLOOKUP(TFM!$A$2, BS!$A$66:$B$93, 2, FALSE), FALSE)), 0, (HLOOKUP(AA13, data!$A$1:$BOP$23, VLOOKUP(TFM!$A$2, BS!$A$66:$B$93, 2, FALSE), FALSE)))</f>
        <v>0</v>
      </c>
      <c r="AH13" s="54">
        <f>IF(ISNA(HLOOKUP(AB13, data!$A$1:$BOP$23, VLOOKUP(TFM!$A$2, BS!$A$66:$B$93, 2, FALSE), FALSE)), 0, (HLOOKUP(AB13, data!$A$1:$BOP$23, VLOOKUP(TFM!$A$2, BS!$A$66:$B$93, 2, FALSE), FALSE)))</f>
        <v>0</v>
      </c>
      <c r="AI13" s="54">
        <f>IF(ISNA(HLOOKUP(AC13, data!$A$1:$BOP$23, VLOOKUP(TFM!$A$2, BS!$A$66:$B$93, 2, FALSE), FALSE)), 0, (HLOOKUP(AC13, data!$A$1:$BOP$23, VLOOKUP(TFM!$A$2, BS!$A$66:$B$93, 2, FALSE), FALSE)))</f>
        <v>0</v>
      </c>
      <c r="AJ13" s="78">
        <f t="shared" si="29"/>
        <v>275423</v>
      </c>
      <c r="AK13" s="41" t="str">
        <f t="shared" si="30"/>
        <v>t_f</v>
      </c>
      <c r="AL13" s="41" t="str">
        <f t="shared" si="10"/>
        <v>t_f_P</v>
      </c>
      <c r="AM13" s="41" t="str">
        <f t="shared" si="11"/>
        <v>t_f_R</v>
      </c>
      <c r="AN13" s="41" t="str">
        <f t="shared" si="12"/>
        <v>t_f_n</v>
      </c>
      <c r="AO13" s="58"/>
      <c r="AQ13" s="54">
        <f>IF(ISNA(HLOOKUP(AK13, data!$A$1:$BOP$23, VLOOKUP(TFM!$A$2, BS!$A$66:$B$93, 2, FALSE), FALSE)), 0, (HLOOKUP(AK13, data!$A$1:$BOP$23, VLOOKUP(TFM!$A$2, BS!$A$66:$B$93, 2, FALSE), FALSE)))</f>
        <v>0</v>
      </c>
      <c r="AR13" s="54">
        <f>IF(ISNA(HLOOKUP(AL13, data!$A$1:$BOP$23, VLOOKUP(TFM!$A$2, BS!$A$66:$B$93, 2, FALSE), FALSE)), 0, (HLOOKUP(AL13, data!$A$1:$BOP$23, VLOOKUP(TFM!$A$2, BS!$A$66:$B$93, 2, FALSE), FALSE)))</f>
        <v>0</v>
      </c>
      <c r="AS13" s="54">
        <f>IF(ISNA(HLOOKUP(AM13, data!$A$1:$BOP$23, VLOOKUP(TFM!$A$2, BS!$A$66:$B$93, 2, FALSE), FALSE)), 0, (HLOOKUP(AM13, data!$A$1:$BOP$23, VLOOKUP(TFM!$A$2, BS!$A$66:$B$93, 2, FALSE), FALSE)))</f>
        <v>0</v>
      </c>
      <c r="AT13" s="54">
        <f>IF(ISNA(HLOOKUP(AN13, data!$A$1:$BOP$23, VLOOKUP(TFM!$A$2, BS!$A$66:$B$93, 2, FALSE), FALSE)), 0, (HLOOKUP(AN13, data!$A$1:$BOP$23, VLOOKUP(TFM!$A$2, BS!$A$66:$B$93, 2, FALSE), FALSE)))</f>
        <v>0</v>
      </c>
      <c r="AU13" s="78">
        <f t="shared" si="13"/>
        <v>0</v>
      </c>
      <c r="AV13" s="41" t="str">
        <f t="shared" si="31"/>
        <v>t_nf</v>
      </c>
      <c r="AW13" s="41" t="str">
        <f t="shared" si="14"/>
        <v>t_nf_P</v>
      </c>
      <c r="AX13" s="41" t="str">
        <f t="shared" si="15"/>
        <v>t_nf_R</v>
      </c>
      <c r="AY13" s="41" t="str">
        <f t="shared" si="16"/>
        <v>t_nf_n</v>
      </c>
      <c r="AZ13" s="64" t="str">
        <f>CONCATENATE("-",AV13)</f>
        <v>-t_nf</v>
      </c>
      <c r="BB13" s="54">
        <f>IF(ISNA(HLOOKUP(AV13, data!$A$1:$BOP$23, VLOOKUP(TFM!$A$2, BS!$A$66:$B$93, 2, FALSE), FALSE)), 0, (HLOOKUP(AV13, data!$A$1:$BOP$23, VLOOKUP(TFM!$A$2, BS!$A$66:$B$93, 2, FALSE), FALSE)))</f>
        <v>0</v>
      </c>
      <c r="BC13" s="59">
        <f>IF(ISNA(HLOOKUP(G13, data!$A$1:$BOP$23, VLOOKUP(TFM!$A$2, BS!$A$66:$B$93, 2, FALSE), FALSE)), 0, (HLOOKUP(G13, data!$A$1:$BOP$23, VLOOKUP(TFM!$A$2, BS!$A$66:$B$93, 2, FALSE), FALSE)))</f>
        <v>278457</v>
      </c>
      <c r="BD13" s="54">
        <f>IF(ISNA(HLOOKUP(AX13, data!$A$1:$BOP$23, VLOOKUP(TFM!$A$2, BS!$A$66:$B$93, 2, FALSE), FALSE)), 0, (HLOOKUP(AX13, data!$A$1:$BOP$23, VLOOKUP(TFM!$A$2, BS!$A$66:$B$93, 2, FALSE), FALSE)))</f>
        <v>0</v>
      </c>
      <c r="BE13" s="54">
        <f>IF(ISNA(HLOOKUP(AY13, data!$A$1:$BOP$23, VLOOKUP(TFM!$A$2, BS!$A$66:$B$93, 2, FALSE), FALSE)), 0, (HLOOKUP(AY13, data!$A$1:$BOP$23, VLOOKUP(TFM!$A$2, BS!$A$66:$B$93, 2, FALSE), FALSE)))</f>
        <v>0</v>
      </c>
      <c r="BF13" s="78">
        <f t="shared" si="17"/>
        <v>-278457</v>
      </c>
      <c r="BG13" s="41" t="str">
        <f t="shared" si="32"/>
        <v>t_row</v>
      </c>
      <c r="BH13" s="41" t="str">
        <f t="shared" si="18"/>
        <v>t_row_P</v>
      </c>
      <c r="BI13" s="41" t="str">
        <f t="shared" si="19"/>
        <v>t_row_R</v>
      </c>
      <c r="BJ13" s="41" t="str">
        <f t="shared" si="20"/>
        <v>t_row_n</v>
      </c>
      <c r="BK13" s="68" t="str">
        <f>CONCATENATE(BG13)</f>
        <v>t_row</v>
      </c>
      <c r="BL13" s="60"/>
      <c r="BM13" s="54">
        <f>IF(ISNA(HLOOKUP(BG13, data!$A$1:$BOP$23, VLOOKUP(TFM!$A$2, BS!$A$66:$B$93, 2, FALSE), FALSE)), 0, (HLOOKUP(BG13, data!$A$1:$BOP$23, VLOOKUP(TFM!$A$2, BS!$A$66:$B$93, 2, FALSE), FALSE)))</f>
        <v>3034</v>
      </c>
      <c r="BN13" s="54">
        <f>IF(ISNA(HLOOKUP(BH13, data!$A$1:$BOP$23, VLOOKUP(TFM!$A$2, BS!$A$66:$B$93, 2, FALSE), FALSE)), 0, (HLOOKUP(BH13, data!$A$1:$BOP$23, VLOOKUP(TFM!$A$2, BS!$A$66:$B$93, 2, FALSE), FALSE)))</f>
        <v>0</v>
      </c>
      <c r="BO13" s="54">
        <f>IF(ISNA(HLOOKUP(BI13, data!$A$1:$BOP$23, VLOOKUP(TFM!$A$2, BS!$A$66:$B$93, 2, FALSE), FALSE)), 0, (HLOOKUP(BI13, data!$A$1:$BOP$23, VLOOKUP(TFM!$A$2, BS!$A$66:$B$93, 2, FALSE), FALSE)))</f>
        <v>0</v>
      </c>
      <c r="BP13" s="54">
        <f>IF(ISNA(HLOOKUP(BJ13, data!$A$1:$BOP$23, VLOOKUP(TFM!$A$2, BS!$A$66:$B$93, 2, FALSE), FALSE)), 0, (HLOOKUP(BJ13, data!$A$1:$BOP$23, VLOOKUP(TFM!$A$2, BS!$A$66:$B$93, 2, FALSE), FALSE)))</f>
        <v>0</v>
      </c>
      <c r="BQ13" s="78">
        <f t="shared" si="33"/>
        <v>3034</v>
      </c>
      <c r="BS13" s="61">
        <f t="shared" si="21"/>
        <v>0</v>
      </c>
    </row>
    <row r="14" spans="1:71" ht="16" thickBot="1" x14ac:dyDescent="0.25">
      <c r="A14" s="79" t="s">
        <v>140</v>
      </c>
      <c r="C14" s="36" t="s">
        <v>139</v>
      </c>
      <c r="E14" s="36" t="s">
        <v>167</v>
      </c>
      <c r="F14" s="41" t="str">
        <f t="shared" si="22"/>
        <v>top_s1</v>
      </c>
      <c r="G14" s="41" t="str">
        <f t="shared" si="4"/>
        <v>top_s1_P</v>
      </c>
      <c r="H14" s="41" t="str">
        <f t="shared" si="5"/>
        <v>top_s1_R</v>
      </c>
      <c r="I14" s="41" t="str">
        <f t="shared" si="6"/>
        <v>top_s1_n</v>
      </c>
      <c r="J14" s="62">
        <f>IF(ISNA(HLOOKUP(F14, data!$A$1:$BOP$23, VLOOKUP(TFM!$A$2, BS!$A$66:$B$93, 2, FALSE), FALSE)), 0, (HLOOKUP(F14, data!$A$1:$BOP$23, VLOOKUP(TFM!$A$2, BS!$A$66:$B$93, 2, FALSE), FALSE)))</f>
        <v>46204</v>
      </c>
      <c r="K14" s="62">
        <f>IF(ISNA(HLOOKUP(G14, data!$A$1:$BOP$23, VLOOKUP(TFM!$A$2, BS!$A$66:$B$93, 2, FALSE), FALSE)), 0, (HLOOKUP(G14, data!$A$1:$BOP$23, VLOOKUP(TFM!$A$2, BS!$A$66:$B$93, 2, FALSE), FALSE)))</f>
        <v>0</v>
      </c>
      <c r="L14" s="62">
        <f>IF(ISNA(HLOOKUP(H14, data!$A$1:$BOP$23, VLOOKUP(TFM!$A$2, BS!$A$66:$B$93, 2, FALSE), FALSE)), 0, (HLOOKUP(H14, data!$A$1:$BOP$23, VLOOKUP(TFM!$A$2, BS!$A$66:$B$93, 2, FALSE), FALSE)))</f>
        <v>0</v>
      </c>
      <c r="M14" s="62">
        <f>IF(ISNA(HLOOKUP(I14, data!$A$1:$BOP$23, VLOOKUP(TFM!$A$2, BS!$A$66:$B$93, 2, FALSE), FALSE)), 0, (HLOOKUP(I14, data!$A$1:$BOP$23, VLOOKUP(TFM!$A$2, BS!$A$66:$B$93, 2, FALSE), FALSE)))</f>
        <v>0</v>
      </c>
      <c r="N14" s="80">
        <f t="shared" si="23"/>
        <v>46204</v>
      </c>
      <c r="O14" s="41" t="str">
        <f t="shared" si="24"/>
        <v>top_h</v>
      </c>
      <c r="P14" s="41" t="str">
        <f t="shared" si="25"/>
        <v>top_h_P</v>
      </c>
      <c r="Q14" s="41" t="str">
        <f t="shared" si="26"/>
        <v>top_h_R</v>
      </c>
      <c r="R14" s="41" t="str">
        <f t="shared" si="27"/>
        <v>top_h_n</v>
      </c>
      <c r="S14" s="58"/>
      <c r="U14" s="62">
        <f>IF(ISNA(HLOOKUP(O14, data!$A$1:$BOP$23, VLOOKUP(TFM!$A$2, BS!$A$66:$B$93, 2, FALSE), FALSE)), 0, (HLOOKUP(O14, data!$A$1:$BOP$23, VLOOKUP(TFM!$A$2, BS!$A$66:$B$93, 2, FALSE), FALSE)))</f>
        <v>-16244</v>
      </c>
      <c r="V14" s="62">
        <f>IF(ISNA(HLOOKUP(P14, data!$A$1:$BOP$23, VLOOKUP(TFM!$A$2, BS!$A$66:$B$93, 2, FALSE), FALSE)), 0, (HLOOKUP(P14, data!$A$1:$BOP$23, VLOOKUP(TFM!$A$2, BS!$A$66:$B$93, 2, FALSE), FALSE)))</f>
        <v>0</v>
      </c>
      <c r="W14" s="62">
        <f>IF(ISNA(HLOOKUP(Q14, data!$A$1:$BOP$23, VLOOKUP(TFM!$A$2, BS!$A$66:$B$93, 2, FALSE), FALSE)), 0, (HLOOKUP(Q14, data!$A$1:$BOP$23, VLOOKUP(TFM!$A$2, BS!$A$66:$B$93, 2, FALSE), FALSE)))</f>
        <v>0</v>
      </c>
      <c r="X14" s="62">
        <f>IF(ISNA(HLOOKUP(R14, data!$A$1:$BOP$23, VLOOKUP(TFM!$A$2, BS!$A$66:$B$93, 2, FALSE), FALSE)), 0, (HLOOKUP(R14, data!$A$1:$BOP$23, VLOOKUP(TFM!$A$2, BS!$A$66:$B$93, 2, FALSE), FALSE)))</f>
        <v>0</v>
      </c>
      <c r="Y14" s="80"/>
      <c r="Z14" s="41" t="str">
        <f t="shared" si="28"/>
        <v>top_g</v>
      </c>
      <c r="AA14" s="41" t="str">
        <f t="shared" si="7"/>
        <v>top_g_P</v>
      </c>
      <c r="AB14" s="41" t="str">
        <f t="shared" si="8"/>
        <v>top_g_R</v>
      </c>
      <c r="AC14" s="41" t="str">
        <f t="shared" si="9"/>
        <v>top_g_n</v>
      </c>
      <c r="AD14" s="58" t="str">
        <f>Z14</f>
        <v>top_g</v>
      </c>
      <c r="AF14" s="62">
        <f>IF(ISNA(HLOOKUP(Z14, data!$A$1:$BOP$23, VLOOKUP(TFM!$A$2, BS!$A$66:$B$93, 2, FALSE), FALSE)), 0, (HLOOKUP(Z14, data!$A$1:$BOP$23, VLOOKUP(TFM!$A$2, BS!$A$66:$B$93, 2, FALSE), FALSE)))</f>
        <v>0</v>
      </c>
      <c r="AG14" s="62"/>
      <c r="AH14" s="62">
        <f>IF(ISNA(HLOOKUP(AB14, data!$A$1:$BOP$23, VLOOKUP(TFM!$A$2, BS!$A$66:$B$93, 2, FALSE), FALSE)), 0, (HLOOKUP(AB14, data!$A$1:$BOP$23, VLOOKUP(TFM!$A$2, BS!$A$66:$B$93, 2, FALSE), FALSE)))</f>
        <v>46204</v>
      </c>
      <c r="AI14" s="62">
        <f>IF(ISNA(HLOOKUP(AC14, data!$A$1:$BOP$23, VLOOKUP(TFM!$A$2, BS!$A$66:$B$93, 2, FALSE), FALSE)), 0, (HLOOKUP(AC14, data!$A$1:$BOP$23, VLOOKUP(TFM!$A$2, BS!$A$66:$B$93, 2, FALSE), FALSE)))</f>
        <v>43205</v>
      </c>
      <c r="AJ14" s="80">
        <f t="shared" si="29"/>
        <v>46204</v>
      </c>
      <c r="AK14" s="41" t="str">
        <f t="shared" si="30"/>
        <v>top_f</v>
      </c>
      <c r="AL14" s="41" t="str">
        <f t="shared" si="10"/>
        <v>top_f_P</v>
      </c>
      <c r="AM14" s="41" t="str">
        <f t="shared" si="11"/>
        <v>top_f_R</v>
      </c>
      <c r="AN14" s="41" t="str">
        <f t="shared" si="12"/>
        <v>top_f_n</v>
      </c>
      <c r="AO14" s="58"/>
      <c r="AQ14" s="62"/>
      <c r="AR14" s="62"/>
      <c r="AS14" s="62"/>
      <c r="AT14" s="62">
        <f>IF(ISNA(HLOOKUP(AN14, data!$A$1:$BOP$23, VLOOKUP(TFM!$A$2, BS!$A$66:$B$93, 2, FALSE), FALSE)), 0, (HLOOKUP(AN14, data!$A$1:$BOP$23, VLOOKUP(TFM!$A$2, BS!$A$66:$B$93, 2, FALSE), FALSE)))</f>
        <v>0</v>
      </c>
      <c r="AU14" s="80"/>
      <c r="AV14" s="41" t="str">
        <f t="shared" si="31"/>
        <v>top_nf</v>
      </c>
      <c r="AW14" s="41" t="str">
        <f t="shared" si="14"/>
        <v>top_nf_P</v>
      </c>
      <c r="AX14" s="41" t="str">
        <f t="shared" si="15"/>
        <v>top_nf_R</v>
      </c>
      <c r="AY14" s="41" t="str">
        <f t="shared" si="16"/>
        <v>top_nf_n</v>
      </c>
      <c r="AZ14" s="64" t="str">
        <f>CONCATENATE("-", AV14)</f>
        <v>-top_nf</v>
      </c>
      <c r="BB14" s="62">
        <f>IF(ISNA(HLOOKUP(AV14, data!$A$1:$BOP$23, VLOOKUP(TFM!$A$2, BS!$A$66:$B$93, 2, FALSE), FALSE)), 0, (HLOOKUP(AV14, data!$A$1:$BOP$23, VLOOKUP(TFM!$A$2, BS!$A$66:$B$93, 2, FALSE), FALSE)))</f>
        <v>-19474</v>
      </c>
      <c r="BC14" s="59">
        <f>IF(ISNA(HLOOKUP(AB14, data!$A$1:$BOP$23, VLOOKUP(TFM!$A$2, BS!$A$66:$B$93, 2, FALSE), FALSE)), 0, (HLOOKUP(AB14, data!$A$1:$BOP$23, VLOOKUP(TFM!$A$2, BS!$A$66:$B$93, 2, FALSE), FALSE)))</f>
        <v>46204</v>
      </c>
      <c r="BD14" s="62">
        <f>IF(ISNA(HLOOKUP(AX14, data!$A$1:$BOP$23, VLOOKUP(TFM!$A$2, BS!$A$66:$B$93, 2, FALSE), FALSE)), 0, (HLOOKUP(AX14, data!$A$1:$BOP$23, VLOOKUP(TFM!$A$2, BS!$A$66:$B$93, 2, FALSE), FALSE)))</f>
        <v>0</v>
      </c>
      <c r="BE14" s="62">
        <f>IF(ISNA(HLOOKUP(AY14, data!$A$1:$BOP$23, VLOOKUP(TFM!$A$2, BS!$A$66:$B$93, 2, FALSE), FALSE)), 0, (HLOOKUP(AY14, data!$A$1:$BOP$23, VLOOKUP(TFM!$A$2, BS!$A$66:$B$93, 2, FALSE), FALSE)))</f>
        <v>0</v>
      </c>
      <c r="BF14" s="81">
        <f>BD14-BC14</f>
        <v>-46204</v>
      </c>
      <c r="BG14" s="41" t="str">
        <f t="shared" si="32"/>
        <v>top_row</v>
      </c>
      <c r="BH14" s="41" t="str">
        <f t="shared" si="18"/>
        <v>top_row_P</v>
      </c>
      <c r="BI14" s="41" t="str">
        <f t="shared" si="19"/>
        <v>top_row_R</v>
      </c>
      <c r="BJ14" s="41" t="str">
        <f t="shared" si="20"/>
        <v>top_row_n</v>
      </c>
      <c r="BK14" s="68"/>
      <c r="BL14" s="60"/>
      <c r="BM14" s="62">
        <f>IF(ISNA(HLOOKUP(BG14, data!$A$1:$BOP$23, VLOOKUP(TFM!$A$2, BS!$A$66:$B$93, 2, FALSE), FALSE)), 0, (HLOOKUP(BG14, data!$A$1:$BOP$23, VLOOKUP(TFM!$A$2, BS!$A$66:$B$93, 2, FALSE), FALSE)))</f>
        <v>0</v>
      </c>
      <c r="BN14" s="62">
        <f>IF(ISNA(HLOOKUP(BH14, data!$A$1:$BOP$23, VLOOKUP(TFM!$A$2, BS!$A$66:$B$93, 2, FALSE), FALSE)), 0, (HLOOKUP(BH14, data!$A$1:$BOP$23, VLOOKUP(TFM!$A$2, BS!$A$66:$B$93, 2, FALSE), FALSE)))</f>
        <v>0</v>
      </c>
      <c r="BO14" s="62">
        <f>IF(ISNA(HLOOKUP(BI14, data!$A$1:$BOP$23, VLOOKUP(TFM!$A$2, BS!$A$66:$B$93, 2, FALSE), FALSE)), 0, (HLOOKUP(BI14, data!$A$1:$BOP$23, VLOOKUP(TFM!$A$2, BS!$A$66:$B$93, 2, FALSE), FALSE)))</f>
        <v>0</v>
      </c>
      <c r="BP14" s="62">
        <f>IF(ISNA(HLOOKUP(BJ14, data!$A$1:$BOP$23, VLOOKUP(TFM!$A$2, BS!$A$66:$B$93, 2, FALSE), FALSE)), 0, (HLOOKUP(BJ14, data!$A$1:$BOP$23, VLOOKUP(TFM!$A$2, BS!$A$66:$B$93, 2, FALSE), FALSE)))</f>
        <v>0</v>
      </c>
      <c r="BQ14" s="80">
        <f t="shared" si="33"/>
        <v>0</v>
      </c>
      <c r="BS14" s="61">
        <f t="shared" si="21"/>
        <v>0</v>
      </c>
    </row>
    <row r="15" spans="1:71" ht="16" thickBot="1" x14ac:dyDescent="0.25">
      <c r="A15" s="36" t="s">
        <v>138</v>
      </c>
      <c r="C15" s="36" t="s">
        <v>137</v>
      </c>
      <c r="E15" s="36" t="s">
        <v>136</v>
      </c>
      <c r="F15" s="41" t="str">
        <f t="shared" si="22"/>
        <v>sub_s1</v>
      </c>
      <c r="G15" s="41" t="str">
        <f t="shared" si="4"/>
        <v>sub_s1_P</v>
      </c>
      <c r="H15" s="41" t="str">
        <f t="shared" si="5"/>
        <v>sub_s1_R</v>
      </c>
      <c r="I15" s="41" t="str">
        <f t="shared" si="6"/>
        <v>sub_s1_n</v>
      </c>
      <c r="J15" s="54">
        <f>IF(ISNA(HLOOKUP(F15, data!$A$1:$BOP$23, VLOOKUP(TFM!$A$2, BS!$A$66:$B$93, 2, FALSE), FALSE)), 0, (HLOOKUP(F15, data!$A$1:$BOP$23, VLOOKUP(TFM!$A$2, BS!$A$66:$B$93, 2, FALSE), FALSE)))</f>
        <v>0</v>
      </c>
      <c r="K15" s="54">
        <f>IF(ISNA(HLOOKUP(G15, data!$A$1:$BOP$23, VLOOKUP(TFM!$A$2, BS!$A$66:$B$93, 2, FALSE), FALSE)), 0, (HLOOKUP(G15, data!$A$1:$BOP$23, VLOOKUP(TFM!$A$2, BS!$A$66:$B$93, 2, FALSE), FALSE)))</f>
        <v>40989</v>
      </c>
      <c r="L15" s="54">
        <f>IF(ISNA(HLOOKUP(H15, data!$A$1:$BOP$23, VLOOKUP(TFM!$A$2, BS!$A$66:$B$93, 2, FALSE), FALSE)), 0, (HLOOKUP(H15, data!$A$1:$BOP$23, VLOOKUP(TFM!$A$2, BS!$A$66:$B$93, 2, FALSE), FALSE)))</f>
        <v>48496</v>
      </c>
      <c r="M15" s="54">
        <f>IF(ISNA(HLOOKUP(I15, data!$A$1:$BOP$23, VLOOKUP(TFM!$A$2, BS!$A$66:$B$93, 2, FALSE), FALSE)), 0, (HLOOKUP(I15, data!$A$1:$BOP$23, VLOOKUP(TFM!$A$2, BS!$A$66:$B$93, 2, FALSE), FALSE)))</f>
        <v>7507</v>
      </c>
      <c r="N15" s="82">
        <f t="shared" si="23"/>
        <v>7507</v>
      </c>
      <c r="O15" s="41" t="str">
        <f t="shared" si="24"/>
        <v>sub_h</v>
      </c>
      <c r="P15" s="41" t="str">
        <f t="shared" si="25"/>
        <v>sub_h_P</v>
      </c>
      <c r="Q15" s="41" t="str">
        <f t="shared" si="26"/>
        <v>sub_h_R</v>
      </c>
      <c r="R15" s="41" t="str">
        <f t="shared" si="27"/>
        <v>sub_h_n</v>
      </c>
      <c r="S15" s="58"/>
      <c r="U15" s="54">
        <f>IF(ISNA(HLOOKUP(O15, data!$A$1:$BOP$23, VLOOKUP(TFM!$A$2, BS!$A$66:$B$93, 2, FALSE), FALSE)), 0, (HLOOKUP(O15, data!$A$1:$BOP$23, VLOOKUP(TFM!$A$2, BS!$A$66:$B$93, 2, FALSE), FALSE)))</f>
        <v>7712</v>
      </c>
      <c r="V15" s="54">
        <f>IF(ISNA(HLOOKUP(P15, data!$A$1:$BOP$23, VLOOKUP(TFM!$A$2, BS!$A$66:$B$93, 2, FALSE), FALSE)), 0, (HLOOKUP(P15, data!$A$1:$BOP$23, VLOOKUP(TFM!$A$2, BS!$A$66:$B$93, 2, FALSE), FALSE)))</f>
        <v>0</v>
      </c>
      <c r="W15" s="54">
        <f>IF(ISNA(HLOOKUP(Q15, data!$A$1:$BOP$23, VLOOKUP(TFM!$A$2, BS!$A$66:$B$93, 2, FALSE), FALSE)), 0, (HLOOKUP(Q15, data!$A$1:$BOP$23, VLOOKUP(TFM!$A$2, BS!$A$66:$B$93, 2, FALSE), FALSE)))</f>
        <v>0</v>
      </c>
      <c r="X15" s="54">
        <f>IF(ISNA(HLOOKUP(R15, data!$A$1:$BOP$23, VLOOKUP(TFM!$A$2, BS!$A$66:$B$93, 2, FALSE), FALSE)), 0, (HLOOKUP(R15, data!$A$1:$BOP$23, VLOOKUP(TFM!$A$2, BS!$A$66:$B$93, 2, FALSE), FALSE)))</f>
        <v>0</v>
      </c>
      <c r="Y15" s="82"/>
      <c r="Z15" s="41" t="str">
        <f t="shared" si="28"/>
        <v>sub_g</v>
      </c>
      <c r="AA15" s="41" t="str">
        <f t="shared" si="7"/>
        <v>sub_g_P</v>
      </c>
      <c r="AB15" s="41" t="str">
        <f t="shared" si="8"/>
        <v>sub_g_R</v>
      </c>
      <c r="AC15" s="41" t="str">
        <f t="shared" si="9"/>
        <v>sub_g_n</v>
      </c>
      <c r="AD15" s="64" t="str">
        <f>CONCATENATE("-",Z15)</f>
        <v>-sub_g</v>
      </c>
      <c r="AF15" s="54">
        <f>IF(ISNA(HLOOKUP(Z15, data!$A$1:$BOP$23, VLOOKUP(TFM!$A$2, BS!$A$66:$B$93, 2, FALSE), FALSE)), 0, (HLOOKUP(Z15, data!$A$1:$BOP$23, VLOOKUP(TFM!$A$2, BS!$A$66:$B$93, 2, FALSE), FALSE)))</f>
        <v>0</v>
      </c>
      <c r="AG15" s="54">
        <f>IF(ISNA(HLOOKUP(AA15, data!$A$1:$BOP$23, VLOOKUP(TFM!$A$2, BS!$A$66:$B$93, 2, FALSE), FALSE)), 0, (HLOOKUP(AA15, data!$A$1:$BOP$23, VLOOKUP(TFM!$A$2, BS!$A$66:$B$93, 2, FALSE), FALSE)))</f>
        <v>40989</v>
      </c>
      <c r="AH15" s="54"/>
      <c r="AI15" s="54">
        <f>IF(ISNA(HLOOKUP(AC15, data!$A$1:$BOP$23, VLOOKUP(TFM!$A$2, BS!$A$66:$B$93, 2, FALSE), FALSE)), 0, (HLOOKUP(AC15, data!$A$1:$BOP$23, VLOOKUP(TFM!$A$2, BS!$A$66:$B$93, 2, FALSE), FALSE)))</f>
        <v>-34893</v>
      </c>
      <c r="AJ15" s="82">
        <f t="shared" si="29"/>
        <v>-40989</v>
      </c>
      <c r="AK15" s="41" t="str">
        <f t="shared" si="30"/>
        <v>sub_f</v>
      </c>
      <c r="AL15" s="41" t="str">
        <f t="shared" si="10"/>
        <v>sub_f_P</v>
      </c>
      <c r="AM15" s="41" t="str">
        <f t="shared" si="11"/>
        <v>sub_f_R</v>
      </c>
      <c r="AN15" s="41" t="str">
        <f t="shared" si="12"/>
        <v>sub_f_n</v>
      </c>
      <c r="AO15" s="58"/>
      <c r="AQ15" s="54">
        <f>IF(ISNA(HLOOKUP(AK15, data!$A$1:$BOP$23, VLOOKUP(TFM!$A$2, BS!$A$66:$B$93, 2, FALSE), FALSE)), 0, (HLOOKUP(AK15, data!$A$1:$BOP$23, VLOOKUP(TFM!$A$2, BS!$A$66:$B$93, 2, FALSE), FALSE)))</f>
        <v>1307</v>
      </c>
      <c r="AR15" s="54">
        <f>IF(ISNA(HLOOKUP(AL15, data!$A$1:$BOP$23, VLOOKUP(TFM!$A$2, BS!$A$66:$B$93, 2, FALSE), FALSE)), 0, (HLOOKUP(AL15, data!$A$1:$BOP$23, VLOOKUP(TFM!$A$2, BS!$A$66:$B$93, 2, FALSE), FALSE)))</f>
        <v>0</v>
      </c>
      <c r="AS15" s="54">
        <f>IF(ISNA(HLOOKUP(AM15, data!$A$1:$BOP$23, VLOOKUP(TFM!$A$2, BS!$A$66:$B$93, 2, FALSE), FALSE)), 0, (HLOOKUP(AM15, data!$A$1:$BOP$23, VLOOKUP(TFM!$A$2, BS!$A$66:$B$93, 2, FALSE), FALSE)))</f>
        <v>0</v>
      </c>
      <c r="AT15" s="54">
        <f>IF(ISNA(HLOOKUP(AN15, data!$A$1:$BOP$23, VLOOKUP(TFM!$A$2, BS!$A$66:$B$93, 2, FALSE), FALSE)), 0, (HLOOKUP(AN15, data!$A$1:$BOP$23, VLOOKUP(TFM!$A$2, BS!$A$66:$B$93, 2, FALSE), FALSE)))</f>
        <v>0</v>
      </c>
      <c r="AU15" s="82">
        <f t="shared" si="13"/>
        <v>1307</v>
      </c>
      <c r="AV15" s="41" t="str">
        <f t="shared" si="31"/>
        <v>sub_nf</v>
      </c>
      <c r="AW15" s="41" t="str">
        <f t="shared" si="14"/>
        <v>sub_nf_P</v>
      </c>
      <c r="AX15" s="41" t="str">
        <f t="shared" si="15"/>
        <v>sub_nf_R</v>
      </c>
      <c r="AY15" s="41" t="str">
        <f t="shared" si="16"/>
        <v>sub_nf_n</v>
      </c>
      <c r="AZ15" s="58" t="str">
        <f>AV15</f>
        <v>sub_nf</v>
      </c>
      <c r="BB15" s="54">
        <f>IF(ISNA(HLOOKUP(AV15, data!$A$1:$BOP$23, VLOOKUP(TFM!$A$2, BS!$A$66:$B$93, 2, FALSE), FALSE)), 0, (HLOOKUP(AV15, data!$A$1:$BOP$23, VLOOKUP(TFM!$A$2, BS!$A$66:$B$93, 2, FALSE), FALSE)))</f>
        <v>16985</v>
      </c>
      <c r="BC15" s="54">
        <f>IF(ISNA(HLOOKUP(AW15, data!$A$1:$BOP$23, VLOOKUP(TFM!$A$2, BS!$A$66:$B$93, 2, FALSE), FALSE)), 0, (HLOOKUP(AW15, data!$A$1:$BOP$23, VLOOKUP(TFM!$A$2, BS!$A$66:$B$93, 2, FALSE), FALSE)))</f>
        <v>0</v>
      </c>
      <c r="BD15" s="59">
        <f>IF(ISNA(HLOOKUP(H15, data!$A$1:$BOP$23, VLOOKUP(TFM!$A$2, BS!$A$66:$B$93, 2, FALSE), FALSE)), 0, (HLOOKUP(H15, data!$A$1:$BOP$23, VLOOKUP(TFM!$A$2, BS!$A$66:$B$93, 2, FALSE), FALSE)))</f>
        <v>48496</v>
      </c>
      <c r="BE15" s="54">
        <f>IF(ISNA(HLOOKUP(AY15, data!$A$1:$BOP$23, VLOOKUP(TFM!$A$2, BS!$A$66:$B$93, 2, FALSE), FALSE)), 0, (HLOOKUP(AY15, data!$A$1:$BOP$23, VLOOKUP(TFM!$A$2, BS!$A$66:$B$93, 2, FALSE), FALSE)))</f>
        <v>0</v>
      </c>
      <c r="BF15" s="82">
        <f>BD15</f>
        <v>48496</v>
      </c>
      <c r="BG15" s="41" t="str">
        <f t="shared" si="32"/>
        <v>sub_row</v>
      </c>
      <c r="BH15" s="41" t="str">
        <f t="shared" si="18"/>
        <v>sub_row_P</v>
      </c>
      <c r="BI15" s="41" t="str">
        <f t="shared" si="19"/>
        <v>sub_row_R</v>
      </c>
      <c r="BJ15" s="41" t="str">
        <f t="shared" si="20"/>
        <v>sub_row_n</v>
      </c>
      <c r="BK15" s="66" t="str">
        <f>CONCATENATE("-",BG15)</f>
        <v>-sub_row</v>
      </c>
      <c r="BL15" s="60"/>
      <c r="BM15" s="54">
        <f>IF(ISNA(HLOOKUP(BG15, data!$A$1:$BOP$23, VLOOKUP(TFM!$A$2, BS!$A$66:$B$93, 2, FALSE), FALSE)), 0, (HLOOKUP(BG15, data!$A$1:$BOP$23, VLOOKUP(TFM!$A$2, BS!$A$66:$B$93, 2, FALSE), FALSE)))</f>
        <v>-7507</v>
      </c>
      <c r="BN15" s="54">
        <f>IF(ISNA(HLOOKUP(BH15, data!$A$1:$BOP$23, VLOOKUP(TFM!$A$2, BS!$A$66:$B$93, 2, FALSE), FALSE)), 0, (HLOOKUP(BH15, data!$A$1:$BOP$23, VLOOKUP(TFM!$A$2, BS!$A$66:$B$93, 2, FALSE), FALSE)))</f>
        <v>0</v>
      </c>
      <c r="BO15" s="54">
        <f>IF(ISNA(HLOOKUP(BI15, data!$A$1:$BOP$23, VLOOKUP(TFM!$A$2, BS!$A$66:$B$93, 2, FALSE), FALSE)), 0, (HLOOKUP(BI15, data!$A$1:$BOP$23, VLOOKUP(TFM!$A$2, BS!$A$66:$B$93, 2, FALSE), FALSE)))</f>
        <v>0</v>
      </c>
      <c r="BP15" s="54">
        <f>IF(ISNA(HLOOKUP(BJ15, data!$A$1:$BOP$23, VLOOKUP(TFM!$A$2, BS!$A$66:$B$93, 2, FALSE), FALSE)), 0, (HLOOKUP(BJ15, data!$A$1:$BOP$23, VLOOKUP(TFM!$A$2, BS!$A$66:$B$93, 2, FALSE), FALSE)))</f>
        <v>0</v>
      </c>
      <c r="BQ15" s="82">
        <f t="shared" si="33"/>
        <v>-7507</v>
      </c>
      <c r="BS15" s="61">
        <f t="shared" si="21"/>
        <v>1307</v>
      </c>
    </row>
    <row r="16" spans="1:71" x14ac:dyDescent="0.2">
      <c r="A16" s="79" t="s">
        <v>135</v>
      </c>
      <c r="C16" s="83" t="s">
        <v>134</v>
      </c>
      <c r="D16" s="84"/>
      <c r="E16" s="36" t="s">
        <v>133</v>
      </c>
      <c r="F16" s="41" t="str">
        <f t="shared" si="22"/>
        <v>sub31_s1</v>
      </c>
      <c r="G16" s="41" t="str">
        <f t="shared" si="4"/>
        <v>sub31_s1_P</v>
      </c>
      <c r="H16" s="41" t="str">
        <f t="shared" si="5"/>
        <v>sub31_s1_R</v>
      </c>
      <c r="I16" s="41" t="str">
        <f t="shared" si="6"/>
        <v>sub31_s1_n</v>
      </c>
      <c r="J16" s="54">
        <f>IF(ISNA(HLOOKUP(F16, data!$A$1:$BOP$23, VLOOKUP(TFM!$A$2, BS!$A$66:$B$93, 2, FALSE), FALSE)), 0, (HLOOKUP(F16, data!$A$1:$BOP$23, VLOOKUP(TFM!$A$2, BS!$A$66:$B$93, 2, FALSE), FALSE)))</f>
        <v>0</v>
      </c>
      <c r="K16" s="54">
        <f>IF(ISNA(HLOOKUP(G16, data!$A$1:$BOP$23, VLOOKUP(TFM!$A$2, BS!$A$66:$B$93, 2, FALSE), FALSE)), 0, (HLOOKUP(G16, data!$A$1:$BOP$23, VLOOKUP(TFM!$A$2, BS!$A$66:$B$93, 2, FALSE), FALSE)))</f>
        <v>16272</v>
      </c>
      <c r="L16" s="54">
        <f>IF(ISNA(HLOOKUP(H16, data!$A$1:$BOP$23, VLOOKUP(TFM!$A$2, BS!$A$66:$B$93, 2, FALSE), FALSE)), 0, (HLOOKUP(H16, data!$A$1:$BOP$23, VLOOKUP(TFM!$A$2, BS!$A$66:$B$93, 2, FALSE), FALSE)))</f>
        <v>16396</v>
      </c>
      <c r="M16" s="54">
        <f>IF(ISNA(HLOOKUP(I16, data!$A$1:$BOP$23, VLOOKUP(TFM!$A$2, BS!$A$66:$B$93, 2, FALSE), FALSE)), 0, (HLOOKUP(I16, data!$A$1:$BOP$23, VLOOKUP(TFM!$A$2, BS!$A$66:$B$93, 2, FALSE), FALSE)))</f>
        <v>124</v>
      </c>
      <c r="N16" s="78">
        <f t="shared" si="23"/>
        <v>124</v>
      </c>
      <c r="O16" s="41" t="str">
        <f t="shared" si="24"/>
        <v>sub31_h</v>
      </c>
      <c r="P16" s="41" t="str">
        <f t="shared" si="25"/>
        <v>sub31_h_P</v>
      </c>
      <c r="Q16" s="41" t="str">
        <f t="shared" si="26"/>
        <v>sub31_h_R</v>
      </c>
      <c r="R16" s="41" t="str">
        <f t="shared" si="27"/>
        <v>sub31_h_n</v>
      </c>
      <c r="S16" s="58"/>
      <c r="U16" s="54">
        <f>IF(ISNA(HLOOKUP(O16, data!$A$1:$BOP$23, VLOOKUP(TFM!$A$2, BS!$A$66:$B$93, 2, FALSE), FALSE)), 0, (HLOOKUP(O16, data!$A$1:$BOP$23, VLOOKUP(TFM!$A$2, BS!$A$66:$B$93, 2, FALSE), FALSE)))</f>
        <v>0</v>
      </c>
      <c r="V16" s="54">
        <f>IF(ISNA(HLOOKUP(P16, data!$A$1:$BOP$23, VLOOKUP(TFM!$A$2, BS!$A$66:$B$93, 2, FALSE), FALSE)), 0, (HLOOKUP(P16, data!$A$1:$BOP$23, VLOOKUP(TFM!$A$2, BS!$A$66:$B$93, 2, FALSE), FALSE)))</f>
        <v>0</v>
      </c>
      <c r="W16" s="54">
        <f>IF(ISNA(HLOOKUP(Q16, data!$A$1:$BOP$23, VLOOKUP(TFM!$A$2, BS!$A$66:$B$93, 2, FALSE), FALSE)), 0, (HLOOKUP(Q16, data!$A$1:$BOP$23, VLOOKUP(TFM!$A$2, BS!$A$66:$B$93, 2, FALSE), FALSE)))</f>
        <v>0</v>
      </c>
      <c r="X16" s="54">
        <f>IF(ISNA(HLOOKUP(R16, data!$A$1:$BOP$23, VLOOKUP(TFM!$A$2, BS!$A$66:$B$93, 2, FALSE), FALSE)), 0, (HLOOKUP(R16, data!$A$1:$BOP$23, VLOOKUP(TFM!$A$2, BS!$A$66:$B$93, 2, FALSE), FALSE)))</f>
        <v>0</v>
      </c>
      <c r="Y16" s="78"/>
      <c r="Z16" s="41" t="str">
        <f t="shared" si="28"/>
        <v>sub31_g</v>
      </c>
      <c r="AA16" s="41" t="str">
        <f t="shared" si="7"/>
        <v>sub31_g_P</v>
      </c>
      <c r="AB16" s="41" t="str">
        <f t="shared" si="8"/>
        <v>sub31_g_R</v>
      </c>
      <c r="AC16" s="41" t="str">
        <f t="shared" si="9"/>
        <v>sub31_g_n</v>
      </c>
      <c r="AD16" s="64" t="str">
        <f>CONCATENATE("-",Z16)</f>
        <v>-sub31_g</v>
      </c>
      <c r="AF16" s="54">
        <f>IF(ISNA(HLOOKUP(Z16, data!$A$1:$BOP$23, VLOOKUP(TFM!$A$2, BS!$A$66:$B$93, 2, FALSE), FALSE)), 0, (HLOOKUP(Z16, data!$A$1:$BOP$23, VLOOKUP(TFM!$A$2, BS!$A$66:$B$93, 2, FALSE), FALSE)))</f>
        <v>-16272</v>
      </c>
      <c r="AG16" s="54">
        <f>IF(ISNA(HLOOKUP(AA16, data!$A$1:$BOP$23, VLOOKUP(TFM!$A$2, BS!$A$66:$B$93, 2, FALSE), FALSE)), 0, (HLOOKUP(AA16, data!$A$1:$BOP$23, VLOOKUP(TFM!$A$2, BS!$A$66:$B$93, 2, FALSE), FALSE)))</f>
        <v>0</v>
      </c>
      <c r="AH16" s="54">
        <f>IF(ISNA(HLOOKUP(AB16, data!$A$1:$BOP$23, VLOOKUP(TFM!$A$2, BS!$A$66:$B$93, 2, FALSE), FALSE)), 0, (HLOOKUP(AB16, data!$A$1:$BOP$23, VLOOKUP(TFM!$A$2, BS!$A$66:$B$93, 2, FALSE), FALSE)))</f>
        <v>0</v>
      </c>
      <c r="AI16" s="54">
        <f>IF(ISNA(HLOOKUP(AC16, data!$A$1:$BOP$23, VLOOKUP(TFM!$A$2, BS!$A$66:$B$93, 2, FALSE), FALSE)), 0, (HLOOKUP(AC16, data!$A$1:$BOP$23, VLOOKUP(TFM!$A$2, BS!$A$66:$B$93, 2, FALSE), FALSE)))</f>
        <v>0</v>
      </c>
      <c r="AJ16" s="78">
        <f t="shared" si="29"/>
        <v>-16272</v>
      </c>
      <c r="AK16" s="41" t="str">
        <f t="shared" si="30"/>
        <v>sub31_f</v>
      </c>
      <c r="AL16" s="41" t="str">
        <f t="shared" si="10"/>
        <v>sub31_f_P</v>
      </c>
      <c r="AM16" s="41" t="str">
        <f t="shared" si="11"/>
        <v>sub31_f_R</v>
      </c>
      <c r="AN16" s="41" t="str">
        <f t="shared" si="12"/>
        <v>sub31_f_n</v>
      </c>
      <c r="AO16" s="58"/>
      <c r="AQ16" s="54">
        <f>IF(ISNA(HLOOKUP(AK16, data!$A$1:$BOP$23, VLOOKUP(TFM!$A$2, BS!$A$66:$B$93, 2, FALSE), FALSE)), 0, (HLOOKUP(AK16, data!$A$1:$BOP$23, VLOOKUP(TFM!$A$2, BS!$A$66:$B$93, 2, FALSE), FALSE)))</f>
        <v>0</v>
      </c>
      <c r="AR16" s="54">
        <f>IF(ISNA(HLOOKUP(AL16, data!$A$1:$BOP$23, VLOOKUP(TFM!$A$2, BS!$A$66:$B$93, 2, FALSE), FALSE)), 0, (HLOOKUP(AL16, data!$A$1:$BOP$23, VLOOKUP(TFM!$A$2, BS!$A$66:$B$93, 2, FALSE), FALSE)))</f>
        <v>0</v>
      </c>
      <c r="AS16" s="54">
        <f>IF(ISNA(HLOOKUP(AM16, data!$A$1:$BOP$23, VLOOKUP(TFM!$A$2, BS!$A$66:$B$93, 2, FALSE), FALSE)), 0, (HLOOKUP(AM16, data!$A$1:$BOP$23, VLOOKUP(TFM!$A$2, BS!$A$66:$B$93, 2, FALSE), FALSE)))</f>
        <v>0</v>
      </c>
      <c r="AT16" s="54">
        <f>IF(ISNA(HLOOKUP(AN16, data!$A$1:$BOP$23, VLOOKUP(TFM!$A$2, BS!$A$66:$B$93, 2, FALSE), FALSE)), 0, (HLOOKUP(AN16, data!$A$1:$BOP$23, VLOOKUP(TFM!$A$2, BS!$A$66:$B$93, 2, FALSE), FALSE)))</f>
        <v>0</v>
      </c>
      <c r="AU16" s="78">
        <f t="shared" si="13"/>
        <v>0</v>
      </c>
      <c r="AV16" s="41" t="str">
        <f t="shared" si="31"/>
        <v>sub31_nf</v>
      </c>
      <c r="AW16" s="41" t="str">
        <f t="shared" si="14"/>
        <v>sub31_nf_P</v>
      </c>
      <c r="AX16" s="41" t="str">
        <f t="shared" si="15"/>
        <v>sub31_nf_R</v>
      </c>
      <c r="AY16" s="41" t="str">
        <f t="shared" si="16"/>
        <v>sub31_nf_n</v>
      </c>
      <c r="AZ16" s="58" t="str">
        <f>AV16</f>
        <v>sub31_nf</v>
      </c>
      <c r="BB16" s="54">
        <f>IF(ISNA(HLOOKUP(AV16, data!$A$1:$BOP$23, VLOOKUP(TFM!$A$2, BS!$A$66:$B$93, 2, FALSE), FALSE)), 0, (HLOOKUP(AV16, data!$A$1:$BOP$23, VLOOKUP(TFM!$A$2, BS!$A$66:$B$93, 2, FALSE), FALSE)))</f>
        <v>0</v>
      </c>
      <c r="BC16" s="54">
        <f>IF(ISNA(HLOOKUP(AW16, data!$A$1:$BOP$23, VLOOKUP(TFM!$A$2, BS!$A$66:$B$93, 2, FALSE), FALSE)), 0, (HLOOKUP(AW16, data!$A$1:$BOP$23, VLOOKUP(TFM!$A$2, BS!$A$66:$B$93, 2, FALSE), FALSE)))</f>
        <v>0</v>
      </c>
      <c r="BD16" s="59">
        <f>IF(ISNA(HLOOKUP(H16, data!$A$1:$BOP$23, VLOOKUP(TFM!$A$2, BS!$A$66:$B$93, 2, FALSE), FALSE)), 0, (HLOOKUP(H16, data!$A$1:$BOP$23, VLOOKUP(TFM!$A$2, BS!$A$66:$B$93, 2, FALSE), FALSE)))</f>
        <v>16396</v>
      </c>
      <c r="BE16" s="54">
        <f>IF(ISNA(HLOOKUP(AY16, data!$A$1:$BOP$23, VLOOKUP(TFM!$A$2, BS!$A$66:$B$93, 2, FALSE), FALSE)), 0, (HLOOKUP(AY16, data!$A$1:$BOP$23, VLOOKUP(TFM!$A$2, BS!$A$66:$B$93, 2, FALSE), FALSE)))</f>
        <v>0</v>
      </c>
      <c r="BF16" s="78">
        <f t="shared" si="17"/>
        <v>16396</v>
      </c>
      <c r="BG16" s="41" t="str">
        <f t="shared" si="32"/>
        <v>sub31_row</v>
      </c>
      <c r="BH16" s="41" t="str">
        <f t="shared" si="18"/>
        <v>sub31_row_P</v>
      </c>
      <c r="BI16" s="41" t="str">
        <f t="shared" si="19"/>
        <v>sub31_row_R</v>
      </c>
      <c r="BJ16" s="41" t="str">
        <f t="shared" si="20"/>
        <v>sub31_row_n</v>
      </c>
      <c r="BK16" s="66" t="str">
        <f>CONCATENATE("-",BG16)</f>
        <v>-sub31_row</v>
      </c>
      <c r="BL16" s="60"/>
      <c r="BM16" s="54">
        <f>IF(ISNA(HLOOKUP(BG16, data!$A$1:$BOP$23, VLOOKUP(TFM!$A$2, BS!$A$66:$B$93, 2, FALSE), FALSE)), 0, (HLOOKUP(BG16, data!$A$1:$BOP$23, VLOOKUP(TFM!$A$2, BS!$A$66:$B$93, 2, FALSE), FALSE)))</f>
        <v>-124</v>
      </c>
      <c r="BN16" s="54">
        <f>IF(ISNA(HLOOKUP(BH16, data!$A$1:$BOP$23, VLOOKUP(TFM!$A$2, BS!$A$66:$B$93, 2, FALSE), FALSE)), 0, (HLOOKUP(BH16, data!$A$1:$BOP$23, VLOOKUP(TFM!$A$2, BS!$A$66:$B$93, 2, FALSE), FALSE)))</f>
        <v>0</v>
      </c>
      <c r="BO16" s="54">
        <f>IF(ISNA(HLOOKUP(BI16, data!$A$1:$BOP$23, VLOOKUP(TFM!$A$2, BS!$A$66:$B$93, 2, FALSE), FALSE)), 0, (HLOOKUP(BI16, data!$A$1:$BOP$23, VLOOKUP(TFM!$A$2, BS!$A$66:$B$93, 2, FALSE), FALSE)))</f>
        <v>0</v>
      </c>
      <c r="BP16" s="54">
        <f>IF(ISNA(HLOOKUP(BJ16, data!$A$1:$BOP$23, VLOOKUP(TFM!$A$2, BS!$A$66:$B$93, 2, FALSE), FALSE)), 0, (HLOOKUP(BJ16, data!$A$1:$BOP$23, VLOOKUP(TFM!$A$2, BS!$A$66:$B$93, 2, FALSE), FALSE)))</f>
        <v>0</v>
      </c>
      <c r="BQ16" s="78">
        <f t="shared" si="33"/>
        <v>-124</v>
      </c>
      <c r="BS16" s="61">
        <f t="shared" si="21"/>
        <v>0</v>
      </c>
    </row>
    <row r="17" spans="1:71" x14ac:dyDescent="0.2">
      <c r="A17" s="79" t="s">
        <v>132</v>
      </c>
      <c r="C17" s="83" t="s">
        <v>131</v>
      </c>
      <c r="D17" s="84"/>
      <c r="E17" s="36" t="s">
        <v>168</v>
      </c>
      <c r="F17" s="41" t="str">
        <f t="shared" si="22"/>
        <v>sub39_s1</v>
      </c>
      <c r="G17" s="41" t="str">
        <f t="shared" si="4"/>
        <v>sub39_s1_P</v>
      </c>
      <c r="H17" s="41" t="str">
        <f t="shared" si="5"/>
        <v>sub39_s1_R</v>
      </c>
      <c r="I17" s="41" t="str">
        <f t="shared" si="6"/>
        <v>sub39_s1_n</v>
      </c>
      <c r="J17" s="54">
        <f>IF(ISNA(HLOOKUP(F17, data!$A$1:$BOP$23, VLOOKUP(TFM!$A$2, BS!$A$66:$B$93, 2, FALSE), FALSE)), 0, (HLOOKUP(F17, data!$A$1:$BOP$23, VLOOKUP(TFM!$A$2, BS!$A$66:$B$93, 2, FALSE), FALSE)))</f>
        <v>0</v>
      </c>
      <c r="K17" s="54">
        <f>IF(ISNA(HLOOKUP(G17, data!$A$1:$BOP$23, VLOOKUP(TFM!$A$2, BS!$A$66:$B$93, 2, FALSE), FALSE)), 0, (HLOOKUP(G17, data!$A$1:$BOP$23, VLOOKUP(TFM!$A$2, BS!$A$66:$B$93, 2, FALSE), FALSE)))</f>
        <v>24717</v>
      </c>
      <c r="L17" s="54">
        <f>IF(ISNA(HLOOKUP(H17, data!$A$1:$BOP$23, VLOOKUP(TFM!$A$2, BS!$A$66:$B$93, 2, FALSE), FALSE)), 0, (HLOOKUP(H17, data!$A$1:$BOP$23, VLOOKUP(TFM!$A$2, BS!$A$66:$B$93, 2, FALSE), FALSE)))</f>
        <v>32100</v>
      </c>
      <c r="M17" s="54">
        <f>IF(ISNA(HLOOKUP(I17, data!$A$1:$BOP$23, VLOOKUP(TFM!$A$2, BS!$A$66:$B$93, 2, FALSE), FALSE)), 0, (HLOOKUP(I17, data!$A$1:$BOP$23, VLOOKUP(TFM!$A$2, BS!$A$66:$B$93, 2, FALSE), FALSE)))</f>
        <v>7383</v>
      </c>
      <c r="N17" s="85">
        <f t="shared" si="23"/>
        <v>7383</v>
      </c>
      <c r="O17" s="41" t="str">
        <f t="shared" si="24"/>
        <v>sub39_h</v>
      </c>
      <c r="P17" s="41" t="str">
        <f t="shared" si="25"/>
        <v>sub39_h_P</v>
      </c>
      <c r="Q17" s="41" t="str">
        <f t="shared" si="26"/>
        <v>sub39_h_R</v>
      </c>
      <c r="R17" s="41" t="str">
        <f t="shared" si="27"/>
        <v>sub39_h_n</v>
      </c>
      <c r="S17" s="58"/>
      <c r="U17" s="54">
        <f>IF(ISNA(HLOOKUP(O17, data!$A$1:$BOP$23, VLOOKUP(TFM!$A$2, BS!$A$66:$B$93, 2, FALSE), FALSE)), 0, (HLOOKUP(O17, data!$A$1:$BOP$23, VLOOKUP(TFM!$A$2, BS!$A$66:$B$93, 2, FALSE), FALSE)))</f>
        <v>7712</v>
      </c>
      <c r="V17" s="54">
        <f>IF(ISNA(HLOOKUP(P17, data!$A$1:$BOP$23, VLOOKUP(TFM!$A$2, BS!$A$66:$B$93, 2, FALSE), FALSE)), 0, (HLOOKUP(P17, data!$A$1:$BOP$23, VLOOKUP(TFM!$A$2, BS!$A$66:$B$93, 2, FALSE), FALSE)))</f>
        <v>0</v>
      </c>
      <c r="W17" s="54">
        <f>IF(ISNA(HLOOKUP(Q17, data!$A$1:$BOP$23, VLOOKUP(TFM!$A$2, BS!$A$66:$B$93, 2, FALSE), FALSE)), 0, (HLOOKUP(Q17, data!$A$1:$BOP$23, VLOOKUP(TFM!$A$2, BS!$A$66:$B$93, 2, FALSE), FALSE)))</f>
        <v>0</v>
      </c>
      <c r="X17" s="54">
        <f>IF(ISNA(HLOOKUP(R17, data!$A$1:$BOP$23, VLOOKUP(TFM!$A$2, BS!$A$66:$B$93, 2, FALSE), FALSE)), 0, (HLOOKUP(R17, data!$A$1:$BOP$23, VLOOKUP(TFM!$A$2, BS!$A$66:$B$93, 2, FALSE), FALSE)))</f>
        <v>0</v>
      </c>
      <c r="Y17" s="85"/>
      <c r="Z17" s="41" t="str">
        <f t="shared" si="28"/>
        <v>sub39_g</v>
      </c>
      <c r="AA17" s="41" t="str">
        <f t="shared" si="7"/>
        <v>sub39_g_P</v>
      </c>
      <c r="AB17" s="41" t="str">
        <f t="shared" si="8"/>
        <v>sub39_g_R</v>
      </c>
      <c r="AC17" s="41" t="str">
        <f t="shared" si="9"/>
        <v>sub39_g_n</v>
      </c>
      <c r="AD17" s="64" t="str">
        <f>CONCATENATE("-",Z17)</f>
        <v>-sub39_g</v>
      </c>
      <c r="AF17" s="54">
        <f>IF(ISNA(HLOOKUP(Z17, data!$A$1:$BOP$23, VLOOKUP(TFM!$A$2, BS!$A$66:$B$93, 2, FALSE), FALSE)), 0, (HLOOKUP(Z17, data!$A$1:$BOP$23, VLOOKUP(TFM!$A$2, BS!$A$66:$B$93, 2, FALSE), FALSE)))</f>
        <v>0</v>
      </c>
      <c r="AG17" s="54">
        <f>IF(ISNA(HLOOKUP(AA17, data!$A$1:$BOP$23, VLOOKUP(TFM!$A$2, BS!$A$66:$B$93, 2, FALSE), FALSE)), 0, (HLOOKUP(AA17, data!$A$1:$BOP$23, VLOOKUP(TFM!$A$2, BS!$A$66:$B$93, 2, FALSE), FALSE)))</f>
        <v>24717</v>
      </c>
      <c r="AH17" s="54"/>
      <c r="AI17" s="54">
        <f>IF(ISNA(HLOOKUP(AC17, data!$A$1:$BOP$23, VLOOKUP(TFM!$A$2, BS!$A$66:$B$93, 2, FALSE), FALSE)), 0, (HLOOKUP(AC17, data!$A$1:$BOP$23, VLOOKUP(TFM!$A$2, BS!$A$66:$B$93, 2, FALSE), FALSE)))</f>
        <v>-18621</v>
      </c>
      <c r="AJ17" s="85">
        <f t="shared" si="29"/>
        <v>-24717</v>
      </c>
      <c r="AK17" s="41" t="str">
        <f t="shared" si="30"/>
        <v>sub39_f</v>
      </c>
      <c r="AL17" s="41" t="str">
        <f t="shared" si="10"/>
        <v>sub39_f_P</v>
      </c>
      <c r="AM17" s="41" t="str">
        <f t="shared" si="11"/>
        <v>sub39_f_R</v>
      </c>
      <c r="AN17" s="41" t="str">
        <f t="shared" si="12"/>
        <v>sub39_f_n</v>
      </c>
      <c r="AO17" s="58"/>
      <c r="AQ17" s="54"/>
      <c r="AR17" s="54"/>
      <c r="AS17" s="54"/>
      <c r="AT17" s="54">
        <f>IF(ISNA(HLOOKUP(AN17, data!$A$1:$BOP$23, VLOOKUP(TFM!$A$2, BS!$A$66:$B$93, 2, FALSE), FALSE)), 0, (HLOOKUP(AN17, data!$A$1:$BOP$23, VLOOKUP(TFM!$A$2, BS!$A$66:$B$93, 2, FALSE), FALSE)))</f>
        <v>0</v>
      </c>
      <c r="AU17" s="85"/>
      <c r="AV17" s="41" t="str">
        <f t="shared" si="31"/>
        <v>sub39_nf</v>
      </c>
      <c r="AW17" s="41" t="str">
        <f t="shared" si="14"/>
        <v>sub39_nf_P</v>
      </c>
      <c r="AX17" s="41" t="str">
        <f t="shared" si="15"/>
        <v>sub39_nf_R</v>
      </c>
      <c r="AY17" s="41" t="str">
        <f t="shared" si="16"/>
        <v>sub39_nf_n</v>
      </c>
      <c r="AZ17" s="58" t="str">
        <f>AV17</f>
        <v>sub39_nf</v>
      </c>
      <c r="BB17" s="54">
        <f>IF(ISNA(HLOOKUP(AV17, data!$A$1:$BOP$23, VLOOKUP(TFM!$A$2, BS!$A$66:$B$93, 2, FALSE), FALSE)), 0, (HLOOKUP(AV17, data!$A$1:$BOP$23, VLOOKUP(TFM!$A$2, BS!$A$66:$B$93, 2, FALSE), FALSE)))</f>
        <v>16985</v>
      </c>
      <c r="BC17" s="54">
        <f>IF(ISNA(HLOOKUP(AW17, data!$A$1:$BOP$23, VLOOKUP(TFM!$A$2, BS!$A$66:$B$93, 2, FALSE), FALSE)), 0, (HLOOKUP(AW17, data!$A$1:$BOP$23, VLOOKUP(TFM!$A$2, BS!$A$66:$B$93, 2, FALSE), FALSE)))</f>
        <v>0</v>
      </c>
      <c r="BD17" s="59">
        <f>IF(ISNA(HLOOKUP(H17, data!$A$1:$BOP$23, VLOOKUP(TFM!$A$2, BS!$A$66:$B$93, 2, FALSE), FALSE)), 0, (HLOOKUP(H17, data!$A$1:$BOP$23, VLOOKUP(TFM!$A$2, BS!$A$66:$B$93, 2, FALSE), FALSE)))</f>
        <v>32100</v>
      </c>
      <c r="BE17" s="54">
        <f>IF(ISNA(HLOOKUP(AY17, data!$A$1:$BOP$23, VLOOKUP(TFM!$A$2, BS!$A$66:$B$93, 2, FALSE), FALSE)), 0, (HLOOKUP(AY17, data!$A$1:$BOP$23, VLOOKUP(TFM!$A$2, BS!$A$66:$B$93, 2, FALSE), FALSE)))</f>
        <v>0</v>
      </c>
      <c r="BF17" s="85">
        <f>BD17</f>
        <v>32100</v>
      </c>
      <c r="BG17" s="41" t="str">
        <f t="shared" si="32"/>
        <v>sub39_row</v>
      </c>
      <c r="BH17" s="41" t="str">
        <f t="shared" si="18"/>
        <v>sub39_row_P</v>
      </c>
      <c r="BI17" s="41" t="str">
        <f t="shared" si="19"/>
        <v>sub39_row_R</v>
      </c>
      <c r="BJ17" s="41" t="str">
        <f t="shared" si="20"/>
        <v>sub39_row_n</v>
      </c>
      <c r="BK17" s="66" t="str">
        <f>CONCATENATE("-",BG17)</f>
        <v>-sub39_row</v>
      </c>
      <c r="BL17" s="60"/>
      <c r="BM17" s="54">
        <f>IF(ISNA(HLOOKUP(BG17, data!$A$1:$BOP$23, VLOOKUP(TFM!$A$2, BS!$A$66:$B$93, 2, FALSE), FALSE)), 0, (HLOOKUP(BG17, data!$A$1:$BOP$23, VLOOKUP(TFM!$A$2, BS!$A$66:$B$93, 2, FALSE), FALSE)))</f>
        <v>-7383</v>
      </c>
      <c r="BN17" s="54">
        <f>IF(ISNA(HLOOKUP(BH17, data!$A$1:$BOP$23, VLOOKUP(TFM!$A$2, BS!$A$66:$B$93, 2, FALSE), FALSE)), 0, (HLOOKUP(BH17, data!$A$1:$BOP$23, VLOOKUP(TFM!$A$2, BS!$A$66:$B$93, 2, FALSE), FALSE)))</f>
        <v>0</v>
      </c>
      <c r="BO17" s="54">
        <f>IF(ISNA(HLOOKUP(BI17, data!$A$1:$BOP$23, VLOOKUP(TFM!$A$2, BS!$A$66:$B$93, 2, FALSE), FALSE)), 0, (HLOOKUP(BI17, data!$A$1:$BOP$23, VLOOKUP(TFM!$A$2, BS!$A$66:$B$93, 2, FALSE), FALSE)))</f>
        <v>0</v>
      </c>
      <c r="BP17" s="54">
        <f>IF(ISNA(HLOOKUP(BJ17, data!$A$1:$BOP$23, VLOOKUP(TFM!$A$2, BS!$A$66:$B$93, 2, FALSE), FALSE)), 0, (HLOOKUP(BJ17, data!$A$1:$BOP$23, VLOOKUP(TFM!$A$2, BS!$A$66:$B$93, 2, FALSE), FALSE)))</f>
        <v>0</v>
      </c>
      <c r="BQ17" s="85">
        <f t="shared" si="33"/>
        <v>-7383</v>
      </c>
      <c r="BS17" s="61">
        <f t="shared" si="21"/>
        <v>0</v>
      </c>
    </row>
    <row r="18" spans="1:71" s="86" customFormat="1" x14ac:dyDescent="0.2">
      <c r="A18" s="86" t="s">
        <v>130</v>
      </c>
      <c r="C18" s="86" t="s">
        <v>129</v>
      </c>
      <c r="E18" s="86" t="s">
        <v>128</v>
      </c>
      <c r="F18" s="87" t="str">
        <f t="shared" si="22"/>
        <v>b2_s1</v>
      </c>
      <c r="G18" s="87" t="str">
        <f t="shared" si="4"/>
        <v>b2_s1_P</v>
      </c>
      <c r="H18" s="87" t="str">
        <f t="shared" si="5"/>
        <v>b2_s1_R</v>
      </c>
      <c r="I18" s="87" t="str">
        <f t="shared" si="6"/>
        <v>b2_s1_n</v>
      </c>
      <c r="J18" s="88">
        <f>IF(ISNA(HLOOKUP(F18, data!$A$1:$BOP$23, VLOOKUP(TFM!$A$2, BS!$A$66:$B$93, 2, FALSE), FALSE)), 0, (HLOOKUP(F18, data!$A$1:$BOP$23, VLOOKUP(TFM!$A$2, BS!$A$66:$B$93, 2, FALSE), FALSE)))</f>
        <v>681861</v>
      </c>
      <c r="K18" s="88">
        <f>IF(ISNA(HLOOKUP(G18, data!$A$1:$BOP$23, VLOOKUP(TFM!$A$2, BS!$A$66:$B$93, 2, FALSE), FALSE)), 0, (HLOOKUP(G18, data!$A$1:$BOP$23, VLOOKUP(TFM!$A$2, BS!$A$66:$B$93, 2, FALSE), FALSE)))</f>
        <v>0</v>
      </c>
      <c r="L18" s="88">
        <f>IF(ISNA(HLOOKUP(H18, data!$A$1:$BOP$23, VLOOKUP(TFM!$A$2, BS!$A$66:$B$93, 2, FALSE), FALSE)), 0, (HLOOKUP(H18, data!$A$1:$BOP$23, VLOOKUP(TFM!$A$2, BS!$A$66:$B$93, 2, FALSE), FALSE)))</f>
        <v>0</v>
      </c>
      <c r="M18" s="88">
        <f>IF(ISNA(HLOOKUP(I18, data!$A$1:$BOP$23, VLOOKUP(TFM!$A$2, BS!$A$66:$B$93, 2, FALSE), FALSE)), 0, (HLOOKUP(I18, data!$A$1:$BOP$23, VLOOKUP(TFM!$A$2, BS!$A$66:$B$93, 2, FALSE), FALSE)))</f>
        <v>0</v>
      </c>
      <c r="N18" s="89">
        <f t="shared" si="23"/>
        <v>681861</v>
      </c>
      <c r="O18" s="87" t="str">
        <f t="shared" si="24"/>
        <v>b2_h</v>
      </c>
      <c r="P18" s="87" t="str">
        <f t="shared" si="25"/>
        <v>b2_h_P</v>
      </c>
      <c r="Q18" s="87" t="str">
        <f t="shared" si="26"/>
        <v>b2_h_R</v>
      </c>
      <c r="R18" s="87" t="str">
        <f t="shared" si="27"/>
        <v>b2_h_n</v>
      </c>
      <c r="S18" s="90" t="str">
        <f>O18</f>
        <v>b2_h</v>
      </c>
      <c r="T18" s="91"/>
      <c r="U18" s="88">
        <f>IF(ISNA(HLOOKUP(O18, data!$A$1:$BOP$23, VLOOKUP(TFM!$A$2, BS!$A$66:$B$93, 2, FALSE), FALSE)), 0, (HLOOKUP(O18, data!$A$1:$BOP$23, VLOOKUP(TFM!$A$2, BS!$A$66:$B$93, 2, FALSE), FALSE)))</f>
        <v>164001</v>
      </c>
      <c r="V18" s="88">
        <f>IF(ISNA(HLOOKUP(P18, data!$A$1:$BOP$23, VLOOKUP(TFM!$A$2, BS!$A$66:$B$93, 2, FALSE), FALSE)), 0, (HLOOKUP(P18, data!$A$1:$BOP$23, VLOOKUP(TFM!$A$2, BS!$A$66:$B$93, 2, FALSE), FALSE)))</f>
        <v>0</v>
      </c>
      <c r="W18" s="88">
        <f>IF(ISNA(HLOOKUP(Q18, data!$A$1:$BOP$23, VLOOKUP(TFM!$A$2, BS!$A$66:$B$93, 2, FALSE), FALSE)), 0, (HLOOKUP(Q18, data!$A$1:$BOP$23, VLOOKUP(TFM!$A$2, BS!$A$66:$B$93, 2, FALSE), FALSE)))</f>
        <v>0</v>
      </c>
      <c r="X18" s="88">
        <f>IF(ISNA(HLOOKUP(R18, data!$A$1:$BOP$23, VLOOKUP(TFM!$A$2, BS!$A$66:$B$93, 2, FALSE), FALSE)), 0, (HLOOKUP(R18, data!$A$1:$BOP$23, VLOOKUP(TFM!$A$2, BS!$A$66:$B$93, 2, FALSE), FALSE)))</f>
        <v>0</v>
      </c>
      <c r="Y18" s="89">
        <f t="shared" si="34"/>
        <v>164001</v>
      </c>
      <c r="Z18" s="87" t="str">
        <f t="shared" si="28"/>
        <v>b2_g</v>
      </c>
      <c r="AA18" s="87" t="str">
        <f t="shared" si="7"/>
        <v>b2_g_P</v>
      </c>
      <c r="AB18" s="87" t="str">
        <f t="shared" si="8"/>
        <v>b2_g_R</v>
      </c>
      <c r="AC18" s="87" t="str">
        <f t="shared" si="9"/>
        <v>b2_g_n</v>
      </c>
      <c r="AD18" s="90" t="str">
        <f>Z18</f>
        <v>b2_g</v>
      </c>
      <c r="AE18" s="91"/>
      <c r="AF18" s="88">
        <f>IF(ISNA(HLOOKUP(Z18, data!$A$1:$BOP$23, VLOOKUP(TFM!$A$2, BS!$A$66:$B$93, 2, FALSE), FALSE)), 0, (HLOOKUP(Z18, data!$A$1:$BOP$23, VLOOKUP(TFM!$A$2, BS!$A$66:$B$93, 2, FALSE), FALSE)))</f>
        <v>57684</v>
      </c>
      <c r="AG18" s="88">
        <f>IF(ISNA(HLOOKUP(AA18, data!$A$1:$BOP$23, VLOOKUP(TFM!$A$2, BS!$A$66:$B$93, 2, FALSE), FALSE)), 0, (HLOOKUP(AA18, data!$A$1:$BOP$23, VLOOKUP(TFM!$A$2, BS!$A$66:$B$93, 2, FALSE), FALSE)))</f>
        <v>0</v>
      </c>
      <c r="AH18" s="88">
        <f>IF(ISNA(HLOOKUP(AB18, data!$A$1:$BOP$23, VLOOKUP(TFM!$A$2, BS!$A$66:$B$93, 2, FALSE), FALSE)), 0, (HLOOKUP(AB18, data!$A$1:$BOP$23, VLOOKUP(TFM!$A$2, BS!$A$66:$B$93, 2, FALSE), FALSE)))</f>
        <v>0</v>
      </c>
      <c r="AI18" s="88">
        <f>IF(ISNA(HLOOKUP(AC18, data!$A$1:$BOP$23, VLOOKUP(TFM!$A$2, BS!$A$66:$B$93, 2, FALSE), FALSE)), 0, (HLOOKUP(AC18, data!$A$1:$BOP$23, VLOOKUP(TFM!$A$2, BS!$A$66:$B$93, 2, FALSE), FALSE)))</f>
        <v>0</v>
      </c>
      <c r="AJ18" s="89">
        <f t="shared" si="29"/>
        <v>57684</v>
      </c>
      <c r="AK18" s="87" t="str">
        <f t="shared" si="30"/>
        <v>b2_f</v>
      </c>
      <c r="AL18" s="87" t="str">
        <f t="shared" si="10"/>
        <v>b2_f_P</v>
      </c>
      <c r="AM18" s="87" t="str">
        <f t="shared" si="11"/>
        <v>b2_f_R</v>
      </c>
      <c r="AN18" s="87" t="str">
        <f t="shared" si="12"/>
        <v>b2_f_n</v>
      </c>
      <c r="AO18" s="90" t="str">
        <f>AK18</f>
        <v>b2_f</v>
      </c>
      <c r="AP18" s="91"/>
      <c r="AQ18" s="88">
        <f>IF(ISNA(HLOOKUP(AK18, data!$A$1:$BOP$23, VLOOKUP(TFM!$A$2, BS!$A$66:$B$93, 2, FALSE), FALSE)), 0, (HLOOKUP(AK18, data!$A$1:$BOP$23, VLOOKUP(TFM!$A$2, BS!$A$66:$B$93, 2, FALSE), FALSE)))</f>
        <v>49081</v>
      </c>
      <c r="AR18" s="88">
        <f>IF(ISNA(HLOOKUP(AL18, data!$A$1:$BOP$23, VLOOKUP(TFM!$A$2, BS!$A$66:$B$93, 2, FALSE), FALSE)), 0, (HLOOKUP(AL18, data!$A$1:$BOP$23, VLOOKUP(TFM!$A$2, BS!$A$66:$B$93, 2, FALSE), FALSE)))</f>
        <v>0</v>
      </c>
      <c r="AS18" s="88">
        <f>IF(ISNA(HLOOKUP(AM18, data!$A$1:$BOP$23, VLOOKUP(TFM!$A$2, BS!$A$66:$B$93, 2, FALSE), FALSE)), 0, (HLOOKUP(AM18, data!$A$1:$BOP$23, VLOOKUP(TFM!$A$2, BS!$A$66:$B$93, 2, FALSE), FALSE)))</f>
        <v>0</v>
      </c>
      <c r="AT18" s="88">
        <f>IF(ISNA(HLOOKUP(AN18, data!$A$1:$BOP$23, VLOOKUP(TFM!$A$2, BS!$A$66:$B$93, 2, FALSE), FALSE)), 0, (HLOOKUP(AN18, data!$A$1:$BOP$23, VLOOKUP(TFM!$A$2, BS!$A$66:$B$93, 2, FALSE), FALSE)))</f>
        <v>0</v>
      </c>
      <c r="AU18" s="89">
        <f t="shared" si="13"/>
        <v>49081</v>
      </c>
      <c r="AV18" s="87" t="str">
        <f t="shared" si="31"/>
        <v>b2_nf</v>
      </c>
      <c r="AW18" s="87" t="str">
        <f t="shared" si="14"/>
        <v>b2_nf_P</v>
      </c>
      <c r="AX18" s="87" t="str">
        <f t="shared" si="15"/>
        <v>b2_nf_R</v>
      </c>
      <c r="AY18" s="87" t="str">
        <f t="shared" si="16"/>
        <v>b2_nf_n</v>
      </c>
      <c r="AZ18" s="92" t="str">
        <f>CONCATENATE(AV18, " - ",F18)</f>
        <v>b2_nf - b2_s1</v>
      </c>
      <c r="BA18" s="93"/>
      <c r="BB18" s="88"/>
      <c r="BC18" s="183">
        <f>IF(ISNA(HLOOKUP(F18, data!$A$1:$BOP$23, VLOOKUP(TFM!$A$2, BS!$A$66:$B$93, 2, FALSE), FALSE)), 0, (HLOOKUP(F18, data!$A$1:$BOP$23, VLOOKUP(TFM!$A$2, BS!$A$66:$B$93, 2, FALSE), FALSE)))</f>
        <v>681861</v>
      </c>
      <c r="BD18" s="88">
        <f>IF(ISNA(HLOOKUP(AV18, data!$A$1:$BOP$23, VLOOKUP(TFM!$A$2, BS!$A$66:$B$93, 2, FALSE), FALSE)), 0, (HLOOKUP(AV18, data!$A$1:$BOP$23, VLOOKUP(TFM!$A$2, BS!$A$66:$B$93, 2, FALSE), FALSE)))</f>
        <v>411095</v>
      </c>
      <c r="BE18" s="88">
        <f>IF(ISNA(HLOOKUP(AY18, data!$A$1:$BOP$23, VLOOKUP(TFM!$A$2, BS!$A$66:$B$93, 2, FALSE), FALSE)), 0, (HLOOKUP(AY18, data!$A$1:$BOP$23, VLOOKUP(TFM!$A$2, BS!$A$66:$B$93, 2, FALSE), FALSE)))</f>
        <v>0</v>
      </c>
      <c r="BF18" s="89">
        <f>BD18-BC18+BB18</f>
        <v>-270766</v>
      </c>
      <c r="BG18" s="87" t="str">
        <f t="shared" si="32"/>
        <v>b2_row</v>
      </c>
      <c r="BH18" s="87" t="str">
        <f t="shared" si="18"/>
        <v>b2_row_P</v>
      </c>
      <c r="BI18" s="87" t="str">
        <f t="shared" si="19"/>
        <v>b2_row_R</v>
      </c>
      <c r="BJ18" s="87" t="str">
        <f t="shared" si="20"/>
        <v>b2_row_n</v>
      </c>
      <c r="BK18" s="94"/>
      <c r="BL18" s="94"/>
      <c r="BM18" s="88">
        <f>IF(ISNA(HLOOKUP(BG18, data!$A$1:$BOP$23, VLOOKUP(TFM!$A$2, BS!$A$66:$B$93, 2, FALSE), FALSE)), 0, (HLOOKUP(BG18, data!$A$1:$BOP$23, VLOOKUP(TFM!$A$2, BS!$A$66:$B$93, 2, FALSE), FALSE)))</f>
        <v>0</v>
      </c>
      <c r="BN18" s="88">
        <f>IF(ISNA(HLOOKUP(BH18, data!$A$1:$BOP$23, VLOOKUP(TFM!$A$2, BS!$A$66:$B$93, 2, FALSE), FALSE)), 0, (HLOOKUP(BH18, data!$A$1:$BOP$23, VLOOKUP(TFM!$A$2, BS!$A$66:$B$93, 2, FALSE), FALSE)))</f>
        <v>0</v>
      </c>
      <c r="BO18" s="88">
        <f>IF(ISNA(HLOOKUP(BI18, data!$A$1:$BOP$23, VLOOKUP(TFM!$A$2, BS!$A$66:$B$93, 2, FALSE), FALSE)), 0, (HLOOKUP(BI18, data!$A$1:$BOP$23, VLOOKUP(TFM!$A$2, BS!$A$66:$B$93, 2, FALSE), FALSE)))</f>
        <v>0</v>
      </c>
      <c r="BP18" s="88">
        <f>IF(ISNA(HLOOKUP(BJ18, data!$A$1:$BOP$23, VLOOKUP(TFM!$A$2, BS!$A$66:$B$93, 2, FALSE), FALSE)), 0, (HLOOKUP(BJ18, data!$A$1:$BOP$23, VLOOKUP(TFM!$A$2, BS!$A$66:$B$93, 2, FALSE), FALSE)))</f>
        <v>0</v>
      </c>
      <c r="BQ18" s="89">
        <f t="shared" si="33"/>
        <v>0</v>
      </c>
      <c r="BS18" s="95">
        <f t="shared" si="21"/>
        <v>0</v>
      </c>
    </row>
    <row r="19" spans="1:71" s="43" customFormat="1" x14ac:dyDescent="0.2">
      <c r="A19" s="43" t="s">
        <v>127</v>
      </c>
      <c r="C19" s="43" t="s">
        <v>126</v>
      </c>
      <c r="D19" s="96"/>
      <c r="E19" s="43" t="s">
        <v>125</v>
      </c>
      <c r="F19" s="97" t="str">
        <f t="shared" si="22"/>
        <v>w_s1</v>
      </c>
      <c r="G19" s="97" t="str">
        <f t="shared" si="4"/>
        <v>w_s1_P</v>
      </c>
      <c r="H19" s="97" t="str">
        <f t="shared" si="5"/>
        <v>w_s1_R</v>
      </c>
      <c r="I19" s="98" t="str">
        <f t="shared" si="6"/>
        <v>w_s1_n</v>
      </c>
      <c r="J19" s="99">
        <f>IF(ISNA(HLOOKUP(F19, data!$A$1:$BOP$23, VLOOKUP(TFM!$A$2, BS!$A$66:$B$93, 2, FALSE), FALSE)), 0, (HLOOKUP(F19, data!$A$1:$BOP$23, VLOOKUP(TFM!$A$2, BS!$A$66:$B$93, 2, FALSE), FALSE)))</f>
        <v>0</v>
      </c>
      <c r="K19" s="99">
        <f>IF(ISNA(HLOOKUP(G19, data!$A$1:$BOP$23, VLOOKUP(TFM!$A$2, BS!$A$66:$B$93, 2, FALSE), FALSE)), 0, (HLOOKUP(G19, data!$A$1:$BOP$23, VLOOKUP(TFM!$A$2, BS!$A$66:$B$93, 2, FALSE), FALSE)))</f>
        <v>1019230</v>
      </c>
      <c r="L19" s="99">
        <f>IF(ISNA(HLOOKUP(H19, data!$A$1:$BOP$23, VLOOKUP(TFM!$A$2, BS!$A$66:$B$93, 2, FALSE), FALSE)), 0, (HLOOKUP(H19, data!$A$1:$BOP$23, VLOOKUP(TFM!$A$2, BS!$A$66:$B$93, 2, FALSE), FALSE)))</f>
        <v>1009752</v>
      </c>
      <c r="M19" s="99">
        <f>IF(ISNA(HLOOKUP(I19, data!$A$1:$BOP$23, VLOOKUP(TFM!$A$2, BS!$A$66:$B$93, 2, FALSE), FALSE)), 0, (HLOOKUP(I19, data!$A$1:$BOP$23, VLOOKUP(TFM!$A$2, BS!$A$66:$B$93, 2, FALSE), FALSE)))</f>
        <v>-9478</v>
      </c>
      <c r="N19" s="100">
        <f t="shared" si="23"/>
        <v>-9478</v>
      </c>
      <c r="O19" s="97" t="str">
        <f t="shared" si="24"/>
        <v>w_h</v>
      </c>
      <c r="P19" s="97" t="str">
        <f t="shared" si="25"/>
        <v>w_h_P</v>
      </c>
      <c r="Q19" s="97" t="str">
        <f t="shared" si="26"/>
        <v>w_h_R</v>
      </c>
      <c r="R19" s="98" t="str">
        <f t="shared" si="27"/>
        <v>w_h_n</v>
      </c>
      <c r="S19" s="101" t="str">
        <f>F19</f>
        <v>w_s1</v>
      </c>
      <c r="T19" s="44"/>
      <c r="U19" s="99">
        <f>IF(ISNA(HLOOKUP(O19, data!$A$1:$BOP$23, VLOOKUP(TFM!$A$2, BS!$A$66:$B$93, 2, FALSE), FALSE)), 0, (HLOOKUP(O19, data!$A$1:$BOP$23, VLOOKUP(TFM!$A$2, BS!$A$66:$B$93, 2, FALSE), FALSE)))</f>
        <v>0</v>
      </c>
      <c r="V19" s="88">
        <f>IF(ISNA(HLOOKUP(P19, data!$A$1:$BOP$23, VLOOKUP(TFM!$A$2, BS!$A$66:$B$93, 2, FALSE), FALSE)), 0, (HLOOKUP(P19, data!$A$1:$BOP$23, VLOOKUP(TFM!$A$2, BS!$A$66:$B$93, 2, FALSE), FALSE)))</f>
        <v>59786</v>
      </c>
      <c r="W19" s="99">
        <f>IF(ISNA(HLOOKUP(Q19, data!$A$1:$BOP$23, VLOOKUP(TFM!$A$2, BS!$A$66:$B$93, 2, FALSE), FALSE)), 0, (HLOOKUP(Q19, data!$A$1:$BOP$23, VLOOKUP(TFM!$A$2, BS!$A$66:$B$93, 2, FALSE), FALSE)))</f>
        <v>1009752</v>
      </c>
      <c r="X19" s="99">
        <f>IF(ISNA(HLOOKUP(R19, data!$A$1:$BOP$23, VLOOKUP(TFM!$A$2, BS!$A$66:$B$93, 2, FALSE), FALSE)), 0, (HLOOKUP(R19, data!$A$1:$BOP$23, VLOOKUP(TFM!$A$2, BS!$A$66:$B$93, 2, FALSE), FALSE)))</f>
        <v>949966</v>
      </c>
      <c r="Y19" s="100">
        <f t="shared" si="34"/>
        <v>949966</v>
      </c>
      <c r="Z19" s="97" t="str">
        <f t="shared" si="28"/>
        <v>w_g</v>
      </c>
      <c r="AA19" s="97" t="str">
        <f t="shared" si="7"/>
        <v>w_g_P</v>
      </c>
      <c r="AB19" s="97" t="str">
        <f t="shared" si="8"/>
        <v>w_g_R</v>
      </c>
      <c r="AC19" s="98" t="str">
        <f t="shared" si="9"/>
        <v>w_g_n</v>
      </c>
      <c r="AD19" s="101"/>
      <c r="AE19" s="44"/>
      <c r="AF19" s="99"/>
      <c r="AG19" s="99"/>
      <c r="AH19" s="99"/>
      <c r="AI19" s="99">
        <f>IF(ISNA(HLOOKUP(AC19, data!$A$1:$BOP$23, VLOOKUP(TFM!$A$2, BS!$A$66:$B$93, 2, FALSE), FALSE)), 0, (HLOOKUP(AC19, data!$A$1:$BOP$23, VLOOKUP(TFM!$A$2, BS!$A$66:$B$93, 2, FALSE), FALSE)))</f>
        <v>0</v>
      </c>
      <c r="AJ19" s="100"/>
      <c r="AK19" s="97" t="str">
        <f t="shared" si="30"/>
        <v>w_f</v>
      </c>
      <c r="AL19" s="97" t="str">
        <f t="shared" si="10"/>
        <v>w_f_P</v>
      </c>
      <c r="AM19" s="97" t="str">
        <f t="shared" si="11"/>
        <v>w_f_R</v>
      </c>
      <c r="AN19" s="98" t="str">
        <f t="shared" si="12"/>
        <v>w_f_n</v>
      </c>
      <c r="AO19" s="101"/>
      <c r="AP19" s="44"/>
      <c r="AQ19" s="99"/>
      <c r="AR19" s="99"/>
      <c r="AS19" s="99"/>
      <c r="AT19" s="99">
        <f>IF(ISNA(HLOOKUP(AN19, data!$A$1:$BOP$23, VLOOKUP(TFM!$A$2, BS!$A$66:$B$93, 2, FALSE), FALSE)), 0, (HLOOKUP(AN19, data!$A$1:$BOP$23, VLOOKUP(TFM!$A$2, BS!$A$66:$B$93, 2, FALSE), FALSE)))</f>
        <v>0</v>
      </c>
      <c r="AU19" s="100"/>
      <c r="AV19" s="97" t="str">
        <f t="shared" si="31"/>
        <v>w_nf</v>
      </c>
      <c r="AW19" s="97" t="str">
        <f t="shared" si="14"/>
        <v>w_nf_P</v>
      </c>
      <c r="AX19" s="97" t="str">
        <f t="shared" si="15"/>
        <v>w_nf_R</v>
      </c>
      <c r="AY19" s="98" t="str">
        <f t="shared" si="16"/>
        <v>w_nf_n</v>
      </c>
      <c r="AZ19" s="102" t="str">
        <f>CONCATENATE("-",AV19)</f>
        <v>-w_nf</v>
      </c>
      <c r="BA19" s="101"/>
      <c r="BB19" s="99">
        <f>IF(ISNA(HLOOKUP(AV19, data!$A$1:$BOP$23, VLOOKUP(TFM!$A$2, BS!$A$66:$B$93, 2, FALSE), FALSE)), 0, (HLOOKUP(AV19, data!$A$1:$BOP$23, VLOOKUP(TFM!$A$2, BS!$A$66:$B$93, 2, FALSE), FALSE)))</f>
        <v>-586497</v>
      </c>
      <c r="BC19" s="184">
        <f>IF(ISNA(HLOOKUP(G19, data!$A$1:$BOP$23, VLOOKUP(TFM!$A$2, BS!$A$66:$B$93, 2, FALSE), FALSE)), 0, (HLOOKUP(G19, data!$A$1:$BOP$23, VLOOKUP(TFM!$A$2, BS!$A$66:$B$93, 2, FALSE), FALSE)))</f>
        <v>1019230</v>
      </c>
      <c r="BD19" s="99">
        <f>IF(ISNA(HLOOKUP(AX19, data!$A$1:$BOP$23, VLOOKUP(TFM!$A$2, BS!$A$66:$B$93, 2, FALSE), FALSE)), 0, (HLOOKUP(AX19, data!$A$1:$BOP$23, VLOOKUP(TFM!$A$2, BS!$A$66:$B$93, 2, FALSE), FALSE)))</f>
        <v>0</v>
      </c>
      <c r="BE19" s="99">
        <f>IF(ISNA(HLOOKUP(AY19, data!$A$1:$BOP$23, VLOOKUP(TFM!$A$2, BS!$A$66:$B$93, 2, FALSE), FALSE)), 0, (HLOOKUP(AY19, data!$A$1:$BOP$23, VLOOKUP(TFM!$A$2, BS!$A$66:$B$93, 2, FALSE), FALSE)))</f>
        <v>0</v>
      </c>
      <c r="BF19" s="100">
        <f>BD19-BC19</f>
        <v>-1019230</v>
      </c>
      <c r="BG19" s="97" t="str">
        <f t="shared" si="32"/>
        <v>w_row</v>
      </c>
      <c r="BH19" s="97" t="str">
        <f t="shared" si="18"/>
        <v>w_row_P</v>
      </c>
      <c r="BI19" s="97" t="str">
        <f t="shared" si="19"/>
        <v>w_row_R</v>
      </c>
      <c r="BJ19" s="98" t="str">
        <f t="shared" si="20"/>
        <v>w_row_n</v>
      </c>
      <c r="BK19" s="103" t="str">
        <f>CONCATENATE(BJ19)</f>
        <v>w_row_n</v>
      </c>
      <c r="BL19" s="45"/>
      <c r="BM19" s="99">
        <f>IF(ISNA(HLOOKUP(BG19, data!$A$1:$BOP$23, VLOOKUP(TFM!$A$2, BS!$A$66:$B$93, 2, FALSE), FALSE)), 0, (HLOOKUP(BG19, data!$A$1:$BOP$23, VLOOKUP(TFM!$A$2, BS!$A$66:$B$93, 2, FALSE), FALSE)))</f>
        <v>0</v>
      </c>
      <c r="BN19" s="99">
        <f>IF(ISNA(HLOOKUP(BH19, data!$A$1:$BOP$23, VLOOKUP(TFM!$A$2, BS!$A$66:$B$93, 2, FALSE), FALSE)), 0, (HLOOKUP(BH19, data!$A$1:$BOP$23, VLOOKUP(TFM!$A$2, BS!$A$66:$B$93, 2, FALSE), FALSE)))</f>
        <v>8312</v>
      </c>
      <c r="BO19" s="99">
        <f>IF(ISNA(HLOOKUP(BI19, data!$A$1:$BOP$23, VLOOKUP(TFM!$A$2, BS!$A$66:$B$93, 2, FALSE), FALSE)), 0, (HLOOKUP(BI19, data!$A$1:$BOP$23, VLOOKUP(TFM!$A$2, BS!$A$66:$B$93, 2, FALSE), FALSE)))</f>
        <v>17790</v>
      </c>
      <c r="BP19" s="99">
        <f>IF(ISNA(HLOOKUP(BJ19, data!$A$1:$BOP$23, VLOOKUP(TFM!$A$2, BS!$A$66:$B$93, 2, FALSE), FALSE)), 0, (HLOOKUP(BJ19, data!$A$1:$BOP$23, VLOOKUP(TFM!$A$2, BS!$A$66:$B$93, 2, FALSE), FALSE)))</f>
        <v>9478</v>
      </c>
      <c r="BQ19" s="100">
        <f t="shared" si="33"/>
        <v>9478</v>
      </c>
      <c r="BS19" s="61">
        <f t="shared" si="21"/>
        <v>-59786</v>
      </c>
    </row>
    <row r="20" spans="1:71" s="43" customFormat="1" ht="16" thickBot="1" x14ac:dyDescent="0.25">
      <c r="A20" s="43" t="s">
        <v>124</v>
      </c>
      <c r="C20" s="43" t="s">
        <v>123</v>
      </c>
      <c r="D20" s="96"/>
      <c r="E20" s="43" t="s">
        <v>122</v>
      </c>
      <c r="F20" s="97" t="str">
        <f t="shared" si="22"/>
        <v>pi_s1</v>
      </c>
      <c r="G20" s="97" t="str">
        <f t="shared" si="4"/>
        <v>pi_s1_P</v>
      </c>
      <c r="H20" s="97" t="str">
        <f t="shared" si="5"/>
        <v>pi_s1_R</v>
      </c>
      <c r="I20" s="97" t="str">
        <f t="shared" si="6"/>
        <v>pi_s1_n</v>
      </c>
      <c r="J20" s="99">
        <f>IF(ISNA(HLOOKUP(F20, data!$A$1:$BOP$23, VLOOKUP(TFM!$A$2, BS!$A$66:$B$93, 2, FALSE), FALSE)), 0, (HLOOKUP(F20, data!$A$1:$BOP$23, VLOOKUP(TFM!$A$2, BS!$A$66:$B$93, 2, FALSE), FALSE)))</f>
        <v>0</v>
      </c>
      <c r="K20" s="99">
        <f>IF(ISNA(HLOOKUP(G20, data!$A$1:$BOP$23, VLOOKUP(TFM!$A$2, BS!$A$66:$B$93, 2, FALSE), FALSE)), 0, (HLOOKUP(G20, data!$A$1:$BOP$23, VLOOKUP(TFM!$A$2, BS!$A$66:$B$93, 2, FALSE), FALSE)))</f>
        <v>520552</v>
      </c>
      <c r="L20" s="99">
        <f>IF(ISNA(HLOOKUP(H20, data!$A$1:$BOP$23, VLOOKUP(TFM!$A$2, BS!$A$66:$B$93, 2, FALSE), FALSE)), 0, (HLOOKUP(H20, data!$A$1:$BOP$23, VLOOKUP(TFM!$A$2, BS!$A$66:$B$93, 2, FALSE), FALSE)))</f>
        <v>597242</v>
      </c>
      <c r="M20" s="99">
        <f>IF(ISNA(HLOOKUP(I20, data!$A$1:$BOP$23, VLOOKUP(TFM!$A$2, BS!$A$66:$B$93, 2, FALSE), FALSE)), 0, (HLOOKUP(I20, data!$A$1:$BOP$23, VLOOKUP(TFM!$A$2, BS!$A$66:$B$93, 2, FALSE), FALSE)))</f>
        <v>76690</v>
      </c>
      <c r="N20" s="104">
        <f t="shared" si="23"/>
        <v>76690</v>
      </c>
      <c r="O20" s="97" t="str">
        <f t="shared" si="24"/>
        <v>pi_h</v>
      </c>
      <c r="P20" s="97" t="str">
        <f t="shared" si="25"/>
        <v>pi_h_P</v>
      </c>
      <c r="Q20" s="97" t="str">
        <f t="shared" si="26"/>
        <v>pi_h_R</v>
      </c>
      <c r="R20" s="97" t="str">
        <f t="shared" si="27"/>
        <v>pi_h_n</v>
      </c>
      <c r="S20" s="44" t="str">
        <f t="shared" ref="S20:S26" si="59">CONCATENATE(R20)</f>
        <v>pi_h_n</v>
      </c>
      <c r="T20" s="105"/>
      <c r="U20" s="99">
        <f>IF(ISNA(HLOOKUP(O20, data!$A$1:$BOP$23, VLOOKUP(TFM!$A$2, BS!$A$66:$B$93, 2, FALSE), FALSE)), 0, (HLOOKUP(O20, data!$A$1:$BOP$23, VLOOKUP(TFM!$A$2, BS!$A$66:$B$93, 2, FALSE), FALSE)))</f>
        <v>0</v>
      </c>
      <c r="V20" s="99">
        <f>IF(ISNA(HLOOKUP(P20, data!$A$1:$BOP$23, VLOOKUP(TFM!$A$2, BS!$A$66:$B$93, 2, FALSE), FALSE)), 0, (HLOOKUP(P20, data!$A$1:$BOP$23, VLOOKUP(TFM!$A$2, BS!$A$66:$B$93, 2, FALSE), FALSE)))</f>
        <v>50886</v>
      </c>
      <c r="W20" s="99">
        <f>IF(ISNA(HLOOKUP(Q20, data!$A$1:$BOP$23, VLOOKUP(TFM!$A$2, BS!$A$66:$B$93, 2, FALSE), FALSE)), 0, (HLOOKUP(Q20, data!$A$1:$BOP$23, VLOOKUP(TFM!$A$2, BS!$A$66:$B$93, 2, FALSE), FALSE)))</f>
        <v>110231</v>
      </c>
      <c r="X20" s="99">
        <f>IF(ISNA(HLOOKUP(R20, data!$A$1:$BOP$23, VLOOKUP(TFM!$A$2, BS!$A$66:$B$93, 2, FALSE), FALSE)), 0, (HLOOKUP(R20, data!$A$1:$BOP$23, VLOOKUP(TFM!$A$2, BS!$A$66:$B$93, 2, FALSE), FALSE)))</f>
        <v>59345</v>
      </c>
      <c r="Y20" s="104">
        <f t="shared" si="34"/>
        <v>59345</v>
      </c>
      <c r="Z20" s="97" t="str">
        <f t="shared" si="28"/>
        <v>pi_g</v>
      </c>
      <c r="AA20" s="97" t="str">
        <f t="shared" si="7"/>
        <v>pi_g_P</v>
      </c>
      <c r="AB20" s="97" t="str">
        <f t="shared" si="8"/>
        <v>pi_g_R</v>
      </c>
      <c r="AC20" s="97" t="str">
        <f t="shared" si="9"/>
        <v>pi_g_n</v>
      </c>
      <c r="AD20" s="44" t="str">
        <f t="shared" ref="AD20:AD26" si="60">CONCATENATE(AC20)</f>
        <v>pi_g_n</v>
      </c>
      <c r="AE20" s="105"/>
      <c r="AF20" s="99">
        <f>IF(ISNA(HLOOKUP(Z20, data!$A$1:$BOP$23, VLOOKUP(TFM!$A$2, BS!$A$66:$B$93, 2, FALSE), FALSE)), 0, (HLOOKUP(Z20, data!$A$1:$BOP$23, VLOOKUP(TFM!$A$2, BS!$A$66:$B$93, 2, FALSE), FALSE)))</f>
        <v>0</v>
      </c>
      <c r="AG20" s="99">
        <f>IF(ISNA(HLOOKUP(AA20, data!$A$1:$BOP$23, VLOOKUP(TFM!$A$2, BS!$A$66:$B$93, 2, FALSE), FALSE)), 0, (HLOOKUP(AA20, data!$A$1:$BOP$23, VLOOKUP(TFM!$A$2, BS!$A$66:$B$93, 2, FALSE), FALSE)))</f>
        <v>29154</v>
      </c>
      <c r="AH20" s="99">
        <f>IF(ISNA(HLOOKUP(AB20, data!$A$1:$BOP$23, VLOOKUP(TFM!$A$2, BS!$A$66:$B$93, 2, FALSE), FALSE)), 0, (HLOOKUP(AB20, data!$A$1:$BOP$23, VLOOKUP(TFM!$A$2, BS!$A$66:$B$93, 2, FALSE), FALSE)))</f>
        <v>30019</v>
      </c>
      <c r="AI20" s="99">
        <f>IF(ISNA(HLOOKUP(AC20, data!$A$1:$BOP$23, VLOOKUP(TFM!$A$2, BS!$A$66:$B$93, 2, FALSE), FALSE)), 0, (HLOOKUP(AC20, data!$A$1:$BOP$23, VLOOKUP(TFM!$A$2, BS!$A$66:$B$93, 2, FALSE), FALSE)))</f>
        <v>865</v>
      </c>
      <c r="AJ20" s="104">
        <f t="shared" ref="AJ20:AJ31" si="61">AH20-AG20+AF20</f>
        <v>865</v>
      </c>
      <c r="AK20" s="97" t="str">
        <f t="shared" si="30"/>
        <v>pi_f</v>
      </c>
      <c r="AL20" s="97" t="str">
        <f t="shared" si="10"/>
        <v>pi_f_P</v>
      </c>
      <c r="AM20" s="97" t="str">
        <f t="shared" si="11"/>
        <v>pi_f_R</v>
      </c>
      <c r="AN20" s="97" t="str">
        <f t="shared" si="12"/>
        <v>pi_f_n</v>
      </c>
      <c r="AO20" s="44" t="str">
        <f t="shared" ref="AO20:AO26" si="62">CONCATENATE(AN20)</f>
        <v>pi_f_n</v>
      </c>
      <c r="AP20" s="105"/>
      <c r="AQ20" s="99">
        <f>IF(ISNA(HLOOKUP(AK20, data!$A$1:$BOP$23, VLOOKUP(TFM!$A$2, BS!$A$66:$B$93, 2, FALSE), FALSE)), 0, (HLOOKUP(AK20, data!$A$1:$BOP$23, VLOOKUP(TFM!$A$2, BS!$A$66:$B$93, 2, FALSE), FALSE)))</f>
        <v>0</v>
      </c>
      <c r="AR20" s="99">
        <f>IF(ISNA(HLOOKUP(AL20, data!$A$1:$BOP$23, VLOOKUP(TFM!$A$2, BS!$A$66:$B$93, 2, FALSE), FALSE)), 0, (HLOOKUP(AL20, data!$A$1:$BOP$23, VLOOKUP(TFM!$A$2, BS!$A$66:$B$93, 2, FALSE), FALSE)))</f>
        <v>250664</v>
      </c>
      <c r="AS20" s="99">
        <f>IF(ISNA(HLOOKUP(AM20, data!$A$1:$BOP$23, VLOOKUP(TFM!$A$2, BS!$A$66:$B$93, 2, FALSE), FALSE)), 0, (HLOOKUP(AM20, data!$A$1:$BOP$23, VLOOKUP(TFM!$A$2, BS!$A$66:$B$93, 2, FALSE), FALSE)))</f>
        <v>285088</v>
      </c>
      <c r="AT20" s="99">
        <f>IF(ISNA(HLOOKUP(AN20, data!$A$1:$BOP$23, VLOOKUP(TFM!$A$2, BS!$A$66:$B$93, 2, FALSE), FALSE)), 0, (HLOOKUP(AN20, data!$A$1:$BOP$23, VLOOKUP(TFM!$A$2, BS!$A$66:$B$93, 2, FALSE), FALSE)))</f>
        <v>34424</v>
      </c>
      <c r="AU20" s="104">
        <f t="shared" si="13"/>
        <v>34424</v>
      </c>
      <c r="AV20" s="97" t="str">
        <f t="shared" si="31"/>
        <v>pi_nf</v>
      </c>
      <c r="AW20" s="97" t="str">
        <f t="shared" si="14"/>
        <v>pi_nf_P</v>
      </c>
      <c r="AX20" s="97" t="str">
        <f t="shared" si="15"/>
        <v>pi_nf_R</v>
      </c>
      <c r="AY20" s="97" t="str">
        <f t="shared" si="16"/>
        <v>pi_nf_n</v>
      </c>
      <c r="AZ20" s="44" t="str">
        <f t="shared" ref="AZ20:AZ26" si="63">CONCATENATE(AY20)</f>
        <v>pi_nf_n</v>
      </c>
      <c r="BB20" s="99">
        <f>IF(ISNA(HLOOKUP(AV20, data!$A$1:$BOP$23, VLOOKUP(TFM!$A$2, BS!$A$66:$B$93, 2, FALSE), FALSE)), 0, (HLOOKUP(AV20, data!$A$1:$BOP$23, VLOOKUP(TFM!$A$2, BS!$A$66:$B$93, 2, FALSE), FALSE)))</f>
        <v>0</v>
      </c>
      <c r="BC20" s="99">
        <f>IF(ISNA(HLOOKUP(AW20, data!$A$1:$BOP$23, VLOOKUP(TFM!$A$2, BS!$A$66:$B$93, 2, FALSE), FALSE)), 0, (HLOOKUP(AW20, data!$A$1:$BOP$23, VLOOKUP(TFM!$A$2, BS!$A$66:$B$93, 2, FALSE), FALSE)))</f>
        <v>189848</v>
      </c>
      <c r="BD20" s="99">
        <f>IF(ISNA(HLOOKUP(AX20, data!$A$1:$BOP$23, VLOOKUP(TFM!$A$2, BS!$A$66:$B$93, 2, FALSE), FALSE)), 0, (HLOOKUP(AX20, data!$A$1:$BOP$23, VLOOKUP(TFM!$A$2, BS!$A$66:$B$93, 2, FALSE), FALSE)))</f>
        <v>171904</v>
      </c>
      <c r="BE20" s="99">
        <f>IF(ISNA(HLOOKUP(AY20, data!$A$1:$BOP$23, VLOOKUP(TFM!$A$2, BS!$A$66:$B$93, 2, FALSE), FALSE)), 0, (HLOOKUP(AY20, data!$A$1:$BOP$23, VLOOKUP(TFM!$A$2, BS!$A$66:$B$93, 2, FALSE), FALSE)))</f>
        <v>-17944</v>
      </c>
      <c r="BF20" s="104">
        <f t="shared" si="17"/>
        <v>-17944</v>
      </c>
      <c r="BG20" s="97" t="str">
        <f t="shared" si="32"/>
        <v>pi_row</v>
      </c>
      <c r="BH20" s="97" t="str">
        <f t="shared" si="18"/>
        <v>pi_row_P</v>
      </c>
      <c r="BI20" s="97" t="str">
        <f t="shared" si="19"/>
        <v>pi_row_R</v>
      </c>
      <c r="BJ20" s="97" t="str">
        <f t="shared" si="20"/>
        <v>pi_row_n</v>
      </c>
      <c r="BK20" s="44" t="str">
        <f t="shared" ref="BK20:BK26" si="64">CONCATENATE(BJ20)</f>
        <v>pi_row_n</v>
      </c>
      <c r="BL20" s="106"/>
      <c r="BM20" s="99">
        <f>IF(ISNA(HLOOKUP(BG20, data!$A$1:$BOP$23, VLOOKUP(TFM!$A$2, BS!$A$66:$B$93, 2, FALSE), FALSE)), 0, (HLOOKUP(BG20, data!$A$1:$BOP$23, VLOOKUP(TFM!$A$2, BS!$A$66:$B$93, 2, FALSE), FALSE)))</f>
        <v>0</v>
      </c>
      <c r="BN20" s="99">
        <f>IF(ISNA(HLOOKUP(BH20, data!$A$1:$BOP$23, VLOOKUP(TFM!$A$2, BS!$A$66:$B$93, 2, FALSE), FALSE)), 0, (HLOOKUP(BH20, data!$A$1:$BOP$23, VLOOKUP(TFM!$A$2, BS!$A$66:$B$93, 2, FALSE), FALSE)))</f>
        <v>170387</v>
      </c>
      <c r="BO20" s="99">
        <f>IF(ISNA(HLOOKUP(BI20, data!$A$1:$BOP$23, VLOOKUP(TFM!$A$2, BS!$A$66:$B$93, 2, FALSE), FALSE)), 0, (HLOOKUP(BI20, data!$A$1:$BOP$23, VLOOKUP(TFM!$A$2, BS!$A$66:$B$93, 2, FALSE), FALSE)))</f>
        <v>93697</v>
      </c>
      <c r="BP20" s="99">
        <f>IF(ISNA(HLOOKUP(BJ20, data!$A$1:$BOP$23, VLOOKUP(TFM!$A$2, BS!$A$66:$B$93, 2, FALSE), FALSE)), 0, (HLOOKUP(BJ20, data!$A$1:$BOP$23, VLOOKUP(TFM!$A$2, BS!$A$66:$B$93, 2, FALSE), FALSE)))</f>
        <v>-76690</v>
      </c>
      <c r="BQ20" s="104">
        <f t="shared" si="33"/>
        <v>-76690</v>
      </c>
      <c r="BS20" s="61">
        <f t="shared" si="21"/>
        <v>0</v>
      </c>
    </row>
    <row r="21" spans="1:71" s="108" customFormat="1" x14ac:dyDescent="0.2">
      <c r="A21" s="107" t="s">
        <v>121</v>
      </c>
      <c r="C21" s="108" t="s">
        <v>120</v>
      </c>
      <c r="E21" s="108" t="s">
        <v>119</v>
      </c>
      <c r="F21" s="109" t="str">
        <f t="shared" si="22"/>
        <v>pir_s1</v>
      </c>
      <c r="G21" s="110" t="str">
        <f t="shared" si="4"/>
        <v>pir_s1_P</v>
      </c>
      <c r="H21" s="110" t="str">
        <f t="shared" si="5"/>
        <v>pir_s1_R</v>
      </c>
      <c r="I21" s="110" t="str">
        <f t="shared" si="6"/>
        <v>pir_s1_n</v>
      </c>
      <c r="J21" s="111">
        <f>IF(ISNA(HLOOKUP(F21, data!$A$1:$BOP$23, VLOOKUP(TFM!$A$2, BS!$A$66:$B$93, 2, FALSE), FALSE)), 0, (HLOOKUP(F21, data!$A$1:$BOP$23, VLOOKUP(TFM!$A$2, BS!$A$66:$B$93, 2, FALSE), FALSE)))</f>
        <v>0</v>
      </c>
      <c r="K21" s="111">
        <f>IF(ISNA(HLOOKUP(G21, data!$A$1:$BOP$23, VLOOKUP(TFM!$A$2, BS!$A$66:$B$93, 2, FALSE), FALSE)), 0, (HLOOKUP(G21, data!$A$1:$BOP$23, VLOOKUP(TFM!$A$2, BS!$A$66:$B$93, 2, FALSE), FALSE)))</f>
        <v>236326</v>
      </c>
      <c r="L21" s="111">
        <f>IF(ISNA(HLOOKUP(H21, data!$A$1:$BOP$23, VLOOKUP(TFM!$A$2, BS!$A$66:$B$93, 2, FALSE), FALSE)), 0, (HLOOKUP(H21, data!$A$1:$BOP$23, VLOOKUP(TFM!$A$2, BS!$A$66:$B$93, 2, FALSE), FALSE)))</f>
        <v>262139</v>
      </c>
      <c r="M21" s="111">
        <f>IF(ISNA(HLOOKUP(I21, data!$A$1:$BOP$23, VLOOKUP(TFM!$A$2, BS!$A$66:$B$93, 2, FALSE), FALSE)), 0, (HLOOKUP(I21, data!$A$1:$BOP$23, VLOOKUP(TFM!$A$2, BS!$A$66:$B$93, 2, FALSE), FALSE)))</f>
        <v>25813</v>
      </c>
      <c r="N21" s="112">
        <f t="shared" si="23"/>
        <v>25813</v>
      </c>
      <c r="O21" s="109" t="str">
        <f t="shared" si="24"/>
        <v>pir_h</v>
      </c>
      <c r="P21" s="110" t="str">
        <f t="shared" si="25"/>
        <v>pir_h_P</v>
      </c>
      <c r="Q21" s="110" t="str">
        <f t="shared" si="26"/>
        <v>pir_h_R</v>
      </c>
      <c r="R21" s="110" t="str">
        <f t="shared" si="27"/>
        <v>pir_h_n</v>
      </c>
      <c r="S21" s="113" t="str">
        <f t="shared" si="59"/>
        <v>pir_h_n</v>
      </c>
      <c r="T21" s="112"/>
      <c r="U21" s="111">
        <f>IF(ISNA(HLOOKUP(O21, data!$A$1:$BOP$23, VLOOKUP(TFM!$A$2, BS!$A$66:$B$93, 2, FALSE), FALSE)), 0, (HLOOKUP(O21, data!$A$1:$BOP$23, VLOOKUP(TFM!$A$2, BS!$A$66:$B$93, 2, FALSE), FALSE)))</f>
        <v>0</v>
      </c>
      <c r="V21" s="111">
        <f>IF(ISNA(HLOOKUP(P21, data!$A$1:$BOP$23, VLOOKUP(TFM!$A$2, BS!$A$66:$B$93, 2, FALSE), FALSE)), 0, (HLOOKUP(P21, data!$A$1:$BOP$23, VLOOKUP(TFM!$A$2, BS!$A$66:$B$93, 2, FALSE), FALSE)))</f>
        <v>47789</v>
      </c>
      <c r="W21" s="111">
        <f>IF(ISNA(HLOOKUP(Q21, data!$A$1:$BOP$23, VLOOKUP(TFM!$A$2, BS!$A$66:$B$93, 2, FALSE), FALSE)), 0, (HLOOKUP(Q21, data!$A$1:$BOP$23, VLOOKUP(TFM!$A$2, BS!$A$66:$B$93, 2, FALSE), FALSE)))</f>
        <v>13423</v>
      </c>
      <c r="X21" s="111">
        <f>IF(ISNA(HLOOKUP(R21, data!$A$1:$BOP$23, VLOOKUP(TFM!$A$2, BS!$A$66:$B$93, 2, FALSE), FALSE)), 0, (HLOOKUP(R21, data!$A$1:$BOP$23, VLOOKUP(TFM!$A$2, BS!$A$66:$B$93, 2, FALSE), FALSE)))</f>
        <v>-34366</v>
      </c>
      <c r="Y21" s="112">
        <f t="shared" si="34"/>
        <v>-34366</v>
      </c>
      <c r="Z21" s="109" t="str">
        <f t="shared" si="28"/>
        <v>pir_g</v>
      </c>
      <c r="AA21" s="110" t="str">
        <f t="shared" si="7"/>
        <v>pir_g_P</v>
      </c>
      <c r="AB21" s="110" t="str">
        <f t="shared" si="8"/>
        <v>pir_g_R</v>
      </c>
      <c r="AC21" s="110" t="str">
        <f t="shared" si="9"/>
        <v>pir_g_n</v>
      </c>
      <c r="AD21" s="113" t="str">
        <f t="shared" si="60"/>
        <v>pir_g_n</v>
      </c>
      <c r="AE21" s="112"/>
      <c r="AF21" s="111">
        <f>IF(ISNA(HLOOKUP(Z21, data!$A$1:$BOP$23, VLOOKUP(TFM!$A$2, BS!$A$66:$B$93, 2, FALSE), FALSE)), 0, (HLOOKUP(Z21, data!$A$1:$BOP$23, VLOOKUP(TFM!$A$2, BS!$A$66:$B$93, 2, FALSE), FALSE)))</f>
        <v>0</v>
      </c>
      <c r="AG21" s="111">
        <f>IF(ISNA(HLOOKUP(AA21, data!$A$1:$BOP$23, VLOOKUP(TFM!$A$2, BS!$A$66:$B$93, 2, FALSE), FALSE)), 0, (HLOOKUP(AA21, data!$A$1:$BOP$23, VLOOKUP(TFM!$A$2, BS!$A$66:$B$93, 2, FALSE), FALSE)))</f>
        <v>29154</v>
      </c>
      <c r="AH21" s="111">
        <f>IF(ISNA(HLOOKUP(AB21, data!$A$1:$BOP$23, VLOOKUP(TFM!$A$2, BS!$A$66:$B$93, 2, FALSE), FALSE)), 0, (HLOOKUP(AB21, data!$A$1:$BOP$23, VLOOKUP(TFM!$A$2, BS!$A$66:$B$93, 2, FALSE), FALSE)))</f>
        <v>16896</v>
      </c>
      <c r="AI21" s="111">
        <f>IF(ISNA(HLOOKUP(AC21, data!$A$1:$BOP$23, VLOOKUP(TFM!$A$2, BS!$A$66:$B$93, 2, FALSE), FALSE)), 0, (HLOOKUP(AC21, data!$A$1:$BOP$23, VLOOKUP(TFM!$A$2, BS!$A$66:$B$93, 2, FALSE), FALSE)))</f>
        <v>-12258</v>
      </c>
      <c r="AJ21" s="112">
        <f t="shared" si="61"/>
        <v>-12258</v>
      </c>
      <c r="AK21" s="109" t="str">
        <f t="shared" si="30"/>
        <v>pir_f</v>
      </c>
      <c r="AL21" s="110" t="str">
        <f t="shared" si="10"/>
        <v>pir_f_P</v>
      </c>
      <c r="AM21" s="110" t="str">
        <f t="shared" si="11"/>
        <v>pir_f_R</v>
      </c>
      <c r="AN21" s="110" t="str">
        <f t="shared" si="12"/>
        <v>pir_f_n</v>
      </c>
      <c r="AO21" s="113" t="str">
        <f t="shared" si="62"/>
        <v>pir_f_n</v>
      </c>
      <c r="AP21" s="112"/>
      <c r="AQ21" s="111">
        <f>IF(ISNA(HLOOKUP(AK21, data!$A$1:$BOP$23, VLOOKUP(TFM!$A$2, BS!$A$66:$B$93, 2, FALSE), FALSE)), 0, (HLOOKUP(AK21, data!$A$1:$BOP$23, VLOOKUP(TFM!$A$2, BS!$A$66:$B$93, 2, FALSE), FALSE)))</f>
        <v>0</v>
      </c>
      <c r="AR21" s="111">
        <f>IF(ISNA(HLOOKUP(AL21, data!$A$1:$BOP$23, VLOOKUP(TFM!$A$2, BS!$A$66:$B$93, 2, FALSE), FALSE)), 0, (HLOOKUP(AL21, data!$A$1:$BOP$23, VLOOKUP(TFM!$A$2, BS!$A$66:$B$93, 2, FALSE), FALSE)))</f>
        <v>103849</v>
      </c>
      <c r="AS21" s="111">
        <f>IF(ISNA(HLOOKUP(AM21, data!$A$1:$BOP$23, VLOOKUP(TFM!$A$2, BS!$A$66:$B$93, 2, FALSE), FALSE)), 0, (HLOOKUP(AM21, data!$A$1:$BOP$23, VLOOKUP(TFM!$A$2, BS!$A$66:$B$93, 2, FALSE), FALSE)))</f>
        <v>184245</v>
      </c>
      <c r="AT21" s="111">
        <f>IF(ISNA(HLOOKUP(AN21, data!$A$1:$BOP$23, VLOOKUP(TFM!$A$2, BS!$A$66:$B$93, 2, FALSE), FALSE)), 0, (HLOOKUP(AN21, data!$A$1:$BOP$23, VLOOKUP(TFM!$A$2, BS!$A$66:$B$93, 2, FALSE), FALSE)))</f>
        <v>80396</v>
      </c>
      <c r="AU21" s="112">
        <f t="shared" si="13"/>
        <v>80396</v>
      </c>
      <c r="AV21" s="109" t="str">
        <f t="shared" si="31"/>
        <v>pir_nf</v>
      </c>
      <c r="AW21" s="110" t="str">
        <f t="shared" si="14"/>
        <v>pir_nf_P</v>
      </c>
      <c r="AX21" s="110" t="str">
        <f t="shared" si="15"/>
        <v>pir_nf_R</v>
      </c>
      <c r="AY21" s="110" t="str">
        <f t="shared" si="16"/>
        <v>pir_nf_n</v>
      </c>
      <c r="AZ21" s="113" t="str">
        <f t="shared" si="63"/>
        <v>pir_nf_n</v>
      </c>
      <c r="BA21" s="113"/>
      <c r="BB21" s="111">
        <f>IF(ISNA(HLOOKUP(AV21, data!$A$1:$BOP$23, VLOOKUP(TFM!$A$2, BS!$A$66:$B$93, 2, FALSE), FALSE)), 0, (HLOOKUP(AV21, data!$A$1:$BOP$23, VLOOKUP(TFM!$A$2, BS!$A$66:$B$93, 2, FALSE), FALSE)))</f>
        <v>0</v>
      </c>
      <c r="BC21" s="111">
        <f>IF(ISNA(HLOOKUP(AW21, data!$A$1:$BOP$23, VLOOKUP(TFM!$A$2, BS!$A$66:$B$93, 2, FALSE), FALSE)), 0, (HLOOKUP(AW21, data!$A$1:$BOP$23, VLOOKUP(TFM!$A$2, BS!$A$66:$B$93, 2, FALSE), FALSE)))</f>
        <v>55533</v>
      </c>
      <c r="BD21" s="111">
        <f>IF(ISNA(HLOOKUP(AX21, data!$A$1:$BOP$23, VLOOKUP(TFM!$A$2, BS!$A$66:$B$93, 2, FALSE), FALSE)), 0, (HLOOKUP(AX21, data!$A$1:$BOP$23, VLOOKUP(TFM!$A$2, BS!$A$66:$B$93, 2, FALSE), FALSE)))</f>
        <v>47575</v>
      </c>
      <c r="BE21" s="111">
        <f>IF(ISNA(HLOOKUP(AY21, data!$A$1:$BOP$23, VLOOKUP(TFM!$A$2, BS!$A$66:$B$93, 2, FALSE), FALSE)), 0, (HLOOKUP(AY21, data!$A$1:$BOP$23, VLOOKUP(TFM!$A$2, BS!$A$66:$B$93, 2, FALSE), FALSE)))</f>
        <v>-7958</v>
      </c>
      <c r="BF21" s="112">
        <f t="shared" si="17"/>
        <v>-7958</v>
      </c>
      <c r="BG21" s="109" t="str">
        <f t="shared" si="32"/>
        <v>pir_row</v>
      </c>
      <c r="BH21" s="110" t="str">
        <f t="shared" si="18"/>
        <v>pir_row_P</v>
      </c>
      <c r="BI21" s="110" t="str">
        <f t="shared" si="19"/>
        <v>pir_row_R</v>
      </c>
      <c r="BJ21" s="110" t="str">
        <f t="shared" si="20"/>
        <v>pir_row_n</v>
      </c>
      <c r="BK21" s="113" t="str">
        <f t="shared" si="64"/>
        <v>pir_row_n</v>
      </c>
      <c r="BL21" s="114"/>
      <c r="BM21" s="111">
        <f>IF(ISNA(HLOOKUP(BG21, data!$A$1:$BOP$23, VLOOKUP(TFM!$A$2, BS!$A$66:$B$93, 2, FALSE), FALSE)), 0, (HLOOKUP(BG21, data!$A$1:$BOP$23, VLOOKUP(TFM!$A$2, BS!$A$66:$B$93, 2, FALSE), FALSE)))</f>
        <v>0</v>
      </c>
      <c r="BN21" s="111">
        <f>IF(ISNA(HLOOKUP(BH21, data!$A$1:$BOP$23, VLOOKUP(TFM!$A$2, BS!$A$66:$B$93, 2, FALSE), FALSE)), 0, (HLOOKUP(BH21, data!$A$1:$BOP$23, VLOOKUP(TFM!$A$2, BS!$A$66:$B$93, 2, FALSE), FALSE)))</f>
        <v>66005</v>
      </c>
      <c r="BO21" s="111">
        <f>IF(ISNA(HLOOKUP(BI21, data!$A$1:$BOP$23, VLOOKUP(TFM!$A$2, BS!$A$66:$B$93, 2, FALSE), FALSE)), 0, (HLOOKUP(BI21, data!$A$1:$BOP$23, VLOOKUP(TFM!$A$2, BS!$A$66:$B$93, 2, FALSE), FALSE)))</f>
        <v>40192</v>
      </c>
      <c r="BP21" s="111">
        <f>IF(ISNA(HLOOKUP(BJ21, data!$A$1:$BOP$23, VLOOKUP(TFM!$A$2, BS!$A$66:$B$93, 2, FALSE), FALSE)), 0, (HLOOKUP(BJ21, data!$A$1:$BOP$23, VLOOKUP(TFM!$A$2, BS!$A$66:$B$93, 2, FALSE), FALSE)))</f>
        <v>-25813</v>
      </c>
      <c r="BQ21" s="112">
        <f t="shared" si="33"/>
        <v>-25813</v>
      </c>
      <c r="BS21" s="61">
        <f t="shared" si="21"/>
        <v>1</v>
      </c>
    </row>
    <row r="22" spans="1:71" s="108" customFormat="1" x14ac:dyDescent="0.2">
      <c r="A22" s="115" t="s">
        <v>115</v>
      </c>
      <c r="B22" s="116"/>
      <c r="C22" s="117" t="s">
        <v>114</v>
      </c>
      <c r="D22" s="116"/>
      <c r="E22" s="117" t="s">
        <v>113</v>
      </c>
      <c r="F22" s="118" t="str">
        <f t="shared" si="22"/>
        <v>pidi_s1</v>
      </c>
      <c r="G22" s="119" t="str">
        <f t="shared" si="4"/>
        <v>pidi_s1_P</v>
      </c>
      <c r="H22" s="119" t="str">
        <f t="shared" si="5"/>
        <v>pidi_s1_R</v>
      </c>
      <c r="I22" s="119" t="str">
        <f t="shared" si="6"/>
        <v>pidi_s1_n</v>
      </c>
      <c r="J22" s="120">
        <f>IF(ISNA(HLOOKUP(F22, data!$A$1:$BOP$23, VLOOKUP(TFM!$A$2, BS!$A$66:$B$93, 2, FALSE), FALSE)), 0, (HLOOKUP(F22, data!$A$1:$BOP$23, VLOOKUP(TFM!$A$2, BS!$A$66:$B$93, 2, FALSE), FALSE)))</f>
        <v>0</v>
      </c>
      <c r="K22" s="120">
        <f>IF(ISNA(HLOOKUP(G22, data!$A$1:$BOP$23, VLOOKUP(TFM!$A$2, BS!$A$66:$B$93, 2, FALSE), FALSE)), 0, (HLOOKUP(G22, data!$A$1:$BOP$23, VLOOKUP(TFM!$A$2, BS!$A$66:$B$93, 2, FALSE), FALSE)))</f>
        <v>196855</v>
      </c>
      <c r="L22" s="120">
        <f>IF(ISNA(HLOOKUP(H22, data!$A$1:$BOP$23, VLOOKUP(TFM!$A$2, BS!$A$66:$B$93, 2, FALSE), FALSE)), 0, (HLOOKUP(H22, data!$A$1:$BOP$23, VLOOKUP(TFM!$A$2, BS!$A$66:$B$93, 2, FALSE), FALSE)))</f>
        <v>221395</v>
      </c>
      <c r="M22" s="120">
        <f>IF(ISNA(HLOOKUP(I22, data!$A$1:$BOP$23, VLOOKUP(TFM!$A$2, BS!$A$66:$B$93, 2, FALSE), FALSE)), 0, (HLOOKUP(I22, data!$A$1:$BOP$23, VLOOKUP(TFM!$A$2, BS!$A$66:$B$93, 2, FALSE), FALSE)))</f>
        <v>24540</v>
      </c>
      <c r="N22" s="121">
        <f t="shared" si="23"/>
        <v>24540</v>
      </c>
      <c r="O22" s="118" t="str">
        <f t="shared" si="24"/>
        <v>pidi_h</v>
      </c>
      <c r="P22" s="119" t="str">
        <f t="shared" si="25"/>
        <v>pidi_h_P</v>
      </c>
      <c r="Q22" s="119" t="str">
        <f t="shared" si="26"/>
        <v>pidi_h_R</v>
      </c>
      <c r="R22" s="119" t="str">
        <f t="shared" si="27"/>
        <v>pidi_h_n</v>
      </c>
      <c r="S22" s="122" t="str">
        <f>CONCATENATE(O22)</f>
        <v>pidi_h</v>
      </c>
      <c r="T22" s="121"/>
      <c r="U22" s="120">
        <f>IF(ISNA(HLOOKUP(O22, data!$A$1:$BOP$23, VLOOKUP(TFM!$A$2, BS!$A$66:$B$93, 2, FALSE), FALSE)), 0, (HLOOKUP(O22, data!$A$1:$BOP$23, VLOOKUP(TFM!$A$2, BS!$A$66:$B$93, 2, FALSE), FALSE)))</f>
        <v>25657</v>
      </c>
      <c r="V22" s="120">
        <f>IF(ISNA(HLOOKUP(P22, data!$A$1:$BOP$23, VLOOKUP(TFM!$A$2, BS!$A$66:$B$93, 2, FALSE), FALSE)), 0, (HLOOKUP(P22, data!$A$1:$BOP$23, VLOOKUP(TFM!$A$2, BS!$A$66:$B$93, 2, FALSE), FALSE)))</f>
        <v>0</v>
      </c>
      <c r="W22" s="120">
        <f>IF(ISNA(HLOOKUP(Q22, data!$A$1:$BOP$23, VLOOKUP(TFM!$A$2, BS!$A$66:$B$93, 2, FALSE), FALSE)), 0, (HLOOKUP(Q22, data!$A$1:$BOP$23, VLOOKUP(TFM!$A$2, BS!$A$66:$B$93, 2, FALSE), FALSE)))</f>
        <v>0</v>
      </c>
      <c r="X22" s="120">
        <f>IF(ISNA(HLOOKUP(R22, data!$A$1:$BOP$23, VLOOKUP(TFM!$A$2, BS!$A$66:$B$93, 2, FALSE), FALSE)), 0, (HLOOKUP(R22, data!$A$1:$BOP$23, VLOOKUP(TFM!$A$2, BS!$A$66:$B$93, 2, FALSE), FALSE)))</f>
        <v>0</v>
      </c>
      <c r="Y22" s="121">
        <f t="shared" si="34"/>
        <v>25657</v>
      </c>
      <c r="Z22" s="118" t="str">
        <f t="shared" si="28"/>
        <v>pidi_g</v>
      </c>
      <c r="AA22" s="119" t="str">
        <f t="shared" si="7"/>
        <v>pidi_g_P</v>
      </c>
      <c r="AB22" s="119" t="str">
        <f t="shared" si="8"/>
        <v>pidi_g_R</v>
      </c>
      <c r="AC22" s="119" t="str">
        <f t="shared" si="9"/>
        <v>pidi_g_n</v>
      </c>
      <c r="AD22" s="122" t="str">
        <f>CONCATENATE(Z22)</f>
        <v>pidi_g</v>
      </c>
      <c r="AE22" s="121"/>
      <c r="AF22" s="120">
        <f>IF(ISNA(HLOOKUP(Z22, data!$A$1:$BOP$23, VLOOKUP(TFM!$A$2, BS!$A$66:$B$93, 2, FALSE), FALSE)), 0, (HLOOKUP(Z22, data!$A$1:$BOP$23, VLOOKUP(TFM!$A$2, BS!$A$66:$B$93, 2, FALSE), FALSE)))</f>
        <v>4404</v>
      </c>
      <c r="AG22" s="120">
        <f>IF(ISNA(HLOOKUP(AA22, data!$A$1:$BOP$23, VLOOKUP(TFM!$A$2, BS!$A$66:$B$93, 2, FALSE), FALSE)), 0, (HLOOKUP(AA22, data!$A$1:$BOP$23, VLOOKUP(TFM!$A$2, BS!$A$66:$B$93, 2, FALSE), FALSE)))</f>
        <v>0</v>
      </c>
      <c r="AH22" s="120">
        <f>IF(ISNA(HLOOKUP(AB22, data!$A$1:$BOP$23, VLOOKUP(TFM!$A$2, BS!$A$66:$B$93, 2, FALSE), FALSE)), 0, (HLOOKUP(AB22, data!$A$1:$BOP$23, VLOOKUP(TFM!$A$2, BS!$A$66:$B$93, 2, FALSE), FALSE)))</f>
        <v>0</v>
      </c>
      <c r="AI22" s="120">
        <f>IF(ISNA(HLOOKUP(AC22, data!$A$1:$BOP$23, VLOOKUP(TFM!$A$2, BS!$A$66:$B$93, 2, FALSE), FALSE)), 0, (HLOOKUP(AC22, data!$A$1:$BOP$23, VLOOKUP(TFM!$A$2, BS!$A$66:$B$93, 2, FALSE), FALSE)))</f>
        <v>0</v>
      </c>
      <c r="AJ22" s="121">
        <f t="shared" si="61"/>
        <v>4404</v>
      </c>
      <c r="AK22" s="118" t="str">
        <f t="shared" si="30"/>
        <v>pidi_f</v>
      </c>
      <c r="AL22" s="119" t="str">
        <f t="shared" si="10"/>
        <v>pidi_f_P</v>
      </c>
      <c r="AM22" s="119" t="str">
        <f t="shared" si="11"/>
        <v>pidi_f_R</v>
      </c>
      <c r="AN22" s="119" t="str">
        <f t="shared" si="12"/>
        <v>pidi_f_n</v>
      </c>
      <c r="AO22" s="122" t="str">
        <f t="shared" si="62"/>
        <v>pidi_f_n</v>
      </c>
      <c r="AP22" s="121"/>
      <c r="AQ22" s="120">
        <f>IF(ISNA(HLOOKUP(AK22, data!$A$1:$BOP$23, VLOOKUP(TFM!$A$2, BS!$A$66:$B$93, 2, FALSE), FALSE)), 0, (HLOOKUP(AK22, data!$A$1:$BOP$23, VLOOKUP(TFM!$A$2, BS!$A$66:$B$93, 2, FALSE), FALSE)))</f>
        <v>0</v>
      </c>
      <c r="AR22" s="120">
        <f>IF(ISNA(HLOOKUP(AL22, data!$A$1:$BOP$23, VLOOKUP(TFM!$A$2, BS!$A$66:$B$93, 2, FALSE), FALSE)), 0, (HLOOKUP(AL22, data!$A$1:$BOP$23, VLOOKUP(TFM!$A$2, BS!$A$66:$B$93, 2, FALSE), FALSE)))</f>
        <v>62520</v>
      </c>
      <c r="AS22" s="120">
        <f>IF(ISNA(HLOOKUP(AM22, data!$A$1:$BOP$23, VLOOKUP(TFM!$A$2, BS!$A$66:$B$93, 2, FALSE), FALSE)), 0, (HLOOKUP(AM22, data!$A$1:$BOP$23, VLOOKUP(TFM!$A$2, BS!$A$66:$B$93, 2, FALSE), FALSE)))</f>
        <v>88338</v>
      </c>
      <c r="AT22" s="120">
        <f>IF(ISNA(HLOOKUP(AN22, data!$A$1:$BOP$23, VLOOKUP(TFM!$A$2, BS!$A$66:$B$93, 2, FALSE), FALSE)), 0, (HLOOKUP(AN22, data!$A$1:$BOP$23, VLOOKUP(TFM!$A$2, BS!$A$66:$B$93, 2, FALSE), FALSE)))</f>
        <v>25818</v>
      </c>
      <c r="AU22" s="121">
        <f t="shared" si="13"/>
        <v>25818</v>
      </c>
      <c r="AV22" s="118" t="str">
        <f t="shared" si="31"/>
        <v>pidi_nf</v>
      </c>
      <c r="AW22" s="119" t="str">
        <f t="shared" si="14"/>
        <v>pidi_nf_P</v>
      </c>
      <c r="AX22" s="119" t="str">
        <f t="shared" si="15"/>
        <v>pidi_nf_R</v>
      </c>
      <c r="AY22" s="119" t="str">
        <f t="shared" si="16"/>
        <v>pidi_nf_n</v>
      </c>
      <c r="AZ22" s="122" t="str">
        <f t="shared" si="63"/>
        <v>pidi_nf_n</v>
      </c>
      <c r="BA22" s="122"/>
      <c r="BB22" s="120">
        <f>IF(ISNA(HLOOKUP(AV22, data!$A$1:$BOP$23, VLOOKUP(TFM!$A$2, BS!$A$66:$B$93, 2, FALSE), FALSE)), 0, (HLOOKUP(AV22, data!$A$1:$BOP$23, VLOOKUP(TFM!$A$2, BS!$A$66:$B$93, 2, FALSE), FALSE)))</f>
        <v>0</v>
      </c>
      <c r="BC22" s="120">
        <f>IF(ISNA(HLOOKUP(AW22, data!$A$1:$BOP$23, VLOOKUP(TFM!$A$2, BS!$A$66:$B$93, 2, FALSE), FALSE)), 0, (HLOOKUP(AW22, data!$A$1:$BOP$23, VLOOKUP(TFM!$A$2, BS!$A$66:$B$93, 2, FALSE), FALSE)))</f>
        <v>134334</v>
      </c>
      <c r="BD22" s="120">
        <f>IF(ISNA(HLOOKUP(AX22, data!$A$1:$BOP$23, VLOOKUP(TFM!$A$2, BS!$A$66:$B$93, 2, FALSE), FALSE)), 0, (HLOOKUP(AX22, data!$A$1:$BOP$23, VLOOKUP(TFM!$A$2, BS!$A$66:$B$93, 2, FALSE), FALSE)))</f>
        <v>102996</v>
      </c>
      <c r="BE22" s="120">
        <f>IF(ISNA(HLOOKUP(AY22, data!$A$1:$BOP$23, VLOOKUP(TFM!$A$2, BS!$A$66:$B$93, 2, FALSE), FALSE)), 0, (HLOOKUP(AY22, data!$A$1:$BOP$23, VLOOKUP(TFM!$A$2, BS!$A$66:$B$93, 2, FALSE), FALSE)))</f>
        <v>-31338</v>
      </c>
      <c r="BF22" s="121">
        <f t="shared" si="17"/>
        <v>-31338</v>
      </c>
      <c r="BG22" s="118" t="str">
        <f t="shared" si="32"/>
        <v>pidi_row</v>
      </c>
      <c r="BH22" s="119" t="str">
        <f t="shared" si="18"/>
        <v>pidi_row_P</v>
      </c>
      <c r="BI22" s="119" t="str">
        <f t="shared" si="19"/>
        <v>pidi_row_R</v>
      </c>
      <c r="BJ22" s="119" t="str">
        <f t="shared" si="20"/>
        <v>pidi_row_n</v>
      </c>
      <c r="BK22" s="122" t="str">
        <f t="shared" si="64"/>
        <v>pidi_row_n</v>
      </c>
      <c r="BL22" s="123"/>
      <c r="BM22" s="120">
        <f>IF(ISNA(HLOOKUP(BG22, data!$A$1:$BOP$23, VLOOKUP(TFM!$A$2, BS!$A$66:$B$93, 2, FALSE), FALSE)), 0, (HLOOKUP(BG22, data!$A$1:$BOP$23, VLOOKUP(TFM!$A$2, BS!$A$66:$B$93, 2, FALSE), FALSE)))</f>
        <v>0</v>
      </c>
      <c r="BN22" s="120">
        <f>IF(ISNA(HLOOKUP(BH22, data!$A$1:$BOP$23, VLOOKUP(TFM!$A$2, BS!$A$66:$B$93, 2, FALSE), FALSE)), 0, (HLOOKUP(BH22, data!$A$1:$BOP$23, VLOOKUP(TFM!$A$2, BS!$A$66:$B$93, 2, FALSE), FALSE)))</f>
        <v>82289</v>
      </c>
      <c r="BO22" s="120">
        <f>IF(ISNA(HLOOKUP(BI22, data!$A$1:$BOP$23, VLOOKUP(TFM!$A$2, BS!$A$66:$B$93, 2, FALSE), FALSE)), 0, (HLOOKUP(BI22, data!$A$1:$BOP$23, VLOOKUP(TFM!$A$2, BS!$A$66:$B$93, 2, FALSE), FALSE)))</f>
        <v>57749</v>
      </c>
      <c r="BP22" s="120">
        <f>IF(ISNA(HLOOKUP(BJ22, data!$A$1:$BOP$23, VLOOKUP(TFM!$A$2, BS!$A$66:$B$93, 2, FALSE), FALSE)), 0, (HLOOKUP(BJ22, data!$A$1:$BOP$23, VLOOKUP(TFM!$A$2, BS!$A$66:$B$93, 2, FALSE), FALSE)))</f>
        <v>-24540</v>
      </c>
      <c r="BQ22" s="121">
        <f t="shared" si="33"/>
        <v>-24540</v>
      </c>
      <c r="BR22" s="116"/>
      <c r="BS22" s="61">
        <f t="shared" si="21"/>
        <v>1</v>
      </c>
    </row>
    <row r="23" spans="1:71" s="116" customFormat="1" x14ac:dyDescent="0.2">
      <c r="A23" s="115" t="s">
        <v>112</v>
      </c>
      <c r="C23" s="116" t="s">
        <v>111</v>
      </c>
      <c r="E23" s="116" t="s">
        <v>110</v>
      </c>
      <c r="F23" s="118" t="str">
        <f t="shared" si="22"/>
        <v>pire_s1</v>
      </c>
      <c r="G23" s="124" t="str">
        <f t="shared" si="4"/>
        <v>pire_s1_P</v>
      </c>
      <c r="H23" s="124" t="str">
        <f t="shared" si="5"/>
        <v>pire_s1_R</v>
      </c>
      <c r="I23" s="124" t="str">
        <f t="shared" si="6"/>
        <v>pire_s1_n</v>
      </c>
      <c r="J23" s="120">
        <f>IF(ISNA(HLOOKUP(F23, data!$A$1:$BOP$23, VLOOKUP(TFM!$A$2, BS!$A$66:$B$93, 2, FALSE), FALSE)), 0, (HLOOKUP(F23, data!$A$1:$BOP$23, VLOOKUP(TFM!$A$2, BS!$A$66:$B$93, 2, FALSE), FALSE)))</f>
        <v>0</v>
      </c>
      <c r="K23" s="120">
        <f>IF(ISNA(HLOOKUP(G23, data!$A$1:$BOP$23, VLOOKUP(TFM!$A$2, BS!$A$66:$B$93, 2, FALSE), FALSE)), 0, (HLOOKUP(G23, data!$A$1:$BOP$23, VLOOKUP(TFM!$A$2, BS!$A$66:$B$93, 2, FALSE), FALSE)))</f>
        <v>-7281</v>
      </c>
      <c r="L23" s="120">
        <f>IF(ISNA(HLOOKUP(H23, data!$A$1:$BOP$23, VLOOKUP(TFM!$A$2, BS!$A$66:$B$93, 2, FALSE), FALSE)), 0, (HLOOKUP(H23, data!$A$1:$BOP$23, VLOOKUP(TFM!$A$2, BS!$A$66:$B$93, 2, FALSE), FALSE)))</f>
        <v>20957</v>
      </c>
      <c r="M23" s="120">
        <f>IF(ISNA(HLOOKUP(I23, data!$A$1:$BOP$23, VLOOKUP(TFM!$A$2, BS!$A$66:$B$93, 2, FALSE), FALSE)), 0, (HLOOKUP(I23, data!$A$1:$BOP$23, VLOOKUP(TFM!$A$2, BS!$A$66:$B$93, 2, FALSE), FALSE)))</f>
        <v>28238</v>
      </c>
      <c r="N23" s="121">
        <f t="shared" si="23"/>
        <v>28238</v>
      </c>
      <c r="O23" s="118" t="str">
        <f t="shared" si="24"/>
        <v>pire_h</v>
      </c>
      <c r="P23" s="124" t="str">
        <f t="shared" si="25"/>
        <v>pire_h_P</v>
      </c>
      <c r="Q23" s="124" t="str">
        <f t="shared" si="26"/>
        <v>pire_h_R</v>
      </c>
      <c r="R23" s="124" t="str">
        <f t="shared" si="27"/>
        <v>pire_h_n</v>
      </c>
      <c r="S23" s="122"/>
      <c r="T23" s="121"/>
      <c r="U23" s="120"/>
      <c r="V23" s="120"/>
      <c r="W23" s="120"/>
      <c r="X23" s="120">
        <f>IF(ISNA(HLOOKUP(R23, data!$A$1:$BOP$23, VLOOKUP(TFM!$A$2, BS!$A$66:$B$93, 2, FALSE), FALSE)), 0, (HLOOKUP(R23, data!$A$1:$BOP$23, VLOOKUP(TFM!$A$2, BS!$A$66:$B$93, 2, FALSE), FALSE)))</f>
        <v>0</v>
      </c>
      <c r="Y23" s="121"/>
      <c r="Z23" s="118" t="str">
        <f t="shared" si="28"/>
        <v>pire_g</v>
      </c>
      <c r="AA23" s="124" t="str">
        <f t="shared" si="7"/>
        <v>pire_g_P</v>
      </c>
      <c r="AB23" s="124" t="str">
        <f t="shared" si="8"/>
        <v>pire_g_R</v>
      </c>
      <c r="AC23" s="124" t="str">
        <f t="shared" si="9"/>
        <v>pire_g_n</v>
      </c>
      <c r="AD23" s="122"/>
      <c r="AE23" s="121"/>
      <c r="AF23" s="120">
        <f>IF(ISNA(HLOOKUP(Z23, data!$A$1:$BOP$23, VLOOKUP(TFM!$A$2, BS!$A$66:$B$93, 2, FALSE), FALSE)), 0, (HLOOKUP(Z23, data!$A$1:$BOP$23, VLOOKUP(TFM!$A$2, BS!$A$66:$B$93, 2, FALSE), FALSE)))</f>
        <v>0</v>
      </c>
      <c r="AG23" s="120">
        <f>IF(ISNA(HLOOKUP(AA23, data!$A$1:$BOP$23, VLOOKUP(TFM!$A$2, BS!$A$66:$B$93, 2, FALSE), FALSE)), 0, (HLOOKUP(AA23, data!$A$1:$BOP$23, VLOOKUP(TFM!$A$2, BS!$A$66:$B$93, 2, FALSE), FALSE)))</f>
        <v>0</v>
      </c>
      <c r="AH23" s="120">
        <f>IF(ISNA(HLOOKUP(AB23, data!$A$1:$BOP$23, VLOOKUP(TFM!$A$2, BS!$A$66:$B$93, 2, FALSE), FALSE)), 0, (HLOOKUP(AB23, data!$A$1:$BOP$23, VLOOKUP(TFM!$A$2, BS!$A$66:$B$93, 2, FALSE), FALSE)))</f>
        <v>0</v>
      </c>
      <c r="AI23" s="120">
        <f>IF(ISNA(HLOOKUP(AC23, data!$A$1:$BOP$23, VLOOKUP(TFM!$A$2, BS!$A$66:$B$93, 2, FALSE), FALSE)), 0, (HLOOKUP(AC23, data!$A$1:$BOP$23, VLOOKUP(TFM!$A$2, BS!$A$66:$B$93, 2, FALSE), FALSE)))</f>
        <v>0</v>
      </c>
      <c r="AJ23" s="121">
        <f t="shared" si="61"/>
        <v>0</v>
      </c>
      <c r="AK23" s="118" t="str">
        <f t="shared" si="30"/>
        <v>pire_f</v>
      </c>
      <c r="AL23" s="124" t="str">
        <f t="shared" si="10"/>
        <v>pire_f_P</v>
      </c>
      <c r="AM23" s="124" t="str">
        <f t="shared" si="11"/>
        <v>pire_f_R</v>
      </c>
      <c r="AN23" s="124" t="str">
        <f t="shared" si="12"/>
        <v>pire_f_n</v>
      </c>
      <c r="AO23" s="122" t="str">
        <f t="shared" si="62"/>
        <v>pire_f_n</v>
      </c>
      <c r="AP23" s="121"/>
      <c r="AQ23" s="120">
        <f>IF(ISNA(HLOOKUP(AK23, data!$A$1:$BOP$23, VLOOKUP(TFM!$A$2, BS!$A$66:$B$93, 2, FALSE), FALSE)), 0, (HLOOKUP(AK23, data!$A$1:$BOP$23, VLOOKUP(TFM!$A$2, BS!$A$66:$B$93, 2, FALSE), FALSE)))</f>
        <v>0</v>
      </c>
      <c r="AR23" s="120">
        <f>IF(ISNA(HLOOKUP(AL23, data!$A$1:$BOP$23, VLOOKUP(TFM!$A$2, BS!$A$66:$B$93, 2, FALSE), FALSE)), 0, (HLOOKUP(AL23, data!$A$1:$BOP$23, VLOOKUP(TFM!$A$2, BS!$A$66:$B$93, 2, FALSE), FALSE)))</f>
        <v>1457</v>
      </c>
      <c r="AS23" s="120">
        <f>IF(ISNA(HLOOKUP(AM23, data!$A$1:$BOP$23, VLOOKUP(TFM!$A$2, BS!$A$66:$B$93, 2, FALSE), FALSE)), 0, (HLOOKUP(AM23, data!$A$1:$BOP$23, VLOOKUP(TFM!$A$2, BS!$A$66:$B$93, 2, FALSE), FALSE)))</f>
        <v>2558</v>
      </c>
      <c r="AT23" s="120">
        <f>IF(ISNA(HLOOKUP(AN23, data!$A$1:$BOP$23, VLOOKUP(TFM!$A$2, BS!$A$66:$B$93, 2, FALSE), FALSE)), 0, (HLOOKUP(AN23, data!$A$1:$BOP$23, VLOOKUP(TFM!$A$2, BS!$A$66:$B$93, 2, FALSE), FALSE)))</f>
        <v>1101</v>
      </c>
      <c r="AU23" s="121">
        <f t="shared" si="13"/>
        <v>1101</v>
      </c>
      <c r="AV23" s="118" t="str">
        <f t="shared" si="31"/>
        <v>pire_nf</v>
      </c>
      <c r="AW23" s="124" t="str">
        <f t="shared" si="14"/>
        <v>pire_nf_P</v>
      </c>
      <c r="AX23" s="124" t="str">
        <f t="shared" si="15"/>
        <v>pire_nf_R</v>
      </c>
      <c r="AY23" s="124" t="str">
        <f t="shared" si="16"/>
        <v>pire_nf_n</v>
      </c>
      <c r="AZ23" s="122" t="str">
        <f t="shared" si="63"/>
        <v>pire_nf_n</v>
      </c>
      <c r="BA23" s="122"/>
      <c r="BB23" s="120">
        <f>IF(ISNA(HLOOKUP(AV23, data!$A$1:$BOP$23, VLOOKUP(TFM!$A$2, BS!$A$66:$B$93, 2, FALSE), FALSE)), 0, (HLOOKUP(AV23, data!$A$1:$BOP$23, VLOOKUP(TFM!$A$2, BS!$A$66:$B$93, 2, FALSE), FALSE)))</f>
        <v>0</v>
      </c>
      <c r="BC23" s="120">
        <f>IF(ISNA(HLOOKUP(AW23, data!$A$1:$BOP$23, VLOOKUP(TFM!$A$2, BS!$A$66:$B$93, 2, FALSE), FALSE)), 0, (HLOOKUP(AW23, data!$A$1:$BOP$23, VLOOKUP(TFM!$A$2, BS!$A$66:$B$93, 2, FALSE), FALSE)))</f>
        <v>-8738</v>
      </c>
      <c r="BD23" s="120">
        <f>IF(ISNA(HLOOKUP(AX23, data!$A$1:$BOP$23, VLOOKUP(TFM!$A$2, BS!$A$66:$B$93, 2, FALSE), FALSE)), 0, (HLOOKUP(AX23, data!$A$1:$BOP$23, VLOOKUP(TFM!$A$2, BS!$A$66:$B$93, 2, FALSE), FALSE)))</f>
        <v>18398</v>
      </c>
      <c r="BE23" s="120">
        <f>IF(ISNA(HLOOKUP(AY23, data!$A$1:$BOP$23, VLOOKUP(TFM!$A$2, BS!$A$66:$B$93, 2, FALSE), FALSE)), 0, (HLOOKUP(AY23, data!$A$1:$BOP$23, VLOOKUP(TFM!$A$2, BS!$A$66:$B$93, 2, FALSE), FALSE)))</f>
        <v>27136</v>
      </c>
      <c r="BF23" s="121">
        <f t="shared" si="17"/>
        <v>27136</v>
      </c>
      <c r="BG23" s="118" t="str">
        <f t="shared" si="32"/>
        <v>pire_row</v>
      </c>
      <c r="BH23" s="124" t="str">
        <f t="shared" si="18"/>
        <v>pire_row_P</v>
      </c>
      <c r="BI23" s="124" t="str">
        <f t="shared" si="19"/>
        <v>pire_row_R</v>
      </c>
      <c r="BJ23" s="124" t="str">
        <f t="shared" si="20"/>
        <v>pire_row_n</v>
      </c>
      <c r="BK23" s="122" t="str">
        <f t="shared" si="64"/>
        <v>pire_row_n</v>
      </c>
      <c r="BL23" s="123"/>
      <c r="BM23" s="120">
        <f>IF(ISNA(HLOOKUP(BG23, data!$A$1:$BOP$23, VLOOKUP(TFM!$A$2, BS!$A$66:$B$93, 2, FALSE), FALSE)), 0, (HLOOKUP(BG23, data!$A$1:$BOP$23, VLOOKUP(TFM!$A$2, BS!$A$66:$B$93, 2, FALSE), FALSE)))</f>
        <v>0</v>
      </c>
      <c r="BN23" s="120">
        <f>IF(ISNA(HLOOKUP(BH23, data!$A$1:$BOP$23, VLOOKUP(TFM!$A$2, BS!$A$66:$B$93, 2, FALSE), FALSE)), 0, (HLOOKUP(BH23, data!$A$1:$BOP$23, VLOOKUP(TFM!$A$2, BS!$A$66:$B$93, 2, FALSE), FALSE)))</f>
        <v>20957</v>
      </c>
      <c r="BO23" s="120">
        <f>IF(ISNA(HLOOKUP(BI23, data!$A$1:$BOP$23, VLOOKUP(TFM!$A$2, BS!$A$66:$B$93, 2, FALSE), FALSE)), 0, (HLOOKUP(BI23, data!$A$1:$BOP$23, VLOOKUP(TFM!$A$2, BS!$A$66:$B$93, 2, FALSE), FALSE)))</f>
        <v>-7281</v>
      </c>
      <c r="BP23" s="120">
        <f>IF(ISNA(HLOOKUP(BJ23, data!$A$1:$BOP$23, VLOOKUP(TFM!$A$2, BS!$A$66:$B$93, 2, FALSE), FALSE)), 0, (HLOOKUP(BJ23, data!$A$1:$BOP$23, VLOOKUP(TFM!$A$2, BS!$A$66:$B$93, 2, FALSE), FALSE)))</f>
        <v>-28238</v>
      </c>
      <c r="BQ23" s="121">
        <f t="shared" si="33"/>
        <v>-28238</v>
      </c>
      <c r="BS23" s="61">
        <f t="shared" si="21"/>
        <v>-1</v>
      </c>
    </row>
    <row r="24" spans="1:71" s="116" customFormat="1" x14ac:dyDescent="0.2">
      <c r="A24" s="115" t="s">
        <v>109</v>
      </c>
      <c r="C24" s="116" t="s">
        <v>108</v>
      </c>
      <c r="E24" s="116" t="s">
        <v>107</v>
      </c>
      <c r="F24" s="118" t="str">
        <f t="shared" si="22"/>
        <v>pioi_s1</v>
      </c>
      <c r="G24" s="124" t="str">
        <f t="shared" si="4"/>
        <v>pioi_s1_P</v>
      </c>
      <c r="H24" s="124" t="str">
        <f t="shared" si="5"/>
        <v>pioi_s1_R</v>
      </c>
      <c r="I24" s="124" t="str">
        <f t="shared" si="6"/>
        <v>pioi_s1_n</v>
      </c>
      <c r="J24" s="120">
        <f>IF(ISNA(HLOOKUP(F24, data!$A$1:$BOP$23, VLOOKUP(TFM!$A$2, BS!$A$66:$B$93, 2, FALSE), FALSE)), 0, (HLOOKUP(F24, data!$A$1:$BOP$23, VLOOKUP(TFM!$A$2, BS!$A$66:$B$93, 2, FALSE), FALSE)))</f>
        <v>0</v>
      </c>
      <c r="K24" s="120">
        <f>IF(ISNA(HLOOKUP(G24, data!$A$1:$BOP$23, VLOOKUP(TFM!$A$2, BS!$A$66:$B$93, 2, FALSE), FALSE)), 0, (HLOOKUP(G24, data!$A$1:$BOP$23, VLOOKUP(TFM!$A$2, BS!$A$66:$B$93, 2, FALSE), FALSE)))</f>
        <v>82837</v>
      </c>
      <c r="L24" s="120">
        <f>IF(ISNA(HLOOKUP(H24, data!$A$1:$BOP$23, VLOOKUP(TFM!$A$2, BS!$A$66:$B$93, 2, FALSE), FALSE)), 0, (HLOOKUP(H24, data!$A$1:$BOP$23, VLOOKUP(TFM!$A$2, BS!$A$66:$B$93, 2, FALSE), FALSE)))</f>
        <v>80935</v>
      </c>
      <c r="M24" s="120">
        <f>IF(ISNA(HLOOKUP(I24, data!$A$1:$BOP$23, VLOOKUP(TFM!$A$2, BS!$A$66:$B$93, 2, FALSE), FALSE)), 0, (HLOOKUP(I24, data!$A$1:$BOP$23, VLOOKUP(TFM!$A$2, BS!$A$66:$B$93, 2, FALSE), FALSE)))</f>
        <v>-1902</v>
      </c>
      <c r="N24" s="121">
        <f t="shared" si="23"/>
        <v>-1902</v>
      </c>
      <c r="O24" s="118" t="str">
        <f t="shared" si="24"/>
        <v>pioi_h</v>
      </c>
      <c r="P24" s="124" t="str">
        <f t="shared" si="25"/>
        <v>pioi_h_P</v>
      </c>
      <c r="Q24" s="124" t="str">
        <f t="shared" si="26"/>
        <v>pioi_h_R</v>
      </c>
      <c r="R24" s="124" t="str">
        <f t="shared" si="27"/>
        <v>pioi_h_n</v>
      </c>
      <c r="S24" s="122" t="str">
        <f>CONCATENATE(O24)</f>
        <v>pioi_h</v>
      </c>
      <c r="T24" s="121"/>
      <c r="U24" s="120">
        <f>IF(ISNA(HLOOKUP(O24, data!$A$1:$BOP$23, VLOOKUP(TFM!$A$2, BS!$A$66:$B$93, 2, FALSE), FALSE)), 0, (HLOOKUP(O24, data!$A$1:$BOP$23, VLOOKUP(TFM!$A$2, BS!$A$66:$B$93, 2, FALSE), FALSE)))</f>
        <v>68056</v>
      </c>
      <c r="V24" s="120">
        <f>IF(ISNA(HLOOKUP(P24, data!$A$1:$BOP$23, VLOOKUP(TFM!$A$2, BS!$A$66:$B$93, 2, FALSE), FALSE)), 0, (HLOOKUP(P24, data!$A$1:$BOP$23, VLOOKUP(TFM!$A$2, BS!$A$66:$B$93, 2, FALSE), FALSE)))</f>
        <v>0</v>
      </c>
      <c r="W24" s="120">
        <f>IF(ISNA(HLOOKUP(Q24, data!$A$1:$BOP$23, VLOOKUP(TFM!$A$2, BS!$A$66:$B$93, 2, FALSE), FALSE)), 0, (HLOOKUP(Q24, data!$A$1:$BOP$23, VLOOKUP(TFM!$A$2, BS!$A$66:$B$93, 2, FALSE), FALSE)))</f>
        <v>0</v>
      </c>
      <c r="X24" s="120">
        <f>IF(ISNA(HLOOKUP(R24, data!$A$1:$BOP$23, VLOOKUP(TFM!$A$2, BS!$A$66:$B$93, 2, FALSE), FALSE)), 0, (HLOOKUP(R24, data!$A$1:$BOP$23, VLOOKUP(TFM!$A$2, BS!$A$66:$B$93, 2, FALSE), FALSE)))</f>
        <v>0</v>
      </c>
      <c r="Y24" s="121">
        <f t="shared" si="34"/>
        <v>68056</v>
      </c>
      <c r="Z24" s="118" t="str">
        <f t="shared" si="28"/>
        <v>pioi_g</v>
      </c>
      <c r="AA24" s="124" t="str">
        <f t="shared" si="7"/>
        <v>pioi_g_P</v>
      </c>
      <c r="AB24" s="124" t="str">
        <f t="shared" si="8"/>
        <v>pioi_g_R</v>
      </c>
      <c r="AC24" s="124" t="str">
        <f t="shared" si="9"/>
        <v>pioi_g_n</v>
      </c>
      <c r="AD24" s="122"/>
      <c r="AE24" s="121"/>
      <c r="AF24" s="120">
        <f>IF(ISNA(HLOOKUP(Z24, data!$A$1:$BOP$23, VLOOKUP(TFM!$A$2, BS!$A$66:$B$93, 2, FALSE), FALSE)), 0, (HLOOKUP(Z24, data!$A$1:$BOP$23, VLOOKUP(TFM!$A$2, BS!$A$66:$B$93, 2, FALSE), FALSE)))</f>
        <v>0</v>
      </c>
      <c r="AG24" s="120">
        <f>IF(ISNA(HLOOKUP(AA24, data!$A$1:$BOP$23, VLOOKUP(TFM!$A$2, BS!$A$66:$B$93, 2, FALSE), FALSE)), 0, (HLOOKUP(AA24, data!$A$1:$BOP$23, VLOOKUP(TFM!$A$2, BS!$A$66:$B$93, 2, FALSE), FALSE)))</f>
        <v>0</v>
      </c>
      <c r="AH24" s="120">
        <f>IF(ISNA(HLOOKUP(AB24, data!$A$1:$BOP$23, VLOOKUP(TFM!$A$2, BS!$A$66:$B$93, 2, FALSE), FALSE)), 0, (HLOOKUP(AB24, data!$A$1:$BOP$23, VLOOKUP(TFM!$A$2, BS!$A$66:$B$93, 2, FALSE), FALSE)))</f>
        <v>0</v>
      </c>
      <c r="AI24" s="120">
        <f>IF(ISNA(HLOOKUP(AC24, data!$A$1:$BOP$23, VLOOKUP(TFM!$A$2, BS!$A$66:$B$93, 2, FALSE), FALSE)), 0, (HLOOKUP(AC24, data!$A$1:$BOP$23, VLOOKUP(TFM!$A$2, BS!$A$66:$B$93, 2, FALSE), FALSE)))</f>
        <v>0</v>
      </c>
      <c r="AJ24" s="121">
        <f t="shared" si="61"/>
        <v>0</v>
      </c>
      <c r="AK24" s="118" t="str">
        <f t="shared" si="30"/>
        <v>pioi_f</v>
      </c>
      <c r="AL24" s="124" t="str">
        <f t="shared" si="10"/>
        <v>pioi_f_P</v>
      </c>
      <c r="AM24" s="124" t="str">
        <f t="shared" si="11"/>
        <v>pioi_f_R</v>
      </c>
      <c r="AN24" s="124" t="str">
        <f t="shared" si="12"/>
        <v>pioi_f_n</v>
      </c>
      <c r="AO24" s="122" t="str">
        <f t="shared" si="62"/>
        <v>pioi_f_n</v>
      </c>
      <c r="AP24" s="121"/>
      <c r="AQ24" s="120">
        <f>IF(ISNA(HLOOKUP(AK24, data!$A$1:$BOP$23, VLOOKUP(TFM!$A$2, BS!$A$66:$B$93, 2, FALSE), FALSE)), 0, (HLOOKUP(AK24, data!$A$1:$BOP$23, VLOOKUP(TFM!$A$2, BS!$A$66:$B$93, 2, FALSE), FALSE)))</f>
        <v>0</v>
      </c>
      <c r="AR24" s="120">
        <f>IF(ISNA(HLOOKUP(AL24, data!$A$1:$BOP$23, VLOOKUP(TFM!$A$2, BS!$A$66:$B$93, 2, FALSE), FALSE)), 0, (HLOOKUP(AL24, data!$A$1:$BOP$23, VLOOKUP(TFM!$A$2, BS!$A$66:$B$93, 2, FALSE), FALSE)))</f>
        <v>82837</v>
      </c>
      <c r="AS24" s="120">
        <f>IF(ISNA(HLOOKUP(AM24, data!$A$1:$BOP$23, VLOOKUP(TFM!$A$2, BS!$A$66:$B$93, 2, FALSE), FALSE)), 0, (HLOOKUP(AM24, data!$A$1:$BOP$23, VLOOKUP(TFM!$A$2, BS!$A$66:$B$93, 2, FALSE), FALSE)))</f>
        <v>9946</v>
      </c>
      <c r="AT24" s="120">
        <f>IF(ISNA(HLOOKUP(AN24, data!$A$1:$BOP$23, VLOOKUP(TFM!$A$2, BS!$A$66:$B$93, 2, FALSE), FALSE)), 0, (HLOOKUP(AN24, data!$A$1:$BOP$23, VLOOKUP(TFM!$A$2, BS!$A$66:$B$93, 2, FALSE), FALSE)))</f>
        <v>-72891</v>
      </c>
      <c r="AU24" s="121">
        <f t="shared" si="13"/>
        <v>-72891</v>
      </c>
      <c r="AV24" s="118" t="str">
        <f t="shared" si="31"/>
        <v>pioi_nf</v>
      </c>
      <c r="AW24" s="124" t="str">
        <f t="shared" si="14"/>
        <v>pioi_nf_P</v>
      </c>
      <c r="AX24" s="124" t="str">
        <f t="shared" si="15"/>
        <v>pioi_nf_R</v>
      </c>
      <c r="AY24" s="124" t="str">
        <f t="shared" si="16"/>
        <v>pioi_nf_n</v>
      </c>
      <c r="AZ24" s="122" t="str">
        <f>CONCATENATE(AV24)</f>
        <v>pioi_nf</v>
      </c>
      <c r="BA24" s="122"/>
      <c r="BB24" s="120">
        <f>IF(ISNA(HLOOKUP(AV24, data!$A$1:$BOP$23, VLOOKUP(TFM!$A$2, BS!$A$66:$B$93, 2, FALSE), FALSE)), 0, (HLOOKUP(AV24, data!$A$1:$BOP$23, VLOOKUP(TFM!$A$2, BS!$A$66:$B$93, 2, FALSE), FALSE)))</f>
        <v>2934</v>
      </c>
      <c r="BC24" s="120">
        <f>IF(ISNA(HLOOKUP(AW24, data!$A$1:$BOP$23, VLOOKUP(TFM!$A$2, BS!$A$66:$B$93, 2, FALSE), FALSE)), 0, (HLOOKUP(AW24, data!$A$1:$BOP$23, VLOOKUP(TFM!$A$2, BS!$A$66:$B$93, 2, FALSE), FALSE)))</f>
        <v>0</v>
      </c>
      <c r="BD24" s="120">
        <f>IF(ISNA(HLOOKUP(AX24, data!$A$1:$BOP$23, VLOOKUP(TFM!$A$2, BS!$A$66:$B$93, 2, FALSE), FALSE)), 0, (HLOOKUP(AX24, data!$A$1:$BOP$23, VLOOKUP(TFM!$A$2, BS!$A$66:$B$93, 2, FALSE), FALSE)))</f>
        <v>0</v>
      </c>
      <c r="BE24" s="120">
        <f>IF(ISNA(HLOOKUP(AY24, data!$A$1:$BOP$23, VLOOKUP(TFM!$A$2, BS!$A$66:$B$93, 2, FALSE), FALSE)), 0, (HLOOKUP(AY24, data!$A$1:$BOP$23, VLOOKUP(TFM!$A$2, BS!$A$66:$B$93, 2, FALSE), FALSE)))</f>
        <v>0</v>
      </c>
      <c r="BF24" s="121">
        <f t="shared" si="17"/>
        <v>2934</v>
      </c>
      <c r="BG24" s="118" t="str">
        <f t="shared" si="32"/>
        <v>pioi_row</v>
      </c>
      <c r="BH24" s="124" t="str">
        <f t="shared" si="18"/>
        <v>pioi_row_P</v>
      </c>
      <c r="BI24" s="124" t="str">
        <f t="shared" si="19"/>
        <v>pioi_row_R</v>
      </c>
      <c r="BJ24" s="124" t="str">
        <f t="shared" si="20"/>
        <v>pioi_row_n</v>
      </c>
      <c r="BK24" s="122" t="str">
        <f t="shared" si="64"/>
        <v>pioi_row_n</v>
      </c>
      <c r="BL24" s="123"/>
      <c r="BM24" s="120">
        <f>IF(ISNA(HLOOKUP(BG24, data!$A$1:$BOP$23, VLOOKUP(TFM!$A$2, BS!$A$66:$B$93, 2, FALSE), FALSE)), 0, (HLOOKUP(BG24, data!$A$1:$BOP$23, VLOOKUP(TFM!$A$2, BS!$A$66:$B$93, 2, FALSE), FALSE)))</f>
        <v>0</v>
      </c>
      <c r="BN24" s="120">
        <f>IF(ISNA(HLOOKUP(BH24, data!$A$1:$BOP$23, VLOOKUP(TFM!$A$2, BS!$A$66:$B$93, 2, FALSE), FALSE)), 0, (HLOOKUP(BH24, data!$A$1:$BOP$23, VLOOKUP(TFM!$A$2, BS!$A$66:$B$93, 2, FALSE), FALSE)))</f>
        <v>1137</v>
      </c>
      <c r="BO24" s="120">
        <f>IF(ISNA(HLOOKUP(BI24, data!$A$1:$BOP$23, VLOOKUP(TFM!$A$2, BS!$A$66:$B$93, 2, FALSE), FALSE)), 0, (HLOOKUP(BI24, data!$A$1:$BOP$23, VLOOKUP(TFM!$A$2, BS!$A$66:$B$93, 2, FALSE), FALSE)))</f>
        <v>3038</v>
      </c>
      <c r="BP24" s="120">
        <f>IF(ISNA(HLOOKUP(BJ24, data!$A$1:$BOP$23, VLOOKUP(TFM!$A$2, BS!$A$66:$B$93, 2, FALSE), FALSE)), 0, (HLOOKUP(BJ24, data!$A$1:$BOP$23, VLOOKUP(TFM!$A$2, BS!$A$66:$B$93, 2, FALSE), FALSE)))</f>
        <v>1901</v>
      </c>
      <c r="BQ24" s="121">
        <f t="shared" si="33"/>
        <v>1901</v>
      </c>
      <c r="BS24" s="61">
        <f t="shared" si="21"/>
        <v>0</v>
      </c>
    </row>
    <row r="25" spans="1:71" s="116" customFormat="1" x14ac:dyDescent="0.2">
      <c r="A25" s="115" t="s">
        <v>106</v>
      </c>
      <c r="C25" s="116" t="s">
        <v>172</v>
      </c>
      <c r="E25" s="116" t="s">
        <v>105</v>
      </c>
      <c r="F25" s="118" t="str">
        <f t="shared" si="22"/>
        <v>pipr_s1</v>
      </c>
      <c r="G25" s="124" t="str">
        <f t="shared" si="4"/>
        <v>pipr_s1_P</v>
      </c>
      <c r="H25" s="124" t="str">
        <f t="shared" si="5"/>
        <v>pipr_s1_R</v>
      </c>
      <c r="I25" s="124" t="str">
        <f t="shared" si="6"/>
        <v>pipr_s1_n</v>
      </c>
      <c r="J25" s="120">
        <f>IF(ISNA(HLOOKUP(F25, data!$A$1:$BOP$23, VLOOKUP(TFM!$A$2, BS!$A$66:$B$93, 2, FALSE), FALSE)), 0, (HLOOKUP(F25, data!$A$1:$BOP$23, VLOOKUP(TFM!$A$2, BS!$A$66:$B$93, 2, FALSE), FALSE)))</f>
        <v>11816</v>
      </c>
      <c r="K25" s="120">
        <f>IF(ISNA(HLOOKUP(G25, data!$A$1:$BOP$23, VLOOKUP(TFM!$A$2, BS!$A$66:$B$93, 2, FALSE), FALSE)), 0, (HLOOKUP(G25, data!$A$1:$BOP$23, VLOOKUP(TFM!$A$2, BS!$A$66:$B$93, 2, FALSE), FALSE)))</f>
        <v>0</v>
      </c>
      <c r="L25" s="120">
        <f>IF(ISNA(HLOOKUP(H25, data!$A$1:$BOP$23, VLOOKUP(TFM!$A$2, BS!$A$66:$B$93, 2, FALSE), FALSE)), 0, (HLOOKUP(H25, data!$A$1:$BOP$23, VLOOKUP(TFM!$A$2, BS!$A$66:$B$93, 2, FALSE), FALSE)))</f>
        <v>0</v>
      </c>
      <c r="M25" s="120">
        <f>IF(ISNA(HLOOKUP(I25, data!$A$1:$BOP$23, VLOOKUP(TFM!$A$2, BS!$A$66:$B$93, 2, FALSE), FALSE)), 0, (HLOOKUP(I25, data!$A$1:$BOP$23, VLOOKUP(TFM!$A$2, BS!$A$66:$B$93, 2, FALSE), FALSE)))</f>
        <v>0</v>
      </c>
      <c r="N25" s="121">
        <f t="shared" si="23"/>
        <v>11816</v>
      </c>
      <c r="O25" s="118" t="str">
        <f t="shared" si="24"/>
        <v>pipr_h</v>
      </c>
      <c r="P25" s="124" t="str">
        <f t="shared" si="25"/>
        <v>pipr_h_P</v>
      </c>
      <c r="Q25" s="124" t="str">
        <f t="shared" si="26"/>
        <v>pipr_h_R</v>
      </c>
      <c r="R25" s="124" t="str">
        <f t="shared" si="27"/>
        <v>pipr_h_n</v>
      </c>
      <c r="S25" s="122" t="str">
        <f>CONCATENATE(O25)</f>
        <v>pipr_h</v>
      </c>
      <c r="T25" s="121"/>
      <c r="U25" s="120">
        <f>IF(ISNA(HLOOKUP(O25, data!$A$1:$BOP$23, VLOOKUP(TFM!$A$2, BS!$A$66:$B$93, 2, FALSE), FALSE)), 0, (HLOOKUP(O25, data!$A$1:$BOP$23, VLOOKUP(TFM!$A$2, BS!$A$66:$B$93, 2, FALSE), FALSE)))</f>
        <v>3096</v>
      </c>
      <c r="V25" s="120">
        <f>IF(ISNA(HLOOKUP(P25, data!$A$1:$BOP$23, VLOOKUP(TFM!$A$2, BS!$A$66:$B$93, 2, FALSE), FALSE)), 0, (HLOOKUP(P25, data!$A$1:$BOP$23, VLOOKUP(TFM!$A$2, BS!$A$66:$B$93, 2, FALSE), FALSE)))</f>
        <v>0</v>
      </c>
      <c r="W25" s="120">
        <f>IF(ISNA(HLOOKUP(Q25, data!$A$1:$BOP$23, VLOOKUP(TFM!$A$2, BS!$A$66:$B$93, 2, FALSE), FALSE)), 0, (HLOOKUP(Q25, data!$A$1:$BOP$23, VLOOKUP(TFM!$A$2, BS!$A$66:$B$93, 2, FALSE), FALSE)))</f>
        <v>0</v>
      </c>
      <c r="X25" s="120">
        <f>IF(ISNA(HLOOKUP(R25, data!$A$1:$BOP$23, VLOOKUP(TFM!$A$2, BS!$A$66:$B$93, 2, FALSE), FALSE)), 0, (HLOOKUP(R25, data!$A$1:$BOP$23, VLOOKUP(TFM!$A$2, BS!$A$66:$B$93, 2, FALSE), FALSE)))</f>
        <v>0</v>
      </c>
      <c r="Y25" s="121">
        <f t="shared" si="34"/>
        <v>3096</v>
      </c>
      <c r="Z25" s="118" t="str">
        <f t="shared" si="28"/>
        <v>pipr_g</v>
      </c>
      <c r="AA25" s="124" t="str">
        <f t="shared" si="7"/>
        <v>pipr_g_P</v>
      </c>
      <c r="AB25" s="124" t="str">
        <f t="shared" si="8"/>
        <v>pipr_g_R</v>
      </c>
      <c r="AC25" s="124" t="str">
        <f t="shared" si="9"/>
        <v>pipr_g_n</v>
      </c>
      <c r="AD25" s="122" t="str">
        <f>CONCATENATE(Z25)</f>
        <v>pipr_g</v>
      </c>
      <c r="AE25" s="121"/>
      <c r="AF25" s="120">
        <f>IF(ISNA(HLOOKUP(Z25, data!$A$1:$BOP$23, VLOOKUP(TFM!$A$2, BS!$A$66:$B$93, 2, FALSE), FALSE)), 0, (HLOOKUP(Z25, data!$A$1:$BOP$23, VLOOKUP(TFM!$A$2, BS!$A$66:$B$93, 2, FALSE), FALSE)))</f>
        <v>8719</v>
      </c>
      <c r="AG25" s="120">
        <f>IF(ISNA(HLOOKUP(AA25, data!$A$1:$BOP$23, VLOOKUP(TFM!$A$2, BS!$A$66:$B$93, 2, FALSE), FALSE)), 0, (HLOOKUP(AA25, data!$A$1:$BOP$23, VLOOKUP(TFM!$A$2, BS!$A$66:$B$93, 2, FALSE), FALSE)))</f>
        <v>0</v>
      </c>
      <c r="AH25" s="120">
        <f>IF(ISNA(HLOOKUP(AB25, data!$A$1:$BOP$23, VLOOKUP(TFM!$A$2, BS!$A$66:$B$93, 2, FALSE), FALSE)), 0, (HLOOKUP(AB25, data!$A$1:$BOP$23, VLOOKUP(TFM!$A$2, BS!$A$66:$B$93, 2, FALSE), FALSE)))</f>
        <v>0</v>
      </c>
      <c r="AI25" s="120">
        <f>IF(ISNA(HLOOKUP(AC25, data!$A$1:$BOP$23, VLOOKUP(TFM!$A$2, BS!$A$66:$B$93, 2, FALSE), FALSE)), 0, (HLOOKUP(AC25, data!$A$1:$BOP$23, VLOOKUP(TFM!$A$2, BS!$A$66:$B$93, 2, FALSE), FALSE)))</f>
        <v>0</v>
      </c>
      <c r="AJ25" s="121">
        <f t="shared" si="61"/>
        <v>8719</v>
      </c>
      <c r="AK25" s="118" t="str">
        <f t="shared" si="30"/>
        <v>pipr_f</v>
      </c>
      <c r="AL25" s="124" t="str">
        <f t="shared" si="10"/>
        <v>pipr_f_P</v>
      </c>
      <c r="AM25" s="124" t="str">
        <f t="shared" si="11"/>
        <v>pipr_f_R</v>
      </c>
      <c r="AN25" s="124" t="str">
        <f t="shared" si="12"/>
        <v>pipr_f_n</v>
      </c>
      <c r="AO25" s="122"/>
      <c r="AP25" s="121"/>
      <c r="AQ25" s="120">
        <f>IF(ISNA(HLOOKUP(AK25, data!$A$1:$BOP$23, VLOOKUP(TFM!$A$2, BS!$A$66:$B$93, 2, FALSE), FALSE)), 0, (HLOOKUP(AK25, data!$A$1:$BOP$23, VLOOKUP(TFM!$A$2, BS!$A$66:$B$93, 2, FALSE), FALSE)))</f>
        <v>0</v>
      </c>
      <c r="AR25" s="120">
        <f>IF(ISNA(HLOOKUP(AL25, data!$A$1:$BOP$23, VLOOKUP(TFM!$A$2, BS!$A$66:$B$93, 2, FALSE), FALSE)), 0, (HLOOKUP(AL25, data!$A$1:$BOP$23, VLOOKUP(TFM!$A$2, BS!$A$66:$B$93, 2, FALSE), FALSE)))</f>
        <v>0</v>
      </c>
      <c r="AS25" s="120">
        <f>IF(ISNA(HLOOKUP(AM25, data!$A$1:$BOP$23, VLOOKUP(TFM!$A$2, BS!$A$66:$B$93, 2, FALSE), FALSE)), 0, (HLOOKUP(AM25, data!$A$1:$BOP$23, VLOOKUP(TFM!$A$2, BS!$A$66:$B$93, 2, FALSE), FALSE)))</f>
        <v>0</v>
      </c>
      <c r="AT25" s="120">
        <f>IF(ISNA(HLOOKUP(AN25, data!$A$1:$BOP$23, VLOOKUP(TFM!$A$2, BS!$A$66:$B$93, 2, FALSE), FALSE)), 0, (HLOOKUP(AN25, data!$A$1:$BOP$23, VLOOKUP(TFM!$A$2, BS!$A$66:$B$93, 2, FALSE), FALSE)))</f>
        <v>0</v>
      </c>
      <c r="AU25" s="121">
        <f t="shared" si="13"/>
        <v>0</v>
      </c>
      <c r="AV25" s="118" t="str">
        <f t="shared" si="31"/>
        <v>pipr_nf</v>
      </c>
      <c r="AW25" s="124" t="str">
        <f t="shared" si="14"/>
        <v>pipr_nf_P</v>
      </c>
      <c r="AX25" s="124" t="str">
        <f t="shared" si="15"/>
        <v>pipr_nf_R</v>
      </c>
      <c r="AY25" s="124" t="str">
        <f t="shared" si="16"/>
        <v>pipr_nf_n</v>
      </c>
      <c r="AZ25" s="122" t="str">
        <f>CONCATENATE(AV25)</f>
        <v>pipr_nf</v>
      </c>
      <c r="BA25" s="122"/>
      <c r="BB25" s="120">
        <f>IF(ISNA(HLOOKUP(AV25, data!$A$1:$BOP$23, VLOOKUP(TFM!$A$2, BS!$A$66:$B$93, 2, FALSE), FALSE)), 0, (HLOOKUP(AV25, data!$A$1:$BOP$23, VLOOKUP(TFM!$A$2, BS!$A$66:$B$93, 2, FALSE), FALSE)))</f>
        <v>-8719</v>
      </c>
      <c r="BC25" s="120">
        <f>IF(ISNA(HLOOKUP(AW25, data!$A$1:$BOP$23, VLOOKUP(TFM!$A$2, BS!$A$66:$B$93, 2, FALSE), FALSE)), 0, (HLOOKUP(AW25, data!$A$1:$BOP$23, VLOOKUP(TFM!$A$2, BS!$A$66:$B$93, 2, FALSE), FALSE)))</f>
        <v>0</v>
      </c>
      <c r="BD25" s="120">
        <f>IF(ISNA(HLOOKUP(AX25, data!$A$1:$BOP$23, VLOOKUP(TFM!$A$2, BS!$A$66:$B$93, 2, FALSE), FALSE)), 0, (HLOOKUP(AX25, data!$A$1:$BOP$23, VLOOKUP(TFM!$A$2, BS!$A$66:$B$93, 2, FALSE), FALSE)))</f>
        <v>0</v>
      </c>
      <c r="BE25" s="120">
        <f>IF(ISNA(HLOOKUP(AY25, data!$A$1:$BOP$23, VLOOKUP(TFM!$A$2, BS!$A$66:$B$93, 2, FALSE), FALSE)), 0, (HLOOKUP(AY25, data!$A$1:$BOP$23, VLOOKUP(TFM!$A$2, BS!$A$66:$B$93, 2, FALSE), FALSE)))</f>
        <v>0</v>
      </c>
      <c r="BF25" s="121">
        <f t="shared" si="17"/>
        <v>-8719</v>
      </c>
      <c r="BG25" s="118" t="str">
        <f t="shared" si="32"/>
        <v>pipr_row</v>
      </c>
      <c r="BH25" s="124" t="str">
        <f t="shared" si="18"/>
        <v>pipr_row_P</v>
      </c>
      <c r="BI25" s="124" t="str">
        <f t="shared" si="19"/>
        <v>pipr_row_R</v>
      </c>
      <c r="BJ25" s="124" t="str">
        <f t="shared" si="20"/>
        <v>pipr_row_n</v>
      </c>
      <c r="BK25" s="122"/>
      <c r="BL25" s="123"/>
      <c r="BM25" s="120">
        <f>IF(ISNA(HLOOKUP(BG25, data!$A$1:$BOP$23, VLOOKUP(TFM!$A$2, BS!$A$66:$B$93, 2, FALSE), FALSE)), 0, (HLOOKUP(BG25, data!$A$1:$BOP$23, VLOOKUP(TFM!$A$2, BS!$A$66:$B$93, 2, FALSE), FALSE)))</f>
        <v>0</v>
      </c>
      <c r="BN25" s="120">
        <f>IF(ISNA(HLOOKUP(BH25, data!$A$1:$BOP$23, VLOOKUP(TFM!$A$2, BS!$A$66:$B$93, 2, FALSE), FALSE)), 0, (HLOOKUP(BH25, data!$A$1:$BOP$23, VLOOKUP(TFM!$A$2, BS!$A$66:$B$93, 2, FALSE), FALSE)))</f>
        <v>0</v>
      </c>
      <c r="BO25" s="120">
        <f>IF(ISNA(HLOOKUP(BI25, data!$A$1:$BOP$23, VLOOKUP(TFM!$A$2, BS!$A$66:$B$93, 2, FALSE), FALSE)), 0, (HLOOKUP(BI25, data!$A$1:$BOP$23, VLOOKUP(TFM!$A$2, BS!$A$66:$B$93, 2, FALSE), FALSE)))</f>
        <v>0</v>
      </c>
      <c r="BP25" s="120">
        <f>IF(ISNA(HLOOKUP(BJ25, data!$A$1:$BOP$23, VLOOKUP(TFM!$A$2, BS!$A$66:$B$93, 2, FALSE), FALSE)), 0, (HLOOKUP(BJ25, data!$A$1:$BOP$23, VLOOKUP(TFM!$A$2, BS!$A$66:$B$93, 2, FALSE), FALSE)))</f>
        <v>0</v>
      </c>
      <c r="BQ25" s="121">
        <f t="shared" si="33"/>
        <v>0</v>
      </c>
      <c r="BS25" s="61">
        <f t="shared" si="21"/>
        <v>3096</v>
      </c>
    </row>
    <row r="26" spans="1:71" s="116" customFormat="1" ht="16" thickBot="1" x14ac:dyDescent="0.25">
      <c r="A26" s="125" t="s">
        <v>118</v>
      </c>
      <c r="B26" s="126"/>
      <c r="C26" s="127" t="s">
        <v>117</v>
      </c>
      <c r="D26" s="126"/>
      <c r="E26" s="127" t="s">
        <v>116</v>
      </c>
      <c r="F26" s="128" t="str">
        <f t="shared" si="22"/>
        <v>pio_s1</v>
      </c>
      <c r="G26" s="129" t="str">
        <f t="shared" si="4"/>
        <v>pio_s1_P</v>
      </c>
      <c r="H26" s="129" t="str">
        <f t="shared" si="5"/>
        <v>pio_s1_R</v>
      </c>
      <c r="I26" s="129" t="str">
        <f t="shared" si="6"/>
        <v>pio_s1_n</v>
      </c>
      <c r="J26" s="130">
        <f>IF(ISNA(HLOOKUP(F26, data!$A$1:$BOP$23, VLOOKUP(TFM!$A$2, BS!$A$66:$B$93, 2, FALSE), FALSE)), 0, (HLOOKUP(F26, data!$A$1:$BOP$23, VLOOKUP(TFM!$A$2, BS!$A$66:$B$93, 2, FALSE), FALSE)))</f>
        <v>0</v>
      </c>
      <c r="K26" s="130">
        <f>IF(ISNA(HLOOKUP(G26, data!$A$1:$BOP$23, VLOOKUP(TFM!$A$2, BS!$A$66:$B$93, 2, FALSE), FALSE)), 0, (HLOOKUP(G26, data!$A$1:$BOP$23, VLOOKUP(TFM!$A$2, BS!$A$66:$B$93, 2, FALSE), FALSE)))</f>
        <v>0</v>
      </c>
      <c r="L26" s="130">
        <f>IF(ISNA(HLOOKUP(H26, data!$A$1:$BOP$23, VLOOKUP(TFM!$A$2, BS!$A$66:$B$93, 2, FALSE), FALSE)), 0, (HLOOKUP(H26, data!$A$1:$BOP$23, VLOOKUP(TFM!$A$2, BS!$A$66:$B$93, 2, FALSE), FALSE)))</f>
        <v>0</v>
      </c>
      <c r="M26" s="130">
        <f>IF(ISNA(HLOOKUP(I26, data!$A$1:$BOP$23, VLOOKUP(TFM!$A$2, BS!$A$66:$B$93, 2, FALSE), FALSE)), 0, (HLOOKUP(I26, data!$A$1:$BOP$23, VLOOKUP(TFM!$A$2, BS!$A$66:$B$93, 2, FALSE), FALSE)))</f>
        <v>0</v>
      </c>
      <c r="N26" s="131">
        <f t="shared" si="23"/>
        <v>0</v>
      </c>
      <c r="O26" s="128" t="str">
        <f t="shared" si="24"/>
        <v>pio_h</v>
      </c>
      <c r="P26" s="129" t="str">
        <f t="shared" si="25"/>
        <v>pio_h_P</v>
      </c>
      <c r="Q26" s="129" t="str">
        <f t="shared" si="26"/>
        <v>pio_h_R</v>
      </c>
      <c r="R26" s="129" t="str">
        <f t="shared" si="27"/>
        <v>pio_h_n</v>
      </c>
      <c r="S26" s="132" t="str">
        <f t="shared" si="59"/>
        <v>pio_h_n</v>
      </c>
      <c r="T26" s="131"/>
      <c r="U26" s="130">
        <f>IF(ISNA(HLOOKUP(O26, data!$A$1:$BOP$23, VLOOKUP(TFM!$A$2, BS!$A$66:$B$93, 2, FALSE), FALSE)), 0, (HLOOKUP(O26, data!$A$1:$BOP$23, VLOOKUP(TFM!$A$2, BS!$A$66:$B$93, 2, FALSE), FALSE)))</f>
        <v>0</v>
      </c>
      <c r="V26" s="130">
        <f>IF(ISNA(HLOOKUP(P26, data!$A$1:$BOP$23, VLOOKUP(TFM!$A$2, BS!$A$66:$B$93, 2, FALSE), FALSE)), 0, (HLOOKUP(P26, data!$A$1:$BOP$23, VLOOKUP(TFM!$A$2, BS!$A$66:$B$93, 2, FALSE), FALSE)))</f>
        <v>0</v>
      </c>
      <c r="W26" s="130">
        <f>IF(ISNA(HLOOKUP(Q26, data!$A$1:$BOP$23, VLOOKUP(TFM!$A$2, BS!$A$66:$B$93, 2, FALSE), FALSE)), 0, (HLOOKUP(Q26, data!$A$1:$BOP$23, VLOOKUP(TFM!$A$2, BS!$A$66:$B$93, 2, FALSE), FALSE)))</f>
        <v>0</v>
      </c>
      <c r="X26" s="130">
        <f>IF(ISNA(HLOOKUP(R26, data!$A$1:$BOP$23, VLOOKUP(TFM!$A$2, BS!$A$66:$B$93, 2, FALSE), FALSE)), 0, (HLOOKUP(R26, data!$A$1:$BOP$23, VLOOKUP(TFM!$A$2, BS!$A$66:$B$93, 2, FALSE), FALSE)))</f>
        <v>0</v>
      </c>
      <c r="Y26" s="131">
        <f>W26-V26+U26</f>
        <v>0</v>
      </c>
      <c r="Z26" s="128" t="str">
        <f t="shared" si="28"/>
        <v>pio_g</v>
      </c>
      <c r="AA26" s="129" t="str">
        <f t="shared" si="7"/>
        <v>pio_g_P</v>
      </c>
      <c r="AB26" s="129" t="str">
        <f t="shared" si="8"/>
        <v>pio_g_R</v>
      </c>
      <c r="AC26" s="129" t="str">
        <f t="shared" si="9"/>
        <v>pio_g_n</v>
      </c>
      <c r="AD26" s="132" t="str">
        <f t="shared" si="60"/>
        <v>pio_g_n</v>
      </c>
      <c r="AE26" s="131"/>
      <c r="AF26" s="130">
        <f>IF(ISNA(HLOOKUP(Z26, data!$A$1:$BOP$23, VLOOKUP(TFM!$A$2, BS!$A$66:$B$93, 2, FALSE), FALSE)), 0, (HLOOKUP(Z26, data!$A$1:$BOP$23, VLOOKUP(TFM!$A$2, BS!$A$66:$B$93, 2, FALSE), FALSE)))</f>
        <v>0</v>
      </c>
      <c r="AG26" s="130">
        <f>IF(ISNA(HLOOKUP(AA26, data!$A$1:$BOP$23, VLOOKUP(TFM!$A$2, BS!$A$66:$B$93, 2, FALSE), FALSE)), 0, (HLOOKUP(AA26, data!$A$1:$BOP$23, VLOOKUP(TFM!$A$2, BS!$A$66:$B$93, 2, FALSE), FALSE)))</f>
        <v>0</v>
      </c>
      <c r="AH26" s="130">
        <f>IF(ISNA(HLOOKUP(AB26, data!$A$1:$BOP$23, VLOOKUP(TFM!$A$2, BS!$A$66:$B$93, 2, FALSE), FALSE)), 0, (HLOOKUP(AB26, data!$A$1:$BOP$23, VLOOKUP(TFM!$A$2, BS!$A$66:$B$93, 2, FALSE), FALSE)))</f>
        <v>0</v>
      </c>
      <c r="AI26" s="130">
        <f>IF(ISNA(HLOOKUP(AC26, data!$A$1:$BOP$23, VLOOKUP(TFM!$A$2, BS!$A$66:$B$93, 2, FALSE), FALSE)), 0, (HLOOKUP(AC26, data!$A$1:$BOP$23, VLOOKUP(TFM!$A$2, BS!$A$66:$B$93, 2, FALSE), FALSE)))</f>
        <v>0</v>
      </c>
      <c r="AJ26" s="131">
        <f t="shared" si="61"/>
        <v>0</v>
      </c>
      <c r="AK26" s="128" t="str">
        <f t="shared" si="30"/>
        <v>pio_f</v>
      </c>
      <c r="AL26" s="129" t="str">
        <f t="shared" si="10"/>
        <v>pio_f_P</v>
      </c>
      <c r="AM26" s="129" t="str">
        <f t="shared" si="11"/>
        <v>pio_f_R</v>
      </c>
      <c r="AN26" s="129" t="str">
        <f t="shared" si="12"/>
        <v>pio_f_n</v>
      </c>
      <c r="AO26" s="132" t="str">
        <f t="shared" si="62"/>
        <v>pio_f_n</v>
      </c>
      <c r="AP26" s="131"/>
      <c r="AQ26" s="130">
        <f>IF(ISNA(HLOOKUP(AK26, data!$A$1:$BOP$23, VLOOKUP(TFM!$A$2, BS!$A$66:$B$93, 2, FALSE), FALSE)), 0, (HLOOKUP(AK26, data!$A$1:$BOP$23, VLOOKUP(TFM!$A$2, BS!$A$66:$B$93, 2, FALSE), FALSE)))</f>
        <v>0</v>
      </c>
      <c r="AR26" s="130">
        <f>IF(ISNA(HLOOKUP(AL26, data!$A$1:$BOP$23, VLOOKUP(TFM!$A$2, BS!$A$66:$B$93, 2, FALSE), FALSE)), 0, (HLOOKUP(AL26, data!$A$1:$BOP$23, VLOOKUP(TFM!$A$2, BS!$A$66:$B$93, 2, FALSE), FALSE)))</f>
        <v>0</v>
      </c>
      <c r="AS26" s="130">
        <f>IF(ISNA(HLOOKUP(AM26, data!$A$1:$BOP$23, VLOOKUP(TFM!$A$2, BS!$A$66:$B$93, 2, FALSE), FALSE)), 0, (HLOOKUP(AM26, data!$A$1:$BOP$23, VLOOKUP(TFM!$A$2, BS!$A$66:$B$93, 2, FALSE), FALSE)))</f>
        <v>0</v>
      </c>
      <c r="AT26" s="130">
        <f>IF(ISNA(HLOOKUP(AN26, data!$A$1:$BOP$23, VLOOKUP(TFM!$A$2, BS!$A$66:$B$93, 2, FALSE), FALSE)), 0, (HLOOKUP(AN26, data!$A$1:$BOP$23, VLOOKUP(TFM!$A$2, BS!$A$66:$B$93, 2, FALSE), FALSE)))</f>
        <v>0</v>
      </c>
      <c r="AU26" s="131">
        <f t="shared" si="13"/>
        <v>0</v>
      </c>
      <c r="AV26" s="128" t="str">
        <f t="shared" si="31"/>
        <v>pio_nf</v>
      </c>
      <c r="AW26" s="129" t="str">
        <f t="shared" si="14"/>
        <v>pio_nf_P</v>
      </c>
      <c r="AX26" s="129" t="str">
        <f t="shared" si="15"/>
        <v>pio_nf_R</v>
      </c>
      <c r="AY26" s="129" t="str">
        <f t="shared" si="16"/>
        <v>pio_nf_n</v>
      </c>
      <c r="AZ26" s="132" t="str">
        <f t="shared" si="63"/>
        <v>pio_nf_n</v>
      </c>
      <c r="BA26" s="132"/>
      <c r="BB26" s="130">
        <f>IF(ISNA(HLOOKUP(AV26, data!$A$1:$BOP$23, VLOOKUP(TFM!$A$2, BS!$A$66:$B$93, 2, FALSE), FALSE)), 0, (HLOOKUP(AV26, data!$A$1:$BOP$23, VLOOKUP(TFM!$A$2, BS!$A$66:$B$93, 2, FALSE), FALSE)))</f>
        <v>0</v>
      </c>
      <c r="BC26" s="130">
        <f>IF(ISNA(HLOOKUP(AW26, data!$A$1:$BOP$23, VLOOKUP(TFM!$A$2, BS!$A$66:$B$93, 2, FALSE), FALSE)), 0, (HLOOKUP(AW26, data!$A$1:$BOP$23, VLOOKUP(TFM!$A$2, BS!$A$66:$B$93, 2, FALSE), FALSE)))</f>
        <v>0</v>
      </c>
      <c r="BD26" s="130">
        <f>IF(ISNA(HLOOKUP(AX26, data!$A$1:$BOP$23, VLOOKUP(TFM!$A$2, BS!$A$66:$B$93, 2, FALSE), FALSE)), 0, (HLOOKUP(AX26, data!$A$1:$BOP$23, VLOOKUP(TFM!$A$2, BS!$A$66:$B$93, 2, FALSE), FALSE)))</f>
        <v>0</v>
      </c>
      <c r="BE26" s="130">
        <f>IF(ISNA(HLOOKUP(AY26, data!$A$1:$BOP$23, VLOOKUP(TFM!$A$2, BS!$A$66:$B$93, 2, FALSE), FALSE)), 0, (HLOOKUP(AY26, data!$A$1:$BOP$23, VLOOKUP(TFM!$A$2, BS!$A$66:$B$93, 2, FALSE), FALSE)))</f>
        <v>0</v>
      </c>
      <c r="BF26" s="131">
        <f t="shared" si="17"/>
        <v>0</v>
      </c>
      <c r="BG26" s="128" t="str">
        <f t="shared" si="32"/>
        <v>pio_row</v>
      </c>
      <c r="BH26" s="129" t="str">
        <f t="shared" si="18"/>
        <v>pio_row_P</v>
      </c>
      <c r="BI26" s="129" t="str">
        <f t="shared" si="19"/>
        <v>pio_row_R</v>
      </c>
      <c r="BJ26" s="129" t="str">
        <f t="shared" si="20"/>
        <v>pio_row_n</v>
      </c>
      <c r="BK26" s="132" t="str">
        <f t="shared" si="64"/>
        <v>pio_row_n</v>
      </c>
      <c r="BL26" s="133"/>
      <c r="BM26" s="130">
        <f>IF(ISNA(HLOOKUP(BG26, data!$A$1:$BOP$23, VLOOKUP(TFM!$A$2, BS!$A$66:$B$93, 2, FALSE), FALSE)), 0, (HLOOKUP(BG26, data!$A$1:$BOP$23, VLOOKUP(TFM!$A$2, BS!$A$66:$B$93, 2, FALSE), FALSE)))</f>
        <v>0</v>
      </c>
      <c r="BN26" s="130">
        <f>IF(ISNA(HLOOKUP(BH26, data!$A$1:$BOP$23, VLOOKUP(TFM!$A$2, BS!$A$66:$B$93, 2, FALSE), FALSE)), 0, (HLOOKUP(BH26, data!$A$1:$BOP$23, VLOOKUP(TFM!$A$2, BS!$A$66:$B$93, 2, FALSE), FALSE)))</f>
        <v>0</v>
      </c>
      <c r="BO26" s="130">
        <f>IF(ISNA(HLOOKUP(BI26, data!$A$1:$BOP$23, VLOOKUP(TFM!$A$2, BS!$A$66:$B$93, 2, FALSE), FALSE)), 0, (HLOOKUP(BI26, data!$A$1:$BOP$23, VLOOKUP(TFM!$A$2, BS!$A$66:$B$93, 2, FALSE), FALSE)))</f>
        <v>0</v>
      </c>
      <c r="BP26" s="130">
        <f>IF(ISNA(HLOOKUP(BJ26, data!$A$1:$BOP$23, VLOOKUP(TFM!$A$2, BS!$A$66:$B$93, 2, FALSE), FALSE)), 0, (HLOOKUP(BJ26, data!$A$1:$BOP$23, VLOOKUP(TFM!$A$2, BS!$A$66:$B$93, 2, FALSE), FALSE)))</f>
        <v>0</v>
      </c>
      <c r="BQ26" s="131">
        <f t="shared" si="33"/>
        <v>0</v>
      </c>
      <c r="BR26" s="108"/>
      <c r="BS26" s="61">
        <f t="shared" si="21"/>
        <v>0</v>
      </c>
    </row>
    <row r="27" spans="1:71" s="43" customFormat="1" x14ac:dyDescent="0.2">
      <c r="A27" s="43" t="s">
        <v>104</v>
      </c>
      <c r="C27" s="43" t="s">
        <v>103</v>
      </c>
      <c r="D27" s="134"/>
      <c r="E27" s="43" t="s">
        <v>102</v>
      </c>
      <c r="F27" s="97" t="str">
        <f t="shared" si="22"/>
        <v>tc_s1</v>
      </c>
      <c r="G27" s="97" t="str">
        <f t="shared" si="4"/>
        <v>tc_s1_P</v>
      </c>
      <c r="H27" s="97" t="str">
        <f t="shared" si="5"/>
        <v>tc_s1_R</v>
      </c>
      <c r="I27" s="97" t="str">
        <f t="shared" si="6"/>
        <v>tc_s1_n</v>
      </c>
      <c r="J27" s="99">
        <f>IF(ISNA(HLOOKUP(F27, data!$A$1:$BOP$23, VLOOKUP(TFM!$A$2, BS!$A$66:$B$93, 2, FALSE), FALSE)), 0, (HLOOKUP(F27, data!$A$1:$BOP$23, VLOOKUP(TFM!$A$2, BS!$A$66:$B$93, 2, FALSE), FALSE)))</f>
        <v>0</v>
      </c>
      <c r="K27" s="99">
        <f>IF(ISNA(HLOOKUP(G27, data!$A$1:$BOP$23, VLOOKUP(TFM!$A$2, BS!$A$66:$B$93, 2, FALSE), FALSE)), 0, (HLOOKUP(G27, data!$A$1:$BOP$23, VLOOKUP(TFM!$A$2, BS!$A$66:$B$93, 2, FALSE), FALSE)))</f>
        <v>649599</v>
      </c>
      <c r="L27" s="99">
        <f>IF(ISNA(HLOOKUP(H27, data!$A$1:$BOP$23, VLOOKUP(TFM!$A$2, BS!$A$66:$B$93, 2, FALSE), FALSE)), 0, (HLOOKUP(H27, data!$A$1:$BOP$23, VLOOKUP(TFM!$A$2, BS!$A$66:$B$93, 2, FALSE), FALSE)))</f>
        <v>656035</v>
      </c>
      <c r="M27" s="99">
        <f>IF(ISNA(HLOOKUP(I27, data!$A$1:$BOP$23, VLOOKUP(TFM!$A$2, BS!$A$66:$B$93, 2, FALSE), FALSE)), 0, (HLOOKUP(I27, data!$A$1:$BOP$23, VLOOKUP(TFM!$A$2, BS!$A$66:$B$93, 2, FALSE), FALSE)))</f>
        <v>6436</v>
      </c>
      <c r="N27" s="135">
        <f t="shared" si="23"/>
        <v>6436</v>
      </c>
      <c r="O27" s="97" t="str">
        <f t="shared" si="24"/>
        <v>tc_h</v>
      </c>
      <c r="P27" s="97" t="str">
        <f t="shared" si="25"/>
        <v>tc_h_P</v>
      </c>
      <c r="Q27" s="97" t="str">
        <f t="shared" si="26"/>
        <v>tc_h_R</v>
      </c>
      <c r="R27" s="97" t="str">
        <f t="shared" si="27"/>
        <v>tc_h_n</v>
      </c>
      <c r="S27" s="105" t="str">
        <f>CONCATENATE("-",O27)</f>
        <v>-tc_h</v>
      </c>
      <c r="T27" s="105"/>
      <c r="U27" s="99">
        <f>IF(ISNA(HLOOKUP(O27, data!$A$1:$BOP$23, VLOOKUP(TFM!$A$2, BS!$A$66:$B$93, 2, FALSE), FALSE)), 0, (HLOOKUP(O27, data!$A$1:$BOP$23, VLOOKUP(TFM!$A$2, BS!$A$66:$B$93, 2, FALSE), FALSE)))</f>
        <v>-593924</v>
      </c>
      <c r="V27" s="99">
        <f>IF(ISNA(HLOOKUP(P27, data!$A$1:$BOP$23, VLOOKUP(TFM!$A$2, BS!$A$66:$B$93, 2, FALSE), FALSE)), 0, (HLOOKUP(P27, data!$A$1:$BOP$23, VLOOKUP(TFM!$A$2, BS!$A$66:$B$93, 2, FALSE), FALSE)))</f>
        <v>0</v>
      </c>
      <c r="W27" s="99">
        <f>IF(ISNA(HLOOKUP(Q27, data!$A$1:$BOP$23, VLOOKUP(TFM!$A$2, BS!$A$66:$B$93, 2, FALSE), FALSE)), 0, (HLOOKUP(Q27, data!$A$1:$BOP$23, VLOOKUP(TFM!$A$2, BS!$A$66:$B$93, 2, FALSE), FALSE)))</f>
        <v>0</v>
      </c>
      <c r="X27" s="99">
        <f>IF(ISNA(HLOOKUP(R27, data!$A$1:$BOP$23, VLOOKUP(TFM!$A$2, BS!$A$66:$B$93, 2, FALSE), FALSE)), 0, (HLOOKUP(R27, data!$A$1:$BOP$23, VLOOKUP(TFM!$A$2, BS!$A$66:$B$93, 2, FALSE), FALSE)))</f>
        <v>0</v>
      </c>
      <c r="Y27" s="135">
        <f t="shared" si="34"/>
        <v>-593924</v>
      </c>
      <c r="Z27" s="97" t="str">
        <f t="shared" si="28"/>
        <v>tc_g</v>
      </c>
      <c r="AA27" s="97" t="str">
        <f t="shared" si="7"/>
        <v>tc_g_P</v>
      </c>
      <c r="AB27" s="97" t="str">
        <f t="shared" si="8"/>
        <v>tc_g_R</v>
      </c>
      <c r="AC27" s="97" t="str">
        <f t="shared" si="9"/>
        <v>tc_g_n</v>
      </c>
      <c r="AD27" s="58" t="str">
        <f>Z27</f>
        <v>tc_g</v>
      </c>
      <c r="AE27" s="105"/>
      <c r="AF27" s="99">
        <f>IF(ISNA(HLOOKUP(Z27, data!$A$1:$BOP$23, VLOOKUP(TFM!$A$2, BS!$A$66:$B$93, 2, FALSE), FALSE)), 0, (HLOOKUP(Z27, data!$A$1:$BOP$23, VLOOKUP(TFM!$A$2, BS!$A$66:$B$93, 2, FALSE), FALSE)))</f>
        <v>656035</v>
      </c>
      <c r="AG27" s="99">
        <f>IF(ISNA(HLOOKUP(AA27, data!$A$1:$BOP$23, VLOOKUP(TFM!$A$2, BS!$A$66:$B$93, 2, FALSE), FALSE)), 0, (HLOOKUP(AA27, data!$A$1:$BOP$23, VLOOKUP(TFM!$A$2, BS!$A$66:$B$93, 2, FALSE), FALSE)))</f>
        <v>0</v>
      </c>
      <c r="AH27" s="99">
        <f>IF(ISNA(HLOOKUP(AB27, data!$A$1:$BOP$23, VLOOKUP(TFM!$A$2, BS!$A$66:$B$93, 2, FALSE), FALSE)), 0, (HLOOKUP(AB27, data!$A$1:$BOP$23, VLOOKUP(TFM!$A$2, BS!$A$66:$B$93, 2, FALSE), FALSE)))</f>
        <v>0</v>
      </c>
      <c r="AI27" s="99">
        <f>IF(ISNA(HLOOKUP(AC27, data!$A$1:$BOP$23, VLOOKUP(TFM!$A$2, BS!$A$66:$B$93, 2, FALSE), FALSE)), 0, (HLOOKUP(AC27, data!$A$1:$BOP$23, VLOOKUP(TFM!$A$2, BS!$A$66:$B$93, 2, FALSE), FALSE)))</f>
        <v>0</v>
      </c>
      <c r="AJ27" s="135">
        <f t="shared" si="61"/>
        <v>656035</v>
      </c>
      <c r="AK27" s="97" t="str">
        <f t="shared" si="30"/>
        <v>tc_f</v>
      </c>
      <c r="AL27" s="97" t="str">
        <f t="shared" si="10"/>
        <v>tc_f_P</v>
      </c>
      <c r="AM27" s="97" t="str">
        <f t="shared" si="11"/>
        <v>tc_f_R</v>
      </c>
      <c r="AN27" s="97" t="str">
        <f t="shared" si="12"/>
        <v>tc_f_n</v>
      </c>
      <c r="AO27" s="136" t="str">
        <f>CONCATENATE("-",AK27)</f>
        <v>-tc_f</v>
      </c>
      <c r="AP27" s="105"/>
      <c r="AQ27" s="99">
        <f>IF(ISNA(HLOOKUP(AK27, data!$A$1:$BOP$23, VLOOKUP(TFM!$A$2, BS!$A$66:$B$93, 2, FALSE), FALSE)), 0, (HLOOKUP(AK27, data!$A$1:$BOP$23, VLOOKUP(TFM!$A$2, BS!$A$66:$B$93, 2, FALSE), FALSE)))</f>
        <v>-10359</v>
      </c>
      <c r="AR27" s="99">
        <f>IF(ISNA(HLOOKUP(AL27, data!$A$1:$BOP$23, VLOOKUP(TFM!$A$2, BS!$A$66:$B$93, 2, FALSE), FALSE)), 0, (HLOOKUP(AL27, data!$A$1:$BOP$23, VLOOKUP(TFM!$A$2, BS!$A$66:$B$93, 2, FALSE), FALSE)))</f>
        <v>0</v>
      </c>
      <c r="AS27" s="99">
        <f>IF(ISNA(HLOOKUP(AM27, data!$A$1:$BOP$23, VLOOKUP(TFM!$A$2, BS!$A$66:$B$93, 2, FALSE), FALSE)), 0, (HLOOKUP(AM27, data!$A$1:$BOP$23, VLOOKUP(TFM!$A$2, BS!$A$66:$B$93, 2, FALSE), FALSE)))</f>
        <v>0</v>
      </c>
      <c r="AT27" s="99">
        <f>IF(ISNA(HLOOKUP(AN27, data!$A$1:$BOP$23, VLOOKUP(TFM!$A$2, BS!$A$66:$B$93, 2, FALSE), FALSE)), 0, (HLOOKUP(AN27, data!$A$1:$BOP$23, VLOOKUP(TFM!$A$2, BS!$A$66:$B$93, 2, FALSE), FALSE)))</f>
        <v>0</v>
      </c>
      <c r="AU27" s="135">
        <f t="shared" si="13"/>
        <v>-10359</v>
      </c>
      <c r="AV27" s="97" t="str">
        <f t="shared" si="31"/>
        <v>tc_nf</v>
      </c>
      <c r="AW27" s="97" t="str">
        <f t="shared" si="14"/>
        <v>tc_nf_P</v>
      </c>
      <c r="AX27" s="97" t="str">
        <f t="shared" si="15"/>
        <v>tc_nf_R</v>
      </c>
      <c r="AY27" s="97" t="str">
        <f t="shared" si="16"/>
        <v>tc_nf_n</v>
      </c>
      <c r="AZ27" s="43" t="str">
        <f>CONCATENATE("-",AV27)</f>
        <v>-tc_nf</v>
      </c>
      <c r="BB27" s="99">
        <f>IF(ISNA(HLOOKUP(AV27, data!$A$1:$BOP$23, VLOOKUP(TFM!$A$2, BS!$A$66:$B$93, 2, FALSE), FALSE)), 0, (HLOOKUP(AV27, data!$A$1:$BOP$23, VLOOKUP(TFM!$A$2, BS!$A$66:$B$93, 2, FALSE), FALSE)))</f>
        <v>-45316</v>
      </c>
      <c r="BC27" s="99">
        <f>IF(ISNA(HLOOKUP(AW27, data!$A$1:$BOP$23, VLOOKUP(TFM!$A$2, BS!$A$66:$B$93, 2, FALSE), FALSE)), 0, (HLOOKUP(AW27, data!$A$1:$BOP$23, VLOOKUP(TFM!$A$2, BS!$A$66:$B$93, 2, FALSE), FALSE)))</f>
        <v>0</v>
      </c>
      <c r="BD27" s="99">
        <f>IF(ISNA(HLOOKUP(AX27, data!$A$1:$BOP$23, VLOOKUP(TFM!$A$2, BS!$A$66:$B$93, 2, FALSE), FALSE)), 0, (HLOOKUP(AX27, data!$A$1:$BOP$23, VLOOKUP(TFM!$A$2, BS!$A$66:$B$93, 2, FALSE), FALSE)))</f>
        <v>0</v>
      </c>
      <c r="BE27" s="99">
        <f>IF(ISNA(HLOOKUP(AY27, data!$A$1:$BOP$23, VLOOKUP(TFM!$A$2, BS!$A$66:$B$93, 2, FALSE), FALSE)), 0, (HLOOKUP(AY27, data!$A$1:$BOP$23, VLOOKUP(TFM!$A$2, BS!$A$66:$B$93, 2, FALSE), FALSE)))</f>
        <v>0</v>
      </c>
      <c r="BF27" s="135">
        <f t="shared" si="17"/>
        <v>-45316</v>
      </c>
      <c r="BG27" s="97" t="str">
        <f t="shared" si="32"/>
        <v>tc_row</v>
      </c>
      <c r="BH27" s="97" t="str">
        <f t="shared" si="18"/>
        <v>tc_row_P</v>
      </c>
      <c r="BI27" s="97" t="str">
        <f t="shared" si="19"/>
        <v>tc_row_R</v>
      </c>
      <c r="BJ27" s="97" t="str">
        <f t="shared" si="20"/>
        <v>tc_row_n</v>
      </c>
      <c r="BK27" s="137" t="str">
        <f>CONCATENATE("-", O27)</f>
        <v>-tc_h</v>
      </c>
      <c r="BL27" s="45"/>
      <c r="BM27" s="99">
        <f>IF(ISNA(HLOOKUP(BG27, data!$A$1:$BOP$23, VLOOKUP(TFM!$A$2, BS!$A$66:$B$93, 2, FALSE), FALSE)), 0, (HLOOKUP(BG27, data!$A$1:$BOP$23, VLOOKUP(TFM!$A$2, BS!$A$66:$B$93, 2, FALSE), FALSE)))</f>
        <v>0</v>
      </c>
      <c r="BN27" s="99">
        <f>IF(ISNA(HLOOKUP(BH27, data!$A$1:$BOP$23, VLOOKUP(TFM!$A$2, BS!$A$66:$B$93, 2, FALSE), FALSE)), 0, (HLOOKUP(BH27, data!$A$1:$BOP$23, VLOOKUP(TFM!$A$2, BS!$A$66:$B$93, 2, FALSE), FALSE)))</f>
        <v>7196</v>
      </c>
      <c r="BO27" s="99">
        <f>IF(ISNA(HLOOKUP(BI27, data!$A$1:$BOP$23, VLOOKUP(TFM!$A$2, BS!$A$66:$B$93, 2, FALSE), FALSE)), 0, (HLOOKUP(BI27, data!$A$1:$BOP$23, VLOOKUP(TFM!$A$2, BS!$A$66:$B$93, 2, FALSE), FALSE)))</f>
        <v>760</v>
      </c>
      <c r="BP27" s="99">
        <f>IF(ISNA(HLOOKUP(BJ27, data!$A$1:$BOP$23, VLOOKUP(TFM!$A$2, BS!$A$66:$B$93, 2, FALSE), FALSE)), 0, (HLOOKUP(BJ27, data!$A$1:$BOP$23, VLOOKUP(TFM!$A$2, BS!$A$66:$B$93, 2, FALSE), FALSE)))</f>
        <v>-6436</v>
      </c>
      <c r="BQ27" s="135">
        <f t="shared" si="33"/>
        <v>-6436</v>
      </c>
      <c r="BS27" s="61">
        <f t="shared" si="21"/>
        <v>0</v>
      </c>
    </row>
    <row r="28" spans="1:71" s="43" customFormat="1" x14ac:dyDescent="0.2">
      <c r="A28" s="43" t="s">
        <v>101</v>
      </c>
      <c r="C28" s="43" t="s">
        <v>100</v>
      </c>
      <c r="D28" s="134"/>
      <c r="E28" s="43" t="s">
        <v>99</v>
      </c>
      <c r="F28" s="97" t="str">
        <f t="shared" si="22"/>
        <v>str_c_s1</v>
      </c>
      <c r="G28" s="97" t="str">
        <f t="shared" si="4"/>
        <v>str_c_s1_P</v>
      </c>
      <c r="H28" s="97" t="str">
        <f t="shared" si="5"/>
        <v>str_c_s1_R</v>
      </c>
      <c r="I28" s="97" t="str">
        <f t="shared" si="6"/>
        <v>str_c_s1_n</v>
      </c>
      <c r="J28" s="99">
        <f>IF(ISNA(HLOOKUP(F28, data!$A$1:$BOP$23, VLOOKUP(TFM!$A$2, BS!$A$66:$B$93, 2, FALSE), FALSE)), 0, (HLOOKUP(F28, data!$A$1:$BOP$23, VLOOKUP(TFM!$A$2, BS!$A$66:$B$93, 2, FALSE), FALSE)))</f>
        <v>0</v>
      </c>
      <c r="K28" s="99">
        <f>IF(ISNA(HLOOKUP(G28, data!$A$1:$BOP$23, VLOOKUP(TFM!$A$2, BS!$A$66:$B$93, 2, FALSE), FALSE)), 0, (HLOOKUP(G28, data!$A$1:$BOP$23, VLOOKUP(TFM!$A$2, BS!$A$66:$B$93, 2, FALSE), FALSE)))</f>
        <v>121522</v>
      </c>
      <c r="L28" s="99">
        <f>IF(ISNA(HLOOKUP(H28, data!$A$1:$BOP$23, VLOOKUP(TFM!$A$2, BS!$A$66:$B$93, 2, FALSE), FALSE)), 0, (HLOOKUP(H28, data!$A$1:$BOP$23, VLOOKUP(TFM!$A$2, BS!$A$66:$B$93, 2, FALSE), FALSE)))</f>
        <v>120781</v>
      </c>
      <c r="M28" s="99">
        <f>IF(ISNA(HLOOKUP(I28, data!$A$1:$BOP$23, VLOOKUP(TFM!$A$2, BS!$A$66:$B$93, 2, FALSE), FALSE)), 0, (HLOOKUP(I28, data!$A$1:$BOP$23, VLOOKUP(TFM!$A$2, BS!$A$66:$B$93, 2, FALSE), FALSE)))</f>
        <v>-741</v>
      </c>
      <c r="N28" s="100">
        <f t="shared" si="23"/>
        <v>-741</v>
      </c>
      <c r="O28" s="97" t="str">
        <f t="shared" si="24"/>
        <v>str_c_h</v>
      </c>
      <c r="P28" s="97" t="str">
        <f t="shared" si="25"/>
        <v>str_c_h_P</v>
      </c>
      <c r="Q28" s="97" t="str">
        <f t="shared" si="26"/>
        <v>str_c_h_R</v>
      </c>
      <c r="R28" s="97" t="str">
        <f t="shared" si="27"/>
        <v>str_c_h_n</v>
      </c>
      <c r="S28" s="105" t="str">
        <f>CONCATENATE("-",O28)</f>
        <v>-str_c_h</v>
      </c>
      <c r="T28" s="105"/>
      <c r="U28" s="99">
        <f>IF(ISNA(HLOOKUP(O28, data!$A$1:$BOP$23, VLOOKUP(TFM!$A$2, BS!$A$66:$B$93, 2, FALSE), FALSE)), 0, (HLOOKUP(O28, data!$A$1:$BOP$23, VLOOKUP(TFM!$A$2, BS!$A$66:$B$93, 2, FALSE), FALSE)))</f>
        <v>-121522</v>
      </c>
      <c r="V28" s="99">
        <f>IF(ISNA(HLOOKUP(P28, data!$A$1:$BOP$23, VLOOKUP(TFM!$A$2, BS!$A$66:$B$93, 2, FALSE), FALSE)), 0, (HLOOKUP(P28, data!$A$1:$BOP$23, VLOOKUP(TFM!$A$2, BS!$A$66:$B$93, 2, FALSE), FALSE)))</f>
        <v>0</v>
      </c>
      <c r="W28" s="99">
        <f>IF(ISNA(HLOOKUP(Q28, data!$A$1:$BOP$23, VLOOKUP(TFM!$A$2, BS!$A$66:$B$93, 2, FALSE), FALSE)), 0, (HLOOKUP(Q28, data!$A$1:$BOP$23, VLOOKUP(TFM!$A$2, BS!$A$66:$B$93, 2, FALSE), FALSE)))</f>
        <v>0</v>
      </c>
      <c r="X28" s="99">
        <f>IF(ISNA(HLOOKUP(R28, data!$A$1:$BOP$23, VLOOKUP(TFM!$A$2, BS!$A$66:$B$93, 2, FALSE), FALSE)), 0, (HLOOKUP(R28, data!$A$1:$BOP$23, VLOOKUP(TFM!$A$2, BS!$A$66:$B$93, 2, FALSE), FALSE)))</f>
        <v>0</v>
      </c>
      <c r="Y28" s="100">
        <f t="shared" si="34"/>
        <v>-121522</v>
      </c>
      <c r="Z28" s="97" t="str">
        <f t="shared" si="28"/>
        <v>str_c_g</v>
      </c>
      <c r="AA28" s="97" t="str">
        <f t="shared" si="7"/>
        <v>str_c_g_P</v>
      </c>
      <c r="AB28" s="97" t="str">
        <f t="shared" si="8"/>
        <v>str_c_g_R</v>
      </c>
      <c r="AC28" s="97" t="str">
        <f t="shared" si="9"/>
        <v>str_c_g_n</v>
      </c>
      <c r="AD28" s="58" t="str">
        <f>Z28</f>
        <v>str_c_g</v>
      </c>
      <c r="AE28" s="105"/>
      <c r="AF28" s="99">
        <f>IF(ISNA(HLOOKUP(Z28, data!$A$1:$BOP$23, VLOOKUP(TFM!$A$2, BS!$A$66:$B$93, 2, FALSE), FALSE)), 0, (HLOOKUP(Z28, data!$A$1:$BOP$23, VLOOKUP(TFM!$A$2, BS!$A$66:$B$93, 2, FALSE), FALSE)))</f>
        <v>20368</v>
      </c>
      <c r="AG28" s="99">
        <f>IF(ISNA(HLOOKUP(AA28, data!$A$1:$BOP$23, VLOOKUP(TFM!$A$2, BS!$A$66:$B$93, 2, FALSE), FALSE)), 0, (HLOOKUP(AA28, data!$A$1:$BOP$23, VLOOKUP(TFM!$A$2, BS!$A$66:$B$93, 2, FALSE), FALSE)))</f>
        <v>0</v>
      </c>
      <c r="AH28" s="99">
        <f>IF(ISNA(HLOOKUP(AB28, data!$A$1:$BOP$23, VLOOKUP(TFM!$A$2, BS!$A$66:$B$93, 2, FALSE), FALSE)), 0, (HLOOKUP(AB28, data!$A$1:$BOP$23, VLOOKUP(TFM!$A$2, BS!$A$66:$B$93, 2, FALSE), FALSE)))</f>
        <v>0</v>
      </c>
      <c r="AI28" s="99">
        <f>IF(ISNA(HLOOKUP(AC28, data!$A$1:$BOP$23, VLOOKUP(TFM!$A$2, BS!$A$66:$B$93, 2, FALSE), FALSE)), 0, (HLOOKUP(AC28, data!$A$1:$BOP$23, VLOOKUP(TFM!$A$2, BS!$A$66:$B$93, 2, FALSE), FALSE)))</f>
        <v>0</v>
      </c>
      <c r="AJ28" s="100">
        <f t="shared" si="61"/>
        <v>20368</v>
      </c>
      <c r="AK28" s="97" t="str">
        <f t="shared" si="30"/>
        <v>str_c_f</v>
      </c>
      <c r="AL28" s="97" t="str">
        <f t="shared" si="10"/>
        <v>str_c_f_P</v>
      </c>
      <c r="AM28" s="97" t="str">
        <f t="shared" si="11"/>
        <v>str_c_f_R</v>
      </c>
      <c r="AN28" s="97" t="str">
        <f t="shared" si="12"/>
        <v>str_c_f_n</v>
      </c>
      <c r="AO28" s="136" t="str">
        <f>CONCATENATE(AK28)</f>
        <v>str_c_f</v>
      </c>
      <c r="AP28" s="105"/>
      <c r="AQ28" s="99">
        <f>IF(ISNA(HLOOKUP(AK28, data!$A$1:$BOP$23, VLOOKUP(TFM!$A$2, BS!$A$66:$B$93, 2, FALSE), FALSE)), 0, (HLOOKUP(AK28, data!$A$1:$BOP$23, VLOOKUP(TFM!$A$2, BS!$A$66:$B$93, 2, FALSE), FALSE)))</f>
        <v>100413</v>
      </c>
      <c r="AR28" s="99">
        <f>IF(ISNA(HLOOKUP(AL28, data!$A$1:$BOP$23, VLOOKUP(TFM!$A$2, BS!$A$66:$B$93, 2, FALSE), FALSE)), 0, (HLOOKUP(AL28, data!$A$1:$BOP$23, VLOOKUP(TFM!$A$2, BS!$A$66:$B$93, 2, FALSE), FALSE)))</f>
        <v>0</v>
      </c>
      <c r="AS28" s="99">
        <f>IF(ISNA(HLOOKUP(AM28, data!$A$1:$BOP$23, VLOOKUP(TFM!$A$2, BS!$A$66:$B$93, 2, FALSE), FALSE)), 0, (HLOOKUP(AM28, data!$A$1:$BOP$23, VLOOKUP(TFM!$A$2, BS!$A$66:$B$93, 2, FALSE), FALSE)))</f>
        <v>0</v>
      </c>
      <c r="AT28" s="99">
        <f>IF(ISNA(HLOOKUP(AN28, data!$A$1:$BOP$23, VLOOKUP(TFM!$A$2, BS!$A$66:$B$93, 2, FALSE), FALSE)), 0, (HLOOKUP(AN28, data!$A$1:$BOP$23, VLOOKUP(TFM!$A$2, BS!$A$66:$B$93, 2, FALSE), FALSE)))</f>
        <v>0</v>
      </c>
      <c r="AU28" s="100">
        <f t="shared" si="13"/>
        <v>100413</v>
      </c>
      <c r="AV28" s="97" t="str">
        <f t="shared" si="31"/>
        <v>str_c_nf</v>
      </c>
      <c r="AW28" s="97" t="str">
        <f t="shared" si="14"/>
        <v>str_c_nf_P</v>
      </c>
      <c r="AX28" s="97" t="str">
        <f t="shared" si="15"/>
        <v>str_c_nf_R</v>
      </c>
      <c r="AY28" s="97" t="str">
        <f t="shared" si="16"/>
        <v>str_c_nf_n</v>
      </c>
      <c r="AZ28" s="44"/>
      <c r="BA28" s="44"/>
      <c r="BB28" s="99">
        <f>IF(ISNA(HLOOKUP(AV28, data!$A$1:$BOP$23, VLOOKUP(TFM!$A$2, BS!$A$66:$B$93, 2, FALSE), FALSE)), 0, (HLOOKUP(AV28, data!$A$1:$BOP$23, VLOOKUP(TFM!$A$2, BS!$A$66:$B$93, 2, FALSE), FALSE)))</f>
        <v>0</v>
      </c>
      <c r="BC28" s="99">
        <f>IF(ISNA(HLOOKUP(AW28, data!$A$1:$BOP$23, VLOOKUP(TFM!$A$2, BS!$A$66:$B$93, 2, FALSE), FALSE)), 0, (HLOOKUP(AW28, data!$A$1:$BOP$23, VLOOKUP(TFM!$A$2, BS!$A$66:$B$93, 2, FALSE), FALSE)))</f>
        <v>0</v>
      </c>
      <c r="BD28" s="99">
        <f>IF(ISNA(HLOOKUP(AX28, data!$A$1:$BOP$23, VLOOKUP(TFM!$A$2, BS!$A$66:$B$93, 2, FALSE), FALSE)), 0, (HLOOKUP(AX28, data!$A$1:$BOP$23, VLOOKUP(TFM!$A$2, BS!$A$66:$B$93, 2, FALSE), FALSE)))</f>
        <v>0</v>
      </c>
      <c r="BE28" s="99">
        <f>IF(ISNA(HLOOKUP(AY28, data!$A$1:$BOP$23, VLOOKUP(TFM!$A$2, BS!$A$66:$B$93, 2, FALSE), FALSE)), 0, (HLOOKUP(AY28, data!$A$1:$BOP$23, VLOOKUP(TFM!$A$2, BS!$A$66:$B$93, 2, FALSE), FALSE)))</f>
        <v>0</v>
      </c>
      <c r="BF28" s="100">
        <f t="shared" si="17"/>
        <v>0</v>
      </c>
      <c r="BG28" s="97" t="str">
        <f t="shared" si="32"/>
        <v>str_c_row</v>
      </c>
      <c r="BH28" s="97" t="str">
        <f t="shared" si="18"/>
        <v>str_c_row_P</v>
      </c>
      <c r="BI28" s="97" t="str">
        <f t="shared" si="19"/>
        <v>str_c_row_R</v>
      </c>
      <c r="BJ28" s="97" t="str">
        <f t="shared" si="20"/>
        <v>str_c_row_n</v>
      </c>
      <c r="BK28" s="137" t="str">
        <f>CONCATENATE("-", O28)</f>
        <v>-str_c_h</v>
      </c>
      <c r="BL28" s="45"/>
      <c r="BM28" s="99">
        <f>IF(ISNA(HLOOKUP(BG28, data!$A$1:$BOP$23, VLOOKUP(TFM!$A$2, BS!$A$66:$B$93, 2, FALSE), FALSE)), 0, (HLOOKUP(BG28, data!$A$1:$BOP$23, VLOOKUP(TFM!$A$2, BS!$A$66:$B$93, 2, FALSE), FALSE)))</f>
        <v>0</v>
      </c>
      <c r="BN28" s="99">
        <f>IF(ISNA(HLOOKUP(BH28, data!$A$1:$BOP$23, VLOOKUP(TFM!$A$2, BS!$A$66:$B$93, 2, FALSE), FALSE)), 0, (HLOOKUP(BH28, data!$A$1:$BOP$23, VLOOKUP(TFM!$A$2, BS!$A$66:$B$93, 2, FALSE), FALSE)))</f>
        <v>1242</v>
      </c>
      <c r="BO28" s="99">
        <f>IF(ISNA(HLOOKUP(BI28, data!$A$1:$BOP$23, VLOOKUP(TFM!$A$2, BS!$A$66:$B$93, 2, FALSE), FALSE)), 0, (HLOOKUP(BI28, data!$A$1:$BOP$23, VLOOKUP(TFM!$A$2, BS!$A$66:$B$93, 2, FALSE), FALSE)))</f>
        <v>1984</v>
      </c>
      <c r="BP28" s="99">
        <f>IF(ISNA(HLOOKUP(BJ28, data!$A$1:$BOP$23, VLOOKUP(TFM!$A$2, BS!$A$66:$B$93, 2, FALSE), FALSE)), 0, (HLOOKUP(BJ28, data!$A$1:$BOP$23, VLOOKUP(TFM!$A$2, BS!$A$66:$B$93, 2, FALSE), FALSE)))</f>
        <v>742</v>
      </c>
      <c r="BQ28" s="100">
        <f t="shared" si="33"/>
        <v>742</v>
      </c>
      <c r="BS28" s="61">
        <f t="shared" si="21"/>
        <v>1</v>
      </c>
    </row>
    <row r="29" spans="1:71" s="43" customFormat="1" x14ac:dyDescent="0.2">
      <c r="A29" s="43" t="s">
        <v>98</v>
      </c>
      <c r="C29" s="43" t="s">
        <v>97</v>
      </c>
      <c r="E29" s="43" t="s">
        <v>96</v>
      </c>
      <c r="F29" s="97" t="str">
        <f t="shared" si="22"/>
        <v>str_ob_s1</v>
      </c>
      <c r="G29" s="97" t="str">
        <f t="shared" si="4"/>
        <v>str_ob_s1_P</v>
      </c>
      <c r="H29" s="97" t="str">
        <f t="shared" si="5"/>
        <v>str_ob_s1_R</v>
      </c>
      <c r="I29" s="97" t="str">
        <f t="shared" si="6"/>
        <v>str_ob_s1_n</v>
      </c>
      <c r="J29" s="99">
        <f>IF(ISNA(HLOOKUP(F29, data!$A$1:$BOP$23, VLOOKUP(TFM!$A$2, BS!$A$66:$B$93, 2, FALSE), FALSE)), 0, (HLOOKUP(F29, data!$A$1:$BOP$23, VLOOKUP(TFM!$A$2, BS!$A$66:$B$93, 2, FALSE), FALSE)))</f>
        <v>0</v>
      </c>
      <c r="K29" s="99">
        <f>IF(ISNA(HLOOKUP(G29, data!$A$1:$BOP$23, VLOOKUP(TFM!$A$2, BS!$A$66:$B$93, 2, FALSE), FALSE)), 0, (HLOOKUP(G29, data!$A$1:$BOP$23, VLOOKUP(TFM!$A$2, BS!$A$66:$B$93, 2, FALSE), FALSE)))</f>
        <v>421768</v>
      </c>
      <c r="L29" s="99">
        <f>IF(ISNA(HLOOKUP(H29, data!$A$1:$BOP$23, VLOOKUP(TFM!$A$2, BS!$A$66:$B$93, 2, FALSE), FALSE)), 0, (HLOOKUP(H29, data!$A$1:$BOP$23, VLOOKUP(TFM!$A$2, BS!$A$66:$B$93, 2, FALSE), FALSE)))</f>
        <v>418889</v>
      </c>
      <c r="M29" s="99">
        <f>IF(ISNA(HLOOKUP(I29, data!$A$1:$BOP$23, VLOOKUP(TFM!$A$2, BS!$A$66:$B$93, 2, FALSE), FALSE)), 0, (HLOOKUP(I29, data!$A$1:$BOP$23, VLOOKUP(TFM!$A$2, BS!$A$66:$B$93, 2, FALSE), FALSE)))</f>
        <v>-2879</v>
      </c>
      <c r="N29" s="100">
        <f t="shared" si="23"/>
        <v>-2879</v>
      </c>
      <c r="O29" s="97" t="str">
        <f t="shared" si="24"/>
        <v>str_ob_h</v>
      </c>
      <c r="P29" s="97" t="str">
        <f t="shared" si="25"/>
        <v>str_ob_h_P</v>
      </c>
      <c r="Q29" s="97" t="str">
        <f t="shared" si="26"/>
        <v>str_ob_h_R</v>
      </c>
      <c r="R29" s="97" t="str">
        <f t="shared" si="27"/>
        <v>str_ob_h_n</v>
      </c>
      <c r="S29" s="105" t="str">
        <f>O29</f>
        <v>str_ob_h</v>
      </c>
      <c r="T29" s="105"/>
      <c r="U29" s="99">
        <f>IF(ISNA(HLOOKUP(O29, data!$A$1:$BOP$23, VLOOKUP(TFM!$A$2, BS!$A$66:$B$93, 2, FALSE), FALSE)), 0, (HLOOKUP(O29, data!$A$1:$BOP$23, VLOOKUP(TFM!$A$2, BS!$A$66:$B$93, 2, FALSE), FALSE)))</f>
        <v>418889</v>
      </c>
      <c r="V29" s="99">
        <f>IF(ISNA(HLOOKUP(P29, data!$A$1:$BOP$23, VLOOKUP(TFM!$A$2, BS!$A$66:$B$93, 2, FALSE), FALSE)), 0, (HLOOKUP(P29, data!$A$1:$BOP$23, VLOOKUP(TFM!$A$2, BS!$A$66:$B$93, 2, FALSE), FALSE)))</f>
        <v>0</v>
      </c>
      <c r="W29" s="99">
        <f>IF(ISNA(HLOOKUP(Q29, data!$A$1:$BOP$23, VLOOKUP(TFM!$A$2, BS!$A$66:$B$93, 2, FALSE), FALSE)), 0, (HLOOKUP(Q29, data!$A$1:$BOP$23, VLOOKUP(TFM!$A$2, BS!$A$66:$B$93, 2, FALSE), FALSE)))</f>
        <v>0</v>
      </c>
      <c r="X29" s="99">
        <f>IF(ISNA(HLOOKUP(R29, data!$A$1:$BOP$23, VLOOKUP(TFM!$A$2, BS!$A$66:$B$93, 2, FALSE), FALSE)), 0, (HLOOKUP(R29, data!$A$1:$BOP$23, VLOOKUP(TFM!$A$2, BS!$A$66:$B$93, 2, FALSE), FALSE)))</f>
        <v>0</v>
      </c>
      <c r="Y29" s="100">
        <f t="shared" si="34"/>
        <v>418889</v>
      </c>
      <c r="Z29" s="97" t="str">
        <f t="shared" si="28"/>
        <v>str_ob_g</v>
      </c>
      <c r="AA29" s="97" t="str">
        <f t="shared" si="7"/>
        <v>str_ob_g_P</v>
      </c>
      <c r="AB29" s="97" t="str">
        <f t="shared" si="8"/>
        <v>str_ob_g_R</v>
      </c>
      <c r="AC29" s="97" t="str">
        <f t="shared" si="9"/>
        <v>str_ob_g_n</v>
      </c>
      <c r="AD29" s="105" t="str">
        <f>CONCATENATE("-",Z29)</f>
        <v>-str_ob_g</v>
      </c>
      <c r="AE29" s="105"/>
      <c r="AF29" s="99">
        <f>IF(ISNA(HLOOKUP(Z29, data!$A$1:$BOP$23, VLOOKUP(TFM!$A$2, BS!$A$66:$B$93, 2, FALSE), FALSE)), 0, (HLOOKUP(Z29, data!$A$1:$BOP$23, VLOOKUP(TFM!$A$2, BS!$A$66:$B$93, 2, FALSE), FALSE)))</f>
        <v>-347870</v>
      </c>
      <c r="AG29" s="99">
        <f>IF(ISNA(HLOOKUP(AA29, data!$A$1:$BOP$23, VLOOKUP(TFM!$A$2, BS!$A$66:$B$93, 2, FALSE), FALSE)), 0, (HLOOKUP(AA29, data!$A$1:$BOP$23, VLOOKUP(TFM!$A$2, BS!$A$66:$B$93, 2, FALSE), FALSE)))</f>
        <v>0</v>
      </c>
      <c r="AH29" s="99">
        <f>IF(ISNA(HLOOKUP(AB29, data!$A$1:$BOP$23, VLOOKUP(TFM!$A$2, BS!$A$66:$B$93, 2, FALSE), FALSE)), 0, (HLOOKUP(AB29, data!$A$1:$BOP$23, VLOOKUP(TFM!$A$2, BS!$A$66:$B$93, 2, FALSE), FALSE)))</f>
        <v>0</v>
      </c>
      <c r="AI29" s="99">
        <f>IF(ISNA(HLOOKUP(AC29, data!$A$1:$BOP$23, VLOOKUP(TFM!$A$2, BS!$A$66:$B$93, 2, FALSE), FALSE)), 0, (HLOOKUP(AC29, data!$A$1:$BOP$23, VLOOKUP(TFM!$A$2, BS!$A$66:$B$93, 2, FALSE), FALSE)))</f>
        <v>0</v>
      </c>
      <c r="AJ29" s="100">
        <f t="shared" si="61"/>
        <v>-347870</v>
      </c>
      <c r="AK29" s="97" t="str">
        <f t="shared" si="30"/>
        <v>str_ob_f</v>
      </c>
      <c r="AL29" s="97" t="str">
        <f t="shared" si="10"/>
        <v>str_ob_f_P</v>
      </c>
      <c r="AM29" s="97" t="str">
        <f t="shared" si="11"/>
        <v>str_ob_f_R</v>
      </c>
      <c r="AN29" s="97" t="str">
        <f t="shared" si="12"/>
        <v>str_ob_f_n</v>
      </c>
      <c r="AO29" s="136" t="str">
        <f>CONCATENATE("-",AK29)</f>
        <v>-str_ob_f</v>
      </c>
      <c r="AP29" s="105"/>
      <c r="AQ29" s="99">
        <f>IF(ISNA(HLOOKUP(AK29, data!$A$1:$BOP$23, VLOOKUP(TFM!$A$2, BS!$A$66:$B$93, 2, FALSE), FALSE)), 0, (HLOOKUP(AK29, data!$A$1:$BOP$23, VLOOKUP(TFM!$A$2, BS!$A$66:$B$93, 2, FALSE), FALSE)))</f>
        <v>-73898</v>
      </c>
      <c r="AR29" s="99">
        <f>IF(ISNA(HLOOKUP(AL29, data!$A$1:$BOP$23, VLOOKUP(TFM!$A$2, BS!$A$66:$B$93, 2, FALSE), FALSE)), 0, (HLOOKUP(AL29, data!$A$1:$BOP$23, VLOOKUP(TFM!$A$2, BS!$A$66:$B$93, 2, FALSE), FALSE)))</f>
        <v>0</v>
      </c>
      <c r="AS29" s="99">
        <f>IF(ISNA(HLOOKUP(AM29, data!$A$1:$BOP$23, VLOOKUP(TFM!$A$2, BS!$A$66:$B$93, 2, FALSE), FALSE)), 0, (HLOOKUP(AM29, data!$A$1:$BOP$23, VLOOKUP(TFM!$A$2, BS!$A$66:$B$93, 2, FALSE), FALSE)))</f>
        <v>0</v>
      </c>
      <c r="AT29" s="99">
        <f>IF(ISNA(HLOOKUP(AN29, data!$A$1:$BOP$23, VLOOKUP(TFM!$A$2, BS!$A$66:$B$93, 2, FALSE), FALSE)), 0, (HLOOKUP(AN29, data!$A$1:$BOP$23, VLOOKUP(TFM!$A$2, BS!$A$66:$B$93, 2, FALSE), FALSE)))</f>
        <v>0</v>
      </c>
      <c r="AU29" s="100">
        <f t="shared" si="13"/>
        <v>-73898</v>
      </c>
      <c r="AV29" s="97" t="str">
        <f t="shared" si="31"/>
        <v>str_ob_nf</v>
      </c>
      <c r="AW29" s="97" t="str">
        <f t="shared" si="14"/>
        <v>str_ob_nf_P</v>
      </c>
      <c r="AX29" s="97" t="str">
        <f t="shared" si="15"/>
        <v>str_ob_nf_R</v>
      </c>
      <c r="AY29" s="97" t="str">
        <f t="shared" si="16"/>
        <v>str_ob_nf_n</v>
      </c>
      <c r="AZ29" s="44"/>
      <c r="BA29" s="44"/>
      <c r="BB29" s="99">
        <f>IF(ISNA(HLOOKUP(AV29, data!$A$1:$BOP$23, VLOOKUP(TFM!$A$2, BS!$A$66:$B$93, 2, FALSE), FALSE)), 0, (HLOOKUP(AV29, data!$A$1:$BOP$23, VLOOKUP(TFM!$A$2, BS!$A$66:$B$93, 2, FALSE), FALSE)))</f>
        <v>0</v>
      </c>
      <c r="BC29" s="99">
        <f>IF(ISNA(HLOOKUP(AW29, data!$A$1:$BOP$23, VLOOKUP(TFM!$A$2, BS!$A$66:$B$93, 2, FALSE), FALSE)), 0, (HLOOKUP(AW29, data!$A$1:$BOP$23, VLOOKUP(TFM!$A$2, BS!$A$66:$B$93, 2, FALSE), FALSE)))</f>
        <v>0</v>
      </c>
      <c r="BD29" s="99">
        <f>IF(ISNA(HLOOKUP(AX29, data!$A$1:$BOP$23, VLOOKUP(TFM!$A$2, BS!$A$66:$B$93, 2, FALSE), FALSE)), 0, (HLOOKUP(AX29, data!$A$1:$BOP$23, VLOOKUP(TFM!$A$2, BS!$A$66:$B$93, 2, FALSE), FALSE)))</f>
        <v>0</v>
      </c>
      <c r="BE29" s="99">
        <f>IF(ISNA(HLOOKUP(AY29, data!$A$1:$BOP$23, VLOOKUP(TFM!$A$2, BS!$A$66:$B$93, 2, FALSE), FALSE)), 0, (HLOOKUP(AY29, data!$A$1:$BOP$23, VLOOKUP(TFM!$A$2, BS!$A$66:$B$93, 2, FALSE), FALSE)))</f>
        <v>0</v>
      </c>
      <c r="BF29" s="100">
        <f t="shared" si="17"/>
        <v>0</v>
      </c>
      <c r="BG29" s="97" t="str">
        <f t="shared" si="32"/>
        <v>str_ob_row</v>
      </c>
      <c r="BH29" s="97" t="str">
        <f t="shared" si="18"/>
        <v>str_ob_row_P</v>
      </c>
      <c r="BI29" s="97" t="str">
        <f t="shared" si="19"/>
        <v>str_ob_row_R</v>
      </c>
      <c r="BJ29" s="97" t="str">
        <f t="shared" si="20"/>
        <v>str_ob_row_n</v>
      </c>
      <c r="BK29" s="106" t="str">
        <f>CONCATENATE(O29)</f>
        <v>str_ob_h</v>
      </c>
      <c r="BL29" s="45"/>
      <c r="BM29" s="99">
        <f>IF(ISNA(HLOOKUP(BG29, data!$A$1:$BOP$23, VLOOKUP(TFM!$A$2, BS!$A$66:$B$93, 2, FALSE), FALSE)), 0, (HLOOKUP(BG29, data!$A$1:$BOP$23, VLOOKUP(TFM!$A$2, BS!$A$66:$B$93, 2, FALSE), FALSE)))</f>
        <v>0</v>
      </c>
      <c r="BN29" s="99">
        <f>IF(ISNA(HLOOKUP(BH29, data!$A$1:$BOP$23, VLOOKUP(TFM!$A$2, BS!$A$66:$B$93, 2, FALSE), FALSE)), 0, (HLOOKUP(BH29, data!$A$1:$BOP$23, VLOOKUP(TFM!$A$2, BS!$A$66:$B$93, 2, FALSE), FALSE)))</f>
        <v>1007</v>
      </c>
      <c r="BO29" s="99">
        <f>IF(ISNA(HLOOKUP(BI29, data!$A$1:$BOP$23, VLOOKUP(TFM!$A$2, BS!$A$66:$B$93, 2, FALSE), FALSE)), 0, (HLOOKUP(BI29, data!$A$1:$BOP$23, VLOOKUP(TFM!$A$2, BS!$A$66:$B$93, 2, FALSE), FALSE)))</f>
        <v>3887</v>
      </c>
      <c r="BP29" s="99">
        <f>IF(ISNA(HLOOKUP(BJ29, data!$A$1:$BOP$23, VLOOKUP(TFM!$A$2, BS!$A$66:$B$93, 2, FALSE), FALSE)), 0, (HLOOKUP(BJ29, data!$A$1:$BOP$23, VLOOKUP(TFM!$A$2, BS!$A$66:$B$93, 2, FALSE), FALSE)))</f>
        <v>2880</v>
      </c>
      <c r="BQ29" s="100">
        <f t="shared" si="33"/>
        <v>2880</v>
      </c>
      <c r="BS29" s="61">
        <f t="shared" si="21"/>
        <v>1</v>
      </c>
    </row>
    <row r="30" spans="1:71" s="43" customFormat="1" x14ac:dyDescent="0.2">
      <c r="A30" s="43" t="s">
        <v>95</v>
      </c>
      <c r="C30" s="1" t="s">
        <v>94</v>
      </c>
      <c r="D30" s="134"/>
      <c r="E30" s="43" t="s">
        <v>93</v>
      </c>
      <c r="F30" s="97" t="str">
        <f t="shared" si="22"/>
        <v>str_oc_s1</v>
      </c>
      <c r="G30" s="97" t="str">
        <f t="shared" si="4"/>
        <v>str_oc_s1_P</v>
      </c>
      <c r="H30" s="97" t="str">
        <f t="shared" si="5"/>
        <v>str_oc_s1_R</v>
      </c>
      <c r="I30" s="97" t="str">
        <f t="shared" si="6"/>
        <v>str_oc_s1_n</v>
      </c>
      <c r="J30" s="99">
        <f>IF(ISNA(HLOOKUP(F30, data!$A$1:$BOP$23, VLOOKUP(TFM!$A$2, BS!$A$66:$B$93, 2, FALSE), FALSE)), 0, (HLOOKUP(F30, data!$A$1:$BOP$23, VLOOKUP(TFM!$A$2, BS!$A$66:$B$93, 2, FALSE), FALSE)))</f>
        <v>0</v>
      </c>
      <c r="K30" s="99">
        <f>IF(ISNA(HLOOKUP(G30, data!$A$1:$BOP$23, VLOOKUP(TFM!$A$2, BS!$A$66:$B$93, 2, FALSE), FALSE)), 0, (HLOOKUP(G30, data!$A$1:$BOP$23, VLOOKUP(TFM!$A$2, BS!$A$66:$B$93, 2, FALSE), FALSE)))</f>
        <v>179846</v>
      </c>
      <c r="L30" s="99">
        <f>IF(ISNA(HLOOKUP(H30, data!$A$1:$BOP$23, VLOOKUP(TFM!$A$2, BS!$A$66:$B$93, 2, FALSE), FALSE)), 0, (HLOOKUP(H30, data!$A$1:$BOP$23, VLOOKUP(TFM!$A$2, BS!$A$66:$B$93, 2, FALSE), FALSE)))</f>
        <v>143717</v>
      </c>
      <c r="M30" s="99">
        <f>IF(ISNA(HLOOKUP(I30, data!$A$1:$BOP$23, VLOOKUP(TFM!$A$2, BS!$A$66:$B$93, 2, FALSE), FALSE)), 0, (HLOOKUP(I30, data!$A$1:$BOP$23, VLOOKUP(TFM!$A$2, BS!$A$66:$B$93, 2, FALSE), FALSE)))</f>
        <v>-36129</v>
      </c>
      <c r="N30" s="100">
        <f t="shared" si="23"/>
        <v>-36129</v>
      </c>
      <c r="O30" s="97" t="str">
        <f t="shared" si="24"/>
        <v>str_oc_h</v>
      </c>
      <c r="P30" s="97" t="str">
        <f t="shared" si="25"/>
        <v>str_oc_h_P</v>
      </c>
      <c r="Q30" s="97" t="str">
        <f t="shared" si="26"/>
        <v>str_oc_h_R</v>
      </c>
      <c r="R30" s="97" t="str">
        <f t="shared" si="27"/>
        <v>str_oc_h_n</v>
      </c>
      <c r="S30" s="138" t="str">
        <f>CONCATENATE(R30)</f>
        <v>str_oc_h_n</v>
      </c>
      <c r="T30" s="105"/>
      <c r="U30" s="99">
        <f>IF(ISNA(HLOOKUP(O30, data!$A$1:$BOP$23, VLOOKUP(TFM!$A$2, BS!$A$66:$B$93, 2, FALSE), FALSE)), 0, (HLOOKUP(O30, data!$A$1:$BOP$23, VLOOKUP(TFM!$A$2, BS!$A$66:$B$93, 2, FALSE), FALSE)))</f>
        <v>0</v>
      </c>
      <c r="V30" s="99">
        <f>IF(ISNA(HLOOKUP(P30, data!$A$1:$BOP$23, VLOOKUP(TFM!$A$2, BS!$A$66:$B$93, 2, FALSE), FALSE)), 0, (HLOOKUP(P30, data!$A$1:$BOP$23, VLOOKUP(TFM!$A$2, BS!$A$66:$B$93, 2, FALSE), FALSE)))</f>
        <v>56931</v>
      </c>
      <c r="W30" s="99">
        <f>IF(ISNA(HLOOKUP(Q30, data!$A$1:$BOP$23, VLOOKUP(TFM!$A$2, BS!$A$66:$B$93, 2, FALSE), FALSE)), 0, (HLOOKUP(Q30, data!$A$1:$BOP$23, VLOOKUP(TFM!$A$2, BS!$A$66:$B$93, 2, FALSE), FALSE)))</f>
        <v>77472</v>
      </c>
      <c r="X30" s="99">
        <f>IF(ISNA(HLOOKUP(R30, data!$A$1:$BOP$23, VLOOKUP(TFM!$A$2, BS!$A$66:$B$93, 2, FALSE), FALSE)), 0, (HLOOKUP(R30, data!$A$1:$BOP$23, VLOOKUP(TFM!$A$2, BS!$A$66:$B$93, 2, FALSE), FALSE)))</f>
        <v>20541</v>
      </c>
      <c r="Y30" s="100">
        <f t="shared" si="34"/>
        <v>20541</v>
      </c>
      <c r="Z30" s="97" t="str">
        <f t="shared" si="28"/>
        <v>str_oc_g</v>
      </c>
      <c r="AA30" s="97" t="str">
        <f t="shared" si="7"/>
        <v>str_oc_g_P</v>
      </c>
      <c r="AB30" s="97" t="str">
        <f t="shared" si="8"/>
        <v>str_oc_g_R</v>
      </c>
      <c r="AC30" s="97" t="str">
        <f t="shared" si="9"/>
        <v>str_oc_g_n</v>
      </c>
      <c r="AD30" s="138" t="str">
        <f>CONCATENATE(AC30)</f>
        <v>str_oc_g_n</v>
      </c>
      <c r="AE30" s="105"/>
      <c r="AF30" s="99">
        <f>IF(ISNA(HLOOKUP(Z30, data!$A$1:$BOP$23, VLOOKUP(TFM!$A$2, BS!$A$66:$B$93, 2, FALSE), FALSE)), 0, (HLOOKUP(Z30, data!$A$1:$BOP$23, VLOOKUP(TFM!$A$2, BS!$A$66:$B$93, 2, FALSE), FALSE)))</f>
        <v>0</v>
      </c>
      <c r="AG30" s="99">
        <f>IF(ISNA(HLOOKUP(AA30, data!$A$1:$BOP$23, VLOOKUP(TFM!$A$2, BS!$A$66:$B$93, 2, FALSE), FALSE)), 0, (HLOOKUP(AA30, data!$A$1:$BOP$23, VLOOKUP(TFM!$A$2, BS!$A$66:$B$93, 2, FALSE), FALSE)))</f>
        <v>53674</v>
      </c>
      <c r="AH30" s="99">
        <f>IF(ISNA(HLOOKUP(AB30, data!$A$1:$BOP$23, VLOOKUP(TFM!$A$2, BS!$A$66:$B$93, 2, FALSE), FALSE)), 0, (HLOOKUP(AB30, data!$A$1:$BOP$23, VLOOKUP(TFM!$A$2, BS!$A$66:$B$93, 2, FALSE), FALSE)))</f>
        <v>18118</v>
      </c>
      <c r="AI30" s="99">
        <f>IF(ISNA(HLOOKUP(AC30, data!$A$1:$BOP$23, VLOOKUP(TFM!$A$2, BS!$A$66:$B$93, 2, FALSE), FALSE)), 0, (HLOOKUP(AC30, data!$A$1:$BOP$23, VLOOKUP(TFM!$A$2, BS!$A$66:$B$93, 2, FALSE), FALSE)))</f>
        <v>-35556</v>
      </c>
      <c r="AJ30" s="100">
        <f t="shared" si="61"/>
        <v>-35556</v>
      </c>
      <c r="AK30" s="97" t="str">
        <f t="shared" si="30"/>
        <v>str_oc_f</v>
      </c>
      <c r="AL30" s="97" t="str">
        <f t="shared" si="10"/>
        <v>str_oc_f_P</v>
      </c>
      <c r="AM30" s="97" t="str">
        <f t="shared" si="11"/>
        <v>str_oc_f_R</v>
      </c>
      <c r="AN30" s="97" t="str">
        <f t="shared" si="12"/>
        <v>str_oc_f_n</v>
      </c>
      <c r="AO30" s="138" t="str">
        <f>CONCATENATE(AN30)</f>
        <v>str_oc_f_n</v>
      </c>
      <c r="AP30" s="105"/>
      <c r="AQ30" s="99">
        <f>IF(ISNA(HLOOKUP(AK30, data!$A$1:$BOP$23, VLOOKUP(TFM!$A$2, BS!$A$66:$B$93, 2, FALSE), FALSE)), 0, (HLOOKUP(AK30, data!$A$1:$BOP$23, VLOOKUP(TFM!$A$2, BS!$A$66:$B$93, 2, FALSE), FALSE)))</f>
        <v>0</v>
      </c>
      <c r="AR30" s="99">
        <f>IF(ISNA(HLOOKUP(AL30, data!$A$1:$BOP$23, VLOOKUP(TFM!$A$2, BS!$A$66:$B$93, 2, FALSE), FALSE)), 0, (HLOOKUP(AL30, data!$A$1:$BOP$23, VLOOKUP(TFM!$A$2, BS!$A$66:$B$93, 2, FALSE), FALSE)))</f>
        <v>35819</v>
      </c>
      <c r="AS30" s="99">
        <f>IF(ISNA(HLOOKUP(AM30, data!$A$1:$BOP$23, VLOOKUP(TFM!$A$2, BS!$A$66:$B$93, 2, FALSE), FALSE)), 0, (HLOOKUP(AM30, data!$A$1:$BOP$23, VLOOKUP(TFM!$A$2, BS!$A$66:$B$93, 2, FALSE), FALSE)))</f>
        <v>36723</v>
      </c>
      <c r="AT30" s="99">
        <f>IF(ISNA(HLOOKUP(AN30, data!$A$1:$BOP$23, VLOOKUP(TFM!$A$2, BS!$A$66:$B$93, 2, FALSE), FALSE)), 0, (HLOOKUP(AN30, data!$A$1:$BOP$23, VLOOKUP(TFM!$A$2, BS!$A$66:$B$93, 2, FALSE), FALSE)))</f>
        <v>904</v>
      </c>
      <c r="AU30" s="100">
        <f t="shared" si="13"/>
        <v>904</v>
      </c>
      <c r="AV30" s="97" t="str">
        <f t="shared" si="31"/>
        <v>str_oc_nf</v>
      </c>
      <c r="AW30" s="97" t="str">
        <f t="shared" si="14"/>
        <v>str_oc_nf_P</v>
      </c>
      <c r="AX30" s="97" t="str">
        <f t="shared" si="15"/>
        <v>str_oc_nf_R</v>
      </c>
      <c r="AY30" s="97" t="str">
        <f t="shared" si="16"/>
        <v>str_oc_nf_n</v>
      </c>
      <c r="AZ30" s="43" t="str">
        <f>CONCATENATE(AY30)</f>
        <v>str_oc_nf_n</v>
      </c>
      <c r="BB30" s="99">
        <f>IF(ISNA(HLOOKUP(AV30, data!$A$1:$BOP$23, VLOOKUP(TFM!$A$2, BS!$A$66:$B$93, 2, FALSE), FALSE)), 0, (HLOOKUP(AV30, data!$A$1:$BOP$23, VLOOKUP(TFM!$A$2, BS!$A$66:$B$93, 2, FALSE), FALSE)))</f>
        <v>0</v>
      </c>
      <c r="BC30" s="99">
        <f>IF(ISNA(HLOOKUP(AW30, data!$A$1:$BOP$23, VLOOKUP(TFM!$A$2, BS!$A$66:$B$93, 2, FALSE), FALSE)), 0, (HLOOKUP(AW30, data!$A$1:$BOP$23, VLOOKUP(TFM!$A$2, BS!$A$66:$B$93, 2, FALSE), FALSE)))</f>
        <v>33422</v>
      </c>
      <c r="BD30" s="99">
        <f>IF(ISNA(HLOOKUP(AX30, data!$A$1:$BOP$23, VLOOKUP(TFM!$A$2, BS!$A$66:$B$93, 2, FALSE), FALSE)), 0, (HLOOKUP(AX30, data!$A$1:$BOP$23, VLOOKUP(TFM!$A$2, BS!$A$66:$B$93, 2, FALSE), FALSE)))</f>
        <v>11404</v>
      </c>
      <c r="BE30" s="99">
        <f>IF(ISNA(HLOOKUP(AY30, data!$A$1:$BOP$23, VLOOKUP(TFM!$A$2, BS!$A$66:$B$93, 2, FALSE), FALSE)), 0, (HLOOKUP(AY30, data!$A$1:$BOP$23, VLOOKUP(TFM!$A$2, BS!$A$66:$B$93, 2, FALSE), FALSE)))</f>
        <v>-22018</v>
      </c>
      <c r="BF30" s="100">
        <f t="shared" si="17"/>
        <v>-22018</v>
      </c>
      <c r="BG30" s="97" t="str">
        <f t="shared" si="32"/>
        <v>str_oc_row</v>
      </c>
      <c r="BH30" s="97" t="str">
        <f t="shared" si="18"/>
        <v>str_oc_row_P</v>
      </c>
      <c r="BI30" s="97" t="str">
        <f t="shared" si="19"/>
        <v>str_oc_row_R</v>
      </c>
      <c r="BJ30" s="97" t="str">
        <f t="shared" si="20"/>
        <v>str_oc_row_n</v>
      </c>
      <c r="BK30" s="44" t="str">
        <f>CONCATENATE(BJ30)</f>
        <v>str_oc_row_n</v>
      </c>
      <c r="BL30" s="45"/>
      <c r="BM30" s="99">
        <f>IF(ISNA(HLOOKUP(BG30, data!$A$1:$BOP$23, VLOOKUP(TFM!$A$2, BS!$A$66:$B$93, 2, FALSE), FALSE)), 0, (HLOOKUP(BG30, data!$A$1:$BOP$23, VLOOKUP(TFM!$A$2, BS!$A$66:$B$93, 2, FALSE), FALSE)))</f>
        <v>0</v>
      </c>
      <c r="BN30" s="99">
        <f>IF(ISNA(HLOOKUP(BH30, data!$A$1:$BOP$23, VLOOKUP(TFM!$A$2, BS!$A$66:$B$93, 2, FALSE), FALSE)), 0, (HLOOKUP(BH30, data!$A$1:$BOP$23, VLOOKUP(TFM!$A$2, BS!$A$66:$B$93, 2, FALSE), FALSE)))</f>
        <v>12195</v>
      </c>
      <c r="BO30" s="99">
        <f>IF(ISNA(HLOOKUP(BI30, data!$A$1:$BOP$23, VLOOKUP(TFM!$A$2, BS!$A$66:$B$93, 2, FALSE), FALSE)), 0, (HLOOKUP(BI30, data!$A$1:$BOP$23, VLOOKUP(TFM!$A$2, BS!$A$66:$B$93, 2, FALSE), FALSE)))</f>
        <v>48324</v>
      </c>
      <c r="BP30" s="99">
        <f>IF(ISNA(HLOOKUP(BJ30, data!$A$1:$BOP$23, VLOOKUP(TFM!$A$2, BS!$A$66:$B$93, 2, FALSE), FALSE)), 0, (HLOOKUP(BJ30, data!$A$1:$BOP$23, VLOOKUP(TFM!$A$2, BS!$A$66:$B$93, 2, FALSE), FALSE)))</f>
        <v>36129</v>
      </c>
      <c r="BQ30" s="100">
        <f t="shared" si="33"/>
        <v>36129</v>
      </c>
      <c r="BS30" s="61">
        <f t="shared" si="21"/>
        <v>0</v>
      </c>
    </row>
    <row r="31" spans="1:71" s="43" customFormat="1" ht="16" thickBot="1" x14ac:dyDescent="0.25">
      <c r="A31" s="43" t="s">
        <v>92</v>
      </c>
      <c r="C31" s="43" t="s">
        <v>91</v>
      </c>
      <c r="D31" s="134"/>
      <c r="E31" s="43" t="s">
        <v>90</v>
      </c>
      <c r="F31" s="97" t="str">
        <f t="shared" si="22"/>
        <v>cpen_s1</v>
      </c>
      <c r="G31" s="97" t="str">
        <f t="shared" si="4"/>
        <v>cpen_s1_P</v>
      </c>
      <c r="H31" s="97" t="str">
        <f t="shared" si="5"/>
        <v>cpen_s1_R</v>
      </c>
      <c r="I31" s="97" t="str">
        <f t="shared" si="6"/>
        <v>cpen_s1_n</v>
      </c>
      <c r="J31" s="99">
        <f>IF(ISNA(HLOOKUP(F31, data!$A$1:$BOP$23, VLOOKUP(TFM!$A$2, BS!$A$66:$B$93, 2, FALSE), FALSE)), 0, (HLOOKUP(F31, data!$A$1:$BOP$23, VLOOKUP(TFM!$A$2, BS!$A$66:$B$93, 2, FALSE), FALSE)))</f>
        <v>0</v>
      </c>
      <c r="K31" s="99">
        <f>IF(ISNA(HLOOKUP(G31, data!$A$1:$BOP$23, VLOOKUP(TFM!$A$2, BS!$A$66:$B$93, 2, FALSE), FALSE)), 0, (HLOOKUP(G31, data!$A$1:$BOP$23, VLOOKUP(TFM!$A$2, BS!$A$66:$B$93, 2, FALSE), FALSE)))</f>
        <v>26515</v>
      </c>
      <c r="L31" s="99">
        <f>IF(ISNA(HLOOKUP(H31, data!$A$1:$BOP$23, VLOOKUP(TFM!$A$2, BS!$A$66:$B$93, 2, FALSE), FALSE)), 0, (HLOOKUP(H31, data!$A$1:$BOP$23, VLOOKUP(TFM!$A$2, BS!$A$66:$B$93, 2, FALSE), FALSE)))</f>
        <v>26515</v>
      </c>
      <c r="M31" s="99">
        <f>IF(ISNA(HLOOKUP(I31, data!$A$1:$BOP$23, VLOOKUP(TFM!$A$2, BS!$A$66:$B$93, 2, FALSE), FALSE)), 0, (HLOOKUP(I31, data!$A$1:$BOP$23, VLOOKUP(TFM!$A$2, BS!$A$66:$B$93, 2, FALSE), FALSE)))</f>
        <v>0</v>
      </c>
      <c r="N31" s="104">
        <f t="shared" si="23"/>
        <v>0</v>
      </c>
      <c r="O31" s="97" t="str">
        <f t="shared" si="24"/>
        <v>cpen_h</v>
      </c>
      <c r="P31" s="97" t="str">
        <f t="shared" si="25"/>
        <v>cpen_h_P</v>
      </c>
      <c r="Q31" s="97" t="str">
        <f t="shared" si="26"/>
        <v>cpen_h_R</v>
      </c>
      <c r="R31" s="97" t="str">
        <f t="shared" si="27"/>
        <v>cpen_h_n</v>
      </c>
      <c r="S31" s="105" t="str">
        <f>O31</f>
        <v>cpen_h</v>
      </c>
      <c r="T31" s="105"/>
      <c r="U31" s="99">
        <f>IF(ISNA(HLOOKUP(O31, data!$A$1:$BOP$23, VLOOKUP(TFM!$A$2, BS!$A$66:$B$93, 2, FALSE), FALSE)), 0, (HLOOKUP(O31, data!$A$1:$BOP$23, VLOOKUP(TFM!$A$2, BS!$A$66:$B$93, 2, FALSE), FALSE)))</f>
        <v>26515</v>
      </c>
      <c r="V31" s="99">
        <f>IF(ISNA(HLOOKUP(P31, data!$A$1:$BOP$23, VLOOKUP(TFM!$A$2, BS!$A$66:$B$93, 2, FALSE), FALSE)), 0, (HLOOKUP(P31, data!$A$1:$BOP$23, VLOOKUP(TFM!$A$2, BS!$A$66:$B$93, 2, FALSE), FALSE)))</f>
        <v>0</v>
      </c>
      <c r="W31" s="99">
        <f>IF(ISNA(HLOOKUP(Q31, data!$A$1:$BOP$23, VLOOKUP(TFM!$A$2, BS!$A$66:$B$93, 2, FALSE), FALSE)), 0, (HLOOKUP(Q31, data!$A$1:$BOP$23, VLOOKUP(TFM!$A$2, BS!$A$66:$B$93, 2, FALSE), FALSE)))</f>
        <v>0</v>
      </c>
      <c r="X31" s="99">
        <f>IF(ISNA(HLOOKUP(R31, data!$A$1:$BOP$23, VLOOKUP(TFM!$A$2, BS!$A$66:$B$93, 2, FALSE), FALSE)), 0, (HLOOKUP(R31, data!$A$1:$BOP$23, VLOOKUP(TFM!$A$2, BS!$A$66:$B$93, 2, FALSE), FALSE)))</f>
        <v>0</v>
      </c>
      <c r="Y31" s="104">
        <f t="shared" si="34"/>
        <v>26515</v>
      </c>
      <c r="Z31" s="97" t="str">
        <f t="shared" si="28"/>
        <v>cpen_g</v>
      </c>
      <c r="AA31" s="97" t="str">
        <f t="shared" si="7"/>
        <v>cpen_g_P</v>
      </c>
      <c r="AB31" s="97" t="str">
        <f t="shared" si="8"/>
        <v>cpen_g_R</v>
      </c>
      <c r="AC31" s="97" t="str">
        <f t="shared" si="9"/>
        <v>cpen_g_n</v>
      </c>
      <c r="AD31" s="105"/>
      <c r="AE31" s="105"/>
      <c r="AF31" s="99">
        <f>IF(ISNA(HLOOKUP(Z31, data!$A$1:$BOP$23, VLOOKUP(TFM!$A$2, BS!$A$66:$B$93, 2, FALSE), FALSE)), 0, (HLOOKUP(Z31, data!$A$1:$BOP$23, VLOOKUP(TFM!$A$2, BS!$A$66:$B$93, 2, FALSE), FALSE)))</f>
        <v>0</v>
      </c>
      <c r="AG31" s="99">
        <f>IF(ISNA(HLOOKUP(AA31, data!$A$1:$BOP$23, VLOOKUP(TFM!$A$2, BS!$A$66:$B$93, 2, FALSE), FALSE)), 0, (HLOOKUP(AA31, data!$A$1:$BOP$23, VLOOKUP(TFM!$A$2, BS!$A$66:$B$93, 2, FALSE), FALSE)))</f>
        <v>0</v>
      </c>
      <c r="AH31" s="99">
        <f>IF(ISNA(HLOOKUP(AB31, data!$A$1:$BOP$23, VLOOKUP(TFM!$A$2, BS!$A$66:$B$93, 2, FALSE), FALSE)), 0, (HLOOKUP(AB31, data!$A$1:$BOP$23, VLOOKUP(TFM!$A$2, BS!$A$66:$B$93, 2, FALSE), FALSE)))</f>
        <v>0</v>
      </c>
      <c r="AI31" s="99">
        <f>IF(ISNA(HLOOKUP(AC31, data!$A$1:$BOP$23, VLOOKUP(TFM!$A$2, BS!$A$66:$B$93, 2, FALSE), FALSE)), 0, (HLOOKUP(AC31, data!$A$1:$BOP$23, VLOOKUP(TFM!$A$2, BS!$A$66:$B$93, 2, FALSE), FALSE)))</f>
        <v>0</v>
      </c>
      <c r="AJ31" s="104">
        <f t="shared" si="61"/>
        <v>0</v>
      </c>
      <c r="AK31" s="97" t="str">
        <f t="shared" si="30"/>
        <v>cpen_f</v>
      </c>
      <c r="AL31" s="97" t="str">
        <f t="shared" si="10"/>
        <v>cpen_f_P</v>
      </c>
      <c r="AM31" s="97" t="str">
        <f t="shared" si="11"/>
        <v>cpen_f_R</v>
      </c>
      <c r="AN31" s="97" t="str">
        <f t="shared" si="12"/>
        <v>cpen_f_n</v>
      </c>
      <c r="AO31" s="136" t="str">
        <f>CONCATENATE("-",AK31)</f>
        <v>-cpen_f</v>
      </c>
      <c r="AP31" s="105"/>
      <c r="AQ31" s="99">
        <f>IF(ISNA(HLOOKUP(AK31, data!$A$1:$BOP$23, VLOOKUP(TFM!$A$2, BS!$A$66:$B$93, 2, FALSE), FALSE)), 0, (HLOOKUP(AK31, data!$A$1:$BOP$23, VLOOKUP(TFM!$A$2, BS!$A$66:$B$93, 2, FALSE), FALSE)))</f>
        <v>-26515</v>
      </c>
      <c r="AR31" s="99">
        <f>IF(ISNA(HLOOKUP(AL31, data!$A$1:$BOP$23, VLOOKUP(TFM!$A$2, BS!$A$66:$B$93, 2, FALSE), FALSE)), 0, (HLOOKUP(AL31, data!$A$1:$BOP$23, VLOOKUP(TFM!$A$2, BS!$A$66:$B$93, 2, FALSE), FALSE)))</f>
        <v>0</v>
      </c>
      <c r="AS31" s="99">
        <f>IF(ISNA(HLOOKUP(AM31, data!$A$1:$BOP$23, VLOOKUP(TFM!$A$2, BS!$A$66:$B$93, 2, FALSE), FALSE)), 0, (HLOOKUP(AM31, data!$A$1:$BOP$23, VLOOKUP(TFM!$A$2, BS!$A$66:$B$93, 2, FALSE), FALSE)))</f>
        <v>0</v>
      </c>
      <c r="AT31" s="99">
        <f>IF(ISNA(HLOOKUP(AN31, data!$A$1:$BOP$23, VLOOKUP(TFM!$A$2, BS!$A$66:$B$93, 2, FALSE), FALSE)), 0, (HLOOKUP(AN31, data!$A$1:$BOP$23, VLOOKUP(TFM!$A$2, BS!$A$66:$B$93, 2, FALSE), FALSE)))</f>
        <v>0</v>
      </c>
      <c r="AU31" s="104">
        <f t="shared" si="13"/>
        <v>-26515</v>
      </c>
      <c r="AV31" s="97" t="str">
        <f t="shared" si="31"/>
        <v>cpen_nf</v>
      </c>
      <c r="AW31" s="97" t="str">
        <f t="shared" si="14"/>
        <v>cpen_nf_P</v>
      </c>
      <c r="AX31" s="97" t="str">
        <f t="shared" si="15"/>
        <v>cpen_nf_R</v>
      </c>
      <c r="AY31" s="97" t="str">
        <f t="shared" si="16"/>
        <v>cpen_nf_n</v>
      </c>
      <c r="BB31" s="99">
        <f>IF(ISNA(HLOOKUP(AV31, data!$A$1:$BOP$23, VLOOKUP(TFM!$A$2, BS!$A$66:$B$93, 2, FALSE), FALSE)), 0, (HLOOKUP(AV31, data!$A$1:$BOP$23, VLOOKUP(TFM!$A$2, BS!$A$66:$B$93, 2, FALSE), FALSE)))</f>
        <v>0</v>
      </c>
      <c r="BC31" s="99">
        <f>IF(ISNA(HLOOKUP(AW31, data!$A$1:$BOP$23, VLOOKUP(TFM!$A$2, BS!$A$66:$B$93, 2, FALSE), FALSE)), 0, (HLOOKUP(AW31, data!$A$1:$BOP$23, VLOOKUP(TFM!$A$2, BS!$A$66:$B$93, 2, FALSE), FALSE)))</f>
        <v>0</v>
      </c>
      <c r="BD31" s="99">
        <f>IF(ISNA(HLOOKUP(AX31, data!$A$1:$BOP$23, VLOOKUP(TFM!$A$2, BS!$A$66:$B$93, 2, FALSE), FALSE)), 0, (HLOOKUP(AX31, data!$A$1:$BOP$23, VLOOKUP(TFM!$A$2, BS!$A$66:$B$93, 2, FALSE), FALSE)))</f>
        <v>0</v>
      </c>
      <c r="BE31" s="99">
        <f>IF(ISNA(HLOOKUP(AY31, data!$A$1:$BOP$23, VLOOKUP(TFM!$A$2, BS!$A$66:$B$93, 2, FALSE), FALSE)), 0, (HLOOKUP(AY31, data!$A$1:$BOP$23, VLOOKUP(TFM!$A$2, BS!$A$66:$B$93, 2, FALSE), FALSE)))</f>
        <v>0</v>
      </c>
      <c r="BF31" s="104">
        <f t="shared" si="17"/>
        <v>0</v>
      </c>
      <c r="BG31" s="97" t="str">
        <f t="shared" si="32"/>
        <v>cpen_row</v>
      </c>
      <c r="BH31" s="97" t="str">
        <f t="shared" si="18"/>
        <v>cpen_row_P</v>
      </c>
      <c r="BI31" s="97" t="str">
        <f t="shared" si="19"/>
        <v>cpen_row_R</v>
      </c>
      <c r="BJ31" s="97" t="str">
        <f t="shared" si="20"/>
        <v>cpen_row_n</v>
      </c>
      <c r="BK31" s="106"/>
      <c r="BL31" s="45"/>
      <c r="BM31" s="99">
        <f>IF(ISNA(HLOOKUP(BG31, data!$A$1:$BOP$23, VLOOKUP(TFM!$A$2, BS!$A$66:$B$93, 2, FALSE), FALSE)), 0, (HLOOKUP(BG31, data!$A$1:$BOP$23, VLOOKUP(TFM!$A$2, BS!$A$66:$B$93, 2, FALSE), FALSE)))</f>
        <v>0</v>
      </c>
      <c r="BN31" s="99">
        <f>IF(ISNA(HLOOKUP(BH31, data!$A$1:$BOP$23, VLOOKUP(TFM!$A$2, BS!$A$66:$B$93, 2, FALSE), FALSE)), 0, (HLOOKUP(BH31, data!$A$1:$BOP$23, VLOOKUP(TFM!$A$2, BS!$A$66:$B$93, 2, FALSE), FALSE)))</f>
        <v>0</v>
      </c>
      <c r="BO31" s="99">
        <f>IF(ISNA(HLOOKUP(BI31, data!$A$1:$BOP$23, VLOOKUP(TFM!$A$2, BS!$A$66:$B$93, 2, FALSE), FALSE)), 0, (HLOOKUP(BI31, data!$A$1:$BOP$23, VLOOKUP(TFM!$A$2, BS!$A$66:$B$93, 2, FALSE), FALSE)))</f>
        <v>0</v>
      </c>
      <c r="BP31" s="99">
        <f>IF(ISNA(HLOOKUP(BJ31, data!$A$1:$BOP$23, VLOOKUP(TFM!$A$2, BS!$A$66:$B$93, 2, FALSE), FALSE)), 0, (HLOOKUP(BJ31, data!$A$1:$BOP$23, VLOOKUP(TFM!$A$2, BS!$A$66:$B$93, 2, FALSE), FALSE)))</f>
        <v>0</v>
      </c>
      <c r="BQ31" s="104">
        <f t="shared" si="33"/>
        <v>0</v>
      </c>
      <c r="BS31" s="61">
        <f t="shared" si="21"/>
        <v>0</v>
      </c>
    </row>
    <row r="32" spans="1:71" x14ac:dyDescent="0.2">
      <c r="F32" s="139"/>
      <c r="G32" s="139"/>
      <c r="H32" s="139"/>
      <c r="I32" s="139"/>
      <c r="J32" s="54"/>
      <c r="K32" s="54"/>
      <c r="L32" s="54"/>
      <c r="M32" s="54"/>
      <c r="N32" s="82"/>
      <c r="O32" s="139"/>
      <c r="P32" s="139"/>
      <c r="Q32" s="139"/>
      <c r="R32" s="139"/>
      <c r="S32" s="58"/>
      <c r="T32" s="58"/>
      <c r="U32" s="54"/>
      <c r="V32" s="54"/>
      <c r="W32" s="54"/>
      <c r="X32" s="54"/>
      <c r="Y32" s="82"/>
      <c r="Z32" s="139"/>
      <c r="AA32" s="139"/>
      <c r="AB32" s="139"/>
      <c r="AC32" s="139"/>
      <c r="AD32" s="58"/>
      <c r="AE32" s="58"/>
      <c r="AF32" s="54"/>
      <c r="AG32" s="54"/>
      <c r="AH32" s="54"/>
      <c r="AI32" s="54"/>
      <c r="AJ32" s="82"/>
      <c r="AK32" s="139"/>
      <c r="AL32" s="139"/>
      <c r="AM32" s="139"/>
      <c r="AN32" s="139"/>
      <c r="AO32" s="58"/>
      <c r="AP32" s="58"/>
      <c r="AQ32" s="54"/>
      <c r="AR32" s="54"/>
      <c r="AS32" s="54"/>
      <c r="AT32" s="54"/>
      <c r="AU32" s="82"/>
      <c r="AV32" s="139"/>
      <c r="AW32" s="139"/>
      <c r="AX32" s="139"/>
      <c r="AY32" s="139"/>
      <c r="AZ32" s="58"/>
      <c r="BA32" s="58"/>
      <c r="BB32" s="54"/>
      <c r="BC32" s="54"/>
      <c r="BD32" s="54"/>
      <c r="BE32" s="54"/>
      <c r="BF32" s="82"/>
      <c r="BG32" s="139"/>
      <c r="BH32" s="139"/>
      <c r="BI32" s="139"/>
      <c r="BJ32" s="139"/>
      <c r="BK32" s="68"/>
      <c r="BL32" s="60"/>
      <c r="BM32" s="54"/>
      <c r="BN32" s="54"/>
      <c r="BO32" s="54"/>
      <c r="BP32" s="54"/>
      <c r="BQ32" s="82"/>
      <c r="BS32" s="61">
        <f t="shared" si="21"/>
        <v>0</v>
      </c>
    </row>
    <row r="33" spans="1:72" s="1" customFormat="1" x14ac:dyDescent="0.2">
      <c r="A33" s="1" t="s">
        <v>1546</v>
      </c>
      <c r="C33" s="1" t="s">
        <v>1548</v>
      </c>
      <c r="E33" s="1" t="s">
        <v>1547</v>
      </c>
      <c r="F33" s="191" t="str">
        <f t="shared" si="22"/>
        <v>yd_g_s1</v>
      </c>
      <c r="G33" s="191" t="str">
        <f t="shared" ref="G33:G35" si="65">CONCATENATE($E33, "_", G$4, "_", K$4)</f>
        <v>yd_g_s1_P</v>
      </c>
      <c r="H33" s="191" t="str">
        <f t="shared" ref="H33:H35" si="66">CONCATENATE($E33, "_", H$4, "_", L$4)</f>
        <v>yd_g_s1_R</v>
      </c>
      <c r="I33" s="191" t="str">
        <f t="shared" ref="I33:I35" si="67">CONCATENATE($E33, "_", H$4, "_", N$5)</f>
        <v>yd_g_s1_n</v>
      </c>
      <c r="J33" s="192">
        <f>IF(ISNA(HLOOKUP(F33, data!$A$1:$BOP$23, VLOOKUP(TFM!$A$2, BS!$A$66:$B$93, 2, FALSE), FALSE)), 0, (HLOOKUP(F33, data!$A$1:$BOP$23, VLOOKUP(TFM!$A$2, BS!$A$66:$B$93, 2, FALSE), FALSE)))</f>
        <v>2015627</v>
      </c>
      <c r="K33" s="192">
        <f>IF(ISNA(HLOOKUP(G33, data!$A$1:$BOP$23, VLOOKUP(TFM!$A$2, BS!$A$66:$B$93, 2, FALSE), FALSE)), 0, (HLOOKUP(G33, data!$A$1:$BOP$23, VLOOKUP(TFM!$A$2, BS!$A$66:$B$93, 2, FALSE), FALSE)))</f>
        <v>0</v>
      </c>
      <c r="L33" s="192">
        <f>IF(ISNA(HLOOKUP(H33, data!$A$1:$BOP$23, VLOOKUP(TFM!$A$2, BS!$A$66:$B$93, 2, FALSE), FALSE)), 0, (HLOOKUP(H33, data!$A$1:$BOP$23, VLOOKUP(TFM!$A$2, BS!$A$66:$B$93, 2, FALSE), FALSE)))</f>
        <v>0</v>
      </c>
      <c r="M33" s="192">
        <f>IF(ISNA(HLOOKUP(I33, data!$A$1:$BOP$23, VLOOKUP(TFM!$A$2, BS!$A$66:$B$93, 2, FALSE), FALSE)), 0, (HLOOKUP(I33, data!$A$1:$BOP$23, VLOOKUP(TFM!$A$2, BS!$A$66:$B$93, 2, FALSE), FALSE)))</f>
        <v>0</v>
      </c>
      <c r="N33" s="193">
        <f t="shared" ref="N33:N35" si="68">L33-K33+J33</f>
        <v>2015627</v>
      </c>
      <c r="O33" s="191" t="str">
        <f t="shared" ref="O33:O35" si="69">CONCATENATE($E33, "_", O$4)</f>
        <v>yd_g_h</v>
      </c>
      <c r="P33" s="191" t="str">
        <f t="shared" ref="P33:P35" si="70">CONCATENATE($E33, "_", P$4, "_", T$4)</f>
        <v>yd_g_h_S14_S15</v>
      </c>
      <c r="Q33" s="191" t="str">
        <f t="shared" ref="Q33:Q35" si="71">CONCATENATE($E33, "_", Q$4, "_", U$4)</f>
        <v>yd_g_h_Single Variable</v>
      </c>
      <c r="R33" s="191" t="str">
        <f t="shared" ref="R33:R35" si="72">CONCATENATE($E33, "_", Q$4, "_", V$5)</f>
        <v>yd_g_h_A</v>
      </c>
      <c r="S33" s="194"/>
      <c r="T33" s="194"/>
      <c r="U33" s="192">
        <f>IF(ISNA(HLOOKUP(O33, data!$A$1:$BOP$23, VLOOKUP(TFM!$A$2, BS!$A$66:$B$93, 2, FALSE), FALSE)), 0, (HLOOKUP(O33, data!$A$1:$BOP$23, VLOOKUP(TFM!$A$2, BS!$A$66:$B$93, 2, FALSE), FALSE)))</f>
        <v>957082</v>
      </c>
      <c r="V33" s="192">
        <f>IF(ISNA(HLOOKUP(P33, data!$A$1:$BOP$23, VLOOKUP(TFM!$A$2, BS!$A$66:$B$93, 2, FALSE), FALSE)), 0, (HLOOKUP(P33, data!$A$1:$BOP$23, VLOOKUP(TFM!$A$2, BS!$A$66:$B$93, 2, FALSE), FALSE)))</f>
        <v>0</v>
      </c>
      <c r="W33" s="192">
        <f>IF(ISNA(HLOOKUP(Q33, data!$A$1:$BOP$23, VLOOKUP(TFM!$A$2, BS!$A$66:$B$93, 2, FALSE), FALSE)), 0, (HLOOKUP(Q33, data!$A$1:$BOP$23, VLOOKUP(TFM!$A$2, BS!$A$66:$B$93, 2, FALSE), FALSE)))</f>
        <v>0</v>
      </c>
      <c r="X33" s="192">
        <f>IF(ISNA(HLOOKUP(R33, data!$A$1:$BOP$23, VLOOKUP(TFM!$A$2, BS!$A$66:$B$93, 2, FALSE), FALSE)), 0, (HLOOKUP(R33, data!$A$1:$BOP$23, VLOOKUP(TFM!$A$2, BS!$A$66:$B$93, 2, FALSE), FALSE)))</f>
        <v>0</v>
      </c>
      <c r="Y33" s="193">
        <f t="shared" ref="Y33:Y35" si="73">W33-V33+U33</f>
        <v>957082</v>
      </c>
      <c r="Z33" s="191" t="str">
        <f t="shared" ref="Z33:Z35" si="74">CONCATENATE($E33, "_", Z$4)</f>
        <v>yd_g_g</v>
      </c>
      <c r="AA33" s="191" t="str">
        <f t="shared" ref="AA33:AA35" si="75">CONCATENATE($E33, "_", AA$4, "_", AE$4)</f>
        <v>yd_g_g_S13</v>
      </c>
      <c r="AB33" s="191" t="str">
        <f t="shared" ref="AB33:AB35" si="76">CONCATENATE($E33, "_", AB$4, "_", AF$4)</f>
        <v>yd_g_g_Single Variable</v>
      </c>
      <c r="AC33" s="191" t="str">
        <f t="shared" ref="AC33:AC35" si="77">CONCATENATE($E33, "_", AB$4, "_", AG$5)</f>
        <v>yd_g_g_A</v>
      </c>
      <c r="AD33" s="194"/>
      <c r="AE33" s="194"/>
      <c r="AF33" s="192">
        <f>IF(ISNA(HLOOKUP(Z33, data!$A$1:$BOP$23, VLOOKUP(TFM!$A$2, BS!$A$66:$B$93, 2, FALSE), FALSE)), 0, (HLOOKUP(Z33, data!$A$1:$BOP$23, VLOOKUP(TFM!$A$2, BS!$A$66:$B$93, 2, FALSE), FALSE)))</f>
        <v>632164</v>
      </c>
      <c r="AG33" s="192">
        <f>IF(ISNA(HLOOKUP(AA33, data!$A$1:$BOP$23, VLOOKUP(TFM!$A$2, BS!$A$66:$B$93, 2, FALSE), FALSE)), 0, (HLOOKUP(AA33, data!$A$1:$BOP$23, VLOOKUP(TFM!$A$2, BS!$A$66:$B$93, 2, FALSE), FALSE)))</f>
        <v>0</v>
      </c>
      <c r="AH33" s="192">
        <f>IF(ISNA(HLOOKUP(AB33, data!$A$1:$BOP$23, VLOOKUP(TFM!$A$2, BS!$A$66:$B$93, 2, FALSE), FALSE)), 0, (HLOOKUP(AB33, data!$A$1:$BOP$23, VLOOKUP(TFM!$A$2, BS!$A$66:$B$93, 2, FALSE), FALSE)))</f>
        <v>0</v>
      </c>
      <c r="AI33" s="192">
        <f>IF(ISNA(HLOOKUP(AC33, data!$A$1:$BOP$23, VLOOKUP(TFM!$A$2, BS!$A$66:$B$93, 2, FALSE), FALSE)), 0, (HLOOKUP(AC33, data!$A$1:$BOP$23, VLOOKUP(TFM!$A$2, BS!$A$66:$B$93, 2, FALSE), FALSE)))</f>
        <v>0</v>
      </c>
      <c r="AJ33" s="193">
        <f t="shared" ref="AJ33:AJ35" si="78">AH33-AG33+AF33</f>
        <v>632164</v>
      </c>
      <c r="AK33" s="191" t="str">
        <f t="shared" ref="AK33:AK35" si="79">CONCATENATE($E33, "_", AK$4)</f>
        <v>yd_g_f</v>
      </c>
      <c r="AL33" s="191" t="str">
        <f t="shared" ref="AL33:AL35" si="80">CONCATENATE($E33, "_", AL$4, "_", AP$4)</f>
        <v>yd_g_f_S12</v>
      </c>
      <c r="AM33" s="191" t="str">
        <f t="shared" ref="AM33:AM35" si="81">CONCATENATE($E33, "_", AM$4, "_", AQ$4)</f>
        <v>yd_g_f_Single Variable</v>
      </c>
      <c r="AN33" s="191" t="str">
        <f t="shared" ref="AN33:AN35" si="82">CONCATENATE($E33, "_", AM$4, "_", AR$5)</f>
        <v>yd_g_f_A</v>
      </c>
      <c r="AO33" s="194"/>
      <c r="AP33" s="194"/>
      <c r="AQ33" s="192">
        <f>IF(ISNA(HLOOKUP(AK33, data!$A$1:$BOP$23, VLOOKUP(TFM!$A$2, BS!$A$66:$B$93, 2, FALSE), FALSE)), 0, (HLOOKUP(AK33, data!$A$1:$BOP$23, VLOOKUP(TFM!$A$2, BS!$A$66:$B$93, 2, FALSE), FALSE)))</f>
        <v>100565</v>
      </c>
      <c r="AR33" s="192">
        <f>IF(ISNA(HLOOKUP(AL33, data!$A$1:$BOP$23, VLOOKUP(TFM!$A$2, BS!$A$66:$B$93, 2, FALSE), FALSE)), 0, (HLOOKUP(AL33, data!$A$1:$BOP$23, VLOOKUP(TFM!$A$2, BS!$A$66:$B$93, 2, FALSE), FALSE)))</f>
        <v>0</v>
      </c>
      <c r="AS33" s="192">
        <f>IF(ISNA(HLOOKUP(AM33, data!$A$1:$BOP$23, VLOOKUP(TFM!$A$2, BS!$A$66:$B$93, 2, FALSE), FALSE)), 0, (HLOOKUP(AM33, data!$A$1:$BOP$23, VLOOKUP(TFM!$A$2, BS!$A$66:$B$93, 2, FALSE), FALSE)))</f>
        <v>0</v>
      </c>
      <c r="AT33" s="192">
        <f>IF(ISNA(HLOOKUP(AN33, data!$A$1:$BOP$23, VLOOKUP(TFM!$A$2, BS!$A$66:$B$93, 2, FALSE), FALSE)), 0, (HLOOKUP(AN33, data!$A$1:$BOP$23, VLOOKUP(TFM!$A$2, BS!$A$66:$B$93, 2, FALSE), FALSE)))</f>
        <v>0</v>
      </c>
      <c r="AU33" s="193">
        <f t="shared" ref="AU33:AU35" si="83">AS33-AR33+AQ33</f>
        <v>100565</v>
      </c>
      <c r="AV33" s="191" t="str">
        <f t="shared" ref="AV33:AV35" si="84">CONCATENATE($E33, "_", AV$4)</f>
        <v>yd_g_nf</v>
      </c>
      <c r="AW33" s="191" t="str">
        <f t="shared" ref="AW33:AW35" si="85">CONCATENATE($E33, "_", AW$4, "_", BA$4)</f>
        <v>yd_g_nf_S11</v>
      </c>
      <c r="AX33" s="191" t="str">
        <f t="shared" ref="AX33:AX35" si="86">CONCATENATE($E33, "_", AX$4, "_", BB$4)</f>
        <v>yd_g_nf_Single Variable</v>
      </c>
      <c r="AY33" s="191" t="str">
        <f t="shared" ref="AY33:AY35" si="87">CONCATENATE($E33, "_", AX$4, "_", BC$5)</f>
        <v>yd_g_nf_A</v>
      </c>
      <c r="AZ33" s="194"/>
      <c r="BA33" s="194"/>
      <c r="BB33" s="192">
        <f>IF(ISNA(HLOOKUP(AV33, data!$A$1:$BOP$23, VLOOKUP(TFM!$A$2, BS!$A$66:$B$93, 2, FALSE), FALSE)), 0, (HLOOKUP(AV33, data!$A$1:$BOP$23, VLOOKUP(TFM!$A$2, BS!$A$66:$B$93, 2, FALSE), FALSE)))</f>
        <v>325817</v>
      </c>
      <c r="BC33" s="192">
        <f>IF(ISNA(HLOOKUP(AW33, data!$A$1:$BOP$23, VLOOKUP(TFM!$A$2, BS!$A$66:$B$93, 2, FALSE), FALSE)), 0, (HLOOKUP(AW33, data!$A$1:$BOP$23, VLOOKUP(TFM!$A$2, BS!$A$66:$B$93, 2, FALSE), FALSE)))</f>
        <v>0</v>
      </c>
      <c r="BD33" s="192">
        <f>IF(ISNA(HLOOKUP(AX33, data!$A$1:$BOP$23, VLOOKUP(TFM!$A$2, BS!$A$66:$B$93, 2, FALSE), FALSE)), 0, (HLOOKUP(AX33, data!$A$1:$BOP$23, VLOOKUP(TFM!$A$2, BS!$A$66:$B$93, 2, FALSE), FALSE)))</f>
        <v>0</v>
      </c>
      <c r="BE33" s="192">
        <f>IF(ISNA(HLOOKUP(AY33, data!$A$1:$BOP$23, VLOOKUP(TFM!$A$2, BS!$A$66:$B$93, 2, FALSE), FALSE)), 0, (HLOOKUP(AY33, data!$A$1:$BOP$23, VLOOKUP(TFM!$A$2, BS!$A$66:$B$93, 2, FALSE), FALSE)))</f>
        <v>0</v>
      </c>
      <c r="BF33" s="193">
        <f t="shared" ref="BF33:BF35" si="88">BD33-BC33+BB33</f>
        <v>325817</v>
      </c>
      <c r="BG33" s="191"/>
      <c r="BH33" s="191"/>
      <c r="BI33" s="191"/>
      <c r="BJ33" s="191"/>
      <c r="BK33" s="195"/>
      <c r="BL33" s="196"/>
      <c r="BM33" s="192"/>
      <c r="BN33" s="192"/>
      <c r="BO33" s="192"/>
      <c r="BP33" s="192"/>
      <c r="BQ33" s="193"/>
      <c r="BS33" s="197"/>
    </row>
    <row r="34" spans="1:72" s="116" customFormat="1" x14ac:dyDescent="0.2">
      <c r="A34" s="116" t="s">
        <v>77</v>
      </c>
      <c r="C34" s="116" t="s">
        <v>76</v>
      </c>
      <c r="E34" s="116" t="s">
        <v>159</v>
      </c>
      <c r="F34" s="124" t="str">
        <f t="shared" si="22"/>
        <v>dep_s1</v>
      </c>
      <c r="G34" s="124" t="str">
        <f t="shared" si="65"/>
        <v>dep_s1_P</v>
      </c>
      <c r="H34" s="124" t="str">
        <f t="shared" si="66"/>
        <v>dep_s1_R</v>
      </c>
      <c r="I34" s="124" t="str">
        <f>CONCATENATE($E34, "_", H$4, "_", N$5)</f>
        <v>dep_s1_n</v>
      </c>
      <c r="J34" s="153">
        <f>IF(ISNA(HLOOKUP(F34, data!$A$1:$BOP$23, VLOOKUP(TFM!$A$2, BS!$A$66:$B$93, 2, FALSE), FALSE)), 0, (HLOOKUP(F34, data!$A$1:$BOP$23, VLOOKUP(TFM!$A$2, BS!$A$66:$B$93, 2, FALSE), FALSE)))</f>
        <v>334981</v>
      </c>
      <c r="K34" s="153">
        <f>IF(ISNA(HLOOKUP(G34, data!$A$1:$BOP$23, VLOOKUP(TFM!$A$2, BS!$A$66:$B$93, 2, FALSE), FALSE)), 0, (HLOOKUP(G34, data!$A$1:$BOP$23, VLOOKUP(TFM!$A$2, BS!$A$66:$B$93, 2, FALSE), FALSE)))</f>
        <v>0</v>
      </c>
      <c r="L34" s="153">
        <f>IF(ISNA(HLOOKUP(H34, data!$A$1:$BOP$23, VLOOKUP(TFM!$A$2, BS!$A$66:$B$93, 2, FALSE), FALSE)), 0, (HLOOKUP(H34, data!$A$1:$BOP$23, VLOOKUP(TFM!$A$2, BS!$A$66:$B$93, 2, FALSE), FALSE)))</f>
        <v>0</v>
      </c>
      <c r="M34" s="153">
        <f>IF(ISNA(HLOOKUP(I34, data!$A$1:$BOP$23, VLOOKUP(TFM!$A$2, BS!$A$66:$B$93, 2, FALSE), FALSE)), 0, (HLOOKUP(I34, data!$A$1:$BOP$23, VLOOKUP(TFM!$A$2, BS!$A$66:$B$93, 2, FALSE), FALSE)))</f>
        <v>0</v>
      </c>
      <c r="N34" s="120">
        <f t="shared" si="68"/>
        <v>334981</v>
      </c>
      <c r="O34" s="124" t="str">
        <f t="shared" si="69"/>
        <v>dep_h</v>
      </c>
      <c r="P34" s="124" t="str">
        <f t="shared" ref="P34" si="89">CONCATENATE($E34, "_", P$4, "_", V$4)</f>
        <v>dep_h_P</v>
      </c>
      <c r="Q34" s="124" t="str">
        <f t="shared" ref="Q34" si="90">CONCATENATE($E34, "_", Q$4, "_", W$4)</f>
        <v>dep_h_R</v>
      </c>
      <c r="R34" s="124" t="str">
        <f>CONCATENATE($E34, "_", Q$4, "_", Y$5)</f>
        <v>dep_h_n</v>
      </c>
      <c r="S34" s="123"/>
      <c r="T34" s="154"/>
      <c r="U34" s="153">
        <f>IF(ISNA(HLOOKUP(O34, data!$A$1:$BOP$23, VLOOKUP(TFM!$A$2, BS!$A$66:$B$93, 2, FALSE), FALSE)), 0, (HLOOKUP(O34, data!$A$1:$BOP$23, VLOOKUP(TFM!$A$2, BS!$A$66:$B$93, 2, FALSE), FALSE)))</f>
        <v>67515</v>
      </c>
      <c r="V34" s="153">
        <f>IF(ISNA(HLOOKUP(P34, data!$A$1:$BOP$23, VLOOKUP(TFM!$A$2, BS!$A$66:$B$93, 2, FALSE), FALSE)), 0, (HLOOKUP(P34, data!$A$1:$BOP$23, VLOOKUP(TFM!$A$2, BS!$A$66:$B$93, 2, FALSE), FALSE)))</f>
        <v>0</v>
      </c>
      <c r="W34" s="153">
        <f>IF(ISNA(HLOOKUP(Q34, data!$A$1:$BOP$23, VLOOKUP(TFM!$A$2, BS!$A$66:$B$93, 2, FALSE), FALSE)), 0, (HLOOKUP(Q34, data!$A$1:$BOP$23, VLOOKUP(TFM!$A$2, BS!$A$66:$B$93, 2, FALSE), FALSE)))</f>
        <v>0</v>
      </c>
      <c r="X34" s="153">
        <f>IF(ISNA(HLOOKUP(R34, data!$A$1:$BOP$23, VLOOKUP(TFM!$A$2, BS!$A$66:$B$93, 2, FALSE), FALSE)), 0, (HLOOKUP(R34, data!$A$1:$BOP$23, VLOOKUP(TFM!$A$2, BS!$A$66:$B$93, 2, FALSE), FALSE)))</f>
        <v>0</v>
      </c>
      <c r="Y34" s="120">
        <f t="shared" si="73"/>
        <v>67515</v>
      </c>
      <c r="Z34" s="124" t="str">
        <f t="shared" si="74"/>
        <v>dep_g</v>
      </c>
      <c r="AA34" s="124" t="str">
        <f t="shared" ref="AA34" si="91">CONCATENATE($E34, "_", AA$4, "_", AG$4)</f>
        <v>dep_g_P</v>
      </c>
      <c r="AB34" s="124" t="str">
        <f t="shared" ref="AB34" si="92">CONCATENATE($E34, "_", AB$4, "_", AH$4)</f>
        <v>dep_g_R</v>
      </c>
      <c r="AC34" s="124" t="str">
        <f>CONCATENATE($E34, "_", AB$4, "_", AJ$5)</f>
        <v>dep_g_n</v>
      </c>
      <c r="AD34" s="123"/>
      <c r="AE34" s="154"/>
      <c r="AF34" s="153">
        <f>IF(ISNA(HLOOKUP(Z34, data!$A$1:$BOP$23, VLOOKUP(TFM!$A$2, BS!$A$66:$B$93, 2, FALSE), FALSE)), 0, (HLOOKUP(Z34, data!$A$1:$BOP$23, VLOOKUP(TFM!$A$2, BS!$A$66:$B$93, 2, FALSE), FALSE)))</f>
        <v>57684</v>
      </c>
      <c r="AG34" s="153">
        <f>IF(ISNA(HLOOKUP(AA34, data!$A$1:$BOP$23, VLOOKUP(TFM!$A$2, BS!$A$66:$B$93, 2, FALSE), FALSE)), 0, (HLOOKUP(AA34, data!$A$1:$BOP$23, VLOOKUP(TFM!$A$2, BS!$A$66:$B$93, 2, FALSE), FALSE)))</f>
        <v>0</v>
      </c>
      <c r="AH34" s="153">
        <f>IF(ISNA(HLOOKUP(AB34, data!$A$1:$BOP$23, VLOOKUP(TFM!$A$2, BS!$A$66:$B$93, 2, FALSE), FALSE)), 0, (HLOOKUP(AB34, data!$A$1:$BOP$23, VLOOKUP(TFM!$A$2, BS!$A$66:$B$93, 2, FALSE), FALSE)))</f>
        <v>0</v>
      </c>
      <c r="AI34" s="153">
        <f>IF(ISNA(HLOOKUP(AC34, data!$A$1:$BOP$23, VLOOKUP(TFM!$A$2, BS!$A$66:$B$93, 2, FALSE), FALSE)), 0, (HLOOKUP(AC34, data!$A$1:$BOP$23, VLOOKUP(TFM!$A$2, BS!$A$66:$B$93, 2, FALSE), FALSE)))</f>
        <v>0</v>
      </c>
      <c r="AJ34" s="120">
        <f>AH34-AG34+AF34</f>
        <v>57684</v>
      </c>
      <c r="AK34" s="124" t="str">
        <f t="shared" si="79"/>
        <v>dep_f</v>
      </c>
      <c r="AL34" s="124" t="str">
        <f t="shared" ref="AL34" si="93">CONCATENATE($E34, "_", AL$4, "_", AR$4)</f>
        <v>dep_f_P</v>
      </c>
      <c r="AM34" s="124" t="str">
        <f t="shared" ref="AM34" si="94">CONCATENATE($E34, "_", AM$4, "_", AS$4)</f>
        <v>dep_f_R</v>
      </c>
      <c r="AN34" s="124" t="str">
        <f>CONCATENATE($E34, "_", AM$4, "_", AU$5)</f>
        <v>dep_f_n</v>
      </c>
      <c r="AO34" s="123"/>
      <c r="AP34" s="154"/>
      <c r="AQ34" s="153">
        <f>IF(ISNA(HLOOKUP(AK34, data!$A$1:$BOP$23, VLOOKUP(TFM!$A$2, BS!$A$66:$B$93, 2, FALSE), FALSE)), 0, (HLOOKUP(AK34, data!$A$1:$BOP$23, VLOOKUP(TFM!$A$2, BS!$A$66:$B$93, 2, FALSE), FALSE)))</f>
        <v>11188</v>
      </c>
      <c r="AR34" s="153">
        <f>IF(ISNA(HLOOKUP(AL34, data!$A$1:$BOP$23, VLOOKUP(TFM!$A$2, BS!$A$66:$B$93, 2, FALSE), FALSE)), 0, (HLOOKUP(AL34, data!$A$1:$BOP$23, VLOOKUP(TFM!$A$2, BS!$A$66:$B$93, 2, FALSE), FALSE)))</f>
        <v>0</v>
      </c>
      <c r="AS34" s="153">
        <f>IF(ISNA(HLOOKUP(AM34, data!$A$1:$BOP$23, VLOOKUP(TFM!$A$2, BS!$A$66:$B$93, 2, FALSE), FALSE)), 0, (HLOOKUP(AM34, data!$A$1:$BOP$23, VLOOKUP(TFM!$A$2, BS!$A$66:$B$93, 2, FALSE), FALSE)))</f>
        <v>0</v>
      </c>
      <c r="AT34" s="153">
        <f>IF(ISNA(HLOOKUP(AN34, data!$A$1:$BOP$23, VLOOKUP(TFM!$A$2, BS!$A$66:$B$93, 2, FALSE), FALSE)), 0, (HLOOKUP(AN34, data!$A$1:$BOP$23, VLOOKUP(TFM!$A$2, BS!$A$66:$B$93, 2, FALSE), FALSE)))</f>
        <v>0</v>
      </c>
      <c r="AU34" s="120">
        <f t="shared" si="83"/>
        <v>11188</v>
      </c>
      <c r="AV34" s="124" t="str">
        <f t="shared" si="84"/>
        <v>dep_nf</v>
      </c>
      <c r="AW34" s="124" t="str">
        <f t="shared" ref="AW34" si="95">CONCATENATE($E34, "_", AW$4, "_", BC$4)</f>
        <v>dep_nf_P</v>
      </c>
      <c r="AX34" s="124" t="str">
        <f t="shared" ref="AX34" si="96">CONCATENATE($E34, "_", AX$4, "_", BD$4)</f>
        <v>dep_nf_R</v>
      </c>
      <c r="AY34" s="124" t="str">
        <f>CONCATENATE($E34, "_", AX$4, "_", BF$5)</f>
        <v>dep_nf_n</v>
      </c>
      <c r="AZ34" s="123"/>
      <c r="BA34" s="154"/>
      <c r="BB34" s="153">
        <f>IF(ISNA(HLOOKUP(AV34, data!$A$1:$BOP$23, VLOOKUP(TFM!$A$2, BS!$A$66:$B$93, 2, FALSE), FALSE)), 0, (HLOOKUP(AV34, data!$A$1:$BOP$23, VLOOKUP(TFM!$A$2, BS!$A$66:$B$93, 2, FALSE), FALSE)))</f>
        <v>198594</v>
      </c>
      <c r="BC34" s="153">
        <f>IF(ISNA(HLOOKUP(AW34, data!$A$1:$BOP$23, VLOOKUP(TFM!$A$2, BS!$A$66:$B$93, 2, FALSE), FALSE)), 0, (HLOOKUP(AW34, data!$A$1:$BOP$23, VLOOKUP(TFM!$A$2, BS!$A$66:$B$93, 2, FALSE), FALSE)))</f>
        <v>0</v>
      </c>
      <c r="BD34" s="153">
        <f>IF(ISNA(HLOOKUP(AX34, data!$A$1:$BOP$23, VLOOKUP(TFM!$A$2, BS!$A$66:$B$93, 2, FALSE), FALSE)), 0, (HLOOKUP(AX34, data!$A$1:$BOP$23, VLOOKUP(TFM!$A$2, BS!$A$66:$B$93, 2, FALSE), FALSE)))</f>
        <v>0</v>
      </c>
      <c r="BE34" s="153">
        <f>IF(ISNA(HLOOKUP(AY34, data!$A$1:$BOP$23, VLOOKUP(TFM!$A$2, BS!$A$66:$B$93, 2, FALSE), FALSE)), 0, (HLOOKUP(AY34, data!$A$1:$BOP$23, VLOOKUP(TFM!$A$2, BS!$A$66:$B$93, 2, FALSE), FALSE)))</f>
        <v>0</v>
      </c>
      <c r="BF34" s="120">
        <f t="shared" si="88"/>
        <v>198594</v>
      </c>
      <c r="BG34" s="124" t="str">
        <f t="shared" ref="BG34" si="97">CONCATENATE($E34, "_", BG$4)</f>
        <v>dep_row</v>
      </c>
      <c r="BH34" s="124" t="str">
        <f t="shared" ref="BH34" si="98">CONCATENATE($E34, "_", BH$4, "_", BN$4)</f>
        <v>dep_row_P</v>
      </c>
      <c r="BI34" s="124" t="str">
        <f t="shared" ref="BI34" si="99">CONCATENATE($E34, "_", BI$4, "_", BO$4)</f>
        <v>dep_row_R</v>
      </c>
      <c r="BJ34" s="124" t="str">
        <f>CONCATENATE($E34, "_", BI$4, "_", BQ$5)</f>
        <v>dep_row_n</v>
      </c>
      <c r="BK34" s="123"/>
      <c r="BL34" s="154"/>
      <c r="BM34" s="153">
        <f>IF(ISNA(HLOOKUP(BG34, data!$A$1:$BOP$23, VLOOKUP(TFM!$A$2, BS!$A$66:$B$93, 2, FALSE), FALSE)), 0, (HLOOKUP(BG34, data!$A$1:$BOP$23, VLOOKUP(TFM!$A$2, BS!$A$66:$B$93, 2, FALSE), FALSE)))</f>
        <v>0</v>
      </c>
      <c r="BN34" s="153">
        <f>IF(ISNA(HLOOKUP(BH34, data!$A$1:$BOP$23, VLOOKUP(TFM!$A$2, BS!$A$66:$B$93, 2, FALSE), FALSE)), 0, (HLOOKUP(BH34, data!$A$1:$BOP$23, VLOOKUP(TFM!$A$2, BS!$A$66:$B$93, 2, FALSE), FALSE)))</f>
        <v>0</v>
      </c>
      <c r="BO34" s="153">
        <f>IF(ISNA(HLOOKUP(BI34, data!$A$1:$BOP$23, VLOOKUP(TFM!$A$2, BS!$A$66:$B$93, 2, FALSE), FALSE)), 0, (HLOOKUP(BI34, data!$A$1:$BOP$23, VLOOKUP(TFM!$A$2, BS!$A$66:$B$93, 2, FALSE), FALSE)))</f>
        <v>0</v>
      </c>
      <c r="BP34" s="153">
        <f>IF(ISNA(HLOOKUP(BJ34, data!$A$1:$BOP$23, VLOOKUP(TFM!$A$2, BS!$A$66:$B$93, 2, FALSE), FALSE)), 0, (HLOOKUP(BJ34, data!$A$1:$BOP$23, VLOOKUP(TFM!$A$2, BS!$A$66:$B$93, 2, FALSE), FALSE)))</f>
        <v>0</v>
      </c>
      <c r="BQ34" s="120">
        <f t="shared" ref="BQ34" si="100">BO34-BN34+BM34</f>
        <v>0</v>
      </c>
    </row>
    <row r="35" spans="1:72" s="1" customFormat="1" x14ac:dyDescent="0.2">
      <c r="A35" s="1" t="s">
        <v>1561</v>
      </c>
      <c r="C35" s="1" t="s">
        <v>1549</v>
      </c>
      <c r="E35" s="1" t="s">
        <v>1550</v>
      </c>
      <c r="F35" s="191" t="str">
        <f t="shared" si="22"/>
        <v>yd_n_s1</v>
      </c>
      <c r="G35" s="191" t="str">
        <f t="shared" si="65"/>
        <v>yd_n_s1_P</v>
      </c>
      <c r="H35" s="191" t="str">
        <f t="shared" si="66"/>
        <v>yd_n_s1_R</v>
      </c>
      <c r="I35" s="191" t="str">
        <f t="shared" si="67"/>
        <v>yd_n_s1_n</v>
      </c>
      <c r="J35" s="192">
        <f>IF(ISNA(HLOOKUP(F35, data!$A$1:$BOP$23, VLOOKUP(TFM!$A$2, BS!$A$66:$B$93, 2, FALSE), FALSE)), 0, (HLOOKUP(F35, data!$A$1:$BOP$23, VLOOKUP(TFM!$A$2, BS!$A$66:$B$93, 2, FALSE), FALSE)))</f>
        <v>1680646</v>
      </c>
      <c r="K35" s="192">
        <f>IF(ISNA(HLOOKUP(G35, data!$A$1:$BOP$23, VLOOKUP(TFM!$A$2, BS!$A$66:$B$93, 2, FALSE), FALSE)), 0, (HLOOKUP(G35, data!$A$1:$BOP$23, VLOOKUP(TFM!$A$2, BS!$A$66:$B$93, 2, FALSE), FALSE)))</f>
        <v>0</v>
      </c>
      <c r="L35" s="192">
        <f>IF(ISNA(HLOOKUP(H35, data!$A$1:$BOP$23, VLOOKUP(TFM!$A$2, BS!$A$66:$B$93, 2, FALSE), FALSE)), 0, (HLOOKUP(H35, data!$A$1:$BOP$23, VLOOKUP(TFM!$A$2, BS!$A$66:$B$93, 2, FALSE), FALSE)))</f>
        <v>0</v>
      </c>
      <c r="M35" s="192">
        <f>IF(ISNA(HLOOKUP(I35, data!$A$1:$BOP$23, VLOOKUP(TFM!$A$2, BS!$A$66:$B$93, 2, FALSE), FALSE)), 0, (HLOOKUP(I35, data!$A$1:$BOP$23, VLOOKUP(TFM!$A$2, BS!$A$66:$B$93, 2, FALSE), FALSE)))</f>
        <v>0</v>
      </c>
      <c r="N35" s="193">
        <f t="shared" si="68"/>
        <v>1680646</v>
      </c>
      <c r="O35" s="191" t="str">
        <f t="shared" si="69"/>
        <v>yd_n_h</v>
      </c>
      <c r="P35" s="191" t="str">
        <f t="shared" si="70"/>
        <v>yd_n_h_S14_S15</v>
      </c>
      <c r="Q35" s="191" t="str">
        <f t="shared" si="71"/>
        <v>yd_n_h_Single Variable</v>
      </c>
      <c r="R35" s="191" t="str">
        <f t="shared" si="72"/>
        <v>yd_n_h_A</v>
      </c>
      <c r="S35" s="194"/>
      <c r="T35" s="194"/>
      <c r="U35" s="192">
        <f>IF(ISNA(HLOOKUP(O35, data!$A$1:$BOP$23, VLOOKUP(TFM!$A$2, BS!$A$66:$B$93, 2, FALSE), FALSE)), 0, (HLOOKUP(O35, data!$A$1:$BOP$23, VLOOKUP(TFM!$A$2, BS!$A$66:$B$93, 2, FALSE), FALSE)))</f>
        <v>889567</v>
      </c>
      <c r="V35" s="192">
        <f>IF(ISNA(HLOOKUP(P35, data!$A$1:$BOP$23, VLOOKUP(TFM!$A$2, BS!$A$66:$B$93, 2, FALSE), FALSE)), 0, (HLOOKUP(P35, data!$A$1:$BOP$23, VLOOKUP(TFM!$A$2, BS!$A$66:$B$93, 2, FALSE), FALSE)))</f>
        <v>0</v>
      </c>
      <c r="W35" s="192">
        <f>IF(ISNA(HLOOKUP(Q35, data!$A$1:$BOP$23, VLOOKUP(TFM!$A$2, BS!$A$66:$B$93, 2, FALSE), FALSE)), 0, (HLOOKUP(Q35, data!$A$1:$BOP$23, VLOOKUP(TFM!$A$2, BS!$A$66:$B$93, 2, FALSE), FALSE)))</f>
        <v>0</v>
      </c>
      <c r="X35" s="192">
        <f>IF(ISNA(HLOOKUP(R35, data!$A$1:$BOP$23, VLOOKUP(TFM!$A$2, BS!$A$66:$B$93, 2, FALSE), FALSE)), 0, (HLOOKUP(R35, data!$A$1:$BOP$23, VLOOKUP(TFM!$A$2, BS!$A$66:$B$93, 2, FALSE), FALSE)))</f>
        <v>0</v>
      </c>
      <c r="Y35" s="193">
        <f t="shared" si="73"/>
        <v>889567</v>
      </c>
      <c r="Z35" s="191" t="str">
        <f t="shared" si="74"/>
        <v>yd_n_g</v>
      </c>
      <c r="AA35" s="191" t="str">
        <f t="shared" si="75"/>
        <v>yd_n_g_S13</v>
      </c>
      <c r="AB35" s="191" t="str">
        <f t="shared" si="76"/>
        <v>yd_n_g_Single Variable</v>
      </c>
      <c r="AC35" s="191" t="str">
        <f t="shared" si="77"/>
        <v>yd_n_g_A</v>
      </c>
      <c r="AD35" s="194"/>
      <c r="AE35" s="194"/>
      <c r="AF35" s="192">
        <f>IF(ISNA(HLOOKUP(Z35, data!$A$1:$BOP$23, VLOOKUP(TFM!$A$2, BS!$A$66:$B$93, 2, FALSE), FALSE)), 0, (HLOOKUP(Z35, data!$A$1:$BOP$23, VLOOKUP(TFM!$A$2, BS!$A$66:$B$93, 2, FALSE), FALSE)))</f>
        <v>574480</v>
      </c>
      <c r="AG35" s="192">
        <f>IF(ISNA(HLOOKUP(AA35, data!$A$1:$BOP$23, VLOOKUP(TFM!$A$2, BS!$A$66:$B$93, 2, FALSE), FALSE)), 0, (HLOOKUP(AA35, data!$A$1:$BOP$23, VLOOKUP(TFM!$A$2, BS!$A$66:$B$93, 2, FALSE), FALSE)))</f>
        <v>0</v>
      </c>
      <c r="AH35" s="192">
        <f>IF(ISNA(HLOOKUP(AB35, data!$A$1:$BOP$23, VLOOKUP(TFM!$A$2, BS!$A$66:$B$93, 2, FALSE), FALSE)), 0, (HLOOKUP(AB35, data!$A$1:$BOP$23, VLOOKUP(TFM!$A$2, BS!$A$66:$B$93, 2, FALSE), FALSE)))</f>
        <v>0</v>
      </c>
      <c r="AI35" s="192">
        <f>IF(ISNA(HLOOKUP(AC35, data!$A$1:$BOP$23, VLOOKUP(TFM!$A$2, BS!$A$66:$B$93, 2, FALSE), FALSE)), 0, (HLOOKUP(AC35, data!$A$1:$BOP$23, VLOOKUP(TFM!$A$2, BS!$A$66:$B$93, 2, FALSE), FALSE)))</f>
        <v>0</v>
      </c>
      <c r="AJ35" s="193">
        <f t="shared" si="78"/>
        <v>574480</v>
      </c>
      <c r="AK35" s="191" t="str">
        <f t="shared" si="79"/>
        <v>yd_n_f</v>
      </c>
      <c r="AL35" s="191" t="str">
        <f t="shared" si="80"/>
        <v>yd_n_f_S12</v>
      </c>
      <c r="AM35" s="191" t="str">
        <f t="shared" si="81"/>
        <v>yd_n_f_Single Variable</v>
      </c>
      <c r="AN35" s="191" t="str">
        <f t="shared" si="82"/>
        <v>yd_n_f_A</v>
      </c>
      <c r="AO35" s="194"/>
      <c r="AP35" s="194"/>
      <c r="AQ35" s="192">
        <f>IF(ISNA(HLOOKUP(AK35, data!$A$1:$BOP$23, VLOOKUP(TFM!$A$2, BS!$A$66:$B$93, 2, FALSE), FALSE)), 0, (HLOOKUP(AK35, data!$A$1:$BOP$23, VLOOKUP(TFM!$A$2, BS!$A$66:$B$93, 2, FALSE), FALSE)))</f>
        <v>89377</v>
      </c>
      <c r="AR35" s="192">
        <f>IF(ISNA(HLOOKUP(AL35, data!$A$1:$BOP$23, VLOOKUP(TFM!$A$2, BS!$A$66:$B$93, 2, FALSE), FALSE)), 0, (HLOOKUP(AL35, data!$A$1:$BOP$23, VLOOKUP(TFM!$A$2, BS!$A$66:$B$93, 2, FALSE), FALSE)))</f>
        <v>0</v>
      </c>
      <c r="AS35" s="192">
        <f>IF(ISNA(HLOOKUP(AM35, data!$A$1:$BOP$23, VLOOKUP(TFM!$A$2, BS!$A$66:$B$93, 2, FALSE), FALSE)), 0, (HLOOKUP(AM35, data!$A$1:$BOP$23, VLOOKUP(TFM!$A$2, BS!$A$66:$B$93, 2, FALSE), FALSE)))</f>
        <v>0</v>
      </c>
      <c r="AT35" s="192">
        <f>IF(ISNA(HLOOKUP(AN35, data!$A$1:$BOP$23, VLOOKUP(TFM!$A$2, BS!$A$66:$B$93, 2, FALSE), FALSE)), 0, (HLOOKUP(AN35, data!$A$1:$BOP$23, VLOOKUP(TFM!$A$2, BS!$A$66:$B$93, 2, FALSE), FALSE)))</f>
        <v>0</v>
      </c>
      <c r="AU35" s="193">
        <f t="shared" si="83"/>
        <v>89377</v>
      </c>
      <c r="AV35" s="191" t="str">
        <f t="shared" si="84"/>
        <v>yd_n_nf</v>
      </c>
      <c r="AW35" s="191" t="str">
        <f t="shared" si="85"/>
        <v>yd_n_nf_S11</v>
      </c>
      <c r="AX35" s="191" t="str">
        <f t="shared" si="86"/>
        <v>yd_n_nf_Single Variable</v>
      </c>
      <c r="AY35" s="191" t="str">
        <f t="shared" si="87"/>
        <v>yd_n_nf_A</v>
      </c>
      <c r="AZ35" s="194"/>
      <c r="BA35" s="194"/>
      <c r="BB35" s="192">
        <f>IF(ISNA(HLOOKUP(AV35, data!$A$1:$BOP$23, VLOOKUP(TFM!$A$2, BS!$A$66:$B$93, 2, FALSE), FALSE)), 0, (HLOOKUP(AV35, data!$A$1:$BOP$23, VLOOKUP(TFM!$A$2, BS!$A$66:$B$93, 2, FALSE), FALSE)))</f>
        <v>127223</v>
      </c>
      <c r="BC35" s="192">
        <f>IF(ISNA(HLOOKUP(AW35, data!$A$1:$BOP$23, VLOOKUP(TFM!$A$2, BS!$A$66:$B$93, 2, FALSE), FALSE)), 0, (HLOOKUP(AW35, data!$A$1:$BOP$23, VLOOKUP(TFM!$A$2, BS!$A$66:$B$93, 2, FALSE), FALSE)))</f>
        <v>0</v>
      </c>
      <c r="BD35" s="192">
        <f>IF(ISNA(HLOOKUP(AX35, data!$A$1:$BOP$23, VLOOKUP(TFM!$A$2, BS!$A$66:$B$93, 2, FALSE), FALSE)), 0, (HLOOKUP(AX35, data!$A$1:$BOP$23, VLOOKUP(TFM!$A$2, BS!$A$66:$B$93, 2, FALSE), FALSE)))</f>
        <v>0</v>
      </c>
      <c r="BE35" s="192">
        <f>IF(ISNA(HLOOKUP(AY35, data!$A$1:$BOP$23, VLOOKUP(TFM!$A$2, BS!$A$66:$B$93, 2, FALSE), FALSE)), 0, (HLOOKUP(AY35, data!$A$1:$BOP$23, VLOOKUP(TFM!$A$2, BS!$A$66:$B$93, 2, FALSE), FALSE)))</f>
        <v>0</v>
      </c>
      <c r="BF35" s="193">
        <f t="shared" si="88"/>
        <v>127223</v>
      </c>
      <c r="BG35" s="191"/>
      <c r="BH35" s="191"/>
      <c r="BI35" s="191"/>
      <c r="BJ35" s="191"/>
      <c r="BK35" s="195"/>
      <c r="BL35" s="196"/>
      <c r="BM35" s="192"/>
      <c r="BN35" s="192"/>
      <c r="BO35" s="192"/>
      <c r="BP35" s="192"/>
      <c r="BQ35" s="193"/>
      <c r="BS35" s="197"/>
    </row>
    <row r="36" spans="1:72" ht="16" thickBot="1" x14ac:dyDescent="0.25">
      <c r="F36" s="139"/>
      <c r="G36" s="139"/>
      <c r="H36" s="139"/>
      <c r="I36" s="139"/>
      <c r="J36" s="54"/>
      <c r="K36" s="54"/>
      <c r="L36" s="54"/>
      <c r="M36" s="54"/>
      <c r="N36" s="82"/>
      <c r="O36" s="139"/>
      <c r="P36" s="139"/>
      <c r="Q36" s="139"/>
      <c r="R36" s="139"/>
      <c r="S36" s="58"/>
      <c r="T36" s="58"/>
      <c r="U36" s="54"/>
      <c r="V36" s="54"/>
      <c r="W36" s="54"/>
      <c r="X36" s="54"/>
      <c r="Y36" s="82"/>
      <c r="Z36" s="139"/>
      <c r="AA36" s="139"/>
      <c r="AB36" s="139"/>
      <c r="AC36" s="139"/>
      <c r="AD36" s="58"/>
      <c r="AE36" s="58"/>
      <c r="AF36" s="54"/>
      <c r="AG36" s="54"/>
      <c r="AH36" s="54"/>
      <c r="AI36" s="54"/>
      <c r="AJ36" s="82"/>
      <c r="AK36" s="139"/>
      <c r="AL36" s="139"/>
      <c r="AM36" s="139"/>
      <c r="AN36" s="139"/>
      <c r="AO36" s="58"/>
      <c r="AP36" s="58"/>
      <c r="AQ36" s="54"/>
      <c r="AR36" s="54"/>
      <c r="AS36" s="54"/>
      <c r="AT36" s="54"/>
      <c r="AU36" s="82"/>
      <c r="AV36" s="139"/>
      <c r="AW36" s="139"/>
      <c r="AX36" s="139"/>
      <c r="AY36" s="139"/>
      <c r="AZ36" s="58"/>
      <c r="BA36" s="58"/>
      <c r="BB36" s="54"/>
      <c r="BC36" s="54"/>
      <c r="BD36" s="54"/>
      <c r="BE36" s="54"/>
      <c r="BF36" s="82"/>
      <c r="BG36" s="139"/>
      <c r="BH36" s="139"/>
      <c r="BI36" s="139"/>
      <c r="BJ36" s="139"/>
      <c r="BK36" s="68"/>
      <c r="BL36" s="60"/>
      <c r="BM36" s="54"/>
      <c r="BN36" s="54"/>
      <c r="BO36" s="54"/>
      <c r="BP36" s="54"/>
      <c r="BQ36" s="82"/>
      <c r="BS36" s="61">
        <f t="shared" ref="BS36" si="101">SUM(BQ36,BF36,AU36,AJ36,Y36)</f>
        <v>0</v>
      </c>
    </row>
    <row r="37" spans="1:72" ht="16" thickBot="1" x14ac:dyDescent="0.25">
      <c r="C37" s="140" t="s">
        <v>242</v>
      </c>
      <c r="D37" s="141"/>
      <c r="E37" s="141"/>
      <c r="F37" s="142"/>
      <c r="G37" s="142"/>
      <c r="H37" s="142"/>
      <c r="I37" s="142"/>
      <c r="J37" s="143"/>
      <c r="K37" s="143"/>
      <c r="L37" s="143"/>
      <c r="M37" s="143"/>
      <c r="N37" s="144">
        <f>SUM(N27:N31,N16:N20,N13:N14,N9:N10,N6:N7)</f>
        <v>-677932</v>
      </c>
      <c r="O37" s="142"/>
      <c r="P37" s="142"/>
      <c r="Q37" s="142"/>
      <c r="R37" s="142"/>
      <c r="S37" s="145"/>
      <c r="T37" s="145"/>
      <c r="U37" s="143"/>
      <c r="V37" s="143"/>
      <c r="W37" s="143"/>
      <c r="X37" s="143"/>
      <c r="Y37" s="144">
        <f>SUM(Y27:Y31,Y16:Y20,Y13:Y14,Y9:Y10,Y6:Y7)</f>
        <v>-8649</v>
      </c>
      <c r="Z37" s="142"/>
      <c r="AA37" s="142"/>
      <c r="AB37" s="142"/>
      <c r="AC37" s="142"/>
      <c r="AD37" s="145"/>
      <c r="AE37" s="145"/>
      <c r="AF37" s="143"/>
      <c r="AG37" s="143"/>
      <c r="AH37" s="143"/>
      <c r="AI37" s="143"/>
      <c r="AJ37" s="144">
        <f>SUM(AJ27:AJ31,AJ16:AJ20,AJ13:AJ14,AJ9:AJ10,AJ6:AJ7)</f>
        <v>120255</v>
      </c>
      <c r="AK37" s="142"/>
      <c r="AL37" s="142"/>
      <c r="AM37" s="142"/>
      <c r="AN37" s="142"/>
      <c r="AO37" s="145"/>
      <c r="AP37" s="145"/>
      <c r="AQ37" s="143"/>
      <c r="AR37" s="143"/>
      <c r="AS37" s="143"/>
      <c r="AT37" s="143"/>
      <c r="AU37" s="144">
        <f>SUM(AU27:AU31,AU16:AU20,AU13:AU14,AU9:AU10,AU6:AU7)</f>
        <v>74050</v>
      </c>
      <c r="AV37" s="142"/>
      <c r="AW37" s="142"/>
      <c r="AX37" s="142"/>
      <c r="AY37" s="142"/>
      <c r="AZ37" s="145"/>
      <c r="BA37" s="145"/>
      <c r="BB37" s="143"/>
      <c r="BC37" s="143"/>
      <c r="BD37" s="143"/>
      <c r="BE37" s="143"/>
      <c r="BF37" s="144">
        <f>SUM(BF6:BF7,BF16:BF20,BF9:BF10,BF27:BF31,BF13:BF14,BD8)</f>
        <v>325816</v>
      </c>
      <c r="BG37" s="142"/>
      <c r="BH37" s="142"/>
      <c r="BI37" s="142"/>
      <c r="BJ37" s="142"/>
      <c r="BK37" s="145"/>
      <c r="BL37" s="146"/>
      <c r="BM37" s="143"/>
      <c r="BN37" s="143"/>
      <c r="BO37" s="143"/>
      <c r="BP37" s="143"/>
      <c r="BQ37" s="144">
        <f>SUM(BQ27:BQ31,BQ16:BQ20,BQ13:BQ14,BQ9:BQ10,BQ6:BQ7)</f>
        <v>-175962</v>
      </c>
      <c r="BR37" s="141"/>
      <c r="BS37" s="147">
        <f t="shared" si="21"/>
        <v>335510</v>
      </c>
      <c r="BT37" s="148"/>
    </row>
    <row r="38" spans="1:72" s="43" customFormat="1" x14ac:dyDescent="0.2">
      <c r="A38" s="43" t="s">
        <v>223</v>
      </c>
      <c r="C38" s="43" t="s">
        <v>89</v>
      </c>
      <c r="D38" s="134"/>
      <c r="E38" s="43" t="s">
        <v>88</v>
      </c>
      <c r="F38" s="149" t="str">
        <f t="shared" ref="F38:F39" si="102">CONCATENATE($E38, "_", F$4)</f>
        <v>s_s1</v>
      </c>
      <c r="G38" s="149" t="str">
        <f>CONCATENATE($E38, "_", G$4, "_", K$4)</f>
        <v>s_s1_P</v>
      </c>
      <c r="H38" s="149" t="str">
        <f>CONCATENATE($E38, "_", H$4, "_", L$4)</f>
        <v>s_s1_R</v>
      </c>
      <c r="I38" s="149" t="str">
        <f>CONCATENATE($E38, "_", H$4, "_", N$5)</f>
        <v>s_s1_n</v>
      </c>
      <c r="J38" s="150">
        <f>IF(ISNA(HLOOKUP(F38, data!$A$1:$BOP$23, VLOOKUP(TFM!$A$2, BS!$A$66:$B$93, 2, FALSE), FALSE)), 0, (HLOOKUP(F38, data!$A$1:$BOP$23, VLOOKUP(TFM!$A$2, BS!$A$66:$B$93, 2, FALSE), FALSE)))</f>
        <v>571258</v>
      </c>
      <c r="K38" s="150">
        <f>IF(ISNA(HLOOKUP(G38, data!$A$1:$BOP$23, VLOOKUP(TFM!$A$2, BS!$A$66:$B$93, 2, FALSE), FALSE)), 0, (HLOOKUP(G38, data!$A$1:$BOP$23, VLOOKUP(TFM!$A$2, BS!$A$66:$B$93, 2, FALSE), FALSE)))</f>
        <v>0</v>
      </c>
      <c r="L38" s="150">
        <f>IF(ISNA(HLOOKUP(H38, data!$A$1:$BOP$23, VLOOKUP(TFM!$A$2, BS!$A$66:$B$93, 2, FALSE), FALSE)), 0, (HLOOKUP(H38, data!$A$1:$BOP$23, VLOOKUP(TFM!$A$2, BS!$A$66:$B$93, 2, FALSE), FALSE)))</f>
        <v>0</v>
      </c>
      <c r="M38" s="150">
        <f>IF(ISNA(HLOOKUP(I38, data!$A$1:$BOP$23, VLOOKUP(TFM!$A$2, BS!$A$66:$B$93, 2, FALSE), FALSE)), 0, (HLOOKUP(I38, data!$A$1:$BOP$23, VLOOKUP(TFM!$A$2, BS!$A$66:$B$93, 2, FALSE), FALSE)))</f>
        <v>0</v>
      </c>
      <c r="N38" s="99">
        <f t="shared" ref="N38" si="103">L38-K38+J38</f>
        <v>571258</v>
      </c>
      <c r="O38" s="149" t="str">
        <f t="shared" ref="O38:O39" si="104">CONCATENATE($E38, "_", O$4)</f>
        <v>s_h</v>
      </c>
      <c r="P38" s="149" t="str">
        <f>CONCATENATE($E38, "_", P$4, "_", V$4)</f>
        <v>s_h_P</v>
      </c>
      <c r="Q38" s="149" t="str">
        <f>CONCATENATE($E38, "_", Q$4, "_", W$4)</f>
        <v>s_h_R</v>
      </c>
      <c r="R38" s="149" t="str">
        <f>CONCATENATE($E38, "_", Q$4, "_", Y$5)</f>
        <v>s_h_n</v>
      </c>
      <c r="S38" s="106" t="str">
        <f>O38</f>
        <v>s_h</v>
      </c>
      <c r="T38" s="106"/>
      <c r="U38" s="150">
        <f>IF(ISNA(HLOOKUP(O38, data!$A$1:$BOP$23, VLOOKUP(TFM!$A$2, BS!$A$66:$B$93, 2, FALSE), FALSE)), 0, (HLOOKUP(O38, data!$A$1:$BOP$23, VLOOKUP(TFM!$A$2, BS!$A$66:$B$93, 2, FALSE), FALSE)))</f>
        <v>51137</v>
      </c>
      <c r="V38" s="150">
        <f>IF(ISNA(HLOOKUP(P38, data!$A$1:$BOP$23, VLOOKUP(TFM!$A$2, BS!$A$66:$B$93, 2, FALSE), FALSE)), 0, (HLOOKUP(P38, data!$A$1:$BOP$23, VLOOKUP(TFM!$A$2, BS!$A$66:$B$93, 2, FALSE), FALSE)))</f>
        <v>0</v>
      </c>
      <c r="W38" s="150">
        <f>IF(ISNA(HLOOKUP(Q38, data!$A$1:$BOP$23, VLOOKUP(TFM!$A$2, BS!$A$66:$B$93, 2, FALSE), FALSE)), 0, (HLOOKUP(Q38, data!$A$1:$BOP$23, VLOOKUP(TFM!$A$2, BS!$A$66:$B$93, 2, FALSE), FALSE)))</f>
        <v>0</v>
      </c>
      <c r="X38" s="150">
        <f>IF(ISNA(HLOOKUP(R38, data!$A$1:$BOP$23, VLOOKUP(TFM!$A$2, BS!$A$66:$B$93, 2, FALSE), FALSE)), 0, (HLOOKUP(R38, data!$A$1:$BOP$23, VLOOKUP(TFM!$A$2, BS!$A$66:$B$93, 2, FALSE), FALSE)))</f>
        <v>0</v>
      </c>
      <c r="Y38" s="99">
        <f t="shared" ref="Y38:Y39" si="105">W38-V38+U38</f>
        <v>51137</v>
      </c>
      <c r="Z38" s="149" t="str">
        <f t="shared" ref="Z38:Z39" si="106">CONCATENATE($E38, "_", Z$4)</f>
        <v>s_g</v>
      </c>
      <c r="AA38" s="149" t="str">
        <f>CONCATENATE($E38, "_", AA$4, "_", AG$4)</f>
        <v>s_g_P</v>
      </c>
      <c r="AB38" s="149" t="str">
        <f>CONCATENATE($E38, "_", AB$4, "_", AH$4)</f>
        <v>s_g_R</v>
      </c>
      <c r="AC38" s="149" t="str">
        <f>CONCATENATE($E38, "_", AB$4, "_", AJ$5)</f>
        <v>s_g_n</v>
      </c>
      <c r="AD38" s="106" t="str">
        <f>Z38</f>
        <v>s_g</v>
      </c>
      <c r="AE38" s="106"/>
      <c r="AF38" s="150">
        <f>IF(ISNA(HLOOKUP(Z38, data!$A$1:$BOP$23, VLOOKUP(TFM!$A$2, BS!$A$66:$B$93, 2, FALSE), FALSE)), 0, (HLOOKUP(Z38, data!$A$1:$BOP$23, VLOOKUP(TFM!$A$2, BS!$A$66:$B$93, 2, FALSE), FALSE)))</f>
        <v>120255</v>
      </c>
      <c r="AG38" s="150">
        <f>IF(ISNA(HLOOKUP(AA38, data!$A$1:$BOP$23, VLOOKUP(TFM!$A$2, BS!$A$66:$B$93, 2, FALSE), FALSE)), 0, (HLOOKUP(AA38, data!$A$1:$BOP$23, VLOOKUP(TFM!$A$2, BS!$A$66:$B$93, 2, FALSE), FALSE)))</f>
        <v>0</v>
      </c>
      <c r="AH38" s="150">
        <f>IF(ISNA(HLOOKUP(AB38, data!$A$1:$BOP$23, VLOOKUP(TFM!$A$2, BS!$A$66:$B$93, 2, FALSE), FALSE)), 0, (HLOOKUP(AB38, data!$A$1:$BOP$23, VLOOKUP(TFM!$A$2, BS!$A$66:$B$93, 2, FALSE), FALSE)))</f>
        <v>0</v>
      </c>
      <c r="AI38" s="150">
        <f>IF(ISNA(HLOOKUP(AC38, data!$A$1:$BOP$23, VLOOKUP(TFM!$A$2, BS!$A$66:$B$93, 2, FALSE), FALSE)), 0, (HLOOKUP(AC38, data!$A$1:$BOP$23, VLOOKUP(TFM!$A$2, BS!$A$66:$B$93, 2, FALSE), FALSE)))</f>
        <v>0</v>
      </c>
      <c r="AJ38" s="99">
        <f>AH38-AG38+AF38</f>
        <v>120255</v>
      </c>
      <c r="AK38" s="149" t="str">
        <f t="shared" ref="AK38:AK39" si="107">CONCATENATE($E38, "_", AK$4)</f>
        <v>s_f</v>
      </c>
      <c r="AL38" s="149" t="str">
        <f>CONCATENATE($E38, "_", AL$4, "_", AR$4)</f>
        <v>s_f_P</v>
      </c>
      <c r="AM38" s="149" t="str">
        <f>CONCATENATE($E38, "_", AM$4, "_", AS$4)</f>
        <v>s_f_R</v>
      </c>
      <c r="AN38" s="149" t="str">
        <f>CONCATENATE($E38, "_", AM$4, "_", AU$5)</f>
        <v>s_f_n</v>
      </c>
      <c r="AO38" s="106" t="str">
        <f>AK38</f>
        <v>s_f</v>
      </c>
      <c r="AP38" s="106"/>
      <c r="AQ38" s="150">
        <f>IF(ISNA(HLOOKUP(AK38, data!$A$1:$BOP$23, VLOOKUP(TFM!$A$2, BS!$A$66:$B$93, 2, FALSE), FALSE)), 0, (HLOOKUP(AK38, data!$A$1:$BOP$23, VLOOKUP(TFM!$A$2, BS!$A$66:$B$93, 2, FALSE), FALSE)))</f>
        <v>74050</v>
      </c>
      <c r="AR38" s="150">
        <f>IF(ISNA(HLOOKUP(AL38, data!$A$1:$BOP$23, VLOOKUP(TFM!$A$2, BS!$A$66:$B$93, 2, FALSE), FALSE)), 0, (HLOOKUP(AL38, data!$A$1:$BOP$23, VLOOKUP(TFM!$A$2, BS!$A$66:$B$93, 2, FALSE), FALSE)))</f>
        <v>0</v>
      </c>
      <c r="AS38" s="150">
        <f>IF(ISNA(HLOOKUP(AM38, data!$A$1:$BOP$23, VLOOKUP(TFM!$A$2, BS!$A$66:$B$93, 2, FALSE), FALSE)), 0, (HLOOKUP(AM38, data!$A$1:$BOP$23, VLOOKUP(TFM!$A$2, BS!$A$66:$B$93, 2, FALSE), FALSE)))</f>
        <v>0</v>
      </c>
      <c r="AT38" s="150">
        <f>IF(ISNA(HLOOKUP(AN38, data!$A$1:$BOP$23, VLOOKUP(TFM!$A$2, BS!$A$66:$B$93, 2, FALSE), FALSE)), 0, (HLOOKUP(AN38, data!$A$1:$BOP$23, VLOOKUP(TFM!$A$2, BS!$A$66:$B$93, 2, FALSE), FALSE)))</f>
        <v>0</v>
      </c>
      <c r="AU38" s="99">
        <f t="shared" ref="AU38:AU39" si="108">AS38-AR38+AQ38</f>
        <v>74050</v>
      </c>
      <c r="AV38" s="149" t="str">
        <f t="shared" ref="AV38:AV39" si="109">CONCATENATE($E38, "_", AV$4)</f>
        <v>s_nf</v>
      </c>
      <c r="AW38" s="149" t="str">
        <f>CONCATENATE($E38, "_", AW$4, "_", BC$4)</f>
        <v>s_nf_P</v>
      </c>
      <c r="AX38" s="149" t="str">
        <f>CONCATENATE($E38, "_", AX$4, "_", BD$4)</f>
        <v>s_nf_R</v>
      </c>
      <c r="AY38" s="149" t="str">
        <f>CONCATENATE($E38, "_", AX$4, "_", BF$5)</f>
        <v>s_nf_n</v>
      </c>
      <c r="AZ38" s="106" t="str">
        <f>AV38</f>
        <v>s_nf</v>
      </c>
      <c r="BA38" s="106"/>
      <c r="BB38" s="150">
        <f>IF(ISNA(HLOOKUP(AV38, data!$A$1:$BOP$23, VLOOKUP(TFM!$A$2, BS!$A$66:$B$93, 2, FALSE), FALSE)), 0, (HLOOKUP(AV38, data!$A$1:$BOP$23, VLOOKUP(TFM!$A$2, BS!$A$66:$B$93, 2, FALSE), FALSE)))</f>
        <v>325817</v>
      </c>
      <c r="BC38" s="150">
        <f>IF(ISNA(HLOOKUP(AW38, data!$A$1:$BOP$23, VLOOKUP(TFM!$A$2, BS!$A$66:$B$93, 2, FALSE), FALSE)), 0, (HLOOKUP(AW38, data!$A$1:$BOP$23, VLOOKUP(TFM!$A$2, BS!$A$66:$B$93, 2, FALSE), FALSE)))</f>
        <v>0</v>
      </c>
      <c r="BD38" s="150">
        <f>IF(ISNA(HLOOKUP(AX38, data!$A$1:$BOP$23, VLOOKUP(TFM!$A$2, BS!$A$66:$B$93, 2, FALSE), FALSE)), 0, (HLOOKUP(AX38, data!$A$1:$BOP$23, VLOOKUP(TFM!$A$2, BS!$A$66:$B$93, 2, FALSE), FALSE)))</f>
        <v>0</v>
      </c>
      <c r="BE38" s="150">
        <f>IF(ISNA(HLOOKUP(AY38, data!$A$1:$BOP$23, VLOOKUP(TFM!$A$2, BS!$A$66:$B$93, 2, FALSE), FALSE)), 0, (HLOOKUP(AY38, data!$A$1:$BOP$23, VLOOKUP(TFM!$A$2, BS!$A$66:$B$93, 2, FALSE), FALSE)))</f>
        <v>0</v>
      </c>
      <c r="BF38" s="99">
        <f>BD38-BC38+BB38</f>
        <v>325817</v>
      </c>
      <c r="BG38" s="149" t="str">
        <f t="shared" ref="BG38:BG39" si="110">CONCATENATE($E38, "_", BG$4)</f>
        <v>s_row</v>
      </c>
      <c r="BH38" s="149" t="str">
        <f>CONCATENATE($E38, "_", BH$4, "_", BN$4)</f>
        <v>s_row_P</v>
      </c>
      <c r="BI38" s="149" t="str">
        <f>CONCATENATE($E38, "_", BI$4, "_", BO$4)</f>
        <v>s_row_R</v>
      </c>
      <c r="BJ38" s="149" t="str">
        <f>CONCATENATE($E38, "_", BI$4, "_", BQ$5)</f>
        <v>s_row_n</v>
      </c>
      <c r="BK38" s="106"/>
      <c r="BL38" s="106"/>
      <c r="BM38" s="150">
        <f>IF(ISNA(HLOOKUP(BG38, data!$A$1:$BOP$23, VLOOKUP(TFM!$A$2, BS!$A$66:$B$93, 2, FALSE), FALSE)), 0, (HLOOKUP(BG38, data!$A$1:$BOP$23, VLOOKUP(TFM!$A$2, BS!$A$66:$B$93, 2, FALSE), FALSE)))</f>
        <v>0</v>
      </c>
      <c r="BN38" s="150">
        <f>IF(ISNA(HLOOKUP(BH38, data!$A$1:$BOP$23, VLOOKUP(TFM!$A$2, BS!$A$66:$B$93, 2, FALSE), FALSE)), 0, (HLOOKUP(BH38, data!$A$1:$BOP$23, VLOOKUP(TFM!$A$2, BS!$A$66:$B$93, 2, FALSE), FALSE)))</f>
        <v>0</v>
      </c>
      <c r="BO38" s="150">
        <f>IF(ISNA(HLOOKUP(BI38, data!$A$1:$BOP$23, VLOOKUP(TFM!$A$2, BS!$A$66:$B$93, 2, FALSE), FALSE)), 0, (HLOOKUP(BI38, data!$A$1:$BOP$23, VLOOKUP(TFM!$A$2, BS!$A$66:$B$93, 2, FALSE), FALSE)))</f>
        <v>0</v>
      </c>
      <c r="BP38" s="150">
        <f>IF(ISNA(HLOOKUP(BJ38, data!$A$1:$BOP$23, VLOOKUP(TFM!$A$2, BS!$A$66:$B$93, 2, FALSE), FALSE)), 0, (HLOOKUP(BJ38, data!$A$1:$BOP$23, VLOOKUP(TFM!$A$2, BS!$A$66:$B$93, 2, FALSE), FALSE)))</f>
        <v>0</v>
      </c>
      <c r="BQ38" s="99">
        <f>BQ37</f>
        <v>-175962</v>
      </c>
    </row>
    <row r="39" spans="1:72" s="43" customFormat="1" x14ac:dyDescent="0.2">
      <c r="A39" s="43" t="s">
        <v>87</v>
      </c>
      <c r="C39" s="43" t="s">
        <v>86</v>
      </c>
      <c r="D39" s="151"/>
      <c r="E39" s="43" t="s">
        <v>85</v>
      </c>
      <c r="F39" s="97" t="str">
        <f t="shared" si="102"/>
        <v>captr_s1</v>
      </c>
      <c r="G39" s="97" t="str">
        <f>CONCATENATE($E39, "_", G$4, "_", K$4)</f>
        <v>captr_s1_P</v>
      </c>
      <c r="H39" s="97" t="str">
        <f>CONCATENATE($E39, "_", H$4, "_", L$4)</f>
        <v>captr_s1_R</v>
      </c>
      <c r="I39" s="97" t="str">
        <f>CONCATENATE($E39, "_", H$4, "_", N$5)</f>
        <v>captr_s1_n</v>
      </c>
      <c r="J39" s="150">
        <f>IF(ISNA(HLOOKUP(F39, data!$A$1:$BOP$23, VLOOKUP(TFM!$A$2, BS!$A$66:$B$93, 2, FALSE), FALSE)), 0, (HLOOKUP(F39, data!$A$1:$BOP$23, VLOOKUP(TFM!$A$2, BS!$A$66:$B$93, 2, FALSE), FALSE)))</f>
        <v>0</v>
      </c>
      <c r="K39" s="150">
        <f>IF(ISNA(HLOOKUP(G39, data!$A$1:$BOP$23, VLOOKUP(TFM!$A$2, BS!$A$66:$B$93, 2, FALSE), FALSE)), 0, (HLOOKUP(G39, data!$A$1:$BOP$23, VLOOKUP(TFM!$A$2, BS!$A$66:$B$93, 2, FALSE), FALSE)))</f>
        <v>32869</v>
      </c>
      <c r="L39" s="150">
        <f>IF(ISNA(HLOOKUP(H39, data!$A$1:$BOP$23, VLOOKUP(TFM!$A$2, BS!$A$66:$B$93, 2, FALSE), FALSE)), 0, (HLOOKUP(H39, data!$A$1:$BOP$23, VLOOKUP(TFM!$A$2, BS!$A$66:$B$93, 2, FALSE), FALSE)))</f>
        <v>28783</v>
      </c>
      <c r="M39" s="150">
        <f>IF(ISNA(HLOOKUP(I39, data!$A$1:$BOP$23, VLOOKUP(TFM!$A$2, BS!$A$66:$B$93, 2, FALSE), FALSE)), 0, (HLOOKUP(I39, data!$A$1:$BOP$23, VLOOKUP(TFM!$A$2, BS!$A$66:$B$93, 2, FALSE), FALSE)))</f>
        <v>-4086</v>
      </c>
      <c r="N39" s="99">
        <f t="shared" ref="N39" si="111">L39-K39+J39</f>
        <v>-4086</v>
      </c>
      <c r="O39" s="97" t="str">
        <f t="shared" si="104"/>
        <v>captr_h</v>
      </c>
      <c r="P39" s="97" t="str">
        <f>CONCATENATE($E39, "_", P$4, "_", V$4)</f>
        <v>captr_h_P</v>
      </c>
      <c r="Q39" s="97" t="str">
        <f>CONCATENATE($E39, "_", Q$4, "_", W$4)</f>
        <v>captr_h_R</v>
      </c>
      <c r="R39" s="97" t="str">
        <f>CONCATENATE($E39, "_", Q$4, "_", Y$5)</f>
        <v>captr_h_n</v>
      </c>
      <c r="S39" s="45" t="str">
        <f>O39</f>
        <v>captr_h</v>
      </c>
      <c r="T39" s="106"/>
      <c r="U39" s="150">
        <f>IF(ISNA(HLOOKUP(O39, data!$A$1:$BOP$23, VLOOKUP(TFM!$A$2, BS!$A$66:$B$93, 2, FALSE), FALSE)), 0, (HLOOKUP(O39, data!$A$1:$BOP$23, VLOOKUP(TFM!$A$2, BS!$A$66:$B$93, 2, FALSE), FALSE)))</f>
        <v>0</v>
      </c>
      <c r="V39" s="150">
        <f>IF(ISNA(HLOOKUP(P39, data!$A$1:$BOP$23, VLOOKUP(TFM!$A$2, BS!$A$66:$B$93, 2, FALSE), FALSE)), 0, (HLOOKUP(P39, data!$A$1:$BOP$23, VLOOKUP(TFM!$A$2, BS!$A$66:$B$93, 2, FALSE), FALSE)))</f>
        <v>13675</v>
      </c>
      <c r="W39" s="150">
        <f>IF(ISNA(HLOOKUP(Q39, data!$A$1:$BOP$23, VLOOKUP(TFM!$A$2, BS!$A$66:$B$93, 2, FALSE), FALSE)), 0, (HLOOKUP(Q39, data!$A$1:$BOP$23, VLOOKUP(TFM!$A$2, BS!$A$66:$B$93, 2, FALSE), FALSE)))</f>
        <v>20082</v>
      </c>
      <c r="X39" s="150">
        <f>IF(ISNA(HLOOKUP(R39, data!$A$1:$BOP$23, VLOOKUP(TFM!$A$2, BS!$A$66:$B$93, 2, FALSE), FALSE)), 0, (HLOOKUP(R39, data!$A$1:$BOP$23, VLOOKUP(TFM!$A$2, BS!$A$66:$B$93, 2, FALSE), FALSE)))</f>
        <v>6407</v>
      </c>
      <c r="Y39" s="99">
        <f t="shared" si="105"/>
        <v>6407</v>
      </c>
      <c r="Z39" s="97" t="str">
        <f t="shared" si="106"/>
        <v>captr_g</v>
      </c>
      <c r="AA39" s="97" t="str">
        <f>CONCATENATE($E39, "_", AA$4, "_", AG$4)</f>
        <v>captr_g_P</v>
      </c>
      <c r="AB39" s="97" t="str">
        <f>CONCATENATE($E39, "_", AB$4, "_", AH$4)</f>
        <v>captr_g_R</v>
      </c>
      <c r="AC39" s="97" t="str">
        <f>CONCATENATE($E39, "_", AB$4, "_", AJ$5)</f>
        <v>captr_g_n</v>
      </c>
      <c r="AD39" s="45" t="str">
        <f>Z39</f>
        <v>captr_g</v>
      </c>
      <c r="AE39" s="106"/>
      <c r="AF39" s="150">
        <f>IF(ISNA(HLOOKUP(Z39, data!$A$1:$BOP$23, VLOOKUP(TFM!$A$2, BS!$A$66:$B$93, 2, FALSE), FALSE)), 0, (HLOOKUP(Z39, data!$A$1:$BOP$23, VLOOKUP(TFM!$A$2, BS!$A$66:$B$93, 2, FALSE), FALSE)))</f>
        <v>0</v>
      </c>
      <c r="AG39" s="150">
        <f>IF(ISNA(HLOOKUP(AA39, data!$A$1:$BOP$23, VLOOKUP(TFM!$A$2, BS!$A$66:$B$93, 2, FALSE), FALSE)), 0, (HLOOKUP(AA39, data!$A$1:$BOP$23, VLOOKUP(TFM!$A$2, BS!$A$66:$B$93, 2, FALSE), FALSE)))</f>
        <v>12028</v>
      </c>
      <c r="AH39" s="150">
        <f>IF(ISNA(HLOOKUP(AB39, data!$A$1:$BOP$23, VLOOKUP(TFM!$A$2, BS!$A$66:$B$93, 2, FALSE), FALSE)), 0, (HLOOKUP(AB39, data!$A$1:$BOP$23, VLOOKUP(TFM!$A$2, BS!$A$66:$B$93, 2, FALSE), FALSE)))</f>
        <v>-12462</v>
      </c>
      <c r="AI39" s="150">
        <f>IF(ISNA(HLOOKUP(AC39, data!$A$1:$BOP$23, VLOOKUP(TFM!$A$2, BS!$A$66:$B$93, 2, FALSE), FALSE)), 0, (HLOOKUP(AC39, data!$A$1:$BOP$23, VLOOKUP(TFM!$A$2, BS!$A$66:$B$93, 2, FALSE), FALSE)))</f>
        <v>-24490</v>
      </c>
      <c r="AJ39" s="99">
        <f>AH39-AG39+AF39</f>
        <v>-24490</v>
      </c>
      <c r="AK39" s="97" t="str">
        <f t="shared" si="107"/>
        <v>captr_f</v>
      </c>
      <c r="AL39" s="97" t="str">
        <f>CONCATENATE($E39, "_", AL$4, "_", AR$4)</f>
        <v>captr_f_P</v>
      </c>
      <c r="AM39" s="97" t="str">
        <f>CONCATENATE($E39, "_", AM$4, "_", AS$4)</f>
        <v>captr_f_R</v>
      </c>
      <c r="AN39" s="97" t="str">
        <f>CONCATENATE($E39, "_", AM$4, "_", AU$5)</f>
        <v>captr_f_n</v>
      </c>
      <c r="AO39" s="45" t="str">
        <f>AK39</f>
        <v>captr_f</v>
      </c>
      <c r="AP39" s="106"/>
      <c r="AQ39" s="150">
        <f>IF(ISNA(HLOOKUP(AK39, data!$A$1:$BOP$23, VLOOKUP(TFM!$A$2, BS!$A$66:$B$93, 2, FALSE), FALSE)), 0, (HLOOKUP(AK39, data!$A$1:$BOP$23, VLOOKUP(TFM!$A$2, BS!$A$66:$B$93, 2, FALSE), FALSE)))</f>
        <v>0</v>
      </c>
      <c r="AR39" s="150">
        <f>IF(ISNA(HLOOKUP(AL39, data!$A$1:$BOP$23, VLOOKUP(TFM!$A$2, BS!$A$66:$B$93, 2, FALSE), FALSE)), 0, (HLOOKUP(AL39, data!$A$1:$BOP$23, VLOOKUP(TFM!$A$2, BS!$A$66:$B$93, 2, FALSE), FALSE)))</f>
        <v>6274</v>
      </c>
      <c r="AS39" s="150">
        <f>IF(ISNA(HLOOKUP(AM39, data!$A$1:$BOP$23, VLOOKUP(TFM!$A$2, BS!$A$66:$B$93, 2, FALSE), FALSE)), 0, (HLOOKUP(AM39, data!$A$1:$BOP$23, VLOOKUP(TFM!$A$2, BS!$A$66:$B$93, 2, FALSE), FALSE)))</f>
        <v>-60</v>
      </c>
      <c r="AT39" s="150">
        <f>IF(ISNA(HLOOKUP(AN39, data!$A$1:$BOP$23, VLOOKUP(TFM!$A$2, BS!$A$66:$B$93, 2, FALSE), FALSE)), 0, (HLOOKUP(AN39, data!$A$1:$BOP$23, VLOOKUP(TFM!$A$2, BS!$A$66:$B$93, 2, FALSE), FALSE)))</f>
        <v>-6334</v>
      </c>
      <c r="AU39" s="99">
        <f t="shared" si="108"/>
        <v>-6334</v>
      </c>
      <c r="AV39" s="97" t="str">
        <f t="shared" si="109"/>
        <v>captr_nf</v>
      </c>
      <c r="AW39" s="97" t="str">
        <f>CONCATENATE($E39, "_", AW$4, "_", BC$4)</f>
        <v>captr_nf_P</v>
      </c>
      <c r="AX39" s="97" t="str">
        <f>CONCATENATE($E39, "_", AX$4, "_", BD$4)</f>
        <v>captr_nf_R</v>
      </c>
      <c r="AY39" s="97" t="str">
        <f>CONCATENATE($E39, "_", AX$4, "_", BF$5)</f>
        <v>captr_nf_n</v>
      </c>
      <c r="AZ39" s="45" t="str">
        <f>AY39</f>
        <v>captr_nf_n</v>
      </c>
      <c r="BA39" s="106"/>
      <c r="BB39" s="150">
        <f>IF(ISNA(HLOOKUP(AV39, data!$A$1:$BOP$23, VLOOKUP(TFM!$A$2, BS!$A$66:$B$93, 2, FALSE), FALSE)), 0, (HLOOKUP(AV39, data!$A$1:$BOP$23, VLOOKUP(TFM!$A$2, BS!$A$66:$B$93, 2, FALSE), FALSE)))</f>
        <v>0</v>
      </c>
      <c r="BC39" s="150">
        <f>IF(ISNA(HLOOKUP(AW39, data!$A$1:$BOP$23, VLOOKUP(TFM!$A$2, BS!$A$66:$B$93, 2, FALSE), FALSE)), 0, (HLOOKUP(AW39, data!$A$1:$BOP$23, VLOOKUP(TFM!$A$2, BS!$A$66:$B$93, 2, FALSE), FALSE)))</f>
        <v>892</v>
      </c>
      <c r="BD39" s="150">
        <f>IF(ISNA(HLOOKUP(AX39, data!$A$1:$BOP$23, VLOOKUP(TFM!$A$2, BS!$A$66:$B$93, 2, FALSE), FALSE)), 0, (HLOOKUP(AX39, data!$A$1:$BOP$23, VLOOKUP(TFM!$A$2, BS!$A$66:$B$93, 2, FALSE), FALSE)))</f>
        <v>21224</v>
      </c>
      <c r="BE39" s="150">
        <f>IF(ISNA(HLOOKUP(AY39, data!$A$1:$BOP$23, VLOOKUP(TFM!$A$2, BS!$A$66:$B$93, 2, FALSE), FALSE)), 0, (HLOOKUP(AY39, data!$A$1:$BOP$23, VLOOKUP(TFM!$A$2, BS!$A$66:$B$93, 2, FALSE), FALSE)))</f>
        <v>20332</v>
      </c>
      <c r="BF39" s="99">
        <f t="shared" ref="BF39" si="112">BD39-BC39+BB39</f>
        <v>20332</v>
      </c>
      <c r="BG39" s="97" t="str">
        <f t="shared" si="110"/>
        <v>captr_row</v>
      </c>
      <c r="BH39" s="97" t="str">
        <f>CONCATENATE($E39, "_", BH$4, "_", BN$4)</f>
        <v>captr_row_P</v>
      </c>
      <c r="BI39" s="97" t="str">
        <f>CONCATENATE($E39, "_", BI$4, "_", BO$4)</f>
        <v>captr_row_R</v>
      </c>
      <c r="BJ39" s="97" t="str">
        <f>CONCATENATE($E39, "_", BI$4, "_", BQ$5)</f>
        <v>captr_row_n</v>
      </c>
      <c r="BK39" s="45" t="str">
        <f>BG39</f>
        <v>captr_row</v>
      </c>
      <c r="BL39" s="106"/>
      <c r="BM39" s="150">
        <f>IF(ISNA(HLOOKUP(BG39, data!$A$1:$BOP$23, VLOOKUP(TFM!$A$2, BS!$A$66:$B$93, 2, FALSE), FALSE)), 0, (HLOOKUP(BG39, data!$A$1:$BOP$23, VLOOKUP(TFM!$A$2, BS!$A$66:$B$93, 2, FALSE), FALSE)))</f>
        <v>0</v>
      </c>
      <c r="BN39" s="150">
        <f>IF(ISNA(HLOOKUP(BH39, data!$A$1:$BOP$23, VLOOKUP(TFM!$A$2, BS!$A$66:$B$93, 2, FALSE), FALSE)), 0, (HLOOKUP(BH39, data!$A$1:$BOP$23, VLOOKUP(TFM!$A$2, BS!$A$66:$B$93, 2, FALSE), FALSE)))</f>
        <v>1049</v>
      </c>
      <c r="BO39" s="150">
        <f>IF(ISNA(HLOOKUP(BI39, data!$A$1:$BOP$23, VLOOKUP(TFM!$A$2, BS!$A$66:$B$93, 2, FALSE), FALSE)), 0, (HLOOKUP(BI39, data!$A$1:$BOP$23, VLOOKUP(TFM!$A$2, BS!$A$66:$B$93, 2, FALSE), FALSE)))</f>
        <v>5135</v>
      </c>
      <c r="BP39" s="150">
        <f>IF(ISNA(HLOOKUP(BJ39, data!$A$1:$BOP$23, VLOOKUP(TFM!$A$2, BS!$A$66:$B$93, 2, FALSE), FALSE)), 0, (HLOOKUP(BJ39, data!$A$1:$BOP$23, VLOOKUP(TFM!$A$2, BS!$A$66:$B$93, 2, FALSE), FALSE)))</f>
        <v>4086</v>
      </c>
      <c r="BQ39" s="99">
        <f>BO39-BN39+BM39</f>
        <v>4086</v>
      </c>
    </row>
    <row r="40" spans="1:72" x14ac:dyDescent="0.2">
      <c r="D40" s="67"/>
      <c r="F40" s="41"/>
      <c r="G40" s="41"/>
      <c r="H40" s="41"/>
      <c r="I40" s="41"/>
      <c r="J40" s="152"/>
      <c r="K40" s="152"/>
      <c r="L40" s="152"/>
      <c r="M40" s="152"/>
      <c r="N40" s="54"/>
      <c r="O40" s="41"/>
      <c r="P40" s="41"/>
      <c r="Q40" s="41"/>
      <c r="R40" s="41"/>
      <c r="S40" s="60"/>
      <c r="T40" s="68"/>
      <c r="U40" s="152"/>
      <c r="V40" s="152"/>
      <c r="W40" s="152"/>
      <c r="X40" s="152"/>
      <c r="Y40" s="54"/>
      <c r="Z40" s="41"/>
      <c r="AA40" s="41"/>
      <c r="AB40" s="41"/>
      <c r="AC40" s="41"/>
      <c r="AD40" s="60"/>
      <c r="AE40" s="68"/>
      <c r="AF40" s="152"/>
      <c r="AG40" s="152"/>
      <c r="AH40" s="152"/>
      <c r="AI40" s="152"/>
      <c r="AJ40" s="54"/>
      <c r="AK40" s="41"/>
      <c r="AL40" s="41"/>
      <c r="AM40" s="41"/>
      <c r="AN40" s="41"/>
      <c r="AO40" s="60"/>
      <c r="AP40" s="68"/>
      <c r="AQ40" s="152"/>
      <c r="AR40" s="152"/>
      <c r="AS40" s="152"/>
      <c r="AT40" s="152"/>
      <c r="AU40" s="54"/>
      <c r="AV40" s="41"/>
      <c r="AW40" s="41"/>
      <c r="AX40" s="41"/>
      <c r="AY40" s="41"/>
      <c r="AZ40" s="60"/>
      <c r="BA40" s="68"/>
      <c r="BB40" s="152"/>
      <c r="BC40" s="152"/>
      <c r="BD40" s="152"/>
      <c r="BE40" s="152"/>
      <c r="BF40" s="54"/>
      <c r="BG40" s="41"/>
      <c r="BH40" s="41"/>
      <c r="BI40" s="41"/>
      <c r="BJ40" s="41"/>
      <c r="BK40" s="60"/>
      <c r="BL40" s="68"/>
      <c r="BM40" s="152"/>
      <c r="BN40" s="152"/>
      <c r="BO40" s="152"/>
      <c r="BP40" s="152"/>
      <c r="BQ40" s="54"/>
    </row>
    <row r="41" spans="1:72" s="116" customFormat="1" x14ac:dyDescent="0.2">
      <c r="A41" s="116" t="s">
        <v>152</v>
      </c>
      <c r="C41" s="116" t="s">
        <v>84</v>
      </c>
      <c r="E41" s="116" t="s">
        <v>150</v>
      </c>
      <c r="F41" s="124" t="str">
        <f t="shared" ref="F41:F45" si="113">CONCATENATE($E41, "_", F$4)</f>
        <v>i_s1</v>
      </c>
      <c r="G41" s="124" t="str">
        <f t="shared" ref="G41:H45" si="114">CONCATENATE($E41, "_", G$4, "_", K$4)</f>
        <v>i_s1_P</v>
      </c>
      <c r="H41" s="124" t="str">
        <f t="shared" si="114"/>
        <v>i_s1_R</v>
      </c>
      <c r="I41" s="124" t="str">
        <f>CONCATENATE($E41, "_", H$4, "_", N$5)</f>
        <v>i_s1_n</v>
      </c>
      <c r="J41" s="153">
        <f>IF(ISNA(HLOOKUP(F41, data!$A$1:$BOP$23, VLOOKUP(TFM!$A$2, BS!$A$66:$B$93, 2, FALSE), FALSE)), 0, (HLOOKUP(F41, data!$A$1:$BOP$23, VLOOKUP(TFM!$A$2, BS!$A$66:$B$93, 2, FALSE), FALSE)))</f>
        <v>-395294</v>
      </c>
      <c r="K41" s="153">
        <f>IF(ISNA(HLOOKUP(G41, data!$A$1:$BOP$23, VLOOKUP(TFM!$A$2, BS!$A$66:$B$93, 2, FALSE), FALSE)), 0, (HLOOKUP(G41, data!$A$1:$BOP$23, VLOOKUP(TFM!$A$2, BS!$A$66:$B$93, 2, FALSE), FALSE)))</f>
        <v>0</v>
      </c>
      <c r="L41" s="153">
        <f>IF(ISNA(HLOOKUP(H41, data!$A$1:$BOP$23, VLOOKUP(TFM!$A$2, BS!$A$66:$B$93, 2, FALSE), FALSE)), 0, (HLOOKUP(H41, data!$A$1:$BOP$23, VLOOKUP(TFM!$A$2, BS!$A$66:$B$93, 2, FALSE), FALSE)))</f>
        <v>0</v>
      </c>
      <c r="M41" s="153">
        <f>IF(ISNA(HLOOKUP(I41, data!$A$1:$BOP$23, VLOOKUP(TFM!$A$2, BS!$A$66:$B$93, 2, FALSE), FALSE)), 0, (HLOOKUP(I41, data!$A$1:$BOP$23, VLOOKUP(TFM!$A$2, BS!$A$66:$B$93, 2, FALSE), FALSE)))</f>
        <v>0</v>
      </c>
      <c r="N41" s="120">
        <f t="shared" ref="N41:N45" si="115">L41-K41+J41</f>
        <v>-395294</v>
      </c>
      <c r="O41" s="124" t="str">
        <f t="shared" ref="O41:O45" si="116">CONCATENATE($E41, "_", O$4)</f>
        <v>i_h</v>
      </c>
      <c r="P41" s="124" t="str">
        <f t="shared" ref="P41:Q45" si="117">CONCATENATE($E41, "_", P$4, "_", V$4)</f>
        <v>i_h_P</v>
      </c>
      <c r="Q41" s="124" t="str">
        <f t="shared" si="117"/>
        <v>i_h_R</v>
      </c>
      <c r="R41" s="124" t="str">
        <f>CONCATENATE($E41, "_", Q$4, "_", Y$5)</f>
        <v>i_h_n</v>
      </c>
      <c r="S41" s="123"/>
      <c r="T41" s="154"/>
      <c r="U41" s="153">
        <f>IF(ISNA(HLOOKUP(O41, data!$A$1:$BOP$23, VLOOKUP(TFM!$A$2, BS!$A$66:$B$93, 2, FALSE), FALSE)), 0, (HLOOKUP(O41, data!$A$1:$BOP$23, VLOOKUP(TFM!$A$2, BS!$A$66:$B$93, 2, FALSE), FALSE)))</f>
        <v>-86156</v>
      </c>
      <c r="V41" s="153">
        <f>IF(ISNA(HLOOKUP(P41, data!$A$1:$BOP$23, VLOOKUP(TFM!$A$2, BS!$A$66:$B$93, 2, FALSE), FALSE)), 0, (HLOOKUP(P41, data!$A$1:$BOP$23, VLOOKUP(TFM!$A$2, BS!$A$66:$B$93, 2, FALSE), FALSE)))</f>
        <v>0</v>
      </c>
      <c r="W41" s="153">
        <f>IF(ISNA(HLOOKUP(Q41, data!$A$1:$BOP$23, VLOOKUP(TFM!$A$2, BS!$A$66:$B$93, 2, FALSE), FALSE)), 0, (HLOOKUP(Q41, data!$A$1:$BOP$23, VLOOKUP(TFM!$A$2, BS!$A$66:$B$93, 2, FALSE), FALSE)))</f>
        <v>0</v>
      </c>
      <c r="X41" s="153">
        <f>IF(ISNA(HLOOKUP(R41, data!$A$1:$BOP$23, VLOOKUP(TFM!$A$2, BS!$A$66:$B$93, 2, FALSE), FALSE)), 0, (HLOOKUP(R41, data!$A$1:$BOP$23, VLOOKUP(TFM!$A$2, BS!$A$66:$B$93, 2, FALSE), FALSE)))</f>
        <v>0</v>
      </c>
      <c r="Y41" s="120">
        <f t="shared" ref="Y41:Y45" si="118">W41-V41+U41</f>
        <v>-86156</v>
      </c>
      <c r="Z41" s="124" t="str">
        <f t="shared" ref="Z41:Z45" si="119">CONCATENATE($E41, "_", Z$4)</f>
        <v>i_g</v>
      </c>
      <c r="AA41" s="124" t="str">
        <f t="shared" ref="AA41:AB45" si="120">CONCATENATE($E41, "_", AA$4, "_", AG$4)</f>
        <v>i_g_P</v>
      </c>
      <c r="AB41" s="124" t="str">
        <f t="shared" si="120"/>
        <v>i_g_R</v>
      </c>
      <c r="AC41" s="124" t="str">
        <f>CONCATENATE($E41, "_", AB$4, "_", AJ$5)</f>
        <v>i_g_n</v>
      </c>
      <c r="AD41" s="123"/>
      <c r="AE41" s="154"/>
      <c r="AF41" s="153">
        <f>IF(ISNA(HLOOKUP(Z41, data!$A$1:$BOP$23, VLOOKUP(TFM!$A$2, BS!$A$66:$B$93, 2, FALSE), FALSE)), 0, (HLOOKUP(Z41, data!$A$1:$BOP$23, VLOOKUP(TFM!$A$2, BS!$A$66:$B$93, 2, FALSE), FALSE)))</f>
        <v>-76354</v>
      </c>
      <c r="AG41" s="153">
        <f>IF(ISNA(HLOOKUP(AA41, data!$A$1:$BOP$23, VLOOKUP(TFM!$A$2, BS!$A$66:$B$93, 2, FALSE), FALSE)), 0, (HLOOKUP(AA41, data!$A$1:$BOP$23, VLOOKUP(TFM!$A$2, BS!$A$66:$B$93, 2, FALSE), FALSE)))</f>
        <v>0</v>
      </c>
      <c r="AH41" s="153">
        <f>IF(ISNA(HLOOKUP(AB41, data!$A$1:$BOP$23, VLOOKUP(TFM!$A$2, BS!$A$66:$B$93, 2, FALSE), FALSE)), 0, (HLOOKUP(AB41, data!$A$1:$BOP$23, VLOOKUP(TFM!$A$2, BS!$A$66:$B$93, 2, FALSE), FALSE)))</f>
        <v>0</v>
      </c>
      <c r="AI41" s="153">
        <f>IF(ISNA(HLOOKUP(AC41, data!$A$1:$BOP$23, VLOOKUP(TFM!$A$2, BS!$A$66:$B$93, 2, FALSE), FALSE)), 0, (HLOOKUP(AC41, data!$A$1:$BOP$23, VLOOKUP(TFM!$A$2, BS!$A$66:$B$93, 2, FALSE), FALSE)))</f>
        <v>0</v>
      </c>
      <c r="AJ41" s="120">
        <f>AH41-AG41+AF41</f>
        <v>-76354</v>
      </c>
      <c r="AK41" s="124" t="str">
        <f t="shared" ref="AK41:AK45" si="121">CONCATENATE($E41, "_", AK$4)</f>
        <v>i_f</v>
      </c>
      <c r="AL41" s="124" t="str">
        <f t="shared" ref="AL41:AM45" si="122">CONCATENATE($E41, "_", AL$4, "_", AR$4)</f>
        <v>i_f_P</v>
      </c>
      <c r="AM41" s="124" t="str">
        <f t="shared" si="122"/>
        <v>i_f_R</v>
      </c>
      <c r="AN41" s="124" t="str">
        <f>CONCATENATE($E41, "_", AM$4, "_", AU$5)</f>
        <v>i_f_n</v>
      </c>
      <c r="AO41" s="123"/>
      <c r="AP41" s="154"/>
      <c r="AQ41" s="153">
        <f>IF(ISNA(HLOOKUP(AK41, data!$A$1:$BOP$23, VLOOKUP(TFM!$A$2, BS!$A$66:$B$93, 2, FALSE), FALSE)), 0, (HLOOKUP(AK41, data!$A$1:$BOP$23, VLOOKUP(TFM!$A$2, BS!$A$66:$B$93, 2, FALSE), FALSE)))</f>
        <v>-10702</v>
      </c>
      <c r="AR41" s="153">
        <f>IF(ISNA(HLOOKUP(AL41, data!$A$1:$BOP$23, VLOOKUP(TFM!$A$2, BS!$A$66:$B$93, 2, FALSE), FALSE)), 0, (HLOOKUP(AL41, data!$A$1:$BOP$23, VLOOKUP(TFM!$A$2, BS!$A$66:$B$93, 2, FALSE), FALSE)))</f>
        <v>0</v>
      </c>
      <c r="AS41" s="153">
        <f>IF(ISNA(HLOOKUP(AM41, data!$A$1:$BOP$23, VLOOKUP(TFM!$A$2, BS!$A$66:$B$93, 2, FALSE), FALSE)), 0, (HLOOKUP(AM41, data!$A$1:$BOP$23, VLOOKUP(TFM!$A$2, BS!$A$66:$B$93, 2, FALSE), FALSE)))</f>
        <v>0</v>
      </c>
      <c r="AT41" s="153">
        <f>IF(ISNA(HLOOKUP(AN41, data!$A$1:$BOP$23, VLOOKUP(TFM!$A$2, BS!$A$66:$B$93, 2, FALSE), FALSE)), 0, (HLOOKUP(AN41, data!$A$1:$BOP$23, VLOOKUP(TFM!$A$2, BS!$A$66:$B$93, 2, FALSE), FALSE)))</f>
        <v>0</v>
      </c>
      <c r="AU41" s="120">
        <f t="shared" ref="AU41:AU45" si="123">AS41-AR41+AQ41</f>
        <v>-10702</v>
      </c>
      <c r="AV41" s="124" t="str">
        <f t="shared" ref="AV41:AV45" si="124">CONCATENATE($E41, "_", AV$4)</f>
        <v>i_nf</v>
      </c>
      <c r="AW41" s="124" t="str">
        <f t="shared" ref="AW41:AX45" si="125">CONCATENATE($E41, "_", AW$4, "_", BC$4)</f>
        <v>i_nf_P</v>
      </c>
      <c r="AX41" s="124" t="str">
        <f t="shared" si="125"/>
        <v>i_nf_R</v>
      </c>
      <c r="AY41" s="124" t="str">
        <f>CONCATENATE($E41, "_", AX$4, "_", BF$5)</f>
        <v>i_nf_n</v>
      </c>
      <c r="AZ41" s="123"/>
      <c r="BA41" s="154"/>
      <c r="BB41" s="153">
        <f>IF(ISNA(HLOOKUP(AV41, data!$A$1:$BOP$23, VLOOKUP(TFM!$A$2, BS!$A$66:$B$93, 2, FALSE), FALSE)), 0, (HLOOKUP(AV41, data!$A$1:$BOP$23, VLOOKUP(TFM!$A$2, BS!$A$66:$B$93, 2, FALSE), FALSE)))</f>
        <v>-222082</v>
      </c>
      <c r="BC41" s="153">
        <f>IF(ISNA(HLOOKUP(AW41, data!$A$1:$BOP$23, VLOOKUP(TFM!$A$2, BS!$A$66:$B$93, 2, FALSE), FALSE)), 0, (HLOOKUP(AW41, data!$A$1:$BOP$23, VLOOKUP(TFM!$A$2, BS!$A$66:$B$93, 2, FALSE), FALSE)))</f>
        <v>0</v>
      </c>
      <c r="BD41" s="153">
        <f>IF(ISNA(HLOOKUP(AX41, data!$A$1:$BOP$23, VLOOKUP(TFM!$A$2, BS!$A$66:$B$93, 2, FALSE), FALSE)), 0, (HLOOKUP(AX41, data!$A$1:$BOP$23, VLOOKUP(TFM!$A$2, BS!$A$66:$B$93, 2, FALSE), FALSE)))</f>
        <v>0</v>
      </c>
      <c r="BE41" s="153">
        <f>IF(ISNA(HLOOKUP(AY41, data!$A$1:$BOP$23, VLOOKUP(TFM!$A$2, BS!$A$66:$B$93, 2, FALSE), FALSE)), 0, (HLOOKUP(AY41, data!$A$1:$BOP$23, VLOOKUP(TFM!$A$2, BS!$A$66:$B$93, 2, FALSE), FALSE)))</f>
        <v>0</v>
      </c>
      <c r="BF41" s="120">
        <f t="shared" ref="BF41:BF45" si="126">BD41-BC41+BB41</f>
        <v>-222082</v>
      </c>
      <c r="BG41" s="124" t="str">
        <f t="shared" ref="BG41:BG45" si="127">CONCATENATE($E41, "_", BG$4)</f>
        <v>i_row</v>
      </c>
      <c r="BH41" s="124" t="str">
        <f t="shared" ref="BH41:BI45" si="128">CONCATENATE($E41, "_", BH$4, "_", BN$4)</f>
        <v>i_row_P</v>
      </c>
      <c r="BI41" s="124" t="str">
        <f t="shared" si="128"/>
        <v>i_row_R</v>
      </c>
      <c r="BJ41" s="124" t="str">
        <f>CONCATENATE($E41, "_", BI$4, "_", BQ$5)</f>
        <v>i_row_n</v>
      </c>
      <c r="BK41" s="123"/>
      <c r="BL41" s="154"/>
      <c r="BM41" s="153">
        <f>IF(ISNA(HLOOKUP(BG41, data!$A$1:$BOP$23, VLOOKUP(TFM!$A$2, BS!$A$66:$B$93, 2, FALSE), FALSE)), 0, (HLOOKUP(BG41, data!$A$1:$BOP$23, VLOOKUP(TFM!$A$2, BS!$A$66:$B$93, 2, FALSE), FALSE)))</f>
        <v>0</v>
      </c>
      <c r="BN41" s="153">
        <f>IF(ISNA(HLOOKUP(BH41, data!$A$1:$BOP$23, VLOOKUP(TFM!$A$2, BS!$A$66:$B$93, 2, FALSE), FALSE)), 0, (HLOOKUP(BH41, data!$A$1:$BOP$23, VLOOKUP(TFM!$A$2, BS!$A$66:$B$93, 2, FALSE), FALSE)))</f>
        <v>0</v>
      </c>
      <c r="BO41" s="153">
        <f>IF(ISNA(HLOOKUP(BI41, data!$A$1:$BOP$23, VLOOKUP(TFM!$A$2, BS!$A$66:$B$93, 2, FALSE), FALSE)), 0, (HLOOKUP(BI41, data!$A$1:$BOP$23, VLOOKUP(TFM!$A$2, BS!$A$66:$B$93, 2, FALSE), FALSE)))</f>
        <v>0</v>
      </c>
      <c r="BP41" s="153">
        <f>IF(ISNA(HLOOKUP(BJ41, data!$A$1:$BOP$23, VLOOKUP(TFM!$A$2, BS!$A$66:$B$93, 2, FALSE), FALSE)), 0, (HLOOKUP(BJ41, data!$A$1:$BOP$23, VLOOKUP(TFM!$A$2, BS!$A$66:$B$93, 2, FALSE), FALSE)))</f>
        <v>0</v>
      </c>
      <c r="BQ41" s="120">
        <f t="shared" ref="BQ41:BQ45" si="129">BO41-BN41+BM41</f>
        <v>0</v>
      </c>
    </row>
    <row r="42" spans="1:72" s="116" customFormat="1" x14ac:dyDescent="0.2">
      <c r="A42" s="116" t="s">
        <v>83</v>
      </c>
      <c r="C42" s="116" t="s">
        <v>82</v>
      </c>
      <c r="E42" s="116" t="s">
        <v>162</v>
      </c>
      <c r="F42" s="124" t="str">
        <f t="shared" si="113"/>
        <v>i_fc_s1</v>
      </c>
      <c r="G42" s="124" t="str">
        <f t="shared" si="114"/>
        <v>i_fc_s1_P</v>
      </c>
      <c r="H42" s="124" t="str">
        <f t="shared" si="114"/>
        <v>i_fc_s1_R</v>
      </c>
      <c r="I42" s="124" t="str">
        <f>CONCATENATE($E42, "_", H$4, "_", N$5)</f>
        <v>i_fc_s1_n</v>
      </c>
      <c r="J42" s="153">
        <f>IF(ISNA(HLOOKUP(F42, data!$A$1:$BOP$23, VLOOKUP(TFM!$A$2, BS!$A$66:$B$93, 2, FALSE), FALSE)), 0, (HLOOKUP(F42, data!$A$1:$BOP$23, VLOOKUP(TFM!$A$2, BS!$A$66:$B$93, 2, FALSE), FALSE)))</f>
        <v>-378789</v>
      </c>
      <c r="K42" s="153">
        <f>IF(ISNA(HLOOKUP(G42, data!$A$1:$BOP$23, VLOOKUP(TFM!$A$2, BS!$A$66:$B$93, 2, FALSE), FALSE)), 0, (HLOOKUP(G42, data!$A$1:$BOP$23, VLOOKUP(TFM!$A$2, BS!$A$66:$B$93, 2, FALSE), FALSE)))</f>
        <v>0</v>
      </c>
      <c r="L42" s="153">
        <f>IF(ISNA(HLOOKUP(H42, data!$A$1:$BOP$23, VLOOKUP(TFM!$A$2, BS!$A$66:$B$93, 2, FALSE), FALSE)), 0, (HLOOKUP(H42, data!$A$1:$BOP$23, VLOOKUP(TFM!$A$2, BS!$A$66:$B$93, 2, FALSE), FALSE)))</f>
        <v>0</v>
      </c>
      <c r="M42" s="153">
        <f>IF(ISNA(HLOOKUP(I42, data!$A$1:$BOP$23, VLOOKUP(TFM!$A$2, BS!$A$66:$B$93, 2, FALSE), FALSE)), 0, (HLOOKUP(I42, data!$A$1:$BOP$23, VLOOKUP(TFM!$A$2, BS!$A$66:$B$93, 2, FALSE), FALSE)))</f>
        <v>0</v>
      </c>
      <c r="N42" s="120">
        <f t="shared" si="115"/>
        <v>-378789</v>
      </c>
      <c r="O42" s="124" t="str">
        <f t="shared" si="116"/>
        <v>i_fc_h</v>
      </c>
      <c r="P42" s="124" t="str">
        <f t="shared" si="117"/>
        <v>i_fc_h_P</v>
      </c>
      <c r="Q42" s="124" t="str">
        <f t="shared" si="117"/>
        <v>i_fc_h_R</v>
      </c>
      <c r="R42" s="124" t="str">
        <f>CONCATENATE($E42, "_", Q$4, "_", Y$5)</f>
        <v>i_fc_h_n</v>
      </c>
      <c r="S42" s="123"/>
      <c r="T42" s="154"/>
      <c r="U42" s="153">
        <f>IF(ISNA(HLOOKUP(O42, data!$A$1:$BOP$23, VLOOKUP(TFM!$A$2, BS!$A$66:$B$93, 2, FALSE), FALSE)), 0, (HLOOKUP(O42, data!$A$1:$BOP$23, VLOOKUP(TFM!$A$2, BS!$A$66:$B$93, 2, FALSE), FALSE)))</f>
        <v>-80985</v>
      </c>
      <c r="V42" s="153">
        <f>IF(ISNA(HLOOKUP(P42, data!$A$1:$BOP$23, VLOOKUP(TFM!$A$2, BS!$A$66:$B$93, 2, FALSE), FALSE)), 0, (HLOOKUP(P42, data!$A$1:$BOP$23, VLOOKUP(TFM!$A$2, BS!$A$66:$B$93, 2, FALSE), FALSE)))</f>
        <v>0</v>
      </c>
      <c r="W42" s="153">
        <f>IF(ISNA(HLOOKUP(Q42, data!$A$1:$BOP$23, VLOOKUP(TFM!$A$2, BS!$A$66:$B$93, 2, FALSE), FALSE)), 0, (HLOOKUP(Q42, data!$A$1:$BOP$23, VLOOKUP(TFM!$A$2, BS!$A$66:$B$93, 2, FALSE), FALSE)))</f>
        <v>0</v>
      </c>
      <c r="X42" s="153">
        <f>IF(ISNA(HLOOKUP(R42, data!$A$1:$BOP$23, VLOOKUP(TFM!$A$2, BS!$A$66:$B$93, 2, FALSE), FALSE)), 0, (HLOOKUP(R42, data!$A$1:$BOP$23, VLOOKUP(TFM!$A$2, BS!$A$66:$B$93, 2, FALSE), FALSE)))</f>
        <v>0</v>
      </c>
      <c r="Y42" s="120">
        <f t="shared" si="118"/>
        <v>-80985</v>
      </c>
      <c r="Z42" s="124" t="str">
        <f t="shared" si="119"/>
        <v>i_fc_g</v>
      </c>
      <c r="AA42" s="124" t="str">
        <f t="shared" si="120"/>
        <v>i_fc_g_P</v>
      </c>
      <c r="AB42" s="124" t="str">
        <f t="shared" si="120"/>
        <v>i_fc_g_R</v>
      </c>
      <c r="AC42" s="124" t="str">
        <f>CONCATENATE($E42, "_", AB$4, "_", AJ$5)</f>
        <v>i_fc_g_n</v>
      </c>
      <c r="AD42" s="123"/>
      <c r="AE42" s="154"/>
      <c r="AF42" s="153">
        <f>IF(ISNA(HLOOKUP(Z42, data!$A$1:$BOP$23, VLOOKUP(TFM!$A$2, BS!$A$66:$B$93, 2, FALSE), FALSE)), 0, (HLOOKUP(Z42, data!$A$1:$BOP$23, VLOOKUP(TFM!$A$2, BS!$A$66:$B$93, 2, FALSE), FALSE)))</f>
        <v>-76354</v>
      </c>
      <c r="AG42" s="153">
        <f>IF(ISNA(HLOOKUP(AA42, data!$A$1:$BOP$23, VLOOKUP(TFM!$A$2, BS!$A$66:$B$93, 2, FALSE), FALSE)), 0, (HLOOKUP(AA42, data!$A$1:$BOP$23, VLOOKUP(TFM!$A$2, BS!$A$66:$B$93, 2, FALSE), FALSE)))</f>
        <v>0</v>
      </c>
      <c r="AH42" s="153">
        <f>IF(ISNA(HLOOKUP(AB42, data!$A$1:$BOP$23, VLOOKUP(TFM!$A$2, BS!$A$66:$B$93, 2, FALSE), FALSE)), 0, (HLOOKUP(AB42, data!$A$1:$BOP$23, VLOOKUP(TFM!$A$2, BS!$A$66:$B$93, 2, FALSE), FALSE)))</f>
        <v>0</v>
      </c>
      <c r="AI42" s="153">
        <f>IF(ISNA(HLOOKUP(AC42, data!$A$1:$BOP$23, VLOOKUP(TFM!$A$2, BS!$A$66:$B$93, 2, FALSE), FALSE)), 0, (HLOOKUP(AC42, data!$A$1:$BOP$23, VLOOKUP(TFM!$A$2, BS!$A$66:$B$93, 2, FALSE), FALSE)))</f>
        <v>0</v>
      </c>
      <c r="AJ42" s="120">
        <f>AH42-AG42+AF42</f>
        <v>-76354</v>
      </c>
      <c r="AK42" s="124" t="str">
        <f t="shared" si="121"/>
        <v>i_fc_f</v>
      </c>
      <c r="AL42" s="124" t="str">
        <f t="shared" si="122"/>
        <v>i_fc_f_P</v>
      </c>
      <c r="AM42" s="124" t="str">
        <f t="shared" si="122"/>
        <v>i_fc_f_R</v>
      </c>
      <c r="AN42" s="124" t="str">
        <f>CONCATENATE($E42, "_", AM$4, "_", AU$5)</f>
        <v>i_fc_f_n</v>
      </c>
      <c r="AO42" s="123"/>
      <c r="AP42" s="154"/>
      <c r="AQ42" s="153">
        <f>IF(ISNA(HLOOKUP(AK42, data!$A$1:$BOP$23, VLOOKUP(TFM!$A$2, BS!$A$66:$B$93, 2, FALSE), FALSE)), 0, (HLOOKUP(AK42, data!$A$1:$BOP$23, VLOOKUP(TFM!$A$2, BS!$A$66:$B$93, 2, FALSE), FALSE)))</f>
        <v>-10702</v>
      </c>
      <c r="AR42" s="153">
        <f>IF(ISNA(HLOOKUP(AL42, data!$A$1:$BOP$23, VLOOKUP(TFM!$A$2, BS!$A$66:$B$93, 2, FALSE), FALSE)), 0, (HLOOKUP(AL42, data!$A$1:$BOP$23, VLOOKUP(TFM!$A$2, BS!$A$66:$B$93, 2, FALSE), FALSE)))</f>
        <v>0</v>
      </c>
      <c r="AS42" s="153">
        <f>IF(ISNA(HLOOKUP(AM42, data!$A$1:$BOP$23, VLOOKUP(TFM!$A$2, BS!$A$66:$B$93, 2, FALSE), FALSE)), 0, (HLOOKUP(AM42, data!$A$1:$BOP$23, VLOOKUP(TFM!$A$2, BS!$A$66:$B$93, 2, FALSE), FALSE)))</f>
        <v>0</v>
      </c>
      <c r="AT42" s="153">
        <f>IF(ISNA(HLOOKUP(AN42, data!$A$1:$BOP$23, VLOOKUP(TFM!$A$2, BS!$A$66:$B$93, 2, FALSE), FALSE)), 0, (HLOOKUP(AN42, data!$A$1:$BOP$23, VLOOKUP(TFM!$A$2, BS!$A$66:$B$93, 2, FALSE), FALSE)))</f>
        <v>0</v>
      </c>
      <c r="AU42" s="120">
        <f t="shared" si="123"/>
        <v>-10702</v>
      </c>
      <c r="AV42" s="124" t="str">
        <f t="shared" si="124"/>
        <v>i_fc_nf</v>
      </c>
      <c r="AW42" s="124" t="str">
        <f t="shared" si="125"/>
        <v>i_fc_nf_P</v>
      </c>
      <c r="AX42" s="124" t="str">
        <f t="shared" si="125"/>
        <v>i_fc_nf_R</v>
      </c>
      <c r="AY42" s="124" t="str">
        <f>CONCATENATE($E42, "_", AX$4, "_", BF$5)</f>
        <v>i_fc_nf_n</v>
      </c>
      <c r="AZ42" s="123"/>
      <c r="BA42" s="154"/>
      <c r="BB42" s="153">
        <f>IF(ISNA(HLOOKUP(AV42, data!$A$1:$BOP$23, VLOOKUP(TFM!$A$2, BS!$A$66:$B$93, 2, FALSE), FALSE)), 0, (HLOOKUP(AV42, data!$A$1:$BOP$23, VLOOKUP(TFM!$A$2, BS!$A$66:$B$93, 2, FALSE), FALSE)))</f>
        <v>-210748</v>
      </c>
      <c r="BC42" s="153">
        <f>IF(ISNA(HLOOKUP(AW42, data!$A$1:$BOP$23, VLOOKUP(TFM!$A$2, BS!$A$66:$B$93, 2, FALSE), FALSE)), 0, (HLOOKUP(AW42, data!$A$1:$BOP$23, VLOOKUP(TFM!$A$2, BS!$A$66:$B$93, 2, FALSE), FALSE)))</f>
        <v>0</v>
      </c>
      <c r="BD42" s="153">
        <f>IF(ISNA(HLOOKUP(AX42, data!$A$1:$BOP$23, VLOOKUP(TFM!$A$2, BS!$A$66:$B$93, 2, FALSE), FALSE)), 0, (HLOOKUP(AX42, data!$A$1:$BOP$23, VLOOKUP(TFM!$A$2, BS!$A$66:$B$93, 2, FALSE), FALSE)))</f>
        <v>0</v>
      </c>
      <c r="BE42" s="153">
        <f>IF(ISNA(HLOOKUP(AY42, data!$A$1:$BOP$23, VLOOKUP(TFM!$A$2, BS!$A$66:$B$93, 2, FALSE), FALSE)), 0, (HLOOKUP(AY42, data!$A$1:$BOP$23, VLOOKUP(TFM!$A$2, BS!$A$66:$B$93, 2, FALSE), FALSE)))</f>
        <v>0</v>
      </c>
      <c r="BF42" s="120">
        <f t="shared" si="126"/>
        <v>-210748</v>
      </c>
      <c r="BG42" s="124" t="str">
        <f t="shared" si="127"/>
        <v>i_fc_row</v>
      </c>
      <c r="BH42" s="124" t="str">
        <f t="shared" si="128"/>
        <v>i_fc_row_P</v>
      </c>
      <c r="BI42" s="124" t="str">
        <f t="shared" si="128"/>
        <v>i_fc_row_R</v>
      </c>
      <c r="BJ42" s="124" t="str">
        <f>CONCATENATE($E42, "_", BI$4, "_", BQ$5)</f>
        <v>i_fc_row_n</v>
      </c>
      <c r="BK42" s="123"/>
      <c r="BL42" s="154"/>
      <c r="BM42" s="153">
        <f>IF(ISNA(HLOOKUP(BG42, data!$A$1:$BOP$23, VLOOKUP(TFM!$A$2, BS!$A$66:$B$93, 2, FALSE), FALSE)), 0, (HLOOKUP(BG42, data!$A$1:$BOP$23, VLOOKUP(TFM!$A$2, BS!$A$66:$B$93, 2, FALSE), FALSE)))</f>
        <v>0</v>
      </c>
      <c r="BN42" s="153">
        <f>IF(ISNA(HLOOKUP(BH42, data!$A$1:$BOP$23, VLOOKUP(TFM!$A$2, BS!$A$66:$B$93, 2, FALSE), FALSE)), 0, (HLOOKUP(BH42, data!$A$1:$BOP$23, VLOOKUP(TFM!$A$2, BS!$A$66:$B$93, 2, FALSE), FALSE)))</f>
        <v>0</v>
      </c>
      <c r="BO42" s="153">
        <f>IF(ISNA(HLOOKUP(BI42, data!$A$1:$BOP$23, VLOOKUP(TFM!$A$2, BS!$A$66:$B$93, 2, FALSE), FALSE)), 0, (HLOOKUP(BI42, data!$A$1:$BOP$23, VLOOKUP(TFM!$A$2, BS!$A$66:$B$93, 2, FALSE), FALSE)))</f>
        <v>0</v>
      </c>
      <c r="BP42" s="153">
        <f>IF(ISNA(HLOOKUP(BJ42, data!$A$1:$BOP$23, VLOOKUP(TFM!$A$2, BS!$A$66:$B$93, 2, FALSE), FALSE)), 0, (HLOOKUP(BJ42, data!$A$1:$BOP$23, VLOOKUP(TFM!$A$2, BS!$A$66:$B$93, 2, FALSE), FALSE)))</f>
        <v>0</v>
      </c>
      <c r="BQ42" s="120">
        <f t="shared" si="129"/>
        <v>0</v>
      </c>
    </row>
    <row r="43" spans="1:72" s="116" customFormat="1" x14ac:dyDescent="0.2">
      <c r="A43" s="116" t="s">
        <v>81</v>
      </c>
      <c r="C43" s="116" t="s">
        <v>80</v>
      </c>
      <c r="E43" s="116" t="s">
        <v>161</v>
      </c>
      <c r="F43" s="124" t="str">
        <f t="shared" si="113"/>
        <v>in_c_s1</v>
      </c>
      <c r="G43" s="124" t="str">
        <f t="shared" si="114"/>
        <v>in_c_s1_P</v>
      </c>
      <c r="H43" s="124" t="str">
        <f t="shared" si="114"/>
        <v>in_c_s1_R</v>
      </c>
      <c r="I43" s="124" t="str">
        <f>CONCATENATE($E43, "_", H$4, "_", N$5)</f>
        <v>in_c_s1_n</v>
      </c>
      <c r="J43" s="153">
        <f>IF(ISNA(HLOOKUP(F43, data!$A$1:$BOP$23, VLOOKUP(TFM!$A$2, BS!$A$66:$B$93, 2, FALSE), FALSE)), 0, (HLOOKUP(F43, data!$A$1:$BOP$23, VLOOKUP(TFM!$A$2, BS!$A$66:$B$93, 2, FALSE), FALSE)))</f>
        <v>-13119</v>
      </c>
      <c r="K43" s="153">
        <f>IF(ISNA(HLOOKUP(G43, data!$A$1:$BOP$23, VLOOKUP(TFM!$A$2, BS!$A$66:$B$93, 2, FALSE), FALSE)), 0, (HLOOKUP(G43, data!$A$1:$BOP$23, VLOOKUP(TFM!$A$2, BS!$A$66:$B$93, 2, FALSE), FALSE)))</f>
        <v>0</v>
      </c>
      <c r="L43" s="153">
        <f>IF(ISNA(HLOOKUP(H43, data!$A$1:$BOP$23, VLOOKUP(TFM!$A$2, BS!$A$66:$B$93, 2, FALSE), FALSE)), 0, (HLOOKUP(H43, data!$A$1:$BOP$23, VLOOKUP(TFM!$A$2, BS!$A$66:$B$93, 2, FALSE), FALSE)))</f>
        <v>0</v>
      </c>
      <c r="M43" s="153">
        <f>IF(ISNA(HLOOKUP(I43, data!$A$1:$BOP$23, VLOOKUP(TFM!$A$2, BS!$A$66:$B$93, 2, FALSE), FALSE)), 0, (HLOOKUP(I43, data!$A$1:$BOP$23, VLOOKUP(TFM!$A$2, BS!$A$66:$B$93, 2, FALSE), FALSE)))</f>
        <v>0</v>
      </c>
      <c r="N43" s="120">
        <f t="shared" si="115"/>
        <v>-13119</v>
      </c>
      <c r="O43" s="124" t="str">
        <f t="shared" si="116"/>
        <v>in_c_h</v>
      </c>
      <c r="P43" s="124" t="str">
        <f t="shared" si="117"/>
        <v>in_c_h_P</v>
      </c>
      <c r="Q43" s="124" t="str">
        <f t="shared" si="117"/>
        <v>in_c_h_R</v>
      </c>
      <c r="R43" s="124" t="str">
        <f>CONCATENATE($E43, "_", Q$4, "_", Y$5)</f>
        <v>in_c_h_n</v>
      </c>
      <c r="S43" s="123"/>
      <c r="T43" s="154"/>
      <c r="U43" s="153">
        <f>IF(ISNA(HLOOKUP(O43, data!$A$1:$BOP$23, VLOOKUP(TFM!$A$2, BS!$A$66:$B$93, 2, FALSE), FALSE)), 0, (HLOOKUP(O43, data!$A$1:$BOP$23, VLOOKUP(TFM!$A$2, BS!$A$66:$B$93, 2, FALSE), FALSE)))</f>
        <v>-1785</v>
      </c>
      <c r="V43" s="153">
        <f>IF(ISNA(HLOOKUP(P43, data!$A$1:$BOP$23, VLOOKUP(TFM!$A$2, BS!$A$66:$B$93, 2, FALSE), FALSE)), 0, (HLOOKUP(P43, data!$A$1:$BOP$23, VLOOKUP(TFM!$A$2, BS!$A$66:$B$93, 2, FALSE), FALSE)))</f>
        <v>0</v>
      </c>
      <c r="W43" s="153">
        <f>IF(ISNA(HLOOKUP(Q43, data!$A$1:$BOP$23, VLOOKUP(TFM!$A$2, BS!$A$66:$B$93, 2, FALSE), FALSE)), 0, (HLOOKUP(Q43, data!$A$1:$BOP$23, VLOOKUP(TFM!$A$2, BS!$A$66:$B$93, 2, FALSE), FALSE)))</f>
        <v>0</v>
      </c>
      <c r="X43" s="153">
        <f>IF(ISNA(HLOOKUP(R43, data!$A$1:$BOP$23, VLOOKUP(TFM!$A$2, BS!$A$66:$B$93, 2, FALSE), FALSE)), 0, (HLOOKUP(R43, data!$A$1:$BOP$23, VLOOKUP(TFM!$A$2, BS!$A$66:$B$93, 2, FALSE), FALSE)))</f>
        <v>0</v>
      </c>
      <c r="Y43" s="120">
        <f t="shared" si="118"/>
        <v>-1785</v>
      </c>
      <c r="Z43" s="124" t="str">
        <f t="shared" si="119"/>
        <v>in_c_g</v>
      </c>
      <c r="AA43" s="124" t="str">
        <f t="shared" si="120"/>
        <v>in_c_g_P</v>
      </c>
      <c r="AB43" s="124" t="str">
        <f t="shared" si="120"/>
        <v>in_c_g_R</v>
      </c>
      <c r="AC43" s="124" t="str">
        <f>CONCATENATE($E43, "_", AB$4, "_", AJ$5)</f>
        <v>in_c_g_n</v>
      </c>
      <c r="AD43" s="123"/>
      <c r="AE43" s="154"/>
      <c r="AF43" s="153">
        <f>IF(ISNA(HLOOKUP(Z43, data!$A$1:$BOP$23, VLOOKUP(TFM!$A$2, BS!$A$66:$B$93, 2, FALSE), FALSE)), 0, (HLOOKUP(Z43, data!$A$1:$BOP$23, VLOOKUP(TFM!$A$2, BS!$A$66:$B$93, 2, FALSE), FALSE)))</f>
        <v>0</v>
      </c>
      <c r="AG43" s="153">
        <f>IF(ISNA(HLOOKUP(AA43, data!$A$1:$BOP$23, VLOOKUP(TFM!$A$2, BS!$A$66:$B$93, 2, FALSE), FALSE)), 0, (HLOOKUP(AA43, data!$A$1:$BOP$23, VLOOKUP(TFM!$A$2, BS!$A$66:$B$93, 2, FALSE), FALSE)))</f>
        <v>0</v>
      </c>
      <c r="AH43" s="153">
        <f>IF(ISNA(HLOOKUP(AB43, data!$A$1:$BOP$23, VLOOKUP(TFM!$A$2, BS!$A$66:$B$93, 2, FALSE), FALSE)), 0, (HLOOKUP(AB43, data!$A$1:$BOP$23, VLOOKUP(TFM!$A$2, BS!$A$66:$B$93, 2, FALSE), FALSE)))</f>
        <v>0</v>
      </c>
      <c r="AI43" s="153">
        <f>IF(ISNA(HLOOKUP(AC43, data!$A$1:$BOP$23, VLOOKUP(TFM!$A$2, BS!$A$66:$B$93, 2, FALSE), FALSE)), 0, (HLOOKUP(AC43, data!$A$1:$BOP$23, VLOOKUP(TFM!$A$2, BS!$A$66:$B$93, 2, FALSE), FALSE)))</f>
        <v>0</v>
      </c>
      <c r="AJ43" s="120">
        <f>AH43-AG43+AF43</f>
        <v>0</v>
      </c>
      <c r="AK43" s="124" t="str">
        <f t="shared" si="121"/>
        <v>in_c_f</v>
      </c>
      <c r="AL43" s="124" t="str">
        <f t="shared" si="122"/>
        <v>in_c_f_P</v>
      </c>
      <c r="AM43" s="124" t="str">
        <f t="shared" si="122"/>
        <v>in_c_f_R</v>
      </c>
      <c r="AN43" s="124" t="str">
        <f>CONCATENATE($E43, "_", AM$4, "_", AU$5)</f>
        <v>in_c_f_n</v>
      </c>
      <c r="AO43" s="123"/>
      <c r="AP43" s="154"/>
      <c r="AQ43" s="153">
        <f>IF(ISNA(HLOOKUP(AK43, data!$A$1:$BOP$23, VLOOKUP(TFM!$A$2, BS!$A$66:$B$93, 2, FALSE), FALSE)), 0, (HLOOKUP(AK43, data!$A$1:$BOP$23, VLOOKUP(TFM!$A$2, BS!$A$66:$B$93, 2, FALSE), FALSE)))</f>
        <v>0</v>
      </c>
      <c r="AR43" s="153">
        <f>IF(ISNA(HLOOKUP(AL43, data!$A$1:$BOP$23, VLOOKUP(TFM!$A$2, BS!$A$66:$B$93, 2, FALSE), FALSE)), 0, (HLOOKUP(AL43, data!$A$1:$BOP$23, VLOOKUP(TFM!$A$2, BS!$A$66:$B$93, 2, FALSE), FALSE)))</f>
        <v>0</v>
      </c>
      <c r="AS43" s="153">
        <f>IF(ISNA(HLOOKUP(AM43, data!$A$1:$BOP$23, VLOOKUP(TFM!$A$2, BS!$A$66:$B$93, 2, FALSE), FALSE)), 0, (HLOOKUP(AM43, data!$A$1:$BOP$23, VLOOKUP(TFM!$A$2, BS!$A$66:$B$93, 2, FALSE), FALSE)))</f>
        <v>0</v>
      </c>
      <c r="AT43" s="153">
        <f>IF(ISNA(HLOOKUP(AN43, data!$A$1:$BOP$23, VLOOKUP(TFM!$A$2, BS!$A$66:$B$93, 2, FALSE), FALSE)), 0, (HLOOKUP(AN43, data!$A$1:$BOP$23, VLOOKUP(TFM!$A$2, BS!$A$66:$B$93, 2, FALSE), FALSE)))</f>
        <v>0</v>
      </c>
      <c r="AU43" s="120">
        <f t="shared" si="123"/>
        <v>0</v>
      </c>
      <c r="AV43" s="124" t="str">
        <f t="shared" si="124"/>
        <v>in_c_nf</v>
      </c>
      <c r="AW43" s="124" t="str">
        <f t="shared" si="125"/>
        <v>in_c_nf_P</v>
      </c>
      <c r="AX43" s="124" t="str">
        <f t="shared" si="125"/>
        <v>in_c_nf_R</v>
      </c>
      <c r="AY43" s="124" t="str">
        <f>CONCATENATE($E43, "_", AX$4, "_", BF$5)</f>
        <v>in_c_nf_n</v>
      </c>
      <c r="AZ43" s="123"/>
      <c r="BA43" s="154"/>
      <c r="BB43" s="153">
        <f>IF(ISNA(HLOOKUP(AV43, data!$A$1:$BOP$23, VLOOKUP(TFM!$A$2, BS!$A$66:$B$93, 2, FALSE), FALSE)), 0, (HLOOKUP(AV43, data!$A$1:$BOP$23, VLOOKUP(TFM!$A$2, BS!$A$66:$B$93, 2, FALSE), FALSE)))</f>
        <v>-11334</v>
      </c>
      <c r="BC43" s="153">
        <f>IF(ISNA(HLOOKUP(AW43, data!$A$1:$BOP$23, VLOOKUP(TFM!$A$2, BS!$A$66:$B$93, 2, FALSE), FALSE)), 0, (HLOOKUP(AW43, data!$A$1:$BOP$23, VLOOKUP(TFM!$A$2, BS!$A$66:$B$93, 2, FALSE), FALSE)))</f>
        <v>0</v>
      </c>
      <c r="BD43" s="153">
        <f>IF(ISNA(HLOOKUP(AX43, data!$A$1:$BOP$23, VLOOKUP(TFM!$A$2, BS!$A$66:$B$93, 2, FALSE), FALSE)), 0, (HLOOKUP(AX43, data!$A$1:$BOP$23, VLOOKUP(TFM!$A$2, BS!$A$66:$B$93, 2, FALSE), FALSE)))</f>
        <v>0</v>
      </c>
      <c r="BE43" s="153">
        <f>IF(ISNA(HLOOKUP(AY43, data!$A$1:$BOP$23, VLOOKUP(TFM!$A$2, BS!$A$66:$B$93, 2, FALSE), FALSE)), 0, (HLOOKUP(AY43, data!$A$1:$BOP$23, VLOOKUP(TFM!$A$2, BS!$A$66:$B$93, 2, FALSE), FALSE)))</f>
        <v>0</v>
      </c>
      <c r="BF43" s="120">
        <f t="shared" si="126"/>
        <v>-11334</v>
      </c>
      <c r="BG43" s="124" t="str">
        <f t="shared" si="127"/>
        <v>in_c_row</v>
      </c>
      <c r="BH43" s="124" t="str">
        <f t="shared" si="128"/>
        <v>in_c_row_P</v>
      </c>
      <c r="BI43" s="124" t="str">
        <f t="shared" si="128"/>
        <v>in_c_row_R</v>
      </c>
      <c r="BJ43" s="124" t="str">
        <f>CONCATENATE($E43, "_", BI$4, "_", BQ$5)</f>
        <v>in_c_row_n</v>
      </c>
      <c r="BK43" s="123"/>
      <c r="BL43" s="154"/>
      <c r="BM43" s="153">
        <f>IF(ISNA(HLOOKUP(BG43, data!$A$1:$BOP$23, VLOOKUP(TFM!$A$2, BS!$A$66:$B$93, 2, FALSE), FALSE)), 0, (HLOOKUP(BG43, data!$A$1:$BOP$23, VLOOKUP(TFM!$A$2, BS!$A$66:$B$93, 2, FALSE), FALSE)))</f>
        <v>0</v>
      </c>
      <c r="BN43" s="153">
        <f>IF(ISNA(HLOOKUP(BH43, data!$A$1:$BOP$23, VLOOKUP(TFM!$A$2, BS!$A$66:$B$93, 2, FALSE), FALSE)), 0, (HLOOKUP(BH43, data!$A$1:$BOP$23, VLOOKUP(TFM!$A$2, BS!$A$66:$B$93, 2, FALSE), FALSE)))</f>
        <v>0</v>
      </c>
      <c r="BO43" s="153">
        <f>IF(ISNA(HLOOKUP(BI43, data!$A$1:$BOP$23, VLOOKUP(TFM!$A$2, BS!$A$66:$B$93, 2, FALSE), FALSE)), 0, (HLOOKUP(BI43, data!$A$1:$BOP$23, VLOOKUP(TFM!$A$2, BS!$A$66:$B$93, 2, FALSE), FALSE)))</f>
        <v>0</v>
      </c>
      <c r="BP43" s="153">
        <f>IF(ISNA(HLOOKUP(BJ43, data!$A$1:$BOP$23, VLOOKUP(TFM!$A$2, BS!$A$66:$B$93, 2, FALSE), FALSE)), 0, (HLOOKUP(BJ43, data!$A$1:$BOP$23, VLOOKUP(TFM!$A$2, BS!$A$66:$B$93, 2, FALSE), FALSE)))</f>
        <v>0</v>
      </c>
      <c r="BQ43" s="120">
        <f t="shared" si="129"/>
        <v>0</v>
      </c>
    </row>
    <row r="44" spans="1:72" s="116" customFormat="1" x14ac:dyDescent="0.2">
      <c r="A44" s="116" t="s">
        <v>79</v>
      </c>
      <c r="C44" s="116" t="s">
        <v>78</v>
      </c>
      <c r="E44" s="116" t="s">
        <v>160</v>
      </c>
      <c r="F44" s="124" t="str">
        <f t="shared" si="113"/>
        <v>ncv_s1</v>
      </c>
      <c r="G44" s="124" t="str">
        <f t="shared" si="114"/>
        <v>ncv_s1_P</v>
      </c>
      <c r="H44" s="124" t="str">
        <f t="shared" si="114"/>
        <v>ncv_s1_R</v>
      </c>
      <c r="I44" s="124" t="str">
        <f>CONCATENATE($E44, "_", H$4, "_", N$5)</f>
        <v>ncv_s1_n</v>
      </c>
      <c r="J44" s="153">
        <f>IF(ISNA(HLOOKUP(F44, data!$A$1:$BOP$23, VLOOKUP(TFM!$A$2, BS!$A$66:$B$93, 2, FALSE), FALSE)), 0, (HLOOKUP(F44, data!$A$1:$BOP$23, VLOOKUP(TFM!$A$2, BS!$A$66:$B$93, 2, FALSE), FALSE)))</f>
        <v>-3386</v>
      </c>
      <c r="K44" s="153">
        <f>IF(ISNA(HLOOKUP(G44, data!$A$1:$BOP$23, VLOOKUP(TFM!$A$2, BS!$A$66:$B$93, 2, FALSE), FALSE)), 0, (HLOOKUP(G44, data!$A$1:$BOP$23, VLOOKUP(TFM!$A$2, BS!$A$66:$B$93, 2, FALSE), FALSE)))</f>
        <v>0</v>
      </c>
      <c r="L44" s="153">
        <f>IF(ISNA(HLOOKUP(H44, data!$A$1:$BOP$23, VLOOKUP(TFM!$A$2, BS!$A$66:$B$93, 2, FALSE), FALSE)), 0, (HLOOKUP(H44, data!$A$1:$BOP$23, VLOOKUP(TFM!$A$2, BS!$A$66:$B$93, 2, FALSE), FALSE)))</f>
        <v>0</v>
      </c>
      <c r="M44" s="153">
        <f>IF(ISNA(HLOOKUP(I44, data!$A$1:$BOP$23, VLOOKUP(TFM!$A$2, BS!$A$66:$B$93, 2, FALSE), FALSE)), 0, (HLOOKUP(I44, data!$A$1:$BOP$23, VLOOKUP(TFM!$A$2, BS!$A$66:$B$93, 2, FALSE), FALSE)))</f>
        <v>0</v>
      </c>
      <c r="N44" s="120">
        <f t="shared" si="115"/>
        <v>-3386</v>
      </c>
      <c r="O44" s="124" t="str">
        <f t="shared" si="116"/>
        <v>ncv_h</v>
      </c>
      <c r="P44" s="124" t="str">
        <f t="shared" si="117"/>
        <v>ncv_h_P</v>
      </c>
      <c r="Q44" s="124" t="str">
        <f t="shared" si="117"/>
        <v>ncv_h_R</v>
      </c>
      <c r="R44" s="124" t="str">
        <f>CONCATENATE($E44, "_", Q$4, "_", Y$5)</f>
        <v>ncv_h_n</v>
      </c>
      <c r="S44" s="123"/>
      <c r="T44" s="154"/>
      <c r="U44" s="153">
        <f>IF(ISNA(HLOOKUP(O44, data!$A$1:$BOP$23, VLOOKUP(TFM!$A$2, BS!$A$66:$B$93, 2, FALSE), FALSE)), 0, (HLOOKUP(O44, data!$A$1:$BOP$23, VLOOKUP(TFM!$A$2, BS!$A$66:$B$93, 2, FALSE), FALSE)))</f>
        <v>-3386</v>
      </c>
      <c r="V44" s="153">
        <f>IF(ISNA(HLOOKUP(P44, data!$A$1:$BOP$23, VLOOKUP(TFM!$A$2, BS!$A$66:$B$93, 2, FALSE), FALSE)), 0, (HLOOKUP(P44, data!$A$1:$BOP$23, VLOOKUP(TFM!$A$2, BS!$A$66:$B$93, 2, FALSE), FALSE)))</f>
        <v>0</v>
      </c>
      <c r="W44" s="153">
        <f>IF(ISNA(HLOOKUP(Q44, data!$A$1:$BOP$23, VLOOKUP(TFM!$A$2, BS!$A$66:$B$93, 2, FALSE), FALSE)), 0, (HLOOKUP(Q44, data!$A$1:$BOP$23, VLOOKUP(TFM!$A$2, BS!$A$66:$B$93, 2, FALSE), FALSE)))</f>
        <v>0</v>
      </c>
      <c r="X44" s="153">
        <f>IF(ISNA(HLOOKUP(R44, data!$A$1:$BOP$23, VLOOKUP(TFM!$A$2, BS!$A$66:$B$93, 2, FALSE), FALSE)), 0, (HLOOKUP(R44, data!$A$1:$BOP$23, VLOOKUP(TFM!$A$2, BS!$A$66:$B$93, 2, FALSE), FALSE)))</f>
        <v>0</v>
      </c>
      <c r="Y44" s="120">
        <f t="shared" si="118"/>
        <v>-3386</v>
      </c>
      <c r="Z44" s="124" t="str">
        <f t="shared" si="119"/>
        <v>ncv_g</v>
      </c>
      <c r="AA44" s="124" t="str">
        <f t="shared" si="120"/>
        <v>ncv_g_P</v>
      </c>
      <c r="AB44" s="124" t="str">
        <f t="shared" si="120"/>
        <v>ncv_g_R</v>
      </c>
      <c r="AC44" s="124" t="str">
        <f>CONCATENATE($E44, "_", AB$4, "_", AJ$5)</f>
        <v>ncv_g_n</v>
      </c>
      <c r="AD44" s="123"/>
      <c r="AE44" s="154"/>
      <c r="AF44" s="153">
        <f>IF(ISNA(HLOOKUP(Z44, data!$A$1:$BOP$23, VLOOKUP(TFM!$A$2, BS!$A$66:$B$93, 2, FALSE), FALSE)), 0, (HLOOKUP(Z44, data!$A$1:$BOP$23, VLOOKUP(TFM!$A$2, BS!$A$66:$B$93, 2, FALSE), FALSE)))</f>
        <v>0</v>
      </c>
      <c r="AG44" s="153">
        <f>IF(ISNA(HLOOKUP(AA44, data!$A$1:$BOP$23, VLOOKUP(TFM!$A$2, BS!$A$66:$B$93, 2, FALSE), FALSE)), 0, (HLOOKUP(AA44, data!$A$1:$BOP$23, VLOOKUP(TFM!$A$2, BS!$A$66:$B$93, 2, FALSE), FALSE)))</f>
        <v>0</v>
      </c>
      <c r="AH44" s="153">
        <f>IF(ISNA(HLOOKUP(AB44, data!$A$1:$BOP$23, VLOOKUP(TFM!$A$2, BS!$A$66:$B$93, 2, FALSE), FALSE)), 0, (HLOOKUP(AB44, data!$A$1:$BOP$23, VLOOKUP(TFM!$A$2, BS!$A$66:$B$93, 2, FALSE), FALSE)))</f>
        <v>0</v>
      </c>
      <c r="AI44" s="153">
        <f>IF(ISNA(HLOOKUP(AC44, data!$A$1:$BOP$23, VLOOKUP(TFM!$A$2, BS!$A$66:$B$93, 2, FALSE), FALSE)), 0, (HLOOKUP(AC44, data!$A$1:$BOP$23, VLOOKUP(TFM!$A$2, BS!$A$66:$B$93, 2, FALSE), FALSE)))</f>
        <v>0</v>
      </c>
      <c r="AJ44" s="120">
        <f>AH44-AG44+AF44</f>
        <v>0</v>
      </c>
      <c r="AK44" s="124" t="str">
        <f t="shared" si="121"/>
        <v>ncv_f</v>
      </c>
      <c r="AL44" s="124" t="str">
        <f t="shared" si="122"/>
        <v>ncv_f_P</v>
      </c>
      <c r="AM44" s="124" t="str">
        <f t="shared" si="122"/>
        <v>ncv_f_R</v>
      </c>
      <c r="AN44" s="124" t="str">
        <f>CONCATENATE($E44, "_", AM$4, "_", AU$5)</f>
        <v>ncv_f_n</v>
      </c>
      <c r="AO44" s="123"/>
      <c r="AP44" s="154"/>
      <c r="AQ44" s="153">
        <f>IF(ISNA(HLOOKUP(AK44, data!$A$1:$BOP$23, VLOOKUP(TFM!$A$2, BS!$A$66:$B$93, 2, FALSE), FALSE)), 0, (HLOOKUP(AK44, data!$A$1:$BOP$23, VLOOKUP(TFM!$A$2, BS!$A$66:$B$93, 2, FALSE), FALSE)))</f>
        <v>0</v>
      </c>
      <c r="AR44" s="153">
        <f>IF(ISNA(HLOOKUP(AL44, data!$A$1:$BOP$23, VLOOKUP(TFM!$A$2, BS!$A$66:$B$93, 2, FALSE), FALSE)), 0, (HLOOKUP(AL44, data!$A$1:$BOP$23, VLOOKUP(TFM!$A$2, BS!$A$66:$B$93, 2, FALSE), FALSE)))</f>
        <v>0</v>
      </c>
      <c r="AS44" s="153">
        <f>IF(ISNA(HLOOKUP(AM44, data!$A$1:$BOP$23, VLOOKUP(TFM!$A$2, BS!$A$66:$B$93, 2, FALSE), FALSE)), 0, (HLOOKUP(AM44, data!$A$1:$BOP$23, VLOOKUP(TFM!$A$2, BS!$A$66:$B$93, 2, FALSE), FALSE)))</f>
        <v>0</v>
      </c>
      <c r="AT44" s="153">
        <f>IF(ISNA(HLOOKUP(AN44, data!$A$1:$BOP$23, VLOOKUP(TFM!$A$2, BS!$A$66:$B$93, 2, FALSE), FALSE)), 0, (HLOOKUP(AN44, data!$A$1:$BOP$23, VLOOKUP(TFM!$A$2, BS!$A$66:$B$93, 2, FALSE), FALSE)))</f>
        <v>0</v>
      </c>
      <c r="AU44" s="120">
        <f t="shared" si="123"/>
        <v>0</v>
      </c>
      <c r="AV44" s="124" t="str">
        <f t="shared" si="124"/>
        <v>ncv_nf</v>
      </c>
      <c r="AW44" s="124" t="str">
        <f t="shared" si="125"/>
        <v>ncv_nf_P</v>
      </c>
      <c r="AX44" s="124" t="str">
        <f t="shared" si="125"/>
        <v>ncv_nf_R</v>
      </c>
      <c r="AY44" s="124" t="str">
        <f>CONCATENATE($E44, "_", AX$4, "_", BF$5)</f>
        <v>ncv_nf_n</v>
      </c>
      <c r="AZ44" s="123"/>
      <c r="BA44" s="154"/>
      <c r="BB44" s="153">
        <f>IF(ISNA(HLOOKUP(AV44, data!$A$1:$BOP$23, VLOOKUP(TFM!$A$2, BS!$A$66:$B$93, 2, FALSE), FALSE)), 0, (HLOOKUP(AV44, data!$A$1:$BOP$23, VLOOKUP(TFM!$A$2, BS!$A$66:$B$93, 2, FALSE), FALSE)))</f>
        <v>0</v>
      </c>
      <c r="BC44" s="153">
        <f>IF(ISNA(HLOOKUP(AW44, data!$A$1:$BOP$23, VLOOKUP(TFM!$A$2, BS!$A$66:$B$93, 2, FALSE), FALSE)), 0, (HLOOKUP(AW44, data!$A$1:$BOP$23, VLOOKUP(TFM!$A$2, BS!$A$66:$B$93, 2, FALSE), FALSE)))</f>
        <v>0</v>
      </c>
      <c r="BD44" s="153">
        <f>IF(ISNA(HLOOKUP(AX44, data!$A$1:$BOP$23, VLOOKUP(TFM!$A$2, BS!$A$66:$B$93, 2, FALSE), FALSE)), 0, (HLOOKUP(AX44, data!$A$1:$BOP$23, VLOOKUP(TFM!$A$2, BS!$A$66:$B$93, 2, FALSE), FALSE)))</f>
        <v>0</v>
      </c>
      <c r="BE44" s="153">
        <f>IF(ISNA(HLOOKUP(AY44, data!$A$1:$BOP$23, VLOOKUP(TFM!$A$2, BS!$A$66:$B$93, 2, FALSE), FALSE)), 0, (HLOOKUP(AY44, data!$A$1:$BOP$23, VLOOKUP(TFM!$A$2, BS!$A$66:$B$93, 2, FALSE), FALSE)))</f>
        <v>0</v>
      </c>
      <c r="BF44" s="120">
        <f t="shared" si="126"/>
        <v>0</v>
      </c>
      <c r="BG44" s="124" t="str">
        <f t="shared" si="127"/>
        <v>ncv_row</v>
      </c>
      <c r="BH44" s="124" t="str">
        <f t="shared" si="128"/>
        <v>ncv_row_P</v>
      </c>
      <c r="BI44" s="124" t="str">
        <f t="shared" si="128"/>
        <v>ncv_row_R</v>
      </c>
      <c r="BJ44" s="124" t="str">
        <f>CONCATENATE($E44, "_", BI$4, "_", BQ$5)</f>
        <v>ncv_row_n</v>
      </c>
      <c r="BK44" s="123"/>
      <c r="BL44" s="154"/>
      <c r="BM44" s="153">
        <f>IF(ISNA(HLOOKUP(BG44, data!$A$1:$BOP$23, VLOOKUP(TFM!$A$2, BS!$A$66:$B$93, 2, FALSE), FALSE)), 0, (HLOOKUP(BG44, data!$A$1:$BOP$23, VLOOKUP(TFM!$A$2, BS!$A$66:$B$93, 2, FALSE), FALSE)))</f>
        <v>0</v>
      </c>
      <c r="BN44" s="153">
        <f>IF(ISNA(HLOOKUP(BH44, data!$A$1:$BOP$23, VLOOKUP(TFM!$A$2, BS!$A$66:$B$93, 2, FALSE), FALSE)), 0, (HLOOKUP(BH44, data!$A$1:$BOP$23, VLOOKUP(TFM!$A$2, BS!$A$66:$B$93, 2, FALSE), FALSE)))</f>
        <v>0</v>
      </c>
      <c r="BO44" s="153">
        <f>IF(ISNA(HLOOKUP(BI44, data!$A$1:$BOP$23, VLOOKUP(TFM!$A$2, BS!$A$66:$B$93, 2, FALSE), FALSE)), 0, (HLOOKUP(BI44, data!$A$1:$BOP$23, VLOOKUP(TFM!$A$2, BS!$A$66:$B$93, 2, FALSE), FALSE)))</f>
        <v>0</v>
      </c>
      <c r="BP44" s="153">
        <f>IF(ISNA(HLOOKUP(BJ44, data!$A$1:$BOP$23, VLOOKUP(TFM!$A$2, BS!$A$66:$B$93, 2, FALSE), FALSE)), 0, (HLOOKUP(BJ44, data!$A$1:$BOP$23, VLOOKUP(TFM!$A$2, BS!$A$66:$B$93, 2, FALSE), FALSE)))</f>
        <v>0</v>
      </c>
      <c r="BQ44" s="120">
        <f t="shared" si="129"/>
        <v>0</v>
      </c>
    </row>
    <row r="45" spans="1:72" s="116" customFormat="1" x14ac:dyDescent="0.2">
      <c r="A45" s="116" t="s">
        <v>77</v>
      </c>
      <c r="C45" s="116" t="s">
        <v>76</v>
      </c>
      <c r="E45" s="116" t="s">
        <v>159</v>
      </c>
      <c r="F45" s="124" t="str">
        <f t="shared" si="113"/>
        <v>dep_s1</v>
      </c>
      <c r="G45" s="124" t="str">
        <f t="shared" si="114"/>
        <v>dep_s1_P</v>
      </c>
      <c r="H45" s="124" t="str">
        <f t="shared" si="114"/>
        <v>dep_s1_R</v>
      </c>
      <c r="I45" s="124" t="str">
        <f>CONCATENATE($E45, "_", H$4, "_", N$5)</f>
        <v>dep_s1_n</v>
      </c>
      <c r="J45" s="153">
        <f>IF(ISNA(HLOOKUP(F45, data!$A$1:$BOP$23, VLOOKUP(TFM!$A$2, BS!$A$66:$B$93, 2, FALSE), FALSE)), 0, (HLOOKUP(F45, data!$A$1:$BOP$23, VLOOKUP(TFM!$A$2, BS!$A$66:$B$93, 2, FALSE), FALSE)))</f>
        <v>334981</v>
      </c>
      <c r="K45" s="153">
        <f>IF(ISNA(HLOOKUP(G45, data!$A$1:$BOP$23, VLOOKUP(TFM!$A$2, BS!$A$66:$B$93, 2, FALSE), FALSE)), 0, (HLOOKUP(G45, data!$A$1:$BOP$23, VLOOKUP(TFM!$A$2, BS!$A$66:$B$93, 2, FALSE), FALSE)))</f>
        <v>0</v>
      </c>
      <c r="L45" s="153">
        <f>IF(ISNA(HLOOKUP(H45, data!$A$1:$BOP$23, VLOOKUP(TFM!$A$2, BS!$A$66:$B$93, 2, FALSE), FALSE)), 0, (HLOOKUP(H45, data!$A$1:$BOP$23, VLOOKUP(TFM!$A$2, BS!$A$66:$B$93, 2, FALSE), FALSE)))</f>
        <v>0</v>
      </c>
      <c r="M45" s="153">
        <f>IF(ISNA(HLOOKUP(I45, data!$A$1:$BOP$23, VLOOKUP(TFM!$A$2, BS!$A$66:$B$93, 2, FALSE), FALSE)), 0, (HLOOKUP(I45, data!$A$1:$BOP$23, VLOOKUP(TFM!$A$2, BS!$A$66:$B$93, 2, FALSE), FALSE)))</f>
        <v>0</v>
      </c>
      <c r="N45" s="120">
        <f t="shared" si="115"/>
        <v>334981</v>
      </c>
      <c r="O45" s="124" t="str">
        <f t="shared" si="116"/>
        <v>dep_h</v>
      </c>
      <c r="P45" s="124" t="str">
        <f t="shared" si="117"/>
        <v>dep_h_P</v>
      </c>
      <c r="Q45" s="124" t="str">
        <f t="shared" si="117"/>
        <v>dep_h_R</v>
      </c>
      <c r="R45" s="124" t="str">
        <f>CONCATENATE($E45, "_", Q$4, "_", Y$5)</f>
        <v>dep_h_n</v>
      </c>
      <c r="S45" s="123"/>
      <c r="T45" s="154"/>
      <c r="U45" s="153">
        <f>IF(ISNA(HLOOKUP(O45, data!$A$1:$BOP$23, VLOOKUP(TFM!$A$2, BS!$A$66:$B$93, 2, FALSE), FALSE)), 0, (HLOOKUP(O45, data!$A$1:$BOP$23, VLOOKUP(TFM!$A$2, BS!$A$66:$B$93, 2, FALSE), FALSE)))</f>
        <v>67515</v>
      </c>
      <c r="V45" s="153">
        <f>IF(ISNA(HLOOKUP(P45, data!$A$1:$BOP$23, VLOOKUP(TFM!$A$2, BS!$A$66:$B$93, 2, FALSE), FALSE)), 0, (HLOOKUP(P45, data!$A$1:$BOP$23, VLOOKUP(TFM!$A$2, BS!$A$66:$B$93, 2, FALSE), FALSE)))</f>
        <v>0</v>
      </c>
      <c r="W45" s="153">
        <f>IF(ISNA(HLOOKUP(Q45, data!$A$1:$BOP$23, VLOOKUP(TFM!$A$2, BS!$A$66:$B$93, 2, FALSE), FALSE)), 0, (HLOOKUP(Q45, data!$A$1:$BOP$23, VLOOKUP(TFM!$A$2, BS!$A$66:$B$93, 2, FALSE), FALSE)))</f>
        <v>0</v>
      </c>
      <c r="X45" s="153">
        <f>IF(ISNA(HLOOKUP(R45, data!$A$1:$BOP$23, VLOOKUP(TFM!$A$2, BS!$A$66:$B$93, 2, FALSE), FALSE)), 0, (HLOOKUP(R45, data!$A$1:$BOP$23, VLOOKUP(TFM!$A$2, BS!$A$66:$B$93, 2, FALSE), FALSE)))</f>
        <v>0</v>
      </c>
      <c r="Y45" s="120">
        <f t="shared" si="118"/>
        <v>67515</v>
      </c>
      <c r="Z45" s="124" t="str">
        <f t="shared" si="119"/>
        <v>dep_g</v>
      </c>
      <c r="AA45" s="124" t="str">
        <f t="shared" si="120"/>
        <v>dep_g_P</v>
      </c>
      <c r="AB45" s="124" t="str">
        <f t="shared" si="120"/>
        <v>dep_g_R</v>
      </c>
      <c r="AC45" s="124" t="str">
        <f>CONCATENATE($E45, "_", AB$4, "_", AJ$5)</f>
        <v>dep_g_n</v>
      </c>
      <c r="AD45" s="123"/>
      <c r="AE45" s="154"/>
      <c r="AF45" s="153">
        <f>IF(ISNA(HLOOKUP(Z45, data!$A$1:$BOP$23, VLOOKUP(TFM!$A$2, BS!$A$66:$B$93, 2, FALSE), FALSE)), 0, (HLOOKUP(Z45, data!$A$1:$BOP$23, VLOOKUP(TFM!$A$2, BS!$A$66:$B$93, 2, FALSE), FALSE)))</f>
        <v>57684</v>
      </c>
      <c r="AG45" s="153">
        <f>IF(ISNA(HLOOKUP(AA45, data!$A$1:$BOP$23, VLOOKUP(TFM!$A$2, BS!$A$66:$B$93, 2, FALSE), FALSE)), 0, (HLOOKUP(AA45, data!$A$1:$BOP$23, VLOOKUP(TFM!$A$2, BS!$A$66:$B$93, 2, FALSE), FALSE)))</f>
        <v>0</v>
      </c>
      <c r="AH45" s="153">
        <f>IF(ISNA(HLOOKUP(AB45, data!$A$1:$BOP$23, VLOOKUP(TFM!$A$2, BS!$A$66:$B$93, 2, FALSE), FALSE)), 0, (HLOOKUP(AB45, data!$A$1:$BOP$23, VLOOKUP(TFM!$A$2, BS!$A$66:$B$93, 2, FALSE), FALSE)))</f>
        <v>0</v>
      </c>
      <c r="AI45" s="153">
        <f>IF(ISNA(HLOOKUP(AC45, data!$A$1:$BOP$23, VLOOKUP(TFM!$A$2, BS!$A$66:$B$93, 2, FALSE), FALSE)), 0, (HLOOKUP(AC45, data!$A$1:$BOP$23, VLOOKUP(TFM!$A$2, BS!$A$66:$B$93, 2, FALSE), FALSE)))</f>
        <v>0</v>
      </c>
      <c r="AJ45" s="120">
        <f>AH45-AG45+AF45</f>
        <v>57684</v>
      </c>
      <c r="AK45" s="124" t="str">
        <f t="shared" si="121"/>
        <v>dep_f</v>
      </c>
      <c r="AL45" s="124" t="str">
        <f t="shared" si="122"/>
        <v>dep_f_P</v>
      </c>
      <c r="AM45" s="124" t="str">
        <f t="shared" si="122"/>
        <v>dep_f_R</v>
      </c>
      <c r="AN45" s="124" t="str">
        <f>CONCATENATE($E45, "_", AM$4, "_", AU$5)</f>
        <v>dep_f_n</v>
      </c>
      <c r="AO45" s="123"/>
      <c r="AP45" s="154"/>
      <c r="AQ45" s="153">
        <f>IF(ISNA(HLOOKUP(AK45, data!$A$1:$BOP$23, VLOOKUP(TFM!$A$2, BS!$A$66:$B$93, 2, FALSE), FALSE)), 0, (HLOOKUP(AK45, data!$A$1:$BOP$23, VLOOKUP(TFM!$A$2, BS!$A$66:$B$93, 2, FALSE), FALSE)))</f>
        <v>11188</v>
      </c>
      <c r="AR45" s="153">
        <f>IF(ISNA(HLOOKUP(AL45, data!$A$1:$BOP$23, VLOOKUP(TFM!$A$2, BS!$A$66:$B$93, 2, FALSE), FALSE)), 0, (HLOOKUP(AL45, data!$A$1:$BOP$23, VLOOKUP(TFM!$A$2, BS!$A$66:$B$93, 2, FALSE), FALSE)))</f>
        <v>0</v>
      </c>
      <c r="AS45" s="153">
        <f>IF(ISNA(HLOOKUP(AM45, data!$A$1:$BOP$23, VLOOKUP(TFM!$A$2, BS!$A$66:$B$93, 2, FALSE), FALSE)), 0, (HLOOKUP(AM45, data!$A$1:$BOP$23, VLOOKUP(TFM!$A$2, BS!$A$66:$B$93, 2, FALSE), FALSE)))</f>
        <v>0</v>
      </c>
      <c r="AT45" s="153">
        <f>IF(ISNA(HLOOKUP(AN45, data!$A$1:$BOP$23, VLOOKUP(TFM!$A$2, BS!$A$66:$B$93, 2, FALSE), FALSE)), 0, (HLOOKUP(AN45, data!$A$1:$BOP$23, VLOOKUP(TFM!$A$2, BS!$A$66:$B$93, 2, FALSE), FALSE)))</f>
        <v>0</v>
      </c>
      <c r="AU45" s="120">
        <f t="shared" si="123"/>
        <v>11188</v>
      </c>
      <c r="AV45" s="124" t="str">
        <f t="shared" si="124"/>
        <v>dep_nf</v>
      </c>
      <c r="AW45" s="124" t="str">
        <f t="shared" si="125"/>
        <v>dep_nf_P</v>
      </c>
      <c r="AX45" s="124" t="str">
        <f t="shared" si="125"/>
        <v>dep_nf_R</v>
      </c>
      <c r="AY45" s="124" t="str">
        <f>CONCATENATE($E45, "_", AX$4, "_", BF$5)</f>
        <v>dep_nf_n</v>
      </c>
      <c r="AZ45" s="123"/>
      <c r="BA45" s="154"/>
      <c r="BB45" s="153">
        <f>IF(ISNA(HLOOKUP(AV45, data!$A$1:$BOP$23, VLOOKUP(TFM!$A$2, BS!$A$66:$B$93, 2, FALSE), FALSE)), 0, (HLOOKUP(AV45, data!$A$1:$BOP$23, VLOOKUP(TFM!$A$2, BS!$A$66:$B$93, 2, FALSE), FALSE)))</f>
        <v>198594</v>
      </c>
      <c r="BC45" s="153">
        <f>IF(ISNA(HLOOKUP(AW45, data!$A$1:$BOP$23, VLOOKUP(TFM!$A$2, BS!$A$66:$B$93, 2, FALSE), FALSE)), 0, (HLOOKUP(AW45, data!$A$1:$BOP$23, VLOOKUP(TFM!$A$2, BS!$A$66:$B$93, 2, FALSE), FALSE)))</f>
        <v>0</v>
      </c>
      <c r="BD45" s="153">
        <f>IF(ISNA(HLOOKUP(AX45, data!$A$1:$BOP$23, VLOOKUP(TFM!$A$2, BS!$A$66:$B$93, 2, FALSE), FALSE)), 0, (HLOOKUP(AX45, data!$A$1:$BOP$23, VLOOKUP(TFM!$A$2, BS!$A$66:$B$93, 2, FALSE), FALSE)))</f>
        <v>0</v>
      </c>
      <c r="BE45" s="153">
        <f>IF(ISNA(HLOOKUP(AY45, data!$A$1:$BOP$23, VLOOKUP(TFM!$A$2, BS!$A$66:$B$93, 2, FALSE), FALSE)), 0, (HLOOKUP(AY45, data!$A$1:$BOP$23, VLOOKUP(TFM!$A$2, BS!$A$66:$B$93, 2, FALSE), FALSE)))</f>
        <v>0</v>
      </c>
      <c r="BF45" s="120">
        <f t="shared" si="126"/>
        <v>198594</v>
      </c>
      <c r="BG45" s="124" t="str">
        <f t="shared" si="127"/>
        <v>dep_row</v>
      </c>
      <c r="BH45" s="124" t="str">
        <f t="shared" si="128"/>
        <v>dep_row_P</v>
      </c>
      <c r="BI45" s="124" t="str">
        <f t="shared" si="128"/>
        <v>dep_row_R</v>
      </c>
      <c r="BJ45" s="124" t="str">
        <f>CONCATENATE($E45, "_", BI$4, "_", BQ$5)</f>
        <v>dep_row_n</v>
      </c>
      <c r="BK45" s="123"/>
      <c r="BL45" s="154"/>
      <c r="BM45" s="153">
        <f>IF(ISNA(HLOOKUP(BG45, data!$A$1:$BOP$23, VLOOKUP(TFM!$A$2, BS!$A$66:$B$93, 2, FALSE), FALSE)), 0, (HLOOKUP(BG45, data!$A$1:$BOP$23, VLOOKUP(TFM!$A$2, BS!$A$66:$B$93, 2, FALSE), FALSE)))</f>
        <v>0</v>
      </c>
      <c r="BN45" s="153">
        <f>IF(ISNA(HLOOKUP(BH45, data!$A$1:$BOP$23, VLOOKUP(TFM!$A$2, BS!$A$66:$B$93, 2, FALSE), FALSE)), 0, (HLOOKUP(BH45, data!$A$1:$BOP$23, VLOOKUP(TFM!$A$2, BS!$A$66:$B$93, 2, FALSE), FALSE)))</f>
        <v>0</v>
      </c>
      <c r="BO45" s="153">
        <f>IF(ISNA(HLOOKUP(BI45, data!$A$1:$BOP$23, VLOOKUP(TFM!$A$2, BS!$A$66:$B$93, 2, FALSE), FALSE)), 0, (HLOOKUP(BI45, data!$A$1:$BOP$23, VLOOKUP(TFM!$A$2, BS!$A$66:$B$93, 2, FALSE), FALSE)))</f>
        <v>0</v>
      </c>
      <c r="BP45" s="153">
        <f>IF(ISNA(HLOOKUP(BJ45, data!$A$1:$BOP$23, VLOOKUP(TFM!$A$2, BS!$A$66:$B$93, 2, FALSE), FALSE)), 0, (HLOOKUP(BJ45, data!$A$1:$BOP$23, VLOOKUP(TFM!$A$2, BS!$A$66:$B$93, 2, FALSE), FALSE)))</f>
        <v>0</v>
      </c>
      <c r="BQ45" s="120">
        <f t="shared" si="129"/>
        <v>0</v>
      </c>
    </row>
    <row r="46" spans="1:72" x14ac:dyDescent="0.2">
      <c r="D46" s="155"/>
      <c r="F46" s="41"/>
      <c r="G46" s="41"/>
      <c r="H46" s="41"/>
      <c r="I46" s="41"/>
      <c r="J46" s="152"/>
      <c r="K46" s="152"/>
      <c r="L46" s="152"/>
      <c r="M46" s="152"/>
      <c r="N46" s="54"/>
      <c r="O46" s="41"/>
      <c r="P46" s="41"/>
      <c r="Q46" s="41"/>
      <c r="R46" s="41"/>
      <c r="S46" s="60"/>
      <c r="T46" s="68"/>
      <c r="U46" s="152"/>
      <c r="V46" s="152"/>
      <c r="W46" s="152"/>
      <c r="X46" s="152"/>
      <c r="Y46" s="54"/>
      <c r="Z46" s="41"/>
      <c r="AA46" s="41"/>
      <c r="AB46" s="41"/>
      <c r="AC46" s="41"/>
      <c r="AD46" s="60"/>
      <c r="AE46" s="68"/>
      <c r="AF46" s="152"/>
      <c r="AG46" s="152"/>
      <c r="AH46" s="152"/>
      <c r="AI46" s="152"/>
      <c r="AJ46" s="54"/>
      <c r="AK46" s="41"/>
      <c r="AL46" s="41"/>
      <c r="AM46" s="41"/>
      <c r="AN46" s="41"/>
      <c r="AO46" s="60"/>
      <c r="AP46" s="68"/>
      <c r="AQ46" s="152"/>
      <c r="AR46" s="152"/>
      <c r="AS46" s="152"/>
      <c r="AT46" s="152"/>
      <c r="AU46" s="54"/>
      <c r="AV46" s="41"/>
      <c r="AW46" s="41"/>
      <c r="AX46" s="41"/>
      <c r="AY46" s="41"/>
      <c r="AZ46" s="60"/>
      <c r="BA46" s="68"/>
      <c r="BB46" s="152"/>
      <c r="BC46" s="152"/>
      <c r="BD46" s="152"/>
      <c r="BE46" s="152"/>
      <c r="BF46" s="54"/>
      <c r="BG46" s="41"/>
      <c r="BH46" s="41"/>
      <c r="BI46" s="41"/>
      <c r="BJ46" s="41"/>
      <c r="BK46" s="60"/>
      <c r="BL46" s="68"/>
      <c r="BM46" s="152"/>
      <c r="BN46" s="152"/>
      <c r="BO46" s="152"/>
      <c r="BP46" s="152"/>
      <c r="BQ46" s="54"/>
    </row>
    <row r="47" spans="1:72" s="43" customFormat="1" x14ac:dyDescent="0.2">
      <c r="A47" s="43" t="s">
        <v>75</v>
      </c>
      <c r="C47" s="43" t="s">
        <v>74</v>
      </c>
      <c r="D47" s="134"/>
      <c r="E47" s="43" t="s">
        <v>73</v>
      </c>
      <c r="F47" s="97" t="str">
        <f>CONCATENATE($E47, "_", F$4)</f>
        <v>np_s1</v>
      </c>
      <c r="G47" s="97" t="str">
        <f>CONCATENATE($E47, "_", G$4, "_", K$4)</f>
        <v>np_s1_P</v>
      </c>
      <c r="H47" s="97" t="str">
        <f>CONCATENATE($E47, "_", H$4, "_", L$4)</f>
        <v>np_s1_R</v>
      </c>
      <c r="I47" s="97" t="str">
        <f>CONCATENATE($E47, "_", H$4, "_", N$5)</f>
        <v>np_s1_n</v>
      </c>
      <c r="J47" s="150">
        <f>IF(ISNA(HLOOKUP(F47, data!$A$1:$BOP$23, VLOOKUP(TFM!$A$2, BS!$A$66:$B$93, 2, FALSE), FALSE)), 0, (HLOOKUP(F47, data!$A$1:$BOP$23, VLOOKUP(TFM!$A$2, BS!$A$66:$B$93, 2, FALSE), FALSE)))</f>
        <v>-12</v>
      </c>
      <c r="K47" s="150">
        <f>IF(ISNA(HLOOKUP(G47, data!$A$1:$BOP$23, VLOOKUP(TFM!$A$2, BS!$A$66:$B$93, 2, FALSE), FALSE)), 0, (HLOOKUP(G47, data!$A$1:$BOP$23, VLOOKUP(TFM!$A$2, BS!$A$66:$B$93, 2, FALSE), FALSE)))</f>
        <v>0</v>
      </c>
      <c r="L47" s="150">
        <f>IF(ISNA(HLOOKUP(H47, data!$A$1:$BOP$23, VLOOKUP(TFM!$A$2, BS!$A$66:$B$93, 2, FALSE), FALSE)), 0, (HLOOKUP(H47, data!$A$1:$BOP$23, VLOOKUP(TFM!$A$2, BS!$A$66:$B$93, 2, FALSE), FALSE)))</f>
        <v>0</v>
      </c>
      <c r="M47" s="150">
        <f>IF(ISNA(HLOOKUP(I47, data!$A$1:$BOP$23, VLOOKUP(TFM!$A$2, BS!$A$66:$B$93, 2, FALSE), FALSE)), 0, (HLOOKUP(I47, data!$A$1:$BOP$23, VLOOKUP(TFM!$A$2, BS!$A$66:$B$93, 2, FALSE), FALSE)))</f>
        <v>0</v>
      </c>
      <c r="N47" s="99">
        <f t="shared" ref="N47" si="130">L47-K47+J47</f>
        <v>-12</v>
      </c>
      <c r="O47" s="97" t="str">
        <f>CONCATENATE($E47, "_", O$4)</f>
        <v>np_h</v>
      </c>
      <c r="P47" s="97" t="str">
        <f>CONCATENATE($E47, "_", P$4, "_", V$4)</f>
        <v>np_h_P</v>
      </c>
      <c r="Q47" s="97" t="str">
        <f>CONCATENATE($E47, "_", Q$4, "_", W$4)</f>
        <v>np_h_R</v>
      </c>
      <c r="R47" s="97" t="str">
        <f>CONCATENATE($E47, "_", Q$4, "_", Y$5)</f>
        <v>np_h_n</v>
      </c>
      <c r="S47" s="45"/>
      <c r="T47" s="106"/>
      <c r="U47" s="150">
        <f>IF(ISNA(HLOOKUP(O47, data!$A$1:$BOP$23, VLOOKUP(TFM!$A$2, BS!$A$66:$B$93, 2, FALSE), FALSE)), 0, (HLOOKUP(O47, data!$A$1:$BOP$23, VLOOKUP(TFM!$A$2, BS!$A$66:$B$93, 2, FALSE), FALSE)))</f>
        <v>-835</v>
      </c>
      <c r="V47" s="150">
        <f>IF(ISNA(HLOOKUP(P47, data!$A$1:$BOP$23, VLOOKUP(TFM!$A$2, BS!$A$66:$B$93, 2, FALSE), FALSE)), 0, (HLOOKUP(P47, data!$A$1:$BOP$23, VLOOKUP(TFM!$A$2, BS!$A$66:$B$93, 2, FALSE), FALSE)))</f>
        <v>0</v>
      </c>
      <c r="W47" s="150">
        <f>IF(ISNA(HLOOKUP(Q47, data!$A$1:$BOP$23, VLOOKUP(TFM!$A$2, BS!$A$66:$B$93, 2, FALSE), FALSE)), 0, (HLOOKUP(Q47, data!$A$1:$BOP$23, VLOOKUP(TFM!$A$2, BS!$A$66:$B$93, 2, FALSE), FALSE)))</f>
        <v>0</v>
      </c>
      <c r="X47" s="150">
        <f>IF(ISNA(HLOOKUP(R47, data!$A$1:$BOP$23, VLOOKUP(TFM!$A$2, BS!$A$66:$B$93, 2, FALSE), FALSE)), 0, (HLOOKUP(R47, data!$A$1:$BOP$23, VLOOKUP(TFM!$A$2, BS!$A$66:$B$93, 2, FALSE), FALSE)))</f>
        <v>0</v>
      </c>
      <c r="Y47" s="99">
        <f t="shared" ref="Y47" si="131">W47-V47+U47</f>
        <v>-835</v>
      </c>
      <c r="Z47" s="97" t="str">
        <f>CONCATENATE($E47, "_", Z$4)</f>
        <v>np_g</v>
      </c>
      <c r="AA47" s="97" t="str">
        <f>CONCATENATE($E47, "_", AA$4, "_", AG$4)</f>
        <v>np_g_P</v>
      </c>
      <c r="AB47" s="97" t="str">
        <f>CONCATENATE($E47, "_", AB$4, "_", AH$4)</f>
        <v>np_g_R</v>
      </c>
      <c r="AC47" s="97" t="str">
        <f>CONCATENATE($E47, "_", AB$4, "_", AJ$5)</f>
        <v>np_g_n</v>
      </c>
      <c r="AD47" s="45"/>
      <c r="AE47" s="106"/>
      <c r="AF47" s="150">
        <f>IF(ISNA(HLOOKUP(Z47, data!$A$1:$BOP$23, VLOOKUP(TFM!$A$2, BS!$A$66:$B$93, 2, FALSE), FALSE)), 0, (HLOOKUP(Z47, data!$A$1:$BOP$23, VLOOKUP(TFM!$A$2, BS!$A$66:$B$93, 2, FALSE), FALSE)))</f>
        <v>1670</v>
      </c>
      <c r="AG47" s="150">
        <f>IF(ISNA(HLOOKUP(AA47, data!$A$1:$BOP$23, VLOOKUP(TFM!$A$2, BS!$A$66:$B$93, 2, FALSE), FALSE)), 0, (HLOOKUP(AA47, data!$A$1:$BOP$23, VLOOKUP(TFM!$A$2, BS!$A$66:$B$93, 2, FALSE), FALSE)))</f>
        <v>0</v>
      </c>
      <c r="AH47" s="150">
        <f>IF(ISNA(HLOOKUP(AB47, data!$A$1:$BOP$23, VLOOKUP(TFM!$A$2, BS!$A$66:$B$93, 2, FALSE), FALSE)), 0, (HLOOKUP(AB47, data!$A$1:$BOP$23, VLOOKUP(TFM!$A$2, BS!$A$66:$B$93, 2, FALSE), FALSE)))</f>
        <v>0</v>
      </c>
      <c r="AI47" s="150">
        <f>IF(ISNA(HLOOKUP(AC47, data!$A$1:$BOP$23, VLOOKUP(TFM!$A$2, BS!$A$66:$B$93, 2, FALSE), FALSE)), 0, (HLOOKUP(AC47, data!$A$1:$BOP$23, VLOOKUP(TFM!$A$2, BS!$A$66:$B$93, 2, FALSE), FALSE)))</f>
        <v>0</v>
      </c>
      <c r="AJ47" s="99">
        <f>AH47-AG47+AF47</f>
        <v>1670</v>
      </c>
      <c r="AK47" s="97" t="str">
        <f>CONCATENATE($E47, "_", AK$4)</f>
        <v>np_f</v>
      </c>
      <c r="AL47" s="97" t="str">
        <f>CONCATENATE($E47, "_", AL$4, "_", AR$4)</f>
        <v>np_f_P</v>
      </c>
      <c r="AM47" s="97" t="str">
        <f>CONCATENATE($E47, "_", AM$4, "_", AS$4)</f>
        <v>np_f_R</v>
      </c>
      <c r="AN47" s="97" t="str">
        <f>CONCATENATE($E47, "_", AM$4, "_", AU$5)</f>
        <v>np_f_n</v>
      </c>
      <c r="AO47" s="45"/>
      <c r="AP47" s="106"/>
      <c r="AQ47" s="150">
        <f>IF(ISNA(HLOOKUP(AK47, data!$A$1:$BOP$23, VLOOKUP(TFM!$A$2, BS!$A$66:$B$93, 2, FALSE), FALSE)), 0, (HLOOKUP(AK47, data!$A$1:$BOP$23, VLOOKUP(TFM!$A$2, BS!$A$66:$B$93, 2, FALSE), FALSE)))</f>
        <v>0</v>
      </c>
      <c r="AR47" s="150">
        <f>IF(ISNA(HLOOKUP(AL47, data!$A$1:$BOP$23, VLOOKUP(TFM!$A$2, BS!$A$66:$B$93, 2, FALSE), FALSE)), 0, (HLOOKUP(AL47, data!$A$1:$BOP$23, VLOOKUP(TFM!$A$2, BS!$A$66:$B$93, 2, FALSE), FALSE)))</f>
        <v>0</v>
      </c>
      <c r="AS47" s="150">
        <f>IF(ISNA(HLOOKUP(AM47, data!$A$1:$BOP$23, VLOOKUP(TFM!$A$2, BS!$A$66:$B$93, 2, FALSE), FALSE)), 0, (HLOOKUP(AM47, data!$A$1:$BOP$23, VLOOKUP(TFM!$A$2, BS!$A$66:$B$93, 2, FALSE), FALSE)))</f>
        <v>0</v>
      </c>
      <c r="AT47" s="150">
        <f>IF(ISNA(HLOOKUP(AN47, data!$A$1:$BOP$23, VLOOKUP(TFM!$A$2, BS!$A$66:$B$93, 2, FALSE), FALSE)), 0, (HLOOKUP(AN47, data!$A$1:$BOP$23, VLOOKUP(TFM!$A$2, BS!$A$66:$B$93, 2, FALSE), FALSE)))</f>
        <v>0</v>
      </c>
      <c r="AU47" s="99">
        <f t="shared" ref="AU47" si="132">AS47-AR47+AQ47</f>
        <v>0</v>
      </c>
      <c r="AV47" s="97" t="str">
        <f>CONCATENATE($E47, "_", AV$4)</f>
        <v>np_nf</v>
      </c>
      <c r="AW47" s="97" t="str">
        <f>CONCATENATE($E47, "_", AW$4, "_", BC$4)</f>
        <v>np_nf_P</v>
      </c>
      <c r="AX47" s="97" t="str">
        <f>CONCATENATE($E47, "_", AX$4, "_", BD$4)</f>
        <v>np_nf_R</v>
      </c>
      <c r="AY47" s="97" t="str">
        <f>CONCATENATE($E47, "_", AX$4, "_", BF$5)</f>
        <v>np_nf_n</v>
      </c>
      <c r="AZ47" s="45"/>
      <c r="BA47" s="106"/>
      <c r="BB47" s="150">
        <f>IF(ISNA(HLOOKUP(AV47, data!$A$1:$BOP$23, VLOOKUP(TFM!$A$2, BS!$A$66:$B$93, 2, FALSE), FALSE)), 0, (HLOOKUP(AV47, data!$A$1:$BOP$23, VLOOKUP(TFM!$A$2, BS!$A$66:$B$93, 2, FALSE), FALSE)))</f>
        <v>-847</v>
      </c>
      <c r="BC47" s="150">
        <f>IF(ISNA(HLOOKUP(AW47, data!$A$1:$BOP$23, VLOOKUP(TFM!$A$2, BS!$A$66:$B$93, 2, FALSE), FALSE)), 0, (HLOOKUP(AW47, data!$A$1:$BOP$23, VLOOKUP(TFM!$A$2, BS!$A$66:$B$93, 2, FALSE), FALSE)))</f>
        <v>0</v>
      </c>
      <c r="BD47" s="150">
        <f>IF(ISNA(HLOOKUP(AX47, data!$A$1:$BOP$23, VLOOKUP(TFM!$A$2, BS!$A$66:$B$93, 2, FALSE), FALSE)), 0, (HLOOKUP(AX47, data!$A$1:$BOP$23, VLOOKUP(TFM!$A$2, BS!$A$66:$B$93, 2, FALSE), FALSE)))</f>
        <v>0</v>
      </c>
      <c r="BE47" s="150">
        <f>IF(ISNA(HLOOKUP(AY47, data!$A$1:$BOP$23, VLOOKUP(TFM!$A$2, BS!$A$66:$B$93, 2, FALSE), FALSE)), 0, (HLOOKUP(AY47, data!$A$1:$BOP$23, VLOOKUP(TFM!$A$2, BS!$A$66:$B$93, 2, FALSE), FALSE)))</f>
        <v>0</v>
      </c>
      <c r="BF47" s="99">
        <f t="shared" ref="BF47" si="133">BD47-BC47+BB47</f>
        <v>-847</v>
      </c>
      <c r="BG47" s="97" t="str">
        <f>CONCATENATE($E47, "_", BG$4)</f>
        <v>np_row</v>
      </c>
      <c r="BH47" s="97" t="str">
        <f>CONCATENATE($E47, "_", BH$4, "_", BN$4)</f>
        <v>np_row_P</v>
      </c>
      <c r="BI47" s="97" t="str">
        <f>CONCATENATE($E47, "_", BI$4, "_", BO$4)</f>
        <v>np_row_R</v>
      </c>
      <c r="BJ47" s="97" t="str">
        <f>CONCATENATE($E47, "_", BI$4, "_", BQ$5)</f>
        <v>np_row_n</v>
      </c>
      <c r="BK47" s="45"/>
      <c r="BL47" s="106"/>
      <c r="BM47" s="150">
        <f>IF(ISNA(HLOOKUP(BG47, data!$A$1:$BOP$23, VLOOKUP(TFM!$A$2, BS!$A$66:$B$93, 2, FALSE), FALSE)), 0, (HLOOKUP(BG47, data!$A$1:$BOP$23, VLOOKUP(TFM!$A$2, BS!$A$66:$B$93, 2, FALSE), FALSE)))</f>
        <v>12</v>
      </c>
      <c r="BN47" s="150">
        <f>IF(ISNA(HLOOKUP(BH47, data!$A$1:$BOP$23, VLOOKUP(TFM!$A$2, BS!$A$66:$B$93, 2, FALSE), FALSE)), 0, (HLOOKUP(BH47, data!$A$1:$BOP$23, VLOOKUP(TFM!$A$2, BS!$A$66:$B$93, 2, FALSE), FALSE)))</f>
        <v>0</v>
      </c>
      <c r="BO47" s="150">
        <f>IF(ISNA(HLOOKUP(BI47, data!$A$1:$BOP$23, VLOOKUP(TFM!$A$2, BS!$A$66:$B$93, 2, FALSE), FALSE)), 0, (HLOOKUP(BI47, data!$A$1:$BOP$23, VLOOKUP(TFM!$A$2, BS!$A$66:$B$93, 2, FALSE), FALSE)))</f>
        <v>0</v>
      </c>
      <c r="BP47" s="150">
        <f>IF(ISNA(HLOOKUP(BJ47, data!$A$1:$BOP$23, VLOOKUP(TFM!$A$2, BS!$A$66:$B$93, 2, FALSE), FALSE)), 0, (HLOOKUP(BJ47, data!$A$1:$BOP$23, VLOOKUP(TFM!$A$2, BS!$A$66:$B$93, 2, FALSE), FALSE)))</f>
        <v>0</v>
      </c>
      <c r="BQ47" s="99">
        <f t="shared" ref="BQ47" si="134">BO47-BN47+BM47</f>
        <v>12</v>
      </c>
    </row>
    <row r="48" spans="1:72" x14ac:dyDescent="0.2">
      <c r="C48" s="43"/>
      <c r="F48" s="41"/>
      <c r="G48" s="41"/>
      <c r="H48" s="41"/>
      <c r="I48" s="41"/>
      <c r="J48" s="54"/>
      <c r="K48" s="54"/>
      <c r="L48" s="54"/>
      <c r="M48" s="54"/>
      <c r="N48" s="54"/>
      <c r="O48" s="41"/>
      <c r="P48" s="41"/>
      <c r="Q48" s="41"/>
      <c r="R48" s="41"/>
      <c r="T48" s="58"/>
      <c r="U48" s="54"/>
      <c r="V48" s="54"/>
      <c r="W48" s="54"/>
      <c r="X48" s="54"/>
      <c r="Y48" s="54"/>
      <c r="Z48" s="41"/>
      <c r="AA48" s="41"/>
      <c r="AB48" s="41"/>
      <c r="AC48" s="41"/>
      <c r="AE48" s="58"/>
      <c r="AF48" s="54"/>
      <c r="AG48" s="54"/>
      <c r="AH48" s="54"/>
      <c r="AI48" s="54"/>
      <c r="AJ48" s="54"/>
      <c r="AK48" s="41"/>
      <c r="AL48" s="41"/>
      <c r="AM48" s="41"/>
      <c r="AN48" s="41"/>
      <c r="AP48" s="58"/>
      <c r="AQ48" s="54"/>
      <c r="AR48" s="54"/>
      <c r="AS48" s="54"/>
      <c r="AT48" s="54"/>
      <c r="AU48" s="54"/>
      <c r="AV48" s="41"/>
      <c r="AW48" s="41"/>
      <c r="AX48" s="41"/>
      <c r="AY48" s="41"/>
      <c r="BA48" s="58"/>
      <c r="BB48" s="54"/>
      <c r="BC48" s="54"/>
      <c r="BD48" s="54"/>
      <c r="BE48" s="54"/>
      <c r="BF48" s="54"/>
      <c r="BG48" s="41"/>
      <c r="BH48" s="41"/>
      <c r="BI48" s="41"/>
      <c r="BJ48" s="41"/>
      <c r="BK48" s="60"/>
      <c r="BL48" s="68"/>
      <c r="BM48" s="54"/>
      <c r="BN48" s="54"/>
      <c r="BO48" s="54"/>
      <c r="BP48" s="54"/>
      <c r="BQ48" s="54"/>
    </row>
    <row r="49" spans="1:72" x14ac:dyDescent="0.2">
      <c r="A49" s="43"/>
      <c r="B49" s="43"/>
      <c r="C49" s="43"/>
      <c r="F49" s="139"/>
      <c r="G49" s="139"/>
      <c r="H49" s="139"/>
      <c r="I49" s="139"/>
      <c r="J49" s="54"/>
      <c r="K49" s="54"/>
      <c r="L49" s="54"/>
      <c r="M49" s="54"/>
      <c r="N49" s="54"/>
      <c r="O49" s="139"/>
      <c r="P49" s="139"/>
      <c r="Q49" s="139"/>
      <c r="R49" s="139"/>
      <c r="S49" s="58"/>
      <c r="T49" s="58"/>
      <c r="U49" s="54"/>
      <c r="V49" s="54"/>
      <c r="W49" s="54"/>
      <c r="X49" s="54"/>
      <c r="Y49" s="54"/>
      <c r="Z49" s="139"/>
      <c r="AA49" s="139"/>
      <c r="AB49" s="139"/>
      <c r="AC49" s="139"/>
      <c r="AD49" s="58"/>
      <c r="AE49" s="58"/>
      <c r="AF49" s="54"/>
      <c r="AG49" s="54"/>
      <c r="AH49" s="54"/>
      <c r="AI49" s="54"/>
      <c r="AJ49" s="54"/>
      <c r="AK49" s="139"/>
      <c r="AL49" s="139"/>
      <c r="AM49" s="139"/>
      <c r="AN49" s="139"/>
      <c r="AO49" s="58"/>
      <c r="AP49" s="58"/>
      <c r="AQ49" s="54"/>
      <c r="AR49" s="54"/>
      <c r="AS49" s="54"/>
      <c r="AT49" s="54"/>
      <c r="AU49" s="54"/>
      <c r="AV49" s="139"/>
      <c r="AW49" s="139"/>
      <c r="AX49" s="139"/>
      <c r="AY49" s="139"/>
      <c r="AZ49" s="58"/>
      <c r="BA49" s="58"/>
      <c r="BB49" s="54"/>
      <c r="BC49" s="54"/>
      <c r="BD49" s="54"/>
      <c r="BE49" s="54"/>
      <c r="BF49" s="54"/>
      <c r="BG49" s="139"/>
      <c r="BH49" s="139"/>
      <c r="BI49" s="139"/>
      <c r="BJ49" s="139"/>
      <c r="BK49" s="68"/>
      <c r="BL49" s="68"/>
      <c r="BM49" s="54"/>
      <c r="BN49" s="54"/>
      <c r="BO49" s="54"/>
      <c r="BP49" s="54"/>
      <c r="BQ49" s="54"/>
    </row>
    <row r="50" spans="1:72" x14ac:dyDescent="0.2">
      <c r="C50" s="43"/>
      <c r="F50" s="156"/>
      <c r="G50" s="156"/>
      <c r="H50" s="156"/>
      <c r="I50" s="156"/>
      <c r="J50" s="54"/>
      <c r="K50" s="54"/>
      <c r="L50" s="54"/>
      <c r="M50" s="54"/>
      <c r="N50" s="54"/>
      <c r="O50" s="156"/>
      <c r="P50" s="156"/>
      <c r="Q50" s="156"/>
      <c r="R50" s="156"/>
      <c r="U50" s="54"/>
      <c r="V50" s="54"/>
      <c r="W50" s="54"/>
      <c r="X50" s="54"/>
      <c r="Y50" s="54"/>
      <c r="Z50" s="156"/>
      <c r="AA50" s="156"/>
      <c r="AB50" s="156"/>
      <c r="AC50" s="156"/>
      <c r="AF50" s="54"/>
      <c r="AG50" s="54"/>
      <c r="AH50" s="54"/>
      <c r="AI50" s="54"/>
      <c r="AJ50" s="54"/>
      <c r="AK50" s="156"/>
      <c r="AL50" s="156"/>
      <c r="AM50" s="156"/>
      <c r="AN50" s="156"/>
      <c r="AQ50" s="54"/>
      <c r="AR50" s="54"/>
      <c r="AS50" s="54"/>
      <c r="AT50" s="54"/>
      <c r="AU50" s="54"/>
      <c r="AV50" s="156"/>
      <c r="AW50" s="156"/>
      <c r="AX50" s="156"/>
      <c r="AY50" s="156"/>
      <c r="BB50" s="54"/>
      <c r="BC50" s="54"/>
      <c r="BD50" s="54"/>
      <c r="BE50" s="54"/>
      <c r="BF50" s="54"/>
      <c r="BG50" s="156"/>
      <c r="BH50" s="156"/>
      <c r="BI50" s="156"/>
      <c r="BJ50" s="156"/>
      <c r="BK50" s="60"/>
      <c r="BL50" s="60"/>
      <c r="BM50" s="54"/>
      <c r="BN50" s="54"/>
      <c r="BO50" s="54"/>
      <c r="BP50" s="54"/>
      <c r="BQ50" s="54"/>
    </row>
    <row r="51" spans="1:72" x14ac:dyDescent="0.2">
      <c r="A51" s="43" t="s">
        <v>241</v>
      </c>
      <c r="B51" s="43"/>
      <c r="C51" s="157" t="s">
        <v>72</v>
      </c>
      <c r="D51" s="43"/>
      <c r="E51" s="43" t="s">
        <v>245</v>
      </c>
      <c r="F51" s="97" t="str">
        <f>CONCATENATE($E51, "_", F$4)</f>
        <v>nl_s1</v>
      </c>
      <c r="G51" s="97" t="str">
        <f>CONCATENATE($E51, "_", G$4, "_", K$4)</f>
        <v>nl_s1_P</v>
      </c>
      <c r="H51" s="97" t="str">
        <f>CONCATENATE($E51, "_", H$4, "_", L$4)</f>
        <v>nl_s1_R</v>
      </c>
      <c r="I51" s="97" t="str">
        <f>CONCATENATE($E51, "_", H$4, "_", N$5)</f>
        <v>nl_s1_n</v>
      </c>
      <c r="J51" s="158">
        <f>IF(ISNA(HLOOKUP(F51, data!$A$1:$BOP$23, VLOOKUP(TFM!$A$2, BS!$A$66:$B$93, 2, FALSE), FALSE)), 0, (HLOOKUP(F51, data!$A$1:$BOP$23, VLOOKUP(TFM!$A$2, BS!$A$66:$B$93, 2, FALSE), FALSE)))</f>
        <v>171866</v>
      </c>
      <c r="K51" s="158">
        <f>IF(ISNA(HLOOKUP(G51, data!$A$1:$BOP$23, VLOOKUP(TFM!$A$2, BS!$A$66:$B$93, 2, FALSE), FALSE)), 0, (HLOOKUP(G51, data!$A$1:$BOP$23, VLOOKUP(TFM!$A$2, BS!$A$66:$B$93, 2, FALSE), FALSE)))</f>
        <v>0</v>
      </c>
      <c r="L51" s="158">
        <f>IF(ISNA(HLOOKUP(H51, data!$A$1:$BOP$23, VLOOKUP(TFM!$A$2, BS!$A$66:$B$93, 2, FALSE), FALSE)), 0, (HLOOKUP(H51, data!$A$1:$BOP$23, VLOOKUP(TFM!$A$2, BS!$A$66:$B$93, 2, FALSE), FALSE)))</f>
        <v>0</v>
      </c>
      <c r="M51" s="158">
        <f>IF(ISNA(HLOOKUP(I51, data!$A$1:$BOP$23, VLOOKUP(TFM!$A$2, BS!$A$66:$B$93, 2, FALSE), FALSE)), 0, (HLOOKUP(I51, data!$A$1:$BOP$23, VLOOKUP(TFM!$A$2, BS!$A$66:$B$93, 2, FALSE), FALSE)))</f>
        <v>0</v>
      </c>
      <c r="N51" s="158">
        <f t="shared" ref="N51" si="135">L51-K51+J51</f>
        <v>171866</v>
      </c>
      <c r="O51" s="97" t="str">
        <f>CONCATENATE($E51, "_", O$4)</f>
        <v>nl_h</v>
      </c>
      <c r="P51" s="97" t="str">
        <f>CONCATENATE($E51, "_", P$4, "_", V$4)</f>
        <v>nl_h_P</v>
      </c>
      <c r="Q51" s="97" t="str">
        <f>CONCATENATE($E51, "_", Q$4, "_", W$4)</f>
        <v>nl_h_R</v>
      </c>
      <c r="R51" s="97" t="str">
        <f>CONCATENATE($E51, "_", Q$4, "_", Y$5)</f>
        <v>nl_h_n</v>
      </c>
      <c r="S51" s="159"/>
      <c r="T51" s="159"/>
      <c r="U51" s="158">
        <f>IF(ISNA(HLOOKUP(O51, data!$A$1:$BOP$23, VLOOKUP(TFM!$A$2, BS!$A$66:$B$93, 2, FALSE), FALSE)), 0, (HLOOKUP(O51, data!$A$1:$BOP$23, VLOOKUP(TFM!$A$2, BS!$A$66:$B$93, 2, FALSE), FALSE)))</f>
        <v>-29448</v>
      </c>
      <c r="V51" s="158">
        <f>IF(ISNA(HLOOKUP(P51, data!$A$1:$BOP$23, VLOOKUP(TFM!$A$2, BS!$A$66:$B$93, 2, FALSE), FALSE)), 0, (HLOOKUP(P51, data!$A$1:$BOP$23, VLOOKUP(TFM!$A$2, BS!$A$66:$B$93, 2, FALSE), FALSE)))</f>
        <v>0</v>
      </c>
      <c r="W51" s="158">
        <f>IF(ISNA(HLOOKUP(Q51, data!$A$1:$BOP$23, VLOOKUP(TFM!$A$2, BS!$A$66:$B$93, 2, FALSE), FALSE)), 0, (HLOOKUP(Q51, data!$A$1:$BOP$23, VLOOKUP(TFM!$A$2, BS!$A$66:$B$93, 2, FALSE), FALSE)))</f>
        <v>0</v>
      </c>
      <c r="X51" s="158">
        <f>IF(ISNA(HLOOKUP(R51, data!$A$1:$BOP$23, VLOOKUP(TFM!$A$2, BS!$A$66:$B$93, 2, FALSE), FALSE)), 0, (HLOOKUP(R51, data!$A$1:$BOP$23, VLOOKUP(TFM!$A$2, BS!$A$66:$B$93, 2, FALSE), FALSE)))</f>
        <v>0</v>
      </c>
      <c r="Y51" s="158">
        <f t="shared" ref="Y51" si="136">W51-V51+U51</f>
        <v>-29448</v>
      </c>
      <c r="Z51" s="97" t="str">
        <f>CONCATENATE($E51, "_", Z$4)</f>
        <v>nl_g</v>
      </c>
      <c r="AA51" s="97" t="str">
        <f>CONCATENATE($E51, "_", AA$4, "_", AG$4)</f>
        <v>nl_g_P</v>
      </c>
      <c r="AB51" s="97" t="str">
        <f>CONCATENATE($E51, "_", AB$4, "_", AH$4)</f>
        <v>nl_g_R</v>
      </c>
      <c r="AC51" s="97" t="str">
        <f>CONCATENATE($E51, "_", AB$4, "_", AJ$5)</f>
        <v>nl_g_n</v>
      </c>
      <c r="AD51" s="159"/>
      <c r="AE51" s="159"/>
      <c r="AF51" s="158">
        <f>IF(ISNA(HLOOKUP(Z51, data!$A$1:$BOP$23, VLOOKUP(TFM!$A$2, BS!$A$66:$B$93, 2, FALSE), FALSE)), 0, (HLOOKUP(Z51, data!$A$1:$BOP$23, VLOOKUP(TFM!$A$2, BS!$A$66:$B$93, 2, FALSE), FALSE)))</f>
        <v>21080</v>
      </c>
      <c r="AG51" s="158">
        <f>IF(ISNA(HLOOKUP(AA51, data!$A$1:$BOP$23, VLOOKUP(TFM!$A$2, BS!$A$66:$B$93, 2, FALSE), FALSE)), 0, (HLOOKUP(AA51, data!$A$1:$BOP$23, VLOOKUP(TFM!$A$2, BS!$A$66:$B$93, 2, FALSE), FALSE)))</f>
        <v>0</v>
      </c>
      <c r="AH51" s="158">
        <f>IF(ISNA(HLOOKUP(AB51, data!$A$1:$BOP$23, VLOOKUP(TFM!$A$2, BS!$A$66:$B$93, 2, FALSE), FALSE)), 0, (HLOOKUP(AB51, data!$A$1:$BOP$23, VLOOKUP(TFM!$A$2, BS!$A$66:$B$93, 2, FALSE), FALSE)))</f>
        <v>0</v>
      </c>
      <c r="AI51" s="158">
        <f>IF(ISNA(HLOOKUP(AC51, data!$A$1:$BOP$23, VLOOKUP(TFM!$A$2, BS!$A$66:$B$93, 2, FALSE), FALSE)), 0, (HLOOKUP(AC51, data!$A$1:$BOP$23, VLOOKUP(TFM!$A$2, BS!$A$66:$B$93, 2, FALSE), FALSE)))</f>
        <v>0</v>
      </c>
      <c r="AJ51" s="158">
        <f>AH51-AG51+AF51</f>
        <v>21080</v>
      </c>
      <c r="AK51" s="97" t="str">
        <f>CONCATENATE($E51, "_", AK$4)</f>
        <v>nl_f</v>
      </c>
      <c r="AL51" s="97" t="str">
        <f>CONCATENATE($E51, "_", AL$4, "_", AR$4)</f>
        <v>nl_f_P</v>
      </c>
      <c r="AM51" s="97" t="str">
        <f>CONCATENATE($E51, "_", AM$4, "_", AS$4)</f>
        <v>nl_f_R</v>
      </c>
      <c r="AN51" s="97" t="str">
        <f>CONCATENATE($E51, "_", AM$4, "_", AU$5)</f>
        <v>nl_f_n</v>
      </c>
      <c r="AO51" s="159"/>
      <c r="AP51" s="159"/>
      <c r="AQ51" s="158">
        <f>IF(ISNA(HLOOKUP(AK51, data!$A$1:$BOP$23, VLOOKUP(TFM!$A$2, BS!$A$66:$B$93, 2, FALSE), FALSE)), 0, (HLOOKUP(AK51, data!$A$1:$BOP$23, VLOOKUP(TFM!$A$2, BS!$A$66:$B$93, 2, FALSE), FALSE)))</f>
        <v>57014</v>
      </c>
      <c r="AR51" s="158">
        <f>IF(ISNA(HLOOKUP(AL51, data!$A$1:$BOP$23, VLOOKUP(TFM!$A$2, BS!$A$66:$B$93, 2, FALSE), FALSE)), 0, (HLOOKUP(AL51, data!$A$1:$BOP$23, VLOOKUP(TFM!$A$2, BS!$A$66:$B$93, 2, FALSE), FALSE)))</f>
        <v>0</v>
      </c>
      <c r="AS51" s="158">
        <f>IF(ISNA(HLOOKUP(AM51, data!$A$1:$BOP$23, VLOOKUP(TFM!$A$2, BS!$A$66:$B$93, 2, FALSE), FALSE)), 0, (HLOOKUP(AM51, data!$A$1:$BOP$23, VLOOKUP(TFM!$A$2, BS!$A$66:$B$93, 2, FALSE), FALSE)))</f>
        <v>0</v>
      </c>
      <c r="AT51" s="158">
        <f>IF(ISNA(HLOOKUP(AN51, data!$A$1:$BOP$23, VLOOKUP(TFM!$A$2, BS!$A$66:$B$93, 2, FALSE), FALSE)), 0, (HLOOKUP(AN51, data!$A$1:$BOP$23, VLOOKUP(TFM!$A$2, BS!$A$66:$B$93, 2, FALSE), FALSE)))</f>
        <v>0</v>
      </c>
      <c r="AU51" s="158">
        <f t="shared" ref="AU51" si="137">AS51-AR51+AQ51</f>
        <v>57014</v>
      </c>
      <c r="AV51" s="97" t="str">
        <f>CONCATENATE($E51, "_", AV$4)</f>
        <v>nl_nf</v>
      </c>
      <c r="AW51" s="97" t="str">
        <f>CONCATENATE($E51, "_", AW$4, "_", BC$4)</f>
        <v>nl_nf_P</v>
      </c>
      <c r="AX51" s="97" t="str">
        <f>CONCATENATE($E51, "_", AX$4, "_", BD$4)</f>
        <v>nl_nf_R</v>
      </c>
      <c r="AY51" s="97" t="str">
        <f>CONCATENATE($E51, "_", AX$4, "_", BF$5)</f>
        <v>nl_nf_n</v>
      </c>
      <c r="AZ51" s="159"/>
      <c r="BA51" s="159"/>
      <c r="BB51" s="158">
        <f>IF(ISNA(HLOOKUP(AV51, data!$A$1:$BOP$23, VLOOKUP(TFM!$A$2, BS!$A$66:$B$93, 2, FALSE), FALSE)), 0, (HLOOKUP(AV51, data!$A$1:$BOP$23, VLOOKUP(TFM!$A$2, BS!$A$66:$B$93, 2, FALSE), FALSE)))</f>
        <v>123220</v>
      </c>
      <c r="BC51" s="158">
        <f>IF(ISNA(HLOOKUP(AW51, data!$A$1:$BOP$23, VLOOKUP(TFM!$A$2, BS!$A$66:$B$93, 2, FALSE), FALSE)), 0, (HLOOKUP(AW51, data!$A$1:$BOP$23, VLOOKUP(TFM!$A$2, BS!$A$66:$B$93, 2, FALSE), FALSE)))</f>
        <v>0</v>
      </c>
      <c r="BD51" s="158">
        <f>IF(ISNA(HLOOKUP(AX51, data!$A$1:$BOP$23, VLOOKUP(TFM!$A$2, BS!$A$66:$B$93, 2, FALSE), FALSE)), 0, (HLOOKUP(AX51, data!$A$1:$BOP$23, VLOOKUP(TFM!$A$2, BS!$A$66:$B$93, 2, FALSE), FALSE)))</f>
        <v>0</v>
      </c>
      <c r="BE51" s="158">
        <f>IF(ISNA(HLOOKUP(AY51, data!$A$1:$BOP$23, VLOOKUP(TFM!$A$2, BS!$A$66:$B$93, 2, FALSE), FALSE)), 0, (HLOOKUP(AY51, data!$A$1:$BOP$23, VLOOKUP(TFM!$A$2, BS!$A$66:$B$93, 2, FALSE), FALSE)))</f>
        <v>0</v>
      </c>
      <c r="BF51" s="158">
        <f t="shared" ref="BF51" si="138">BD51-BC51+BB51</f>
        <v>123220</v>
      </c>
      <c r="BG51" s="97" t="str">
        <f>CONCATENATE($E51, "_", BG$4)</f>
        <v>nl_row</v>
      </c>
      <c r="BH51" s="97" t="str">
        <f>CONCATENATE($E51, "_", BH$4, "_", BN$4)</f>
        <v>nl_row_P</v>
      </c>
      <c r="BI51" s="97" t="str">
        <f>CONCATENATE($E51, "_", BI$4, "_", BO$4)</f>
        <v>nl_row_R</v>
      </c>
      <c r="BJ51" s="97" t="str">
        <f>CONCATENATE($E51, "_", BI$4, "_", BQ$5)</f>
        <v>nl_row_n</v>
      </c>
      <c r="BK51" s="159"/>
      <c r="BL51" s="159"/>
      <c r="BM51" s="158">
        <f>IF(ISNA(HLOOKUP(BG51, data!$A$1:$BOP$23, VLOOKUP(TFM!$A$2, BS!$A$66:$B$93, 2, FALSE), FALSE)), 0, (HLOOKUP(BG51, data!$A$1:$BOP$23, VLOOKUP(TFM!$A$2, BS!$A$66:$B$93, 2, FALSE), FALSE)))</f>
        <v>-171866</v>
      </c>
      <c r="BN51" s="158">
        <f>IF(ISNA(HLOOKUP(BH51, data!$A$1:$BOP$23, VLOOKUP(TFM!$A$2, BS!$A$66:$B$93, 2, FALSE), FALSE)), 0, (HLOOKUP(BH51, data!$A$1:$BOP$23, VLOOKUP(TFM!$A$2, BS!$A$66:$B$93, 2, FALSE), FALSE)))</f>
        <v>0</v>
      </c>
      <c r="BO51" s="158">
        <f>IF(ISNA(HLOOKUP(BI51, data!$A$1:$BOP$23, VLOOKUP(TFM!$A$2, BS!$A$66:$B$93, 2, FALSE), FALSE)), 0, (HLOOKUP(BI51, data!$A$1:$BOP$23, VLOOKUP(TFM!$A$2, BS!$A$66:$B$93, 2, FALSE), FALSE)))</f>
        <v>0</v>
      </c>
      <c r="BP51" s="158">
        <f>IF(ISNA(HLOOKUP(BJ51, data!$A$1:$BOP$23, VLOOKUP(TFM!$A$2, BS!$A$66:$B$93, 2, FALSE), FALSE)), 0, (HLOOKUP(BJ51, data!$A$1:$BOP$23, VLOOKUP(TFM!$A$2, BS!$A$66:$B$93, 2, FALSE), FALSE)))</f>
        <v>0</v>
      </c>
      <c r="BQ51" s="158">
        <f t="shared" ref="BQ51" si="139">BO51-BN51+BM51</f>
        <v>-171866</v>
      </c>
    </row>
    <row r="52" spans="1:72" ht="16" thickBot="1" x14ac:dyDescent="0.25">
      <c r="C52" s="36" t="s">
        <v>1478</v>
      </c>
    </row>
    <row r="53" spans="1:72" ht="16" thickBot="1" x14ac:dyDescent="0.25">
      <c r="A53" s="43" t="s">
        <v>241</v>
      </c>
      <c r="C53" s="160" t="s">
        <v>1477</v>
      </c>
      <c r="D53" s="141"/>
      <c r="E53" s="141"/>
      <c r="F53" s="142"/>
      <c r="G53" s="142"/>
      <c r="H53" s="142"/>
      <c r="I53" s="142"/>
      <c r="J53" s="161"/>
      <c r="K53" s="161"/>
      <c r="L53" s="161"/>
      <c r="M53" s="161"/>
      <c r="N53" s="162">
        <f>SUM(N47)</f>
        <v>-12</v>
      </c>
      <c r="O53" s="142"/>
      <c r="P53" s="142"/>
      <c r="Q53" s="142"/>
      <c r="R53" s="142"/>
      <c r="S53" s="163"/>
      <c r="T53" s="164"/>
      <c r="U53" s="161"/>
      <c r="V53" s="161"/>
      <c r="W53" s="161"/>
      <c r="X53" s="161"/>
      <c r="Y53" s="162">
        <f>SUM(Y47,Y39,Y38,Y8)</f>
        <v>-29447</v>
      </c>
      <c r="Z53" s="142"/>
      <c r="AA53" s="142"/>
      <c r="AB53" s="142"/>
      <c r="AC53" s="142"/>
      <c r="AD53" s="163"/>
      <c r="AE53" s="164"/>
      <c r="AF53" s="161"/>
      <c r="AG53" s="161"/>
      <c r="AH53" s="161"/>
      <c r="AI53" s="161"/>
      <c r="AJ53" s="162">
        <f>SUM(AJ47,AJ39,AJ38,AJ8)</f>
        <v>21081</v>
      </c>
      <c r="AK53" s="142"/>
      <c r="AL53" s="142"/>
      <c r="AM53" s="142"/>
      <c r="AN53" s="142"/>
      <c r="AO53" s="163"/>
      <c r="AP53" s="164"/>
      <c r="AQ53" s="161"/>
      <c r="AR53" s="161"/>
      <c r="AS53" s="161"/>
      <c r="AT53" s="161"/>
      <c r="AU53" s="162">
        <f>SUM(AU47,AU39,AU38,AU8)</f>
        <v>57014</v>
      </c>
      <c r="AV53" s="142"/>
      <c r="AW53" s="142"/>
      <c r="AX53" s="142"/>
      <c r="AY53" s="142"/>
      <c r="AZ53" s="163"/>
      <c r="BA53" s="164"/>
      <c r="BB53" s="161"/>
      <c r="BC53" s="161"/>
      <c r="BD53" s="161"/>
      <c r="BE53" s="161"/>
      <c r="BF53" s="162">
        <f>SUM(BF47,BF39,BF38,BB8)</f>
        <v>123220</v>
      </c>
      <c r="BG53" s="142"/>
      <c r="BH53" s="142"/>
      <c r="BI53" s="142"/>
      <c r="BJ53" s="142"/>
      <c r="BK53" s="163"/>
      <c r="BL53" s="164"/>
      <c r="BM53" s="161"/>
      <c r="BN53" s="161"/>
      <c r="BO53" s="161"/>
      <c r="BP53" s="161"/>
      <c r="BQ53" s="162">
        <f>SUM(BQ47,BQ39,BQ38,(-BQ8))</f>
        <v>-171864</v>
      </c>
      <c r="BR53" s="141"/>
      <c r="BS53" s="141"/>
      <c r="BT53" s="148"/>
    </row>
    <row r="54" spans="1:72" ht="16" thickBot="1" x14ac:dyDescent="0.25">
      <c r="A54" s="1" t="s">
        <v>1546</v>
      </c>
      <c r="C54" s="160" t="s">
        <v>1479</v>
      </c>
      <c r="D54" s="141"/>
      <c r="E54" s="190" t="s">
        <v>1547</v>
      </c>
      <c r="F54" s="142"/>
      <c r="G54" s="142"/>
      <c r="H54" s="142"/>
      <c r="I54" s="142"/>
      <c r="J54" s="161"/>
      <c r="K54" s="161"/>
      <c r="L54" s="161"/>
      <c r="M54" s="161"/>
      <c r="N54" s="162"/>
      <c r="O54" s="142"/>
      <c r="P54" s="142"/>
      <c r="Q54" s="142"/>
      <c r="R54" s="142"/>
      <c r="S54" s="163"/>
      <c r="T54" s="164"/>
      <c r="U54" s="161"/>
      <c r="V54" s="161"/>
      <c r="W54" s="161"/>
      <c r="X54" s="161"/>
      <c r="Y54" s="162"/>
      <c r="Z54" s="142"/>
      <c r="AA54" s="142"/>
      <c r="AB54" s="142"/>
      <c r="AC54" s="142"/>
      <c r="AD54" s="163"/>
      <c r="AE54" s="164"/>
      <c r="AF54" s="161"/>
      <c r="AG54" s="161"/>
      <c r="AH54" s="161"/>
      <c r="AI54" s="161"/>
      <c r="AJ54" s="162"/>
      <c r="AK54" s="142"/>
      <c r="AL54" s="142"/>
      <c r="AM54" s="142"/>
      <c r="AN54" s="142"/>
      <c r="AO54" s="163"/>
      <c r="AP54" s="164"/>
      <c r="AQ54" s="161"/>
      <c r="AR54" s="161"/>
      <c r="AS54" s="161"/>
      <c r="AT54" s="161"/>
      <c r="AU54" s="162"/>
      <c r="AV54" s="142"/>
      <c r="AW54" s="142"/>
      <c r="AX54" s="142"/>
      <c r="AY54" s="142"/>
      <c r="AZ54" s="163"/>
      <c r="BA54" s="164"/>
      <c r="BB54" s="161"/>
      <c r="BC54" s="161"/>
      <c r="BD54" s="161"/>
      <c r="BE54" s="161"/>
      <c r="BF54" s="162"/>
      <c r="BG54" s="142"/>
      <c r="BH54" s="142"/>
      <c r="BI54" s="142"/>
      <c r="BJ54" s="142"/>
      <c r="BK54" s="163"/>
      <c r="BL54" s="164"/>
      <c r="BM54" s="161"/>
      <c r="BN54" s="161"/>
      <c r="BO54" s="161"/>
      <c r="BP54" s="161"/>
      <c r="BQ54" s="162"/>
      <c r="BR54" s="141"/>
      <c r="BS54" s="141"/>
      <c r="BT54" s="148"/>
    </row>
    <row r="55" spans="1:72" x14ac:dyDescent="0.2">
      <c r="AH55" s="188" t="s">
        <v>1543</v>
      </c>
      <c r="AI55" s="186">
        <f>J11</f>
        <v>1977255</v>
      </c>
      <c r="AJ55" s="82">
        <f>SUM(AJ30,AJ29,AJ15,AJ8,AJ7, AJ39)</f>
        <v>-1037168</v>
      </c>
      <c r="AK55" s="187">
        <f>-AJ55/AI55</f>
        <v>0.52454943848921864</v>
      </c>
    </row>
    <row r="56" spans="1:72" x14ac:dyDescent="0.2">
      <c r="C56" s="36" t="s">
        <v>213</v>
      </c>
      <c r="D56" s="43" t="s">
        <v>173</v>
      </c>
    </row>
    <row r="57" spans="1:72" x14ac:dyDescent="0.2">
      <c r="C57" s="165" t="s">
        <v>192</v>
      </c>
      <c r="D57" s="43" t="s">
        <v>174</v>
      </c>
      <c r="E57" s="36" t="s">
        <v>221</v>
      </c>
      <c r="G57" s="36" t="s">
        <v>224</v>
      </c>
      <c r="H57" s="36" t="s">
        <v>225</v>
      </c>
      <c r="I57" s="36" t="s">
        <v>222</v>
      </c>
      <c r="J57" s="42" t="s">
        <v>68</v>
      </c>
      <c r="K57" s="42" t="s">
        <v>68</v>
      </c>
      <c r="L57" s="42" t="s">
        <v>69</v>
      </c>
      <c r="M57" s="188" t="s">
        <v>1562</v>
      </c>
      <c r="N57" s="42" t="s">
        <v>222</v>
      </c>
      <c r="P57" s="36" t="s">
        <v>224</v>
      </c>
      <c r="Q57" s="36" t="s">
        <v>225</v>
      </c>
      <c r="R57" s="36" t="s">
        <v>222</v>
      </c>
      <c r="U57" s="42" t="s">
        <v>68</v>
      </c>
      <c r="V57" s="42" t="s">
        <v>68</v>
      </c>
      <c r="W57" s="42" t="s">
        <v>69</v>
      </c>
      <c r="X57" s="42" t="s">
        <v>69</v>
      </c>
      <c r="Y57" s="42" t="s">
        <v>222</v>
      </c>
      <c r="AA57" s="36" t="s">
        <v>224</v>
      </c>
      <c r="AB57" s="36" t="s">
        <v>225</v>
      </c>
      <c r="AC57" s="36" t="s">
        <v>222</v>
      </c>
      <c r="AF57" s="42" t="s">
        <v>68</v>
      </c>
      <c r="AG57" s="42" t="s">
        <v>68</v>
      </c>
      <c r="AH57" s="42" t="s">
        <v>69</v>
      </c>
      <c r="AI57" s="42" t="s">
        <v>69</v>
      </c>
      <c r="AJ57" s="42" t="s">
        <v>222</v>
      </c>
      <c r="AL57" s="36" t="s">
        <v>224</v>
      </c>
      <c r="AM57" s="36" t="s">
        <v>225</v>
      </c>
      <c r="AN57" s="36" t="s">
        <v>222</v>
      </c>
      <c r="AQ57" s="42" t="s">
        <v>68</v>
      </c>
      <c r="AR57" s="42" t="s">
        <v>68</v>
      </c>
      <c r="AS57" s="42" t="s">
        <v>69</v>
      </c>
      <c r="AT57" s="42" t="s">
        <v>69</v>
      </c>
      <c r="AU57" s="42" t="s">
        <v>222</v>
      </c>
      <c r="AW57" s="36" t="s">
        <v>224</v>
      </c>
      <c r="AX57" s="36" t="s">
        <v>225</v>
      </c>
      <c r="AY57" s="36" t="s">
        <v>222</v>
      </c>
      <c r="BB57" s="42" t="s">
        <v>68</v>
      </c>
      <c r="BC57" s="42" t="s">
        <v>68</v>
      </c>
      <c r="BD57" s="42" t="s">
        <v>69</v>
      </c>
      <c r="BE57" s="42" t="s">
        <v>69</v>
      </c>
      <c r="BF57" s="42" t="s">
        <v>222</v>
      </c>
      <c r="BH57" s="36" t="s">
        <v>224</v>
      </c>
      <c r="BI57" s="36" t="s">
        <v>225</v>
      </c>
      <c r="BJ57" s="36" t="s">
        <v>222</v>
      </c>
      <c r="BM57" s="42" t="s">
        <v>68</v>
      </c>
      <c r="BN57" s="42" t="s">
        <v>68</v>
      </c>
      <c r="BO57" s="42" t="s">
        <v>69</v>
      </c>
      <c r="BP57" s="42" t="s">
        <v>69</v>
      </c>
      <c r="BQ57" s="42" t="s">
        <v>222</v>
      </c>
    </row>
    <row r="58" spans="1:72" x14ac:dyDescent="0.2">
      <c r="A58" s="43" t="s">
        <v>58</v>
      </c>
      <c r="B58" s="43"/>
      <c r="C58" s="166" t="s">
        <v>212</v>
      </c>
      <c r="D58" s="167" t="s">
        <v>141</v>
      </c>
      <c r="E58" s="167" t="str">
        <f>CONCATENATE("ff", D58)</f>
        <v>fft</v>
      </c>
      <c r="F58" s="168" t="str">
        <f>CONCATENATE($E58, "_", F$4, "_", $C$56)</f>
        <v>fft_s1_rv</v>
      </c>
      <c r="G58" s="168" t="str">
        <f t="shared" ref="G58:G77" si="140">CONCATENATE($E58, "_", G$4, "_", $C$56, "_", K$5)</f>
        <v>fft_s1_rv_A</v>
      </c>
      <c r="H58" s="168" t="str">
        <f t="shared" ref="H58:H77" si="141">CONCATENATE($E58, "_", H$4, "_", $C$56, "_", L$5)</f>
        <v>fft_s1_rv_L</v>
      </c>
      <c r="I58" s="168" t="str">
        <f t="shared" ref="I58:I77" si="142">CONCATENATE($E58, "_", H$4, "_", $C$56, "_", N$5)</f>
        <v>fft_s1_rv_n</v>
      </c>
      <c r="J58" s="169">
        <f>IF(ISNA(HLOOKUP(F58, data!$A$1:$BOP$23, VLOOKUP(TFM!$A$2, BS!$A$66:$B$93, 2, FALSE), FALSE)), 0, (HLOOKUP(F58, data!$A$1:$BOP$23, VLOOKUP(TFM!$A$2, BS!$A$66:$B$93, 2, FALSE), FALSE)))</f>
        <v>0</v>
      </c>
      <c r="K58" s="169">
        <f>IF(ISNA(HLOOKUP(G58, data!$A$1:$BOP$23, VLOOKUP(TFM!$A$2, BS!$A$66:$B$93, 2, FALSE), FALSE)), 0, (HLOOKUP(G58, data!$A$1:$BOP$23, VLOOKUP(TFM!$A$2, BS!$A$66:$B$93, 2, FALSE), FALSE)))</f>
        <v>1153584</v>
      </c>
      <c r="L58" s="169">
        <f>IF(ISNA(HLOOKUP(H58, data!$A$1:$BOP$23, VLOOKUP(TFM!$A$2, BS!$A$66:$B$93, 2, FALSE), FALSE)), 0, (HLOOKUP(H58, data!$A$1:$BOP$23, VLOOKUP(TFM!$A$2, BS!$A$66:$B$93, 2, FALSE), FALSE)))</f>
        <v>1186611</v>
      </c>
      <c r="M58" s="169">
        <f>IF(ISNA(HLOOKUP(I58, data!$A$1:$BOP$23, VLOOKUP(TFM!$A$2, BS!$A$66:$B$93, 2, FALSE), FALSE)), 0, (HLOOKUP(I58, data!$A$1:$BOP$23, VLOOKUP(TFM!$A$2, BS!$A$66:$B$93, 2, FALSE), FALSE)))</f>
        <v>-33027</v>
      </c>
      <c r="N58" s="169">
        <f t="shared" ref="N58" si="143">L58-K58+J58</f>
        <v>33027</v>
      </c>
      <c r="O58" s="168" t="str">
        <f t="shared" ref="O58:O77" si="144">CONCATENATE($E58, "_", O$4, "_", $C$56)</f>
        <v>fft_h_rv</v>
      </c>
      <c r="P58" s="168" t="str">
        <f t="shared" ref="P58:P77" si="145">CONCATENATE($E58, "_", P$4, "_", $C$56, "_", V$5)</f>
        <v>fft_h_rv_A</v>
      </c>
      <c r="Q58" s="168" t="str">
        <f t="shared" ref="Q58:Q77" si="146">CONCATENATE($E58, "_", Q$4, "_", $C$56, "_", W$5)</f>
        <v>fft_h_rv_L</v>
      </c>
      <c r="R58" s="168" t="str">
        <f t="shared" ref="R58:R77" si="147">CONCATENATE($E58, "_", Q$4, "_", $C$56, "_", Y$5)</f>
        <v>fft_h_rv_n</v>
      </c>
      <c r="S58" s="170"/>
      <c r="T58" s="170"/>
      <c r="U58" s="169">
        <f>IF(ISNA(HLOOKUP(O58, data!$A$1:$BOP$23, VLOOKUP(TFM!$A$2, BS!$A$66:$B$93, 2, FALSE), FALSE)), 0, (HLOOKUP(O58, data!$A$1:$BOP$23, VLOOKUP(TFM!$A$2, BS!$A$66:$B$93, 2, FALSE), FALSE)))</f>
        <v>0</v>
      </c>
      <c r="V58" s="169">
        <f>IF(ISNA(HLOOKUP(P58, data!$A$1:$BOP$23, VLOOKUP(TFM!$A$2, BS!$A$66:$B$93, 2, FALSE), FALSE)), 0, (HLOOKUP(P58, data!$A$1:$BOP$23, VLOOKUP(TFM!$A$2, BS!$A$66:$B$93, 2, FALSE), FALSE)))</f>
        <v>407919</v>
      </c>
      <c r="W58" s="169">
        <f>IF(ISNA(HLOOKUP(Q58, data!$A$1:$BOP$23, VLOOKUP(TFM!$A$2, BS!$A$66:$B$93, 2, FALSE), FALSE)), 0, (HLOOKUP(Q58, data!$A$1:$BOP$23, VLOOKUP(TFM!$A$2, BS!$A$66:$B$93, 2, FALSE), FALSE)))</f>
        <v>11340</v>
      </c>
      <c r="X58" s="169">
        <f>IF(ISNA(HLOOKUP(R58, data!$A$1:$BOP$23, VLOOKUP(TFM!$A$2, BS!$A$66:$B$93, 2, FALSE), FALSE)), 0, (HLOOKUP(R58, data!$A$1:$BOP$23, VLOOKUP(TFM!$A$2, BS!$A$66:$B$93, 2, FALSE), FALSE)))</f>
        <v>396579</v>
      </c>
      <c r="Y58" s="169">
        <f>V58-W58+U58</f>
        <v>396579</v>
      </c>
      <c r="Z58" s="168" t="str">
        <f t="shared" ref="Z58:Z77" si="148">CONCATENATE($E58, "_", Z$4, "_", $C$56)</f>
        <v>fft_g_rv</v>
      </c>
      <c r="AA58" s="168" t="str">
        <f t="shared" ref="AA58:AA77" si="149">CONCATENATE($E58, "_", AA$4, "_", $C$56, "_", AG$5)</f>
        <v>fft_g_rv_A</v>
      </c>
      <c r="AB58" s="168" t="str">
        <f t="shared" ref="AB58:AB77" si="150">CONCATENATE($E58, "_", AB$4, "_", $C$56, "_", AH$5)</f>
        <v>fft_g_rv_L</v>
      </c>
      <c r="AC58" s="168" t="str">
        <f t="shared" ref="AC58:AC77" si="151">CONCATENATE($E58, "_", AB$4, "_", $C$56, "_", AJ$5)</f>
        <v>fft_g_rv_n</v>
      </c>
      <c r="AD58" s="170"/>
      <c r="AE58" s="170"/>
      <c r="AF58" s="169">
        <f>IF(ISNA(HLOOKUP(Z58, data!$A$1:$BOP$23, VLOOKUP(TFM!$A$2, BS!$A$66:$B$93, 2, FALSE), FALSE)), 0, (HLOOKUP(Z58, data!$A$1:$BOP$23, VLOOKUP(TFM!$A$2, BS!$A$66:$B$93, 2, FALSE), FALSE)))</f>
        <v>0</v>
      </c>
      <c r="AG58" s="169">
        <f>IF(ISNA(HLOOKUP(AA58, data!$A$1:$BOP$23, VLOOKUP(TFM!$A$2, BS!$A$66:$B$93, 2, FALSE), FALSE)), 0, (HLOOKUP(AA58, data!$A$1:$BOP$23, VLOOKUP(TFM!$A$2, BS!$A$66:$B$93, 2, FALSE), FALSE)))</f>
        <v>14160</v>
      </c>
      <c r="AH58" s="169">
        <f>IF(ISNA(HLOOKUP(AB58, data!$A$1:$BOP$23, VLOOKUP(TFM!$A$2, BS!$A$66:$B$93, 2, FALSE), FALSE)), 0, (HLOOKUP(AB58, data!$A$1:$BOP$23, VLOOKUP(TFM!$A$2, BS!$A$66:$B$93, 2, FALSE), FALSE)))</f>
        <v>53183</v>
      </c>
      <c r="AI58" s="169">
        <f>IF(ISNA(HLOOKUP(AC58, data!$A$1:$BOP$23, VLOOKUP(TFM!$A$2, BS!$A$66:$B$93, 2, FALSE), FALSE)), 0, (HLOOKUP(AC58, data!$A$1:$BOP$23, VLOOKUP(TFM!$A$2, BS!$A$66:$B$93, 2, FALSE), FALSE)))</f>
        <v>-39023</v>
      </c>
      <c r="AJ58" s="169">
        <f t="shared" ref="AJ58:AJ77" si="152">AH58-AG58+AF58</f>
        <v>39023</v>
      </c>
      <c r="AK58" s="168" t="str">
        <f t="shared" ref="AK58:AK77" si="153">CONCATENATE($E58, "_", AK$4, "_", $C$56)</f>
        <v>fft_f_rv</v>
      </c>
      <c r="AL58" s="168" t="str">
        <f t="shared" ref="AL58:AL77" si="154">CONCATENATE($E58, "_", AL$4, "_", $C$56, "_", AR$5)</f>
        <v>fft_f_rv_A</v>
      </c>
      <c r="AM58" s="168" t="str">
        <f t="shared" ref="AM58:AM77" si="155">CONCATENATE($E58, "_", AM$4, "_", $C$56, "_", AS$5)</f>
        <v>fft_f_rv_L</v>
      </c>
      <c r="AN58" s="168" t="str">
        <f t="shared" ref="AN58:AN77" si="156">CONCATENATE($E58, "_", AM$4, "_", $C$56, "_", AU$5)</f>
        <v>fft_f_rv_n</v>
      </c>
      <c r="AO58" s="170"/>
      <c r="AP58" s="170"/>
      <c r="AQ58" s="169">
        <f>IF(ISNA(HLOOKUP(AK58, data!$A$1:$BOP$23, VLOOKUP(TFM!$A$2, BS!$A$66:$B$93, 2, FALSE), FALSE)), 0, (HLOOKUP(AK58, data!$A$1:$BOP$23, VLOOKUP(TFM!$A$2, BS!$A$66:$B$93, 2, FALSE), FALSE)))</f>
        <v>0</v>
      </c>
      <c r="AR58" s="169">
        <f>IF(ISNA(HLOOKUP(AL58, data!$A$1:$BOP$23, VLOOKUP(TFM!$A$2, BS!$A$66:$B$93, 2, FALSE), FALSE)), 0, (HLOOKUP(AL58, data!$A$1:$BOP$23, VLOOKUP(TFM!$A$2, BS!$A$66:$B$93, 2, FALSE), FALSE)))</f>
        <v>780959</v>
      </c>
      <c r="AS58" s="169">
        <f>IF(ISNA(HLOOKUP(AM58, data!$A$1:$BOP$23, VLOOKUP(TFM!$A$2, BS!$A$66:$B$93, 2, FALSE), FALSE)), 0, (HLOOKUP(AM58, data!$A$1:$BOP$23, VLOOKUP(TFM!$A$2, BS!$A$66:$B$93, 2, FALSE), FALSE)))</f>
        <v>861379</v>
      </c>
      <c r="AT58" s="169">
        <f>IF(ISNA(HLOOKUP(AN58, data!$A$1:$BOP$23, VLOOKUP(TFM!$A$2, BS!$A$66:$B$93, 2, FALSE), FALSE)), 0, (HLOOKUP(AN58, data!$A$1:$BOP$23, VLOOKUP(TFM!$A$2, BS!$A$66:$B$93, 2, FALSE), FALSE)))</f>
        <v>-80420</v>
      </c>
      <c r="AU58" s="169">
        <f t="shared" ref="AU58:AU77" si="157">AS58-AR58+AQ58</f>
        <v>80420</v>
      </c>
      <c r="AV58" s="168" t="str">
        <f t="shared" ref="AV58:AV77" si="158">CONCATENATE($E58, "_", AV$4, "_", $C$56)</f>
        <v>fft_nf_rv</v>
      </c>
      <c r="AW58" s="168" t="str">
        <f t="shared" ref="AW58:AW77" si="159">CONCATENATE($E58, "_", AW$4, "_", $C$56, "_", BC$5)</f>
        <v>fft_nf_rv_A</v>
      </c>
      <c r="AX58" s="168" t="str">
        <f t="shared" ref="AX58:AX77" si="160">CONCATENATE($E58, "_", AX$4, "_", $C$56, "_", BD$5)</f>
        <v>fft_nf_rv_L</v>
      </c>
      <c r="AY58" s="168" t="str">
        <f t="shared" ref="AY58:AY77" si="161">CONCATENATE($E58, "_", AX$4, "_", $C$56, "_", BF$5)</f>
        <v>fft_nf_rv_n</v>
      </c>
      <c r="AZ58" s="170"/>
      <c r="BA58" s="170"/>
      <c r="BB58" s="169">
        <f>IF(ISNA(HLOOKUP(AV58, data!$A$1:$BOP$23, VLOOKUP(TFM!$A$2, BS!$A$66:$B$93, 2, FALSE), FALSE)), 0, (HLOOKUP(AV58, data!$A$1:$BOP$23, VLOOKUP(TFM!$A$2, BS!$A$66:$B$93, 2, FALSE), FALSE)))</f>
        <v>0</v>
      </c>
      <c r="BC58" s="169">
        <f>IF(ISNA(HLOOKUP(AW58, data!$A$1:$BOP$23, VLOOKUP(TFM!$A$2, BS!$A$66:$B$93, 2, FALSE), FALSE)), 0, (HLOOKUP(AW58, data!$A$1:$BOP$23, VLOOKUP(TFM!$A$2, BS!$A$66:$B$93, 2, FALSE), FALSE)))</f>
        <v>-49453</v>
      </c>
      <c r="BD58" s="169">
        <f>IF(ISNA(HLOOKUP(AX58, data!$A$1:$BOP$23, VLOOKUP(TFM!$A$2, BS!$A$66:$B$93, 2, FALSE), FALSE)), 0, (HLOOKUP(AX58, data!$A$1:$BOP$23, VLOOKUP(TFM!$A$2, BS!$A$66:$B$93, 2, FALSE), FALSE)))</f>
        <v>260709</v>
      </c>
      <c r="BE58" s="169">
        <f>IF(ISNA(HLOOKUP(AY58, data!$A$1:$BOP$23, VLOOKUP(TFM!$A$2, BS!$A$66:$B$93, 2, FALSE), FALSE)), 0, (HLOOKUP(AY58, data!$A$1:$BOP$23, VLOOKUP(TFM!$A$2, BS!$A$66:$B$93, 2, FALSE), FALSE)))</f>
        <v>-310162</v>
      </c>
      <c r="BF58" s="169">
        <f t="shared" ref="BF58:BF77" si="162">BD58-BC58+BB58</f>
        <v>310162</v>
      </c>
      <c r="BG58" s="168" t="str">
        <f t="shared" ref="BG58:BG77" si="163">CONCATENATE($E58, "_", BG$4, "_", $C$56)</f>
        <v>fft_row_rv</v>
      </c>
      <c r="BH58" s="168" t="str">
        <f t="shared" ref="BH58:BH77" si="164">CONCATENATE($E58, "_", BH$4, "_", $C$56, "_", BN$5)</f>
        <v>fft_row_rv_A</v>
      </c>
      <c r="BI58" s="168" t="str">
        <f t="shared" ref="BI58:BI77" si="165">CONCATENATE($E58, "_", BI$4, "_", $C$56, "_", BO$5)</f>
        <v>fft_row_rv_L</v>
      </c>
      <c r="BJ58" s="168" t="str">
        <f t="shared" ref="BJ58:BJ77" si="166">CONCATENATE($E58, "_", BI$4, "_", $C$56, "_", BQ$5)</f>
        <v>fft_row_rv_n</v>
      </c>
      <c r="BK58" s="170"/>
      <c r="BL58" s="170"/>
      <c r="BM58" s="169">
        <f>IF(ISNA(HLOOKUP(BG58, data!$A$1:$BOP$23, VLOOKUP(TFM!$A$2, BS!$A$66:$B$93, 2, FALSE), FALSE)), 0, (HLOOKUP(BG58, data!$A$1:$BOP$23, VLOOKUP(TFM!$A$2, BS!$A$66:$B$93, 2, FALSE), FALSE)))</f>
        <v>0</v>
      </c>
      <c r="BN58" s="169">
        <f>IF(ISNA(HLOOKUP(BH58, data!$A$1:$BOP$23, VLOOKUP(TFM!$A$2, BS!$A$66:$B$93, 2, FALSE), FALSE)), 0, (HLOOKUP(BH58, data!$A$1:$BOP$23, VLOOKUP(TFM!$A$2, BS!$A$66:$B$93, 2, FALSE), FALSE)))</f>
        <v>385305</v>
      </c>
      <c r="BO58" s="169">
        <f>IF(ISNA(HLOOKUP(BI58, data!$A$1:$BOP$23, VLOOKUP(TFM!$A$2, BS!$A$66:$B$93, 2, FALSE), FALSE)), 0, (HLOOKUP(BI58, data!$A$1:$BOP$23, VLOOKUP(TFM!$A$2, BS!$A$66:$B$93, 2, FALSE), FALSE)))</f>
        <v>350516</v>
      </c>
      <c r="BP58" s="169">
        <f>IF(ISNA(HLOOKUP(BJ58, data!$A$1:$BOP$23, VLOOKUP(TFM!$A$2, BS!$A$66:$B$93, 2, FALSE), FALSE)), 0, (HLOOKUP(BJ58, data!$A$1:$BOP$23, VLOOKUP(TFM!$A$2, BS!$A$66:$B$93, 2, FALSE), FALSE)))</f>
        <v>34789</v>
      </c>
      <c r="BQ58" s="169">
        <f t="shared" ref="BQ58:BQ77" si="167">BO58-BN58+BM58</f>
        <v>-34789</v>
      </c>
    </row>
    <row r="59" spans="1:72" x14ac:dyDescent="0.2">
      <c r="A59" s="36" t="s">
        <v>6</v>
      </c>
      <c r="C59" s="108" t="s">
        <v>3</v>
      </c>
      <c r="D59" s="36" t="s">
        <v>177</v>
      </c>
      <c r="E59" s="36" t="str">
        <f t="shared" ref="E59:E77" si="168">CONCATENATE("ff", D59)</f>
        <v>ffmg</v>
      </c>
      <c r="F59" s="41" t="str">
        <f t="shared" ref="F59:F77" si="169">CONCATENATE($E59, "_", F$4, "_", $C$56)</f>
        <v>ffmg_s1_rv</v>
      </c>
      <c r="G59" s="41" t="str">
        <f t="shared" si="140"/>
        <v>ffmg_s1_rv_A</v>
      </c>
      <c r="H59" s="41" t="str">
        <f t="shared" si="141"/>
        <v>ffmg_s1_rv_L</v>
      </c>
      <c r="I59" s="41" t="str">
        <f t="shared" si="142"/>
        <v>ffmg_s1_rv_n</v>
      </c>
      <c r="J59" s="99">
        <f>IF(ISNA(HLOOKUP(F59, data!$A$1:$BOP$23, VLOOKUP(TFM!$A$2, BS!$A$66:$B$93, 2, FALSE), FALSE)), 0, (HLOOKUP(F59, data!$A$1:$BOP$23, VLOOKUP(TFM!$A$2, BS!$A$66:$B$93, 2, FALSE), FALSE)))</f>
        <v>0</v>
      </c>
      <c r="K59" s="99">
        <f>IF(ISNA(HLOOKUP(G59, data!$A$1:$BOP$23, VLOOKUP(TFM!$A$2, BS!$A$66:$B$93, 2, FALSE), FALSE)), 0, (HLOOKUP(G59, data!$A$1:$BOP$23, VLOOKUP(TFM!$A$2, BS!$A$66:$B$93, 2, FALSE), FALSE)))</f>
        <v>1015</v>
      </c>
      <c r="L59" s="99">
        <f>IF(ISNA(HLOOKUP(H59, data!$A$1:$BOP$23, VLOOKUP(TFM!$A$2, BS!$A$66:$B$93, 2, FALSE), FALSE)), 0, (HLOOKUP(H59, data!$A$1:$BOP$23, VLOOKUP(TFM!$A$2, BS!$A$66:$B$93, 2, FALSE), FALSE)))</f>
        <v>-747</v>
      </c>
      <c r="M59" s="99">
        <f>IF(ISNA(HLOOKUP(I59, data!$A$1:$BOP$23, VLOOKUP(TFM!$A$2, BS!$A$66:$B$93, 2, FALSE), FALSE)), 0, (HLOOKUP(I59, data!$A$1:$BOP$23, VLOOKUP(TFM!$A$2, BS!$A$66:$B$93, 2, FALSE), FALSE)))</f>
        <v>1762</v>
      </c>
      <c r="N59" s="99">
        <f>K59-L59+J59</f>
        <v>1762</v>
      </c>
      <c r="O59" s="41" t="str">
        <f t="shared" si="144"/>
        <v>ffmg_h_rv</v>
      </c>
      <c r="P59" s="41" t="str">
        <f t="shared" si="145"/>
        <v>ffmg_h_rv_A</v>
      </c>
      <c r="Q59" s="41" t="str">
        <f t="shared" si="146"/>
        <v>ffmg_h_rv_L</v>
      </c>
      <c r="R59" s="41" t="str">
        <f t="shared" si="147"/>
        <v>ffmg_h_rv_n</v>
      </c>
      <c r="S59" s="171"/>
      <c r="T59" s="171"/>
      <c r="U59" s="99"/>
      <c r="V59" s="99"/>
      <c r="W59" s="99"/>
      <c r="X59" s="99">
        <f>IF(ISNA(HLOOKUP(R59, data!$A$1:$BOP$23, VLOOKUP(TFM!$A$2, BS!$A$66:$B$93, 2, FALSE), FALSE)), 0, (HLOOKUP(R59, data!$A$1:$BOP$23, VLOOKUP(TFM!$A$2, BS!$A$66:$B$93, 2, FALSE), FALSE)))</f>
        <v>0</v>
      </c>
      <c r="Y59" s="99">
        <f t="shared" ref="Y59:Y76" si="170">V59-W59+U59</f>
        <v>0</v>
      </c>
      <c r="Z59" s="41" t="str">
        <f t="shared" si="148"/>
        <v>ffmg_g_rv</v>
      </c>
      <c r="AA59" s="41" t="str">
        <f t="shared" si="149"/>
        <v>ffmg_g_rv_A</v>
      </c>
      <c r="AB59" s="41" t="str">
        <f t="shared" si="150"/>
        <v>ffmg_g_rv_L</v>
      </c>
      <c r="AC59" s="41" t="str">
        <f t="shared" si="151"/>
        <v>ffmg_g_rv_n</v>
      </c>
      <c r="AD59" s="171"/>
      <c r="AE59" s="171"/>
      <c r="AF59" s="99">
        <f>IF(ISNA(HLOOKUP(Z59, data!$A$1:$BOP$23, VLOOKUP(TFM!$A$2, BS!$A$66:$B$93, 2, FALSE), FALSE)), 0, (HLOOKUP(Z59, data!$A$1:$BOP$23, VLOOKUP(TFM!$A$2, BS!$A$66:$B$93, 2, FALSE), FALSE)))</f>
        <v>0</v>
      </c>
      <c r="AG59" s="99">
        <f>IF(ISNA(HLOOKUP(AA59, data!$A$1:$BOP$23, VLOOKUP(TFM!$A$2, BS!$A$66:$B$93, 2, FALSE), FALSE)), 0, (HLOOKUP(AA59, data!$A$1:$BOP$23, VLOOKUP(TFM!$A$2, BS!$A$66:$B$93, 2, FALSE), FALSE)))</f>
        <v>0</v>
      </c>
      <c r="AH59" s="99">
        <f>IF(ISNA(HLOOKUP(AB59, data!$A$1:$BOP$23, VLOOKUP(TFM!$A$2, BS!$A$66:$B$93, 2, FALSE), FALSE)), 0, (HLOOKUP(AB59, data!$A$1:$BOP$23, VLOOKUP(TFM!$A$2, BS!$A$66:$B$93, 2, FALSE), FALSE)))</f>
        <v>0</v>
      </c>
      <c r="AI59" s="99">
        <f>IF(ISNA(HLOOKUP(AC59, data!$A$1:$BOP$23, VLOOKUP(TFM!$A$2, BS!$A$66:$B$93, 2, FALSE), FALSE)), 0, (HLOOKUP(AC59, data!$A$1:$BOP$23, VLOOKUP(TFM!$A$2, BS!$A$66:$B$93, 2, FALSE), FALSE)))</f>
        <v>0</v>
      </c>
      <c r="AJ59" s="99">
        <f t="shared" si="152"/>
        <v>0</v>
      </c>
      <c r="AK59" s="41" t="str">
        <f t="shared" si="153"/>
        <v>ffmg_f_rv</v>
      </c>
      <c r="AL59" s="41" t="str">
        <f t="shared" si="154"/>
        <v>ffmg_f_rv_A</v>
      </c>
      <c r="AM59" s="41" t="str">
        <f t="shared" si="155"/>
        <v>ffmg_f_rv_L</v>
      </c>
      <c r="AN59" s="41" t="str">
        <f t="shared" si="156"/>
        <v>ffmg_f_rv_n</v>
      </c>
      <c r="AO59" s="171"/>
      <c r="AP59" s="171"/>
      <c r="AQ59" s="99">
        <f>IF(ISNA(HLOOKUP(AK59, data!$A$1:$BOP$23, VLOOKUP(TFM!$A$2, BS!$A$66:$B$93, 2, FALSE), FALSE)), 0, (HLOOKUP(AK59, data!$A$1:$BOP$23, VLOOKUP(TFM!$A$2, BS!$A$66:$B$93, 2, FALSE), FALSE)))</f>
        <v>0</v>
      </c>
      <c r="AR59" s="99">
        <f>IF(ISNA(HLOOKUP(AL59, data!$A$1:$BOP$23, VLOOKUP(TFM!$A$2, BS!$A$66:$B$93, 2, FALSE), FALSE)), 0, (HLOOKUP(AL59, data!$A$1:$BOP$23, VLOOKUP(TFM!$A$2, BS!$A$66:$B$93, 2, FALSE), FALSE)))</f>
        <v>1015</v>
      </c>
      <c r="AS59" s="99">
        <f>IF(ISNA(HLOOKUP(AM59, data!$A$1:$BOP$23, VLOOKUP(TFM!$A$2, BS!$A$66:$B$93, 2, FALSE), FALSE)), 0, (HLOOKUP(AM59, data!$A$1:$BOP$23, VLOOKUP(TFM!$A$2, BS!$A$66:$B$93, 2, FALSE), FALSE)))</f>
        <v>-747</v>
      </c>
      <c r="AT59" s="99">
        <f>IF(ISNA(HLOOKUP(AN59, data!$A$1:$BOP$23, VLOOKUP(TFM!$A$2, BS!$A$66:$B$93, 2, FALSE), FALSE)), 0, (HLOOKUP(AN59, data!$A$1:$BOP$23, VLOOKUP(TFM!$A$2, BS!$A$66:$B$93, 2, FALSE), FALSE)))</f>
        <v>1762</v>
      </c>
      <c r="AU59" s="99">
        <f t="shared" si="157"/>
        <v>-1762</v>
      </c>
      <c r="AV59" s="41" t="str">
        <f t="shared" si="158"/>
        <v>ffmg_nf_rv</v>
      </c>
      <c r="AW59" s="41" t="str">
        <f t="shared" si="159"/>
        <v>ffmg_nf_rv_A</v>
      </c>
      <c r="AX59" s="41" t="str">
        <f t="shared" si="160"/>
        <v>ffmg_nf_rv_L</v>
      </c>
      <c r="AY59" s="41" t="str">
        <f t="shared" si="161"/>
        <v>ffmg_nf_rv_n</v>
      </c>
      <c r="AZ59" s="171"/>
      <c r="BA59" s="171"/>
      <c r="BB59" s="99">
        <f>IF(ISNA(HLOOKUP(AV59, data!$A$1:$BOP$23, VLOOKUP(TFM!$A$2, BS!$A$66:$B$93, 2, FALSE), FALSE)), 0, (HLOOKUP(AV59, data!$A$1:$BOP$23, VLOOKUP(TFM!$A$2, BS!$A$66:$B$93, 2, FALSE), FALSE)))</f>
        <v>0</v>
      </c>
      <c r="BC59" s="99">
        <f>IF(ISNA(HLOOKUP(AW59, data!$A$1:$BOP$23, VLOOKUP(TFM!$A$2, BS!$A$66:$B$93, 2, FALSE), FALSE)), 0, (HLOOKUP(AW59, data!$A$1:$BOP$23, VLOOKUP(TFM!$A$2, BS!$A$66:$B$93, 2, FALSE), FALSE)))</f>
        <v>0</v>
      </c>
      <c r="BD59" s="99">
        <f>IF(ISNA(HLOOKUP(AX59, data!$A$1:$BOP$23, VLOOKUP(TFM!$A$2, BS!$A$66:$B$93, 2, FALSE), FALSE)), 0, (HLOOKUP(AX59, data!$A$1:$BOP$23, VLOOKUP(TFM!$A$2, BS!$A$66:$B$93, 2, FALSE), FALSE)))</f>
        <v>0</v>
      </c>
      <c r="BE59" s="99">
        <f>IF(ISNA(HLOOKUP(AY59, data!$A$1:$BOP$23, VLOOKUP(TFM!$A$2, BS!$A$66:$B$93, 2, FALSE), FALSE)), 0, (HLOOKUP(AY59, data!$A$1:$BOP$23, VLOOKUP(TFM!$A$2, BS!$A$66:$B$93, 2, FALSE), FALSE)))</f>
        <v>0</v>
      </c>
      <c r="BF59" s="99">
        <f t="shared" si="162"/>
        <v>0</v>
      </c>
      <c r="BG59" s="41" t="str">
        <f t="shared" si="163"/>
        <v>ffmg_row_rv</v>
      </c>
      <c r="BH59" s="41" t="str">
        <f t="shared" si="164"/>
        <v>ffmg_row_rv_A</v>
      </c>
      <c r="BI59" s="41" t="str">
        <f t="shared" si="165"/>
        <v>ffmg_row_rv_L</v>
      </c>
      <c r="BJ59" s="41" t="str">
        <f t="shared" si="166"/>
        <v>ffmg_row_rv_n</v>
      </c>
      <c r="BK59" s="171"/>
      <c r="BL59" s="171"/>
      <c r="BM59" s="99">
        <f>IF(ISNA(HLOOKUP(BG59, data!$A$1:$BOP$23, VLOOKUP(TFM!$A$2, BS!$A$66:$B$93, 2, FALSE), FALSE)), 0, (HLOOKUP(BG59, data!$A$1:$BOP$23, VLOOKUP(TFM!$A$2, BS!$A$66:$B$93, 2, FALSE), FALSE)))</f>
        <v>0</v>
      </c>
      <c r="BN59" s="99">
        <f>IF(ISNA(HLOOKUP(BH59, data!$A$1:$BOP$23, VLOOKUP(TFM!$A$2, BS!$A$66:$B$93, 2, FALSE), FALSE)), 0, (HLOOKUP(BH59, data!$A$1:$BOP$23, VLOOKUP(TFM!$A$2, BS!$A$66:$B$93, 2, FALSE), FALSE)))</f>
        <v>-747</v>
      </c>
      <c r="BO59" s="99">
        <f>IF(ISNA(HLOOKUP(BI59, data!$A$1:$BOP$23, VLOOKUP(TFM!$A$2, BS!$A$66:$B$93, 2, FALSE), FALSE)), 0, (HLOOKUP(BI59, data!$A$1:$BOP$23, VLOOKUP(TFM!$A$2, BS!$A$66:$B$93, 2, FALSE), FALSE)))</f>
        <v>-747</v>
      </c>
      <c r="BP59" s="99">
        <f>IF(ISNA(HLOOKUP(BJ59, data!$A$1:$BOP$23, VLOOKUP(TFM!$A$2, BS!$A$66:$B$93, 2, FALSE), FALSE)), 0, (HLOOKUP(BJ59, data!$A$1:$BOP$23, VLOOKUP(TFM!$A$2, BS!$A$66:$B$93, 2, FALSE), FALSE)))</f>
        <v>0</v>
      </c>
      <c r="BQ59" s="99">
        <f t="shared" si="167"/>
        <v>0</v>
      </c>
    </row>
    <row r="60" spans="1:72" x14ac:dyDescent="0.2">
      <c r="A60" s="36" t="s">
        <v>13</v>
      </c>
      <c r="C60" s="108" t="s">
        <v>12</v>
      </c>
      <c r="D60" s="36" t="s">
        <v>178</v>
      </c>
      <c r="E60" s="36" t="str">
        <f t="shared" si="168"/>
        <v>ffmd</v>
      </c>
      <c r="F60" s="41" t="str">
        <f t="shared" si="169"/>
        <v>ffmd_s1_rv</v>
      </c>
      <c r="G60" s="41" t="str">
        <f t="shared" si="140"/>
        <v>ffmd_s1_rv_A</v>
      </c>
      <c r="H60" s="41" t="str">
        <f t="shared" si="141"/>
        <v>ffmd_s1_rv_L</v>
      </c>
      <c r="I60" s="41" t="str">
        <f t="shared" si="142"/>
        <v>ffmd_s1_rv_n</v>
      </c>
      <c r="J60" s="99">
        <f>IF(ISNA(HLOOKUP(F60, data!$A$1:$BOP$23, VLOOKUP(TFM!$A$2, BS!$A$66:$B$93, 2, FALSE), FALSE)), 0, (HLOOKUP(F60, data!$A$1:$BOP$23, VLOOKUP(TFM!$A$2, BS!$A$66:$B$93, 2, FALSE), FALSE)))</f>
        <v>0</v>
      </c>
      <c r="K60" s="99">
        <f>IF(ISNA(HLOOKUP(G60, data!$A$1:$BOP$23, VLOOKUP(TFM!$A$2, BS!$A$66:$B$93, 2, FALSE), FALSE)), 0, (HLOOKUP(G60, data!$A$1:$BOP$23, VLOOKUP(TFM!$A$2, BS!$A$66:$B$93, 2, FALSE), FALSE)))</f>
        <v>16309</v>
      </c>
      <c r="L60" s="99">
        <f>IF(ISNA(HLOOKUP(H60, data!$A$1:$BOP$23, VLOOKUP(TFM!$A$2, BS!$A$66:$B$93, 2, FALSE), FALSE)), 0, (HLOOKUP(H60, data!$A$1:$BOP$23, VLOOKUP(TFM!$A$2, BS!$A$66:$B$93, 2, FALSE), FALSE)))</f>
        <v>17678</v>
      </c>
      <c r="M60" s="99">
        <f>IF(ISNA(HLOOKUP(I60, data!$A$1:$BOP$23, VLOOKUP(TFM!$A$2, BS!$A$66:$B$93, 2, FALSE), FALSE)), 0, (HLOOKUP(I60, data!$A$1:$BOP$23, VLOOKUP(TFM!$A$2, BS!$A$66:$B$93, 2, FALSE), FALSE)))</f>
        <v>-1369</v>
      </c>
      <c r="N60" s="99">
        <f t="shared" ref="N60:N77" si="171">K60-L60+J60</f>
        <v>-1369</v>
      </c>
      <c r="O60" s="41" t="str">
        <f t="shared" si="144"/>
        <v>ffmd_h_rv</v>
      </c>
      <c r="P60" s="41" t="str">
        <f t="shared" si="145"/>
        <v>ffmd_h_rv_A</v>
      </c>
      <c r="Q60" s="41" t="str">
        <f t="shared" si="146"/>
        <v>ffmd_h_rv_L</v>
      </c>
      <c r="R60" s="41" t="str">
        <f t="shared" si="147"/>
        <v>ffmd_h_rv_n</v>
      </c>
      <c r="S60" s="171"/>
      <c r="T60" s="171"/>
      <c r="U60" s="99">
        <f>IF(ISNA(HLOOKUP(O60, data!$A$1:$BOP$23, VLOOKUP(TFM!$A$2, BS!$A$66:$B$93, 2, FALSE), FALSE)), 0, (HLOOKUP(O60, data!$A$1:$BOP$23, VLOOKUP(TFM!$A$2, BS!$A$66:$B$93, 2, FALSE), FALSE)))</f>
        <v>1524</v>
      </c>
      <c r="V60" s="99">
        <f>IF(ISNA(HLOOKUP(P60, data!$A$1:$BOP$23, VLOOKUP(TFM!$A$2, BS!$A$66:$B$93, 2, FALSE), FALSE)), 0, (HLOOKUP(P60, data!$A$1:$BOP$23, VLOOKUP(TFM!$A$2, BS!$A$66:$B$93, 2, FALSE), FALSE)))</f>
        <v>0</v>
      </c>
      <c r="W60" s="99">
        <f>IF(ISNA(HLOOKUP(Q60, data!$A$1:$BOP$23, VLOOKUP(TFM!$A$2, BS!$A$66:$B$93, 2, FALSE), FALSE)), 0, (HLOOKUP(Q60, data!$A$1:$BOP$23, VLOOKUP(TFM!$A$2, BS!$A$66:$B$93, 2, FALSE), FALSE)))</f>
        <v>0</v>
      </c>
      <c r="X60" s="99">
        <f>IF(ISNA(HLOOKUP(R60, data!$A$1:$BOP$23, VLOOKUP(TFM!$A$2, BS!$A$66:$B$93, 2, FALSE), FALSE)), 0, (HLOOKUP(R60, data!$A$1:$BOP$23, VLOOKUP(TFM!$A$2, BS!$A$66:$B$93, 2, FALSE), FALSE)))</f>
        <v>0</v>
      </c>
      <c r="Y60" s="99">
        <f t="shared" si="170"/>
        <v>1524</v>
      </c>
      <c r="Z60" s="41" t="str">
        <f t="shared" si="148"/>
        <v>ffmd_g_rv</v>
      </c>
      <c r="AA60" s="41" t="str">
        <f t="shared" si="149"/>
        <v>ffmd_g_rv_A</v>
      </c>
      <c r="AB60" s="41" t="str">
        <f t="shared" si="150"/>
        <v>ffmd_g_rv_L</v>
      </c>
      <c r="AC60" s="41" t="str">
        <f t="shared" si="151"/>
        <v>ffmd_g_rv_n</v>
      </c>
      <c r="AD60" s="171"/>
      <c r="AE60" s="171"/>
      <c r="AF60" s="99">
        <f>IF(ISNA(HLOOKUP(Z60, data!$A$1:$BOP$23, VLOOKUP(TFM!$A$2, BS!$A$66:$B$93, 2, FALSE), FALSE)), 0, (HLOOKUP(Z60, data!$A$1:$BOP$23, VLOOKUP(TFM!$A$2, BS!$A$66:$B$93, 2, FALSE), FALSE)))</f>
        <v>0</v>
      </c>
      <c r="AG60" s="99">
        <f>IF(ISNA(HLOOKUP(AA60, data!$A$1:$BOP$23, VLOOKUP(TFM!$A$2, BS!$A$66:$B$93, 2, FALSE), FALSE)), 0, (HLOOKUP(AA60, data!$A$1:$BOP$23, VLOOKUP(TFM!$A$2, BS!$A$66:$B$93, 2, FALSE), FALSE)))</f>
        <v>0</v>
      </c>
      <c r="AH60" s="99">
        <f>IF(ISNA(HLOOKUP(AB60, data!$A$1:$BOP$23, VLOOKUP(TFM!$A$2, BS!$A$66:$B$93, 2, FALSE), FALSE)), 0, (HLOOKUP(AB60, data!$A$1:$BOP$23, VLOOKUP(TFM!$A$2, BS!$A$66:$B$93, 2, FALSE), FALSE)))</f>
        <v>0</v>
      </c>
      <c r="AI60" s="99">
        <f>IF(ISNA(HLOOKUP(AC60, data!$A$1:$BOP$23, VLOOKUP(TFM!$A$2, BS!$A$66:$B$93, 2, FALSE), FALSE)), 0, (HLOOKUP(AC60, data!$A$1:$BOP$23, VLOOKUP(TFM!$A$2, BS!$A$66:$B$93, 2, FALSE), FALSE)))</f>
        <v>0</v>
      </c>
      <c r="AJ60" s="99">
        <f t="shared" si="152"/>
        <v>0</v>
      </c>
      <c r="AK60" s="41" t="str">
        <f t="shared" si="153"/>
        <v>ffmd_f_rv</v>
      </c>
      <c r="AL60" s="41" t="str">
        <f t="shared" si="154"/>
        <v>ffmd_f_rv_A</v>
      </c>
      <c r="AM60" s="41" t="str">
        <f t="shared" si="155"/>
        <v>ffmd_f_rv_L</v>
      </c>
      <c r="AN60" s="41" t="str">
        <f t="shared" si="156"/>
        <v>ffmd_f_rv_n</v>
      </c>
      <c r="AO60" s="171"/>
      <c r="AP60" s="171"/>
      <c r="AQ60" s="99">
        <f>IF(ISNA(HLOOKUP(AK60, data!$A$1:$BOP$23, VLOOKUP(TFM!$A$2, BS!$A$66:$B$93, 2, FALSE), FALSE)), 0, (HLOOKUP(AK60, data!$A$1:$BOP$23, VLOOKUP(TFM!$A$2, BS!$A$66:$B$93, 2, FALSE), FALSE)))</f>
        <v>0</v>
      </c>
      <c r="AR60" s="99">
        <f>IF(ISNA(HLOOKUP(AL60, data!$A$1:$BOP$23, VLOOKUP(TFM!$A$2, BS!$A$66:$B$93, 2, FALSE), FALSE)), 0, (HLOOKUP(AL60, data!$A$1:$BOP$23, VLOOKUP(TFM!$A$2, BS!$A$66:$B$93, 2, FALSE), FALSE)))</f>
        <v>5161</v>
      </c>
      <c r="AS60" s="99">
        <f>IF(ISNA(HLOOKUP(AM60, data!$A$1:$BOP$23, VLOOKUP(TFM!$A$2, BS!$A$66:$B$93, 2, FALSE), FALSE)), 0, (HLOOKUP(AM60, data!$A$1:$BOP$23, VLOOKUP(TFM!$A$2, BS!$A$66:$B$93, 2, FALSE), FALSE)))</f>
        <v>17678</v>
      </c>
      <c r="AT60" s="99">
        <f>IF(ISNA(HLOOKUP(AN60, data!$A$1:$BOP$23, VLOOKUP(TFM!$A$2, BS!$A$66:$B$93, 2, FALSE), FALSE)), 0, (HLOOKUP(AN60, data!$A$1:$BOP$23, VLOOKUP(TFM!$A$2, BS!$A$66:$B$93, 2, FALSE), FALSE)))</f>
        <v>-12517</v>
      </c>
      <c r="AU60" s="99">
        <f t="shared" si="157"/>
        <v>12517</v>
      </c>
      <c r="AV60" s="41" t="str">
        <f t="shared" si="158"/>
        <v>ffmd_nf_rv</v>
      </c>
      <c r="AW60" s="41" t="str">
        <f t="shared" si="159"/>
        <v>ffmd_nf_rv_A</v>
      </c>
      <c r="AX60" s="41" t="str">
        <f t="shared" si="160"/>
        <v>ffmd_nf_rv_L</v>
      </c>
      <c r="AY60" s="41" t="str">
        <f t="shared" si="161"/>
        <v>ffmd_nf_rv_n</v>
      </c>
      <c r="AZ60" s="171"/>
      <c r="BA60" s="171"/>
      <c r="BB60" s="99">
        <f>IF(ISNA(HLOOKUP(AV60, data!$A$1:$BOP$23, VLOOKUP(TFM!$A$2, BS!$A$66:$B$93, 2, FALSE), FALSE)), 0, (HLOOKUP(AV60, data!$A$1:$BOP$23, VLOOKUP(TFM!$A$2, BS!$A$66:$B$93, 2, FALSE), FALSE)))</f>
        <v>9624</v>
      </c>
      <c r="BC60" s="99">
        <f>IF(ISNA(HLOOKUP(AW60, data!$A$1:$BOP$23, VLOOKUP(TFM!$A$2, BS!$A$66:$B$93, 2, FALSE), FALSE)), 0, (HLOOKUP(AW60, data!$A$1:$BOP$23, VLOOKUP(TFM!$A$2, BS!$A$66:$B$93, 2, FALSE), FALSE)))</f>
        <v>0</v>
      </c>
      <c r="BD60" s="99">
        <f>IF(ISNA(HLOOKUP(AX60, data!$A$1:$BOP$23, VLOOKUP(TFM!$A$2, BS!$A$66:$B$93, 2, FALSE), FALSE)), 0, (HLOOKUP(AX60, data!$A$1:$BOP$23, VLOOKUP(TFM!$A$2, BS!$A$66:$B$93, 2, FALSE), FALSE)))</f>
        <v>0</v>
      </c>
      <c r="BE60" s="99">
        <f>IF(ISNA(HLOOKUP(AY60, data!$A$1:$BOP$23, VLOOKUP(TFM!$A$2, BS!$A$66:$B$93, 2, FALSE), FALSE)), 0, (HLOOKUP(AY60, data!$A$1:$BOP$23, VLOOKUP(TFM!$A$2, BS!$A$66:$B$93, 2, FALSE), FALSE)))</f>
        <v>0</v>
      </c>
      <c r="BF60" s="99">
        <f t="shared" si="162"/>
        <v>9624</v>
      </c>
      <c r="BG60" s="41" t="str">
        <f t="shared" si="163"/>
        <v>ffmd_row_rv</v>
      </c>
      <c r="BH60" s="41" t="str">
        <f t="shared" si="164"/>
        <v>ffmd_row_rv_A</v>
      </c>
      <c r="BI60" s="41" t="str">
        <f t="shared" si="165"/>
        <v>ffmd_row_rv_L</v>
      </c>
      <c r="BJ60" s="41" t="str">
        <f t="shared" si="166"/>
        <v>ffmd_row_rv_n</v>
      </c>
      <c r="BK60" s="171"/>
      <c r="BL60" s="171"/>
      <c r="BM60" s="99">
        <f>IF(ISNA(HLOOKUP(BG60, data!$A$1:$BOP$23, VLOOKUP(TFM!$A$2, BS!$A$66:$B$93, 2, FALSE), FALSE)), 0, (HLOOKUP(BG60, data!$A$1:$BOP$23, VLOOKUP(TFM!$A$2, BS!$A$66:$B$93, 2, FALSE), FALSE)))</f>
        <v>0</v>
      </c>
      <c r="BN60" s="99">
        <f>IF(ISNA(HLOOKUP(BH60, data!$A$1:$BOP$23, VLOOKUP(TFM!$A$2, BS!$A$66:$B$93, 2, FALSE), FALSE)), 0, (HLOOKUP(BH60, data!$A$1:$BOP$23, VLOOKUP(TFM!$A$2, BS!$A$66:$B$93, 2, FALSE), FALSE)))</f>
        <v>12184</v>
      </c>
      <c r="BO60" s="99">
        <f>IF(ISNA(HLOOKUP(BI60, data!$A$1:$BOP$23, VLOOKUP(TFM!$A$2, BS!$A$66:$B$93, 2, FALSE), FALSE)), 0, (HLOOKUP(BI60, data!$A$1:$BOP$23, VLOOKUP(TFM!$A$2, BS!$A$66:$B$93, 2, FALSE), FALSE)))</f>
        <v>10815</v>
      </c>
      <c r="BP60" s="99">
        <f>IF(ISNA(HLOOKUP(BJ60, data!$A$1:$BOP$23, VLOOKUP(TFM!$A$2, BS!$A$66:$B$93, 2, FALSE), FALSE)), 0, (HLOOKUP(BJ60, data!$A$1:$BOP$23, VLOOKUP(TFM!$A$2, BS!$A$66:$B$93, 2, FALSE), FALSE)))</f>
        <v>1369</v>
      </c>
      <c r="BQ60" s="99">
        <f t="shared" si="167"/>
        <v>-1369</v>
      </c>
    </row>
    <row r="61" spans="1:72" x14ac:dyDescent="0.2">
      <c r="A61" s="36" t="s">
        <v>15</v>
      </c>
      <c r="C61" s="108" t="s">
        <v>14</v>
      </c>
      <c r="D61" s="36" t="s">
        <v>179</v>
      </c>
      <c r="E61" s="36" t="str">
        <f t="shared" si="168"/>
        <v>ffd</v>
      </c>
      <c r="F61" s="41" t="str">
        <f t="shared" si="169"/>
        <v>ffd_s1_rv</v>
      </c>
      <c r="G61" s="41" t="str">
        <f t="shared" si="140"/>
        <v>ffd_s1_rv_A</v>
      </c>
      <c r="H61" s="41" t="str">
        <f t="shared" si="141"/>
        <v>ffd_s1_rv_L</v>
      </c>
      <c r="I61" s="41" t="str">
        <f t="shared" si="142"/>
        <v>ffd_s1_rv_n</v>
      </c>
      <c r="J61" s="99">
        <f>IF(ISNA(HLOOKUP(F61, data!$A$1:$BOP$23, VLOOKUP(TFM!$A$2, BS!$A$66:$B$93, 2, FALSE), FALSE)), 0, (HLOOKUP(F61, data!$A$1:$BOP$23, VLOOKUP(TFM!$A$2, BS!$A$66:$B$93, 2, FALSE), FALSE)))</f>
        <v>0</v>
      </c>
      <c r="K61" s="99">
        <f>IF(ISNA(HLOOKUP(G61, data!$A$1:$BOP$23, VLOOKUP(TFM!$A$2, BS!$A$66:$B$93, 2, FALSE), FALSE)), 0, (HLOOKUP(G61, data!$A$1:$BOP$23, VLOOKUP(TFM!$A$2, BS!$A$66:$B$93, 2, FALSE), FALSE)))</f>
        <v>172962</v>
      </c>
      <c r="L61" s="99">
        <f>IF(ISNA(HLOOKUP(H61, data!$A$1:$BOP$23, VLOOKUP(TFM!$A$2, BS!$A$66:$B$93, 2, FALSE), FALSE)), 0, (HLOOKUP(H61, data!$A$1:$BOP$23, VLOOKUP(TFM!$A$2, BS!$A$66:$B$93, 2, FALSE), FALSE)))</f>
        <v>85507</v>
      </c>
      <c r="M61" s="99">
        <f>IF(ISNA(HLOOKUP(I61, data!$A$1:$BOP$23, VLOOKUP(TFM!$A$2, BS!$A$66:$B$93, 2, FALSE), FALSE)), 0, (HLOOKUP(I61, data!$A$1:$BOP$23, VLOOKUP(TFM!$A$2, BS!$A$66:$B$93, 2, FALSE), FALSE)))</f>
        <v>87455</v>
      </c>
      <c r="N61" s="99">
        <f t="shared" si="171"/>
        <v>87455</v>
      </c>
      <c r="O61" s="41" t="str">
        <f t="shared" si="144"/>
        <v>ffd_h_rv</v>
      </c>
      <c r="P61" s="41" t="str">
        <f t="shared" si="145"/>
        <v>ffd_h_rv_A</v>
      </c>
      <c r="Q61" s="41" t="str">
        <f t="shared" si="146"/>
        <v>ffd_h_rv_L</v>
      </c>
      <c r="R61" s="41" t="str">
        <f t="shared" si="147"/>
        <v>ffd_h_rv_n</v>
      </c>
      <c r="S61" s="171"/>
      <c r="T61" s="171"/>
      <c r="U61" s="99">
        <f>IF(ISNA(HLOOKUP(O61, data!$A$1:$BOP$23, VLOOKUP(TFM!$A$2, BS!$A$66:$B$93, 2, FALSE), FALSE)), 0, (HLOOKUP(O61, data!$A$1:$BOP$23, VLOOKUP(TFM!$A$2, BS!$A$66:$B$93, 2, FALSE), FALSE)))</f>
        <v>0</v>
      </c>
      <c r="V61" s="99">
        <f>IF(ISNA(HLOOKUP(P61, data!$A$1:$BOP$23, VLOOKUP(TFM!$A$2, BS!$A$66:$B$93, 2, FALSE), FALSE)), 0, (HLOOKUP(P61, data!$A$1:$BOP$23, VLOOKUP(TFM!$A$2, BS!$A$66:$B$93, 2, FALSE), FALSE)))</f>
        <v>3952</v>
      </c>
      <c r="W61" s="99">
        <f>IF(ISNA(HLOOKUP(Q61, data!$A$1:$BOP$23, VLOOKUP(TFM!$A$2, BS!$A$66:$B$93, 2, FALSE), FALSE)), 0, (HLOOKUP(Q61, data!$A$1:$BOP$23, VLOOKUP(TFM!$A$2, BS!$A$66:$B$93, 2, FALSE), FALSE)))</f>
        <v>0</v>
      </c>
      <c r="X61" s="99">
        <f>IF(ISNA(HLOOKUP(R61, data!$A$1:$BOP$23, VLOOKUP(TFM!$A$2, BS!$A$66:$B$93, 2, FALSE), FALSE)), 0, (HLOOKUP(R61, data!$A$1:$BOP$23, VLOOKUP(TFM!$A$2, BS!$A$66:$B$93, 2, FALSE), FALSE)))</f>
        <v>3952</v>
      </c>
      <c r="Y61" s="99">
        <f t="shared" si="170"/>
        <v>3952</v>
      </c>
      <c r="Z61" s="41" t="str">
        <f t="shared" si="148"/>
        <v>ffd_g_rv</v>
      </c>
      <c r="AA61" s="41" t="str">
        <f t="shared" si="149"/>
        <v>ffd_g_rv_A</v>
      </c>
      <c r="AB61" s="41" t="str">
        <f t="shared" si="150"/>
        <v>ffd_g_rv_L</v>
      </c>
      <c r="AC61" s="41" t="str">
        <f t="shared" si="151"/>
        <v>ffd_g_rv_n</v>
      </c>
      <c r="AD61" s="171"/>
      <c r="AE61" s="171"/>
      <c r="AF61" s="99">
        <f>IF(ISNA(HLOOKUP(Z61, data!$A$1:$BOP$23, VLOOKUP(TFM!$A$2, BS!$A$66:$B$93, 2, FALSE), FALSE)), 0, (HLOOKUP(Z61, data!$A$1:$BOP$23, VLOOKUP(TFM!$A$2, BS!$A$66:$B$93, 2, FALSE), FALSE)))</f>
        <v>0</v>
      </c>
      <c r="AG61" s="99">
        <f>IF(ISNA(HLOOKUP(AA61, data!$A$1:$BOP$23, VLOOKUP(TFM!$A$2, BS!$A$66:$B$93, 2, FALSE), FALSE)), 0, (HLOOKUP(AA61, data!$A$1:$BOP$23, VLOOKUP(TFM!$A$2, BS!$A$66:$B$93, 2, FALSE), FALSE)))</f>
        <v>2026</v>
      </c>
      <c r="AH61" s="99">
        <f>IF(ISNA(HLOOKUP(AB61, data!$A$1:$BOP$23, VLOOKUP(TFM!$A$2, BS!$A$66:$B$93, 2, FALSE), FALSE)), 0, (HLOOKUP(AB61, data!$A$1:$BOP$23, VLOOKUP(TFM!$A$2, BS!$A$66:$B$93, 2, FALSE), FALSE)))</f>
        <v>53567</v>
      </c>
      <c r="AI61" s="99">
        <f>IF(ISNA(HLOOKUP(AC61, data!$A$1:$BOP$23, VLOOKUP(TFM!$A$2, BS!$A$66:$B$93, 2, FALSE), FALSE)), 0, (HLOOKUP(AC61, data!$A$1:$BOP$23, VLOOKUP(TFM!$A$2, BS!$A$66:$B$93, 2, FALSE), FALSE)))</f>
        <v>-51541</v>
      </c>
      <c r="AJ61" s="99">
        <f t="shared" si="152"/>
        <v>51541</v>
      </c>
      <c r="AK61" s="41" t="str">
        <f t="shared" si="153"/>
        <v>ffd_f_rv</v>
      </c>
      <c r="AL61" s="41" t="str">
        <f t="shared" si="154"/>
        <v>ffd_f_rv_A</v>
      </c>
      <c r="AM61" s="41" t="str">
        <f t="shared" si="155"/>
        <v>ffd_f_rv_L</v>
      </c>
      <c r="AN61" s="41" t="str">
        <f t="shared" si="156"/>
        <v>ffd_f_rv_n</v>
      </c>
      <c r="AO61" s="171"/>
      <c r="AP61" s="171"/>
      <c r="AQ61" s="99">
        <f>IF(ISNA(HLOOKUP(AK61, data!$A$1:$BOP$23, VLOOKUP(TFM!$A$2, BS!$A$66:$B$93, 2, FALSE), FALSE)), 0, (HLOOKUP(AK61, data!$A$1:$BOP$23, VLOOKUP(TFM!$A$2, BS!$A$66:$B$93, 2, FALSE), FALSE)))</f>
        <v>0</v>
      </c>
      <c r="AR61" s="99">
        <f>IF(ISNA(HLOOKUP(AL61, data!$A$1:$BOP$23, VLOOKUP(TFM!$A$2, BS!$A$66:$B$93, 2, FALSE), FALSE)), 0, (HLOOKUP(AL61, data!$A$1:$BOP$23, VLOOKUP(TFM!$A$2, BS!$A$66:$B$93, 2, FALSE), FALSE)))</f>
        <v>201078</v>
      </c>
      <c r="AS61" s="99">
        <f>IF(ISNA(HLOOKUP(AM61, data!$A$1:$BOP$23, VLOOKUP(TFM!$A$2, BS!$A$66:$B$93, 2, FALSE), FALSE)), 0, (HLOOKUP(AM61, data!$A$1:$BOP$23, VLOOKUP(TFM!$A$2, BS!$A$66:$B$93, 2, FALSE), FALSE)))</f>
        <v>27689</v>
      </c>
      <c r="AT61" s="99">
        <f>IF(ISNA(HLOOKUP(AN61, data!$A$1:$BOP$23, VLOOKUP(TFM!$A$2, BS!$A$66:$B$93, 2, FALSE), FALSE)), 0, (HLOOKUP(AN61, data!$A$1:$BOP$23, VLOOKUP(TFM!$A$2, BS!$A$66:$B$93, 2, FALSE), FALSE)))</f>
        <v>173389</v>
      </c>
      <c r="AU61" s="99">
        <f t="shared" si="157"/>
        <v>-173389</v>
      </c>
      <c r="AV61" s="41" t="str">
        <f t="shared" si="158"/>
        <v>ffd_nf_rv</v>
      </c>
      <c r="AW61" s="41" t="str">
        <f t="shared" si="159"/>
        <v>ffd_nf_rv_A</v>
      </c>
      <c r="AX61" s="41" t="str">
        <f t="shared" si="160"/>
        <v>ffd_nf_rv_L</v>
      </c>
      <c r="AY61" s="41" t="str">
        <f t="shared" si="161"/>
        <v>ffd_nf_rv_n</v>
      </c>
      <c r="AZ61" s="171"/>
      <c r="BA61" s="171"/>
      <c r="BB61" s="99">
        <f>IF(ISNA(HLOOKUP(AV61, data!$A$1:$BOP$23, VLOOKUP(TFM!$A$2, BS!$A$66:$B$93, 2, FALSE), FALSE)), 0, (HLOOKUP(AV61, data!$A$1:$BOP$23, VLOOKUP(TFM!$A$2, BS!$A$66:$B$93, 2, FALSE), FALSE)))</f>
        <v>0</v>
      </c>
      <c r="BC61" s="99">
        <f>IF(ISNA(HLOOKUP(AW61, data!$A$1:$BOP$23, VLOOKUP(TFM!$A$2, BS!$A$66:$B$93, 2, FALSE), FALSE)), 0, (HLOOKUP(AW61, data!$A$1:$BOP$23, VLOOKUP(TFM!$A$2, BS!$A$66:$B$93, 2, FALSE), FALSE)))</f>
        <v>-34095</v>
      </c>
      <c r="BD61" s="99">
        <f>IF(ISNA(HLOOKUP(AX61, data!$A$1:$BOP$23, VLOOKUP(TFM!$A$2, BS!$A$66:$B$93, 2, FALSE), FALSE)), 0, (HLOOKUP(AX61, data!$A$1:$BOP$23, VLOOKUP(TFM!$A$2, BS!$A$66:$B$93, 2, FALSE), FALSE)))</f>
        <v>4251</v>
      </c>
      <c r="BE61" s="99">
        <f>IF(ISNA(HLOOKUP(AY61, data!$A$1:$BOP$23, VLOOKUP(TFM!$A$2, BS!$A$66:$B$93, 2, FALSE), FALSE)), 0, (HLOOKUP(AY61, data!$A$1:$BOP$23, VLOOKUP(TFM!$A$2, BS!$A$66:$B$93, 2, FALSE), FALSE)))</f>
        <v>-38346</v>
      </c>
      <c r="BF61" s="99">
        <f t="shared" si="162"/>
        <v>38346</v>
      </c>
      <c r="BG61" s="41" t="str">
        <f t="shared" si="163"/>
        <v>ffd_row_rv</v>
      </c>
      <c r="BH61" s="41" t="str">
        <f t="shared" si="164"/>
        <v>ffd_row_rv_A</v>
      </c>
      <c r="BI61" s="41" t="str">
        <f t="shared" si="165"/>
        <v>ffd_row_rv_L</v>
      </c>
      <c r="BJ61" s="41" t="str">
        <f t="shared" si="166"/>
        <v>ffd_row_rv_n</v>
      </c>
      <c r="BK61" s="171"/>
      <c r="BL61" s="171"/>
      <c r="BM61" s="99">
        <f>IF(ISNA(HLOOKUP(BG61, data!$A$1:$BOP$23, VLOOKUP(TFM!$A$2, BS!$A$66:$B$93, 2, FALSE), FALSE)), 0, (HLOOKUP(BG61, data!$A$1:$BOP$23, VLOOKUP(TFM!$A$2, BS!$A$66:$B$93, 2, FALSE), FALSE)))</f>
        <v>0</v>
      </c>
      <c r="BN61" s="99">
        <f>IF(ISNA(HLOOKUP(BH61, data!$A$1:$BOP$23, VLOOKUP(TFM!$A$2, BS!$A$66:$B$93, 2, FALSE), FALSE)), 0, (HLOOKUP(BH61, data!$A$1:$BOP$23, VLOOKUP(TFM!$A$2, BS!$A$66:$B$93, 2, FALSE), FALSE)))</f>
        <v>37447</v>
      </c>
      <c r="BO61" s="99">
        <f>IF(ISNA(HLOOKUP(BI61, data!$A$1:$BOP$23, VLOOKUP(TFM!$A$2, BS!$A$66:$B$93, 2, FALSE), FALSE)), 0, (HLOOKUP(BI61, data!$A$1:$BOP$23, VLOOKUP(TFM!$A$2, BS!$A$66:$B$93, 2, FALSE), FALSE)))</f>
        <v>124902</v>
      </c>
      <c r="BP61" s="99">
        <f>IF(ISNA(HLOOKUP(BJ61, data!$A$1:$BOP$23, VLOOKUP(TFM!$A$2, BS!$A$66:$B$93, 2, FALSE), FALSE)), 0, (HLOOKUP(BJ61, data!$A$1:$BOP$23, VLOOKUP(TFM!$A$2, BS!$A$66:$B$93, 2, FALSE), FALSE)))</f>
        <v>-87455</v>
      </c>
      <c r="BQ61" s="99">
        <f t="shared" si="167"/>
        <v>87455</v>
      </c>
    </row>
    <row r="62" spans="1:72" s="172" customFormat="1" x14ac:dyDescent="0.2">
      <c r="A62" s="172" t="s">
        <v>57</v>
      </c>
      <c r="C62" s="173" t="s">
        <v>193</v>
      </c>
      <c r="D62" s="172" t="s">
        <v>180</v>
      </c>
      <c r="E62" s="172" t="str">
        <f t="shared" si="168"/>
        <v>ffd_st</v>
      </c>
      <c r="F62" s="41" t="str">
        <f t="shared" si="169"/>
        <v>ffd_st_s1_rv</v>
      </c>
      <c r="G62" s="41" t="str">
        <f t="shared" si="140"/>
        <v>ffd_st_s1_rv_A</v>
      </c>
      <c r="H62" s="41" t="str">
        <f t="shared" si="141"/>
        <v>ffd_st_s1_rv_L</v>
      </c>
      <c r="I62" s="41" t="str">
        <f t="shared" si="142"/>
        <v>ffd_st_s1_rv_n</v>
      </c>
      <c r="J62" s="174">
        <f>IF(ISNA(HLOOKUP(F62, data!$A$1:$BOP$23, VLOOKUP(TFM!$A$2, BS!$A$66:$B$93, 2, FALSE), FALSE)), 0, (HLOOKUP(F62, data!$A$1:$BOP$23, VLOOKUP(TFM!$A$2, BS!$A$66:$B$93, 2, FALSE), FALSE)))</f>
        <v>0</v>
      </c>
      <c r="K62" s="174">
        <f>IF(ISNA(HLOOKUP(G62, data!$A$1:$BOP$23, VLOOKUP(TFM!$A$2, BS!$A$66:$B$93, 2, FALSE), FALSE)), 0, (HLOOKUP(G62, data!$A$1:$BOP$23, VLOOKUP(TFM!$A$2, BS!$A$66:$B$93, 2, FALSE), FALSE)))</f>
        <v>3040</v>
      </c>
      <c r="L62" s="174">
        <f>IF(ISNA(HLOOKUP(H62, data!$A$1:$BOP$23, VLOOKUP(TFM!$A$2, BS!$A$66:$B$93, 2, FALSE), FALSE)), 0, (HLOOKUP(H62, data!$A$1:$BOP$23, VLOOKUP(TFM!$A$2, BS!$A$66:$B$93, 2, FALSE), FALSE)))</f>
        <v>2177</v>
      </c>
      <c r="M62" s="174">
        <f>IF(ISNA(HLOOKUP(I62, data!$A$1:$BOP$23, VLOOKUP(TFM!$A$2, BS!$A$66:$B$93, 2, FALSE), FALSE)), 0, (HLOOKUP(I62, data!$A$1:$BOP$23, VLOOKUP(TFM!$A$2, BS!$A$66:$B$93, 2, FALSE), FALSE)))</f>
        <v>863</v>
      </c>
      <c r="N62" s="174">
        <f t="shared" si="171"/>
        <v>863</v>
      </c>
      <c r="O62" s="41" t="str">
        <f t="shared" si="144"/>
        <v>ffd_st_h_rv</v>
      </c>
      <c r="P62" s="41" t="str">
        <f t="shared" si="145"/>
        <v>ffd_st_h_rv_A</v>
      </c>
      <c r="Q62" s="41" t="str">
        <f t="shared" si="146"/>
        <v>ffd_st_h_rv_L</v>
      </c>
      <c r="R62" s="41" t="str">
        <f t="shared" si="147"/>
        <v>ffd_st_h_rv_n</v>
      </c>
      <c r="S62" s="175"/>
      <c r="T62" s="175"/>
      <c r="U62" s="174">
        <f>IF(ISNA(HLOOKUP(O62, data!$A$1:$BOP$23, VLOOKUP(TFM!$A$2, BS!$A$66:$B$93, 2, FALSE), FALSE)), 0, (HLOOKUP(O62, data!$A$1:$BOP$23, VLOOKUP(TFM!$A$2, BS!$A$66:$B$93, 2, FALSE), FALSE)))</f>
        <v>113</v>
      </c>
      <c r="V62" s="174">
        <f>IF(ISNA(HLOOKUP(P62, data!$A$1:$BOP$23, VLOOKUP(TFM!$A$2, BS!$A$66:$B$93, 2, FALSE), FALSE)), 0, (HLOOKUP(P62, data!$A$1:$BOP$23, VLOOKUP(TFM!$A$2, BS!$A$66:$B$93, 2, FALSE), FALSE)))</f>
        <v>0</v>
      </c>
      <c r="W62" s="174">
        <f>IF(ISNA(HLOOKUP(Q62, data!$A$1:$BOP$23, VLOOKUP(TFM!$A$2, BS!$A$66:$B$93, 2, FALSE), FALSE)), 0, (HLOOKUP(Q62, data!$A$1:$BOP$23, VLOOKUP(TFM!$A$2, BS!$A$66:$B$93, 2, FALSE), FALSE)))</f>
        <v>0</v>
      </c>
      <c r="X62" s="174">
        <f>IF(ISNA(HLOOKUP(R62, data!$A$1:$BOP$23, VLOOKUP(TFM!$A$2, BS!$A$66:$B$93, 2, FALSE), FALSE)), 0, (HLOOKUP(R62, data!$A$1:$BOP$23, VLOOKUP(TFM!$A$2, BS!$A$66:$B$93, 2, FALSE), FALSE)))</f>
        <v>0</v>
      </c>
      <c r="Y62" s="174">
        <f t="shared" si="170"/>
        <v>113</v>
      </c>
      <c r="Z62" s="41" t="str">
        <f t="shared" si="148"/>
        <v>ffd_st_g_rv</v>
      </c>
      <c r="AA62" s="41" t="str">
        <f t="shared" si="149"/>
        <v>ffd_st_g_rv_A</v>
      </c>
      <c r="AB62" s="41" t="str">
        <f t="shared" si="150"/>
        <v>ffd_st_g_rv_L</v>
      </c>
      <c r="AC62" s="41" t="str">
        <f t="shared" si="151"/>
        <v>ffd_st_g_rv_n</v>
      </c>
      <c r="AD62" s="175"/>
      <c r="AE62" s="175"/>
      <c r="AF62" s="174">
        <f>IF(ISNA(HLOOKUP(Z62, data!$A$1:$BOP$23, VLOOKUP(TFM!$A$2, BS!$A$66:$B$93, 2, FALSE), FALSE)), 0, (HLOOKUP(Z62, data!$A$1:$BOP$23, VLOOKUP(TFM!$A$2, BS!$A$66:$B$93, 2, FALSE), FALSE)))</f>
        <v>0</v>
      </c>
      <c r="AG62" s="174">
        <f>IF(ISNA(HLOOKUP(AA62, data!$A$1:$BOP$23, VLOOKUP(TFM!$A$2, BS!$A$66:$B$93, 2, FALSE), FALSE)), 0, (HLOOKUP(AA62, data!$A$1:$BOP$23, VLOOKUP(TFM!$A$2, BS!$A$66:$B$93, 2, FALSE), FALSE)))</f>
        <v>0</v>
      </c>
      <c r="AH62" s="174">
        <f>IF(ISNA(HLOOKUP(AB62, data!$A$1:$BOP$23, VLOOKUP(TFM!$A$2, BS!$A$66:$B$93, 2, FALSE), FALSE)), 0, (HLOOKUP(AB62, data!$A$1:$BOP$23, VLOOKUP(TFM!$A$2, BS!$A$66:$B$93, 2, FALSE), FALSE)))</f>
        <v>409</v>
      </c>
      <c r="AI62" s="174">
        <f>IF(ISNA(HLOOKUP(AC62, data!$A$1:$BOP$23, VLOOKUP(TFM!$A$2, BS!$A$66:$B$93, 2, FALSE), FALSE)), 0, (HLOOKUP(AC62, data!$A$1:$BOP$23, VLOOKUP(TFM!$A$2, BS!$A$66:$B$93, 2, FALSE), FALSE)))</f>
        <v>-409</v>
      </c>
      <c r="AJ62" s="174">
        <f t="shared" si="152"/>
        <v>409</v>
      </c>
      <c r="AK62" s="41" t="str">
        <f t="shared" si="153"/>
        <v>ffd_st_f_rv</v>
      </c>
      <c r="AL62" s="41" t="str">
        <f t="shared" si="154"/>
        <v>ffd_st_f_rv_A</v>
      </c>
      <c r="AM62" s="41" t="str">
        <f t="shared" si="155"/>
        <v>ffd_st_f_rv_L</v>
      </c>
      <c r="AN62" s="41" t="str">
        <f t="shared" si="156"/>
        <v>ffd_st_f_rv_n</v>
      </c>
      <c r="AO62" s="175"/>
      <c r="AP62" s="175"/>
      <c r="AQ62" s="174">
        <f>IF(ISNA(HLOOKUP(AK62, data!$A$1:$BOP$23, VLOOKUP(TFM!$A$2, BS!$A$66:$B$93, 2, FALSE), FALSE)), 0, (HLOOKUP(AK62, data!$A$1:$BOP$23, VLOOKUP(TFM!$A$2, BS!$A$66:$B$93, 2, FALSE), FALSE)))</f>
        <v>0</v>
      </c>
      <c r="AR62" s="174">
        <f>IF(ISNA(HLOOKUP(AL62, data!$A$1:$BOP$23, VLOOKUP(TFM!$A$2, BS!$A$66:$B$93, 2, FALSE), FALSE)), 0, (HLOOKUP(AL62, data!$A$1:$BOP$23, VLOOKUP(TFM!$A$2, BS!$A$66:$B$93, 2, FALSE), FALSE)))</f>
        <v>5132</v>
      </c>
      <c r="AS62" s="174">
        <f>IF(ISNA(HLOOKUP(AM62, data!$A$1:$BOP$23, VLOOKUP(TFM!$A$2, BS!$A$66:$B$93, 2, FALSE), FALSE)), 0, (HLOOKUP(AM62, data!$A$1:$BOP$23, VLOOKUP(TFM!$A$2, BS!$A$66:$B$93, 2, FALSE), FALSE)))</f>
        <v>1946</v>
      </c>
      <c r="AT62" s="174">
        <f>IF(ISNA(HLOOKUP(AN62, data!$A$1:$BOP$23, VLOOKUP(TFM!$A$2, BS!$A$66:$B$93, 2, FALSE), FALSE)), 0, (HLOOKUP(AN62, data!$A$1:$BOP$23, VLOOKUP(TFM!$A$2, BS!$A$66:$B$93, 2, FALSE), FALSE)))</f>
        <v>3186</v>
      </c>
      <c r="AU62" s="174">
        <f t="shared" si="157"/>
        <v>-3186</v>
      </c>
      <c r="AV62" s="41" t="str">
        <f t="shared" si="158"/>
        <v>ffd_st_nf_rv</v>
      </c>
      <c r="AW62" s="41" t="str">
        <f t="shared" si="159"/>
        <v>ffd_st_nf_rv_A</v>
      </c>
      <c r="AX62" s="41" t="str">
        <f t="shared" si="160"/>
        <v>ffd_st_nf_rv_L</v>
      </c>
      <c r="AY62" s="41" t="str">
        <f t="shared" si="161"/>
        <v>ffd_st_nf_rv_n</v>
      </c>
      <c r="AZ62" s="175"/>
      <c r="BA62" s="175"/>
      <c r="BB62" s="174">
        <f>IF(ISNA(HLOOKUP(AV62, data!$A$1:$BOP$23, VLOOKUP(TFM!$A$2, BS!$A$66:$B$93, 2, FALSE), FALSE)), 0, (HLOOKUP(AV62, data!$A$1:$BOP$23, VLOOKUP(TFM!$A$2, BS!$A$66:$B$93, 2, FALSE), FALSE)))</f>
        <v>0</v>
      </c>
      <c r="BC62" s="174">
        <f>IF(ISNA(HLOOKUP(AW62, data!$A$1:$BOP$23, VLOOKUP(TFM!$A$2, BS!$A$66:$B$93, 2, FALSE), FALSE)), 0, (HLOOKUP(AW62, data!$A$1:$BOP$23, VLOOKUP(TFM!$A$2, BS!$A$66:$B$93, 2, FALSE), FALSE)))</f>
        <v>-2204</v>
      </c>
      <c r="BD62" s="174">
        <f>IF(ISNA(HLOOKUP(AX62, data!$A$1:$BOP$23, VLOOKUP(TFM!$A$2, BS!$A$66:$B$93, 2, FALSE), FALSE)), 0, (HLOOKUP(AX62, data!$A$1:$BOP$23, VLOOKUP(TFM!$A$2, BS!$A$66:$B$93, 2, FALSE), FALSE)))</f>
        <v>-177</v>
      </c>
      <c r="BE62" s="174">
        <f>IF(ISNA(HLOOKUP(AY62, data!$A$1:$BOP$23, VLOOKUP(TFM!$A$2, BS!$A$66:$B$93, 2, FALSE), FALSE)), 0, (HLOOKUP(AY62, data!$A$1:$BOP$23, VLOOKUP(TFM!$A$2, BS!$A$66:$B$93, 2, FALSE), FALSE)))</f>
        <v>-2027</v>
      </c>
      <c r="BF62" s="174">
        <f t="shared" si="162"/>
        <v>2027</v>
      </c>
      <c r="BG62" s="41" t="str">
        <f t="shared" si="163"/>
        <v>ffd_st_row_rv</v>
      </c>
      <c r="BH62" s="41" t="str">
        <f t="shared" si="164"/>
        <v>ffd_st_row_rv_A</v>
      </c>
      <c r="BI62" s="41" t="str">
        <f t="shared" si="165"/>
        <v>ffd_st_row_rv_L</v>
      </c>
      <c r="BJ62" s="41" t="str">
        <f t="shared" si="166"/>
        <v>ffd_st_row_rv_n</v>
      </c>
      <c r="BK62" s="175"/>
      <c r="BL62" s="175"/>
      <c r="BM62" s="174">
        <f>IF(ISNA(HLOOKUP(BG62, data!$A$1:$BOP$23, VLOOKUP(TFM!$A$2, BS!$A$66:$B$93, 2, FALSE), FALSE)), 0, (HLOOKUP(BG62, data!$A$1:$BOP$23, VLOOKUP(TFM!$A$2, BS!$A$66:$B$93, 2, FALSE), FALSE)))</f>
        <v>0</v>
      </c>
      <c r="BN62" s="174">
        <f>IF(ISNA(HLOOKUP(BH62, data!$A$1:$BOP$23, VLOOKUP(TFM!$A$2, BS!$A$66:$B$93, 2, FALSE), FALSE)), 0, (HLOOKUP(BH62, data!$A$1:$BOP$23, VLOOKUP(TFM!$A$2, BS!$A$66:$B$93, 2, FALSE), FALSE)))</f>
        <v>2128</v>
      </c>
      <c r="BO62" s="174">
        <f>IF(ISNA(HLOOKUP(BI62, data!$A$1:$BOP$23, VLOOKUP(TFM!$A$2, BS!$A$66:$B$93, 2, FALSE), FALSE)), 0, (HLOOKUP(BI62, data!$A$1:$BOP$23, VLOOKUP(TFM!$A$2, BS!$A$66:$B$93, 2, FALSE), FALSE)))</f>
        <v>2991</v>
      </c>
      <c r="BP62" s="174">
        <f>IF(ISNA(HLOOKUP(BJ62, data!$A$1:$BOP$23, VLOOKUP(TFM!$A$2, BS!$A$66:$B$93, 2, FALSE), FALSE)), 0, (HLOOKUP(BJ62, data!$A$1:$BOP$23, VLOOKUP(TFM!$A$2, BS!$A$66:$B$93, 2, FALSE), FALSE)))</f>
        <v>-863</v>
      </c>
      <c r="BQ62" s="174">
        <f t="shared" si="167"/>
        <v>863</v>
      </c>
    </row>
    <row r="63" spans="1:72" s="172" customFormat="1" x14ac:dyDescent="0.2">
      <c r="A63" s="172" t="s">
        <v>59</v>
      </c>
      <c r="C63" s="173" t="s">
        <v>194</v>
      </c>
      <c r="D63" s="172" t="s">
        <v>181</v>
      </c>
      <c r="E63" s="172" t="str">
        <f t="shared" si="168"/>
        <v>ffd_lt</v>
      </c>
      <c r="F63" s="41" t="str">
        <f t="shared" si="169"/>
        <v>ffd_lt_s1_rv</v>
      </c>
      <c r="G63" s="41" t="str">
        <f t="shared" si="140"/>
        <v>ffd_lt_s1_rv_A</v>
      </c>
      <c r="H63" s="41" t="str">
        <f t="shared" si="141"/>
        <v>ffd_lt_s1_rv_L</v>
      </c>
      <c r="I63" s="41" t="str">
        <f t="shared" si="142"/>
        <v>ffd_lt_s1_rv_n</v>
      </c>
      <c r="J63" s="174">
        <f>IF(ISNA(HLOOKUP(F63, data!$A$1:$BOP$23, VLOOKUP(TFM!$A$2, BS!$A$66:$B$93, 2, FALSE), FALSE)), 0, (HLOOKUP(F63, data!$A$1:$BOP$23, VLOOKUP(TFM!$A$2, BS!$A$66:$B$93, 2, FALSE), FALSE)))</f>
        <v>0</v>
      </c>
      <c r="K63" s="174">
        <f>IF(ISNA(HLOOKUP(G63, data!$A$1:$BOP$23, VLOOKUP(TFM!$A$2, BS!$A$66:$B$93, 2, FALSE), FALSE)), 0, (HLOOKUP(G63, data!$A$1:$BOP$23, VLOOKUP(TFM!$A$2, BS!$A$66:$B$93, 2, FALSE), FALSE)))</f>
        <v>169922</v>
      </c>
      <c r="L63" s="174">
        <f>IF(ISNA(HLOOKUP(H63, data!$A$1:$BOP$23, VLOOKUP(TFM!$A$2, BS!$A$66:$B$93, 2, FALSE), FALSE)), 0, (HLOOKUP(H63, data!$A$1:$BOP$23, VLOOKUP(TFM!$A$2, BS!$A$66:$B$93, 2, FALSE), FALSE)))</f>
        <v>83330</v>
      </c>
      <c r="M63" s="174">
        <f>IF(ISNA(HLOOKUP(I63, data!$A$1:$BOP$23, VLOOKUP(TFM!$A$2, BS!$A$66:$B$93, 2, FALSE), FALSE)), 0, (HLOOKUP(I63, data!$A$1:$BOP$23, VLOOKUP(TFM!$A$2, BS!$A$66:$B$93, 2, FALSE), FALSE)))</f>
        <v>86592</v>
      </c>
      <c r="N63" s="174">
        <f t="shared" si="171"/>
        <v>86592</v>
      </c>
      <c r="O63" s="41" t="str">
        <f t="shared" si="144"/>
        <v>ffd_lt_h_rv</v>
      </c>
      <c r="P63" s="41" t="str">
        <f t="shared" si="145"/>
        <v>ffd_lt_h_rv_A</v>
      </c>
      <c r="Q63" s="41" t="str">
        <f t="shared" si="146"/>
        <v>ffd_lt_h_rv_L</v>
      </c>
      <c r="R63" s="41" t="str">
        <f t="shared" si="147"/>
        <v>ffd_lt_h_rv_n</v>
      </c>
      <c r="S63" s="175"/>
      <c r="T63" s="175"/>
      <c r="U63" s="174">
        <f>IF(ISNA(HLOOKUP(O63, data!$A$1:$BOP$23, VLOOKUP(TFM!$A$2, BS!$A$66:$B$93, 2, FALSE), FALSE)), 0, (HLOOKUP(O63, data!$A$1:$BOP$23, VLOOKUP(TFM!$A$2, BS!$A$66:$B$93, 2, FALSE), FALSE)))</f>
        <v>0</v>
      </c>
      <c r="V63" s="174">
        <f>IF(ISNA(HLOOKUP(P63, data!$A$1:$BOP$23, VLOOKUP(TFM!$A$2, BS!$A$66:$B$93, 2, FALSE), FALSE)), 0, (HLOOKUP(P63, data!$A$1:$BOP$23, VLOOKUP(TFM!$A$2, BS!$A$66:$B$93, 2, FALSE), FALSE)))</f>
        <v>3839</v>
      </c>
      <c r="W63" s="174">
        <f>IF(ISNA(HLOOKUP(Q63, data!$A$1:$BOP$23, VLOOKUP(TFM!$A$2, BS!$A$66:$B$93, 2, FALSE), FALSE)), 0, (HLOOKUP(Q63, data!$A$1:$BOP$23, VLOOKUP(TFM!$A$2, BS!$A$66:$B$93, 2, FALSE), FALSE)))</f>
        <v>0</v>
      </c>
      <c r="X63" s="174">
        <f>IF(ISNA(HLOOKUP(R63, data!$A$1:$BOP$23, VLOOKUP(TFM!$A$2, BS!$A$66:$B$93, 2, FALSE), FALSE)), 0, (HLOOKUP(R63, data!$A$1:$BOP$23, VLOOKUP(TFM!$A$2, BS!$A$66:$B$93, 2, FALSE), FALSE)))</f>
        <v>3839</v>
      </c>
      <c r="Y63" s="174">
        <f t="shared" si="170"/>
        <v>3839</v>
      </c>
      <c r="Z63" s="41" t="str">
        <f t="shared" si="148"/>
        <v>ffd_lt_g_rv</v>
      </c>
      <c r="AA63" s="41" t="str">
        <f t="shared" si="149"/>
        <v>ffd_lt_g_rv_A</v>
      </c>
      <c r="AB63" s="41" t="str">
        <f t="shared" si="150"/>
        <v>ffd_lt_g_rv_L</v>
      </c>
      <c r="AC63" s="41" t="str">
        <f t="shared" si="151"/>
        <v>ffd_lt_g_rv_n</v>
      </c>
      <c r="AD63" s="175"/>
      <c r="AE63" s="175"/>
      <c r="AF63" s="174">
        <f>IF(ISNA(HLOOKUP(Z63, data!$A$1:$BOP$23, VLOOKUP(TFM!$A$2, BS!$A$66:$B$93, 2, FALSE), FALSE)), 0, (HLOOKUP(Z63, data!$A$1:$BOP$23, VLOOKUP(TFM!$A$2, BS!$A$66:$B$93, 2, FALSE), FALSE)))</f>
        <v>0</v>
      </c>
      <c r="AG63" s="174">
        <f>IF(ISNA(HLOOKUP(AA63, data!$A$1:$BOP$23, VLOOKUP(TFM!$A$2, BS!$A$66:$B$93, 2, FALSE), FALSE)), 0, (HLOOKUP(AA63, data!$A$1:$BOP$23, VLOOKUP(TFM!$A$2, BS!$A$66:$B$93, 2, FALSE), FALSE)))</f>
        <v>2026</v>
      </c>
      <c r="AH63" s="174">
        <f>IF(ISNA(HLOOKUP(AB63, data!$A$1:$BOP$23, VLOOKUP(TFM!$A$2, BS!$A$66:$B$93, 2, FALSE), FALSE)), 0, (HLOOKUP(AB63, data!$A$1:$BOP$23, VLOOKUP(TFM!$A$2, BS!$A$66:$B$93, 2, FALSE), FALSE)))</f>
        <v>53158</v>
      </c>
      <c r="AI63" s="174">
        <f>IF(ISNA(HLOOKUP(AC63, data!$A$1:$BOP$23, VLOOKUP(TFM!$A$2, BS!$A$66:$B$93, 2, FALSE), FALSE)), 0, (HLOOKUP(AC63, data!$A$1:$BOP$23, VLOOKUP(TFM!$A$2, BS!$A$66:$B$93, 2, FALSE), FALSE)))</f>
        <v>-51132</v>
      </c>
      <c r="AJ63" s="174">
        <f t="shared" si="152"/>
        <v>51132</v>
      </c>
      <c r="AK63" s="41" t="str">
        <f t="shared" si="153"/>
        <v>ffd_lt_f_rv</v>
      </c>
      <c r="AL63" s="41" t="str">
        <f t="shared" si="154"/>
        <v>ffd_lt_f_rv_A</v>
      </c>
      <c r="AM63" s="41" t="str">
        <f t="shared" si="155"/>
        <v>ffd_lt_f_rv_L</v>
      </c>
      <c r="AN63" s="41" t="str">
        <f t="shared" si="156"/>
        <v>ffd_lt_f_rv_n</v>
      </c>
      <c r="AO63" s="175"/>
      <c r="AP63" s="175"/>
      <c r="AQ63" s="174">
        <f>IF(ISNA(HLOOKUP(AK63, data!$A$1:$BOP$23, VLOOKUP(TFM!$A$2, BS!$A$66:$B$93, 2, FALSE), FALSE)), 0, (HLOOKUP(AK63, data!$A$1:$BOP$23, VLOOKUP(TFM!$A$2, BS!$A$66:$B$93, 2, FALSE), FALSE)))</f>
        <v>0</v>
      </c>
      <c r="AR63" s="174">
        <f>IF(ISNA(HLOOKUP(AL63, data!$A$1:$BOP$23, VLOOKUP(TFM!$A$2, BS!$A$66:$B$93, 2, FALSE), FALSE)), 0, (HLOOKUP(AL63, data!$A$1:$BOP$23, VLOOKUP(TFM!$A$2, BS!$A$66:$B$93, 2, FALSE), FALSE)))</f>
        <v>195946</v>
      </c>
      <c r="AS63" s="174">
        <f>IF(ISNA(HLOOKUP(AM63, data!$A$1:$BOP$23, VLOOKUP(TFM!$A$2, BS!$A$66:$B$93, 2, FALSE), FALSE)), 0, (HLOOKUP(AM63, data!$A$1:$BOP$23, VLOOKUP(TFM!$A$2, BS!$A$66:$B$93, 2, FALSE), FALSE)))</f>
        <v>25743</v>
      </c>
      <c r="AT63" s="174">
        <f>IF(ISNA(HLOOKUP(AN63, data!$A$1:$BOP$23, VLOOKUP(TFM!$A$2, BS!$A$66:$B$93, 2, FALSE), FALSE)), 0, (HLOOKUP(AN63, data!$A$1:$BOP$23, VLOOKUP(TFM!$A$2, BS!$A$66:$B$93, 2, FALSE), FALSE)))</f>
        <v>170203</v>
      </c>
      <c r="AU63" s="174">
        <f t="shared" si="157"/>
        <v>-170203</v>
      </c>
      <c r="AV63" s="41" t="str">
        <f t="shared" si="158"/>
        <v>ffd_lt_nf_rv</v>
      </c>
      <c r="AW63" s="41" t="str">
        <f t="shared" si="159"/>
        <v>ffd_lt_nf_rv_A</v>
      </c>
      <c r="AX63" s="41" t="str">
        <f t="shared" si="160"/>
        <v>ffd_lt_nf_rv_L</v>
      </c>
      <c r="AY63" s="41" t="str">
        <f t="shared" si="161"/>
        <v>ffd_lt_nf_rv_n</v>
      </c>
      <c r="AZ63" s="175"/>
      <c r="BA63" s="175"/>
      <c r="BB63" s="174">
        <f>IF(ISNA(HLOOKUP(AV63, data!$A$1:$BOP$23, VLOOKUP(TFM!$A$2, BS!$A$66:$B$93, 2, FALSE), FALSE)), 0, (HLOOKUP(AV63, data!$A$1:$BOP$23, VLOOKUP(TFM!$A$2, BS!$A$66:$B$93, 2, FALSE), FALSE)))</f>
        <v>0</v>
      </c>
      <c r="BC63" s="174">
        <f>IF(ISNA(HLOOKUP(AW63, data!$A$1:$BOP$23, VLOOKUP(TFM!$A$2, BS!$A$66:$B$93, 2, FALSE), FALSE)), 0, (HLOOKUP(AW63, data!$A$1:$BOP$23, VLOOKUP(TFM!$A$2, BS!$A$66:$B$93, 2, FALSE), FALSE)))</f>
        <v>-31890</v>
      </c>
      <c r="BD63" s="174">
        <f>IF(ISNA(HLOOKUP(AX63, data!$A$1:$BOP$23, VLOOKUP(TFM!$A$2, BS!$A$66:$B$93, 2, FALSE), FALSE)), 0, (HLOOKUP(AX63, data!$A$1:$BOP$23, VLOOKUP(TFM!$A$2, BS!$A$66:$B$93, 2, FALSE), FALSE)))</f>
        <v>4429</v>
      </c>
      <c r="BE63" s="174">
        <f>IF(ISNA(HLOOKUP(AY63, data!$A$1:$BOP$23, VLOOKUP(TFM!$A$2, BS!$A$66:$B$93, 2, FALSE), FALSE)), 0, (HLOOKUP(AY63, data!$A$1:$BOP$23, VLOOKUP(TFM!$A$2, BS!$A$66:$B$93, 2, FALSE), FALSE)))</f>
        <v>-36319</v>
      </c>
      <c r="BF63" s="174">
        <f t="shared" si="162"/>
        <v>36319</v>
      </c>
      <c r="BG63" s="41" t="str">
        <f t="shared" si="163"/>
        <v>ffd_lt_row_rv</v>
      </c>
      <c r="BH63" s="41" t="str">
        <f t="shared" si="164"/>
        <v>ffd_lt_row_rv_A</v>
      </c>
      <c r="BI63" s="41" t="str">
        <f t="shared" si="165"/>
        <v>ffd_lt_row_rv_L</v>
      </c>
      <c r="BJ63" s="41" t="str">
        <f t="shared" si="166"/>
        <v>ffd_lt_row_rv_n</v>
      </c>
      <c r="BK63" s="175"/>
      <c r="BL63" s="175"/>
      <c r="BM63" s="174">
        <f>IF(ISNA(HLOOKUP(BG63, data!$A$1:$BOP$23, VLOOKUP(TFM!$A$2, BS!$A$66:$B$93, 2, FALSE), FALSE)), 0, (HLOOKUP(BG63, data!$A$1:$BOP$23, VLOOKUP(TFM!$A$2, BS!$A$66:$B$93, 2, FALSE), FALSE)))</f>
        <v>0</v>
      </c>
      <c r="BN63" s="174">
        <f>IF(ISNA(HLOOKUP(BH63, data!$A$1:$BOP$23, VLOOKUP(TFM!$A$2, BS!$A$66:$B$93, 2, FALSE), FALSE)), 0, (HLOOKUP(BH63, data!$A$1:$BOP$23, VLOOKUP(TFM!$A$2, BS!$A$66:$B$93, 2, FALSE), FALSE)))</f>
        <v>35319</v>
      </c>
      <c r="BO63" s="174">
        <f>IF(ISNA(HLOOKUP(BI63, data!$A$1:$BOP$23, VLOOKUP(TFM!$A$2, BS!$A$66:$B$93, 2, FALSE), FALSE)), 0, (HLOOKUP(BI63, data!$A$1:$BOP$23, VLOOKUP(TFM!$A$2, BS!$A$66:$B$93, 2, FALSE), FALSE)))</f>
        <v>121911</v>
      </c>
      <c r="BP63" s="174">
        <f>IF(ISNA(HLOOKUP(BJ63, data!$A$1:$BOP$23, VLOOKUP(TFM!$A$2, BS!$A$66:$B$93, 2, FALSE), FALSE)), 0, (HLOOKUP(BJ63, data!$A$1:$BOP$23, VLOOKUP(TFM!$A$2, BS!$A$66:$B$93, 2, FALSE), FALSE)))</f>
        <v>-86592</v>
      </c>
      <c r="BQ63" s="174">
        <f t="shared" si="167"/>
        <v>86592</v>
      </c>
    </row>
    <row r="64" spans="1:72" x14ac:dyDescent="0.2">
      <c r="A64" s="36" t="s">
        <v>17</v>
      </c>
      <c r="C64" s="108" t="s">
        <v>16</v>
      </c>
      <c r="D64" s="36" t="s">
        <v>174</v>
      </c>
      <c r="E64" s="36" t="str">
        <f t="shared" si="168"/>
        <v>ffl</v>
      </c>
      <c r="F64" s="41" t="str">
        <f t="shared" si="169"/>
        <v>ffl_s1_rv</v>
      </c>
      <c r="G64" s="41" t="str">
        <f t="shared" si="140"/>
        <v>ffl_s1_rv_A</v>
      </c>
      <c r="H64" s="41" t="str">
        <f t="shared" si="141"/>
        <v>ffl_s1_rv_L</v>
      </c>
      <c r="I64" s="41" t="str">
        <f t="shared" si="142"/>
        <v>ffl_s1_rv_n</v>
      </c>
      <c r="J64" s="99">
        <f>IF(ISNA(HLOOKUP(F64, data!$A$1:$BOP$23, VLOOKUP(TFM!$A$2, BS!$A$66:$B$93, 2, FALSE), FALSE)), 0, (HLOOKUP(F64, data!$A$1:$BOP$23, VLOOKUP(TFM!$A$2, BS!$A$66:$B$93, 2, FALSE), FALSE)))</f>
        <v>0</v>
      </c>
      <c r="K64" s="99">
        <f>IF(ISNA(HLOOKUP(G64, data!$A$1:$BOP$23, VLOOKUP(TFM!$A$2, BS!$A$66:$B$93, 2, FALSE), FALSE)), 0, (HLOOKUP(G64, data!$A$1:$BOP$23, VLOOKUP(TFM!$A$2, BS!$A$66:$B$93, 2, FALSE), FALSE)))</f>
        <v>32391</v>
      </c>
      <c r="L64" s="99">
        <f>IF(ISNA(HLOOKUP(H64, data!$A$1:$BOP$23, VLOOKUP(TFM!$A$2, BS!$A$66:$B$93, 2, FALSE), FALSE)), 0, (HLOOKUP(H64, data!$A$1:$BOP$23, VLOOKUP(TFM!$A$2, BS!$A$66:$B$93, 2, FALSE), FALSE)))</f>
        <v>59466</v>
      </c>
      <c r="M64" s="99">
        <f>IF(ISNA(HLOOKUP(I64, data!$A$1:$BOP$23, VLOOKUP(TFM!$A$2, BS!$A$66:$B$93, 2, FALSE), FALSE)), 0, (HLOOKUP(I64, data!$A$1:$BOP$23, VLOOKUP(TFM!$A$2, BS!$A$66:$B$93, 2, FALSE), FALSE)))</f>
        <v>-27075</v>
      </c>
      <c r="N64" s="99">
        <f t="shared" si="171"/>
        <v>-27075</v>
      </c>
      <c r="O64" s="41" t="str">
        <f t="shared" si="144"/>
        <v>ffl_h_rv</v>
      </c>
      <c r="P64" s="41" t="str">
        <f t="shared" si="145"/>
        <v>ffl_h_rv_A</v>
      </c>
      <c r="Q64" s="41" t="str">
        <f t="shared" si="146"/>
        <v>ffl_h_rv_L</v>
      </c>
      <c r="R64" s="41" t="str">
        <f t="shared" si="147"/>
        <v>ffl_h_rv_n</v>
      </c>
      <c r="S64" s="171"/>
      <c r="T64" s="171"/>
      <c r="U64" s="99">
        <f>IF(ISNA(HLOOKUP(O64, data!$A$1:$BOP$23, VLOOKUP(TFM!$A$2, BS!$A$66:$B$93, 2, FALSE), FALSE)), 0, (HLOOKUP(O64, data!$A$1:$BOP$23, VLOOKUP(TFM!$A$2, BS!$A$66:$B$93, 2, FALSE), FALSE)))</f>
        <v>-11340</v>
      </c>
      <c r="V64" s="99">
        <f>IF(ISNA(HLOOKUP(P64, data!$A$1:$BOP$23, VLOOKUP(TFM!$A$2, BS!$A$66:$B$93, 2, FALSE), FALSE)), 0, (HLOOKUP(P64, data!$A$1:$BOP$23, VLOOKUP(TFM!$A$2, BS!$A$66:$B$93, 2, FALSE), FALSE)))</f>
        <v>0</v>
      </c>
      <c r="W64" s="99">
        <f>IF(ISNA(HLOOKUP(Q64, data!$A$1:$BOP$23, VLOOKUP(TFM!$A$2, BS!$A$66:$B$93, 2, FALSE), FALSE)), 0, (HLOOKUP(Q64, data!$A$1:$BOP$23, VLOOKUP(TFM!$A$2, BS!$A$66:$B$93, 2, FALSE), FALSE)))</f>
        <v>0</v>
      </c>
      <c r="X64" s="99">
        <f>IF(ISNA(HLOOKUP(R64, data!$A$1:$BOP$23, VLOOKUP(TFM!$A$2, BS!$A$66:$B$93, 2, FALSE), FALSE)), 0, (HLOOKUP(R64, data!$A$1:$BOP$23, VLOOKUP(TFM!$A$2, BS!$A$66:$B$93, 2, FALSE), FALSE)))</f>
        <v>0</v>
      </c>
      <c r="Y64" s="99">
        <f t="shared" si="170"/>
        <v>-11340</v>
      </c>
      <c r="Z64" s="41" t="str">
        <f t="shared" si="148"/>
        <v>ffl_g_rv</v>
      </c>
      <c r="AA64" s="41" t="str">
        <f t="shared" si="149"/>
        <v>ffl_g_rv_A</v>
      </c>
      <c r="AB64" s="41" t="str">
        <f t="shared" si="150"/>
        <v>ffl_g_rv_L</v>
      </c>
      <c r="AC64" s="41" t="str">
        <f t="shared" si="151"/>
        <v>ffl_g_rv_n</v>
      </c>
      <c r="AD64" s="171"/>
      <c r="AE64" s="171"/>
      <c r="AF64" s="99">
        <f>IF(ISNA(HLOOKUP(Z64, data!$A$1:$BOP$23, VLOOKUP(TFM!$A$2, BS!$A$66:$B$93, 2, FALSE), FALSE)), 0, (HLOOKUP(Z64, data!$A$1:$BOP$23, VLOOKUP(TFM!$A$2, BS!$A$66:$B$93, 2, FALSE), FALSE)))</f>
        <v>0</v>
      </c>
      <c r="AG64" s="99">
        <f>IF(ISNA(HLOOKUP(AA64, data!$A$1:$BOP$23, VLOOKUP(TFM!$A$2, BS!$A$66:$B$93, 2, FALSE), FALSE)), 0, (HLOOKUP(AA64, data!$A$1:$BOP$23, VLOOKUP(TFM!$A$2, BS!$A$66:$B$93, 2, FALSE), FALSE)))</f>
        <v>-293</v>
      </c>
      <c r="AH64" s="99">
        <f>IF(ISNA(HLOOKUP(AB64, data!$A$1:$BOP$23, VLOOKUP(TFM!$A$2, BS!$A$66:$B$93, 2, FALSE), FALSE)), 0, (HLOOKUP(AB64, data!$A$1:$BOP$23, VLOOKUP(TFM!$A$2, BS!$A$66:$B$93, 2, FALSE), FALSE)))</f>
        <v>-384</v>
      </c>
      <c r="AI64" s="99">
        <f>IF(ISNA(HLOOKUP(AC64, data!$A$1:$BOP$23, VLOOKUP(TFM!$A$2, BS!$A$66:$B$93, 2, FALSE), FALSE)), 0, (HLOOKUP(AC64, data!$A$1:$BOP$23, VLOOKUP(TFM!$A$2, BS!$A$66:$B$93, 2, FALSE), FALSE)))</f>
        <v>91</v>
      </c>
      <c r="AJ64" s="99">
        <f t="shared" si="152"/>
        <v>-91</v>
      </c>
      <c r="AK64" s="41" t="str">
        <f t="shared" si="153"/>
        <v>ffl_f_rv</v>
      </c>
      <c r="AL64" s="41" t="str">
        <f t="shared" si="154"/>
        <v>ffl_f_rv_A</v>
      </c>
      <c r="AM64" s="41" t="str">
        <f t="shared" si="155"/>
        <v>ffl_f_rv_L</v>
      </c>
      <c r="AN64" s="41" t="str">
        <f t="shared" si="156"/>
        <v>ffl_f_rv_n</v>
      </c>
      <c r="AO64" s="171"/>
      <c r="AP64" s="171"/>
      <c r="AQ64" s="99">
        <f>IF(ISNA(HLOOKUP(AK64, data!$A$1:$BOP$23, VLOOKUP(TFM!$A$2, BS!$A$66:$B$93, 2, FALSE), FALSE)), 0, (HLOOKUP(AK64, data!$A$1:$BOP$23, VLOOKUP(TFM!$A$2, BS!$A$66:$B$93, 2, FALSE), FALSE)))</f>
        <v>0</v>
      </c>
      <c r="AR64" s="99">
        <f>IF(ISNA(HLOOKUP(AL64, data!$A$1:$BOP$23, VLOOKUP(TFM!$A$2, BS!$A$66:$B$93, 2, FALSE), FALSE)), 0, (HLOOKUP(AL64, data!$A$1:$BOP$23, VLOOKUP(TFM!$A$2, BS!$A$66:$B$93, 2, FALSE), FALSE)))</f>
        <v>21489</v>
      </c>
      <c r="AS64" s="99">
        <f>IF(ISNA(HLOOKUP(AM64, data!$A$1:$BOP$23, VLOOKUP(TFM!$A$2, BS!$A$66:$B$93, 2, FALSE), FALSE)), 0, (HLOOKUP(AM64, data!$A$1:$BOP$23, VLOOKUP(TFM!$A$2, BS!$A$66:$B$93, 2, FALSE), FALSE)))</f>
        <v>468</v>
      </c>
      <c r="AT64" s="99">
        <f>IF(ISNA(HLOOKUP(AN64, data!$A$1:$BOP$23, VLOOKUP(TFM!$A$2, BS!$A$66:$B$93, 2, FALSE), FALSE)), 0, (HLOOKUP(AN64, data!$A$1:$BOP$23, VLOOKUP(TFM!$A$2, BS!$A$66:$B$93, 2, FALSE), FALSE)))</f>
        <v>21021</v>
      </c>
      <c r="AU64" s="99">
        <f t="shared" si="157"/>
        <v>-21021</v>
      </c>
      <c r="AV64" s="41" t="str">
        <f t="shared" si="158"/>
        <v>ffl_nf_rv</v>
      </c>
      <c r="AW64" s="41" t="str">
        <f t="shared" si="159"/>
        <v>ffl_nf_rv_A</v>
      </c>
      <c r="AX64" s="41" t="str">
        <f t="shared" si="160"/>
        <v>ffl_nf_rv_L</v>
      </c>
      <c r="AY64" s="41" t="str">
        <f t="shared" si="161"/>
        <v>ffl_nf_rv_n</v>
      </c>
      <c r="AZ64" s="171"/>
      <c r="BA64" s="171"/>
      <c r="BB64" s="99">
        <f>IF(ISNA(HLOOKUP(AV64, data!$A$1:$BOP$23, VLOOKUP(TFM!$A$2, BS!$A$66:$B$93, 2, FALSE), FALSE)), 0, (HLOOKUP(AV64, data!$A$1:$BOP$23, VLOOKUP(TFM!$A$2, BS!$A$66:$B$93, 2, FALSE), FALSE)))</f>
        <v>0</v>
      </c>
      <c r="BC64" s="99">
        <f>IF(ISNA(HLOOKUP(AW64, data!$A$1:$BOP$23, VLOOKUP(TFM!$A$2, BS!$A$66:$B$93, 2, FALSE), FALSE)), 0, (HLOOKUP(AW64, data!$A$1:$BOP$23, VLOOKUP(TFM!$A$2, BS!$A$66:$B$93, 2, FALSE), FALSE)))</f>
        <v>11195</v>
      </c>
      <c r="BD64" s="99">
        <f>IF(ISNA(HLOOKUP(AX64, data!$A$1:$BOP$23, VLOOKUP(TFM!$A$2, BS!$A$66:$B$93, 2, FALSE), FALSE)), 0, (HLOOKUP(AX64, data!$A$1:$BOP$23, VLOOKUP(TFM!$A$2, BS!$A$66:$B$93, 2, FALSE), FALSE)))</f>
        <v>48042</v>
      </c>
      <c r="BE64" s="99">
        <f>IF(ISNA(HLOOKUP(AY64, data!$A$1:$BOP$23, VLOOKUP(TFM!$A$2, BS!$A$66:$B$93, 2, FALSE), FALSE)), 0, (HLOOKUP(AY64, data!$A$1:$BOP$23, VLOOKUP(TFM!$A$2, BS!$A$66:$B$93, 2, FALSE), FALSE)))</f>
        <v>-36847</v>
      </c>
      <c r="BF64" s="99">
        <f t="shared" si="162"/>
        <v>36847</v>
      </c>
      <c r="BG64" s="41" t="str">
        <f t="shared" si="163"/>
        <v>ffl_row_rv</v>
      </c>
      <c r="BH64" s="41" t="str">
        <f t="shared" si="164"/>
        <v>ffl_row_rv_A</v>
      </c>
      <c r="BI64" s="41" t="str">
        <f t="shared" si="165"/>
        <v>ffl_row_rv_L</v>
      </c>
      <c r="BJ64" s="41" t="str">
        <f t="shared" si="166"/>
        <v>ffl_row_rv_n</v>
      </c>
      <c r="BK64" s="171"/>
      <c r="BL64" s="171"/>
      <c r="BM64" s="99">
        <f>IF(ISNA(HLOOKUP(BG64, data!$A$1:$BOP$23, VLOOKUP(TFM!$A$2, BS!$A$66:$B$93, 2, FALSE), FALSE)), 0, (HLOOKUP(BG64, data!$A$1:$BOP$23, VLOOKUP(TFM!$A$2, BS!$A$66:$B$93, 2, FALSE), FALSE)))</f>
        <v>0</v>
      </c>
      <c r="BN64" s="99">
        <f>IF(ISNA(HLOOKUP(BH64, data!$A$1:$BOP$23, VLOOKUP(TFM!$A$2, BS!$A$66:$B$93, 2, FALSE), FALSE)), 0, (HLOOKUP(BH64, data!$A$1:$BOP$23, VLOOKUP(TFM!$A$2, BS!$A$66:$B$93, 2, FALSE), FALSE)))</f>
        <v>8613</v>
      </c>
      <c r="BO64" s="99">
        <f>IF(ISNA(HLOOKUP(BI64, data!$A$1:$BOP$23, VLOOKUP(TFM!$A$2, BS!$A$66:$B$93, 2, FALSE), FALSE)), 0, (HLOOKUP(BI64, data!$A$1:$BOP$23, VLOOKUP(TFM!$A$2, BS!$A$66:$B$93, 2, FALSE), FALSE)))</f>
        <v>-18462</v>
      </c>
      <c r="BP64" s="99">
        <f>IF(ISNA(HLOOKUP(BJ64, data!$A$1:$BOP$23, VLOOKUP(TFM!$A$2, BS!$A$66:$B$93, 2, FALSE), FALSE)), 0, (HLOOKUP(BJ64, data!$A$1:$BOP$23, VLOOKUP(TFM!$A$2, BS!$A$66:$B$93, 2, FALSE), FALSE)))</f>
        <v>27075</v>
      </c>
      <c r="BQ64" s="99">
        <f t="shared" si="167"/>
        <v>-27075</v>
      </c>
    </row>
    <row r="65" spans="1:72" s="172" customFormat="1" x14ac:dyDescent="0.2">
      <c r="A65" s="172" t="s">
        <v>60</v>
      </c>
      <c r="C65" s="173" t="s">
        <v>195</v>
      </c>
      <c r="D65" s="172" t="s">
        <v>182</v>
      </c>
      <c r="E65" s="172" t="str">
        <f t="shared" si="168"/>
        <v>ffl_st</v>
      </c>
      <c r="F65" s="41" t="str">
        <f t="shared" si="169"/>
        <v>ffl_st_s1_rv</v>
      </c>
      <c r="G65" s="41" t="str">
        <f t="shared" si="140"/>
        <v>ffl_st_s1_rv_A</v>
      </c>
      <c r="H65" s="41" t="str">
        <f t="shared" si="141"/>
        <v>ffl_st_s1_rv_L</v>
      </c>
      <c r="I65" s="41" t="str">
        <f t="shared" si="142"/>
        <v>ffl_st_s1_rv_n</v>
      </c>
      <c r="J65" s="174">
        <f>IF(ISNA(HLOOKUP(F65, data!$A$1:$BOP$23, VLOOKUP(TFM!$A$2, BS!$A$66:$B$93, 2, FALSE), FALSE)), 0, (HLOOKUP(F65, data!$A$1:$BOP$23, VLOOKUP(TFM!$A$2, BS!$A$66:$B$93, 2, FALSE), FALSE)))</f>
        <v>0</v>
      </c>
      <c r="K65" s="174">
        <f>IF(ISNA(HLOOKUP(G65, data!$A$1:$BOP$23, VLOOKUP(TFM!$A$2, BS!$A$66:$B$93, 2, FALSE), FALSE)), 0, (HLOOKUP(G65, data!$A$1:$BOP$23, VLOOKUP(TFM!$A$2, BS!$A$66:$B$93, 2, FALSE), FALSE)))</f>
        <v>6479</v>
      </c>
      <c r="L65" s="174">
        <f>IF(ISNA(HLOOKUP(H65, data!$A$1:$BOP$23, VLOOKUP(TFM!$A$2, BS!$A$66:$B$93, 2, FALSE), FALSE)), 0, (HLOOKUP(H65, data!$A$1:$BOP$23, VLOOKUP(TFM!$A$2, BS!$A$66:$B$93, 2, FALSE), FALSE)))</f>
        <v>34202</v>
      </c>
      <c r="M65" s="174">
        <f>IF(ISNA(HLOOKUP(I65, data!$A$1:$BOP$23, VLOOKUP(TFM!$A$2, BS!$A$66:$B$93, 2, FALSE), FALSE)), 0, (HLOOKUP(I65, data!$A$1:$BOP$23, VLOOKUP(TFM!$A$2, BS!$A$66:$B$93, 2, FALSE), FALSE)))</f>
        <v>-27723</v>
      </c>
      <c r="N65" s="174">
        <f t="shared" si="171"/>
        <v>-27723</v>
      </c>
      <c r="O65" s="41" t="str">
        <f t="shared" si="144"/>
        <v>ffl_st_h_rv</v>
      </c>
      <c r="P65" s="41" t="str">
        <f t="shared" si="145"/>
        <v>ffl_st_h_rv_A</v>
      </c>
      <c r="Q65" s="41" t="str">
        <f t="shared" si="146"/>
        <v>ffl_st_h_rv_L</v>
      </c>
      <c r="R65" s="41" t="str">
        <f t="shared" si="147"/>
        <v>ffl_st_h_rv_n</v>
      </c>
      <c r="S65" s="175"/>
      <c r="T65" s="175"/>
      <c r="U65" s="174">
        <f>IF(ISNA(HLOOKUP(O65, data!$A$1:$BOP$23, VLOOKUP(TFM!$A$2, BS!$A$66:$B$93, 2, FALSE), FALSE)), 0, (HLOOKUP(O65, data!$A$1:$BOP$23, VLOOKUP(TFM!$A$2, BS!$A$66:$B$93, 2, FALSE), FALSE)))</f>
        <v>-10</v>
      </c>
      <c r="V65" s="174">
        <f>IF(ISNA(HLOOKUP(P65, data!$A$1:$BOP$23, VLOOKUP(TFM!$A$2, BS!$A$66:$B$93, 2, FALSE), FALSE)), 0, (HLOOKUP(P65, data!$A$1:$BOP$23, VLOOKUP(TFM!$A$2, BS!$A$66:$B$93, 2, FALSE), FALSE)))</f>
        <v>0</v>
      </c>
      <c r="W65" s="174">
        <f>IF(ISNA(HLOOKUP(Q65, data!$A$1:$BOP$23, VLOOKUP(TFM!$A$2, BS!$A$66:$B$93, 2, FALSE), FALSE)), 0, (HLOOKUP(Q65, data!$A$1:$BOP$23, VLOOKUP(TFM!$A$2, BS!$A$66:$B$93, 2, FALSE), FALSE)))</f>
        <v>0</v>
      </c>
      <c r="X65" s="174">
        <f>IF(ISNA(HLOOKUP(R65, data!$A$1:$BOP$23, VLOOKUP(TFM!$A$2, BS!$A$66:$B$93, 2, FALSE), FALSE)), 0, (HLOOKUP(R65, data!$A$1:$BOP$23, VLOOKUP(TFM!$A$2, BS!$A$66:$B$93, 2, FALSE), FALSE)))</f>
        <v>0</v>
      </c>
      <c r="Y65" s="174">
        <f t="shared" si="170"/>
        <v>-10</v>
      </c>
      <c r="Z65" s="41" t="str">
        <f t="shared" si="148"/>
        <v>ffl_st_g_rv</v>
      </c>
      <c r="AA65" s="41" t="str">
        <f t="shared" si="149"/>
        <v>ffl_st_g_rv_A</v>
      </c>
      <c r="AB65" s="41" t="str">
        <f t="shared" si="150"/>
        <v>ffl_st_g_rv_L</v>
      </c>
      <c r="AC65" s="41" t="str">
        <f t="shared" si="151"/>
        <v>ffl_st_g_rv_n</v>
      </c>
      <c r="AD65" s="175"/>
      <c r="AE65" s="175"/>
      <c r="AF65" s="174">
        <f>IF(ISNA(HLOOKUP(Z65, data!$A$1:$BOP$23, VLOOKUP(TFM!$A$2, BS!$A$66:$B$93, 2, FALSE), FALSE)), 0, (HLOOKUP(Z65, data!$A$1:$BOP$23, VLOOKUP(TFM!$A$2, BS!$A$66:$B$93, 2, FALSE), FALSE)))</f>
        <v>0</v>
      </c>
      <c r="AG65" s="174">
        <f>IF(ISNA(HLOOKUP(AA65, data!$A$1:$BOP$23, VLOOKUP(TFM!$A$2, BS!$A$66:$B$93, 2, FALSE), FALSE)), 0, (HLOOKUP(AA65, data!$A$1:$BOP$23, VLOOKUP(TFM!$A$2, BS!$A$66:$B$93, 2, FALSE), FALSE)))</f>
        <v>0</v>
      </c>
      <c r="AH65" s="174">
        <f>IF(ISNA(HLOOKUP(AB65, data!$A$1:$BOP$23, VLOOKUP(TFM!$A$2, BS!$A$66:$B$93, 2, FALSE), FALSE)), 0, (HLOOKUP(AB65, data!$A$1:$BOP$23, VLOOKUP(TFM!$A$2, BS!$A$66:$B$93, 2, FALSE), FALSE)))</f>
        <v>0</v>
      </c>
      <c r="AI65" s="174">
        <f>IF(ISNA(HLOOKUP(AC65, data!$A$1:$BOP$23, VLOOKUP(TFM!$A$2, BS!$A$66:$B$93, 2, FALSE), FALSE)), 0, (HLOOKUP(AC65, data!$A$1:$BOP$23, VLOOKUP(TFM!$A$2, BS!$A$66:$B$93, 2, FALSE), FALSE)))</f>
        <v>0</v>
      </c>
      <c r="AJ65" s="174">
        <f t="shared" si="152"/>
        <v>0</v>
      </c>
      <c r="AK65" s="41" t="str">
        <f t="shared" si="153"/>
        <v>ffl_st_f_rv</v>
      </c>
      <c r="AL65" s="41" t="str">
        <f t="shared" si="154"/>
        <v>ffl_st_f_rv_A</v>
      </c>
      <c r="AM65" s="41" t="str">
        <f t="shared" si="155"/>
        <v>ffl_st_f_rv_L</v>
      </c>
      <c r="AN65" s="41" t="str">
        <f t="shared" si="156"/>
        <v>ffl_st_f_rv_n</v>
      </c>
      <c r="AO65" s="175"/>
      <c r="AP65" s="175"/>
      <c r="AQ65" s="174">
        <f>IF(ISNA(HLOOKUP(AK65, data!$A$1:$BOP$23, VLOOKUP(TFM!$A$2, BS!$A$66:$B$93, 2, FALSE), FALSE)), 0, (HLOOKUP(AK65, data!$A$1:$BOP$23, VLOOKUP(TFM!$A$2, BS!$A$66:$B$93, 2, FALSE), FALSE)))</f>
        <v>0</v>
      </c>
      <c r="AR65" s="174">
        <f>IF(ISNA(HLOOKUP(AL65, data!$A$1:$BOP$23, VLOOKUP(TFM!$A$2, BS!$A$66:$B$93, 2, FALSE), FALSE)), 0, (HLOOKUP(AL65, data!$A$1:$BOP$23, VLOOKUP(TFM!$A$2, BS!$A$66:$B$93, 2, FALSE), FALSE)))</f>
        <v>2003</v>
      </c>
      <c r="AS65" s="174">
        <f>IF(ISNA(HLOOKUP(AM65, data!$A$1:$BOP$23, VLOOKUP(TFM!$A$2, BS!$A$66:$B$93, 2, FALSE), FALSE)), 0, (HLOOKUP(AM65, data!$A$1:$BOP$23, VLOOKUP(TFM!$A$2, BS!$A$66:$B$93, 2, FALSE), FALSE)))</f>
        <v>521</v>
      </c>
      <c r="AT65" s="174">
        <f>IF(ISNA(HLOOKUP(AN65, data!$A$1:$BOP$23, VLOOKUP(TFM!$A$2, BS!$A$66:$B$93, 2, FALSE), FALSE)), 0, (HLOOKUP(AN65, data!$A$1:$BOP$23, VLOOKUP(TFM!$A$2, BS!$A$66:$B$93, 2, FALSE), FALSE)))</f>
        <v>1482</v>
      </c>
      <c r="AU65" s="174">
        <f t="shared" si="157"/>
        <v>-1482</v>
      </c>
      <c r="AV65" s="41" t="str">
        <f t="shared" si="158"/>
        <v>ffl_st_nf_rv</v>
      </c>
      <c r="AW65" s="41" t="str">
        <f t="shared" si="159"/>
        <v>ffl_st_nf_rv_A</v>
      </c>
      <c r="AX65" s="41" t="str">
        <f t="shared" si="160"/>
        <v>ffl_st_nf_rv_L</v>
      </c>
      <c r="AY65" s="41" t="str">
        <f t="shared" si="161"/>
        <v>ffl_st_nf_rv_n</v>
      </c>
      <c r="AZ65" s="175"/>
      <c r="BA65" s="175"/>
      <c r="BB65" s="174">
        <f>IF(ISNA(HLOOKUP(AV65, data!$A$1:$BOP$23, VLOOKUP(TFM!$A$2, BS!$A$66:$B$93, 2, FALSE), FALSE)), 0, (HLOOKUP(AV65, data!$A$1:$BOP$23, VLOOKUP(TFM!$A$2, BS!$A$66:$B$93, 2, FALSE), FALSE)))</f>
        <v>0</v>
      </c>
      <c r="BC65" s="174">
        <f>IF(ISNA(HLOOKUP(AW65, data!$A$1:$BOP$23, VLOOKUP(TFM!$A$2, BS!$A$66:$B$93, 2, FALSE), FALSE)), 0, (HLOOKUP(AW65, data!$A$1:$BOP$23, VLOOKUP(TFM!$A$2, BS!$A$66:$B$93, 2, FALSE), FALSE)))</f>
        <v>4476</v>
      </c>
      <c r="BD65" s="174">
        <f>IF(ISNA(HLOOKUP(AX65, data!$A$1:$BOP$23, VLOOKUP(TFM!$A$2, BS!$A$66:$B$93, 2, FALSE), FALSE)), 0, (HLOOKUP(AX65, data!$A$1:$BOP$23, VLOOKUP(TFM!$A$2, BS!$A$66:$B$93, 2, FALSE), FALSE)))</f>
        <v>33672</v>
      </c>
      <c r="BE65" s="174">
        <f>IF(ISNA(HLOOKUP(AY65, data!$A$1:$BOP$23, VLOOKUP(TFM!$A$2, BS!$A$66:$B$93, 2, FALSE), FALSE)), 0, (HLOOKUP(AY65, data!$A$1:$BOP$23, VLOOKUP(TFM!$A$2, BS!$A$66:$B$93, 2, FALSE), FALSE)))</f>
        <v>-29196</v>
      </c>
      <c r="BF65" s="174">
        <f t="shared" si="162"/>
        <v>29196</v>
      </c>
      <c r="BG65" s="41" t="str">
        <f t="shared" si="163"/>
        <v>ffl_st_row_rv</v>
      </c>
      <c r="BH65" s="41" t="str">
        <f t="shared" si="164"/>
        <v>ffl_st_row_rv_A</v>
      </c>
      <c r="BI65" s="41" t="str">
        <f t="shared" si="165"/>
        <v>ffl_st_row_rv_L</v>
      </c>
      <c r="BJ65" s="41" t="str">
        <f t="shared" si="166"/>
        <v>ffl_st_row_rv_n</v>
      </c>
      <c r="BK65" s="175"/>
      <c r="BL65" s="175"/>
      <c r="BM65" s="174">
        <f>IF(ISNA(HLOOKUP(BG65, data!$A$1:$BOP$23, VLOOKUP(TFM!$A$2, BS!$A$66:$B$93, 2, FALSE), FALSE)), 0, (HLOOKUP(BG65, data!$A$1:$BOP$23, VLOOKUP(TFM!$A$2, BS!$A$66:$B$93, 2, FALSE), FALSE)))</f>
        <v>0</v>
      </c>
      <c r="BN65" s="174">
        <f>IF(ISNA(HLOOKUP(BH65, data!$A$1:$BOP$23, VLOOKUP(TFM!$A$2, BS!$A$66:$B$93, 2, FALSE), FALSE)), 0, (HLOOKUP(BH65, data!$A$1:$BOP$23, VLOOKUP(TFM!$A$2, BS!$A$66:$B$93, 2, FALSE), FALSE)))</f>
        <v>6500</v>
      </c>
      <c r="BO65" s="174">
        <f>IF(ISNA(HLOOKUP(BI65, data!$A$1:$BOP$23, VLOOKUP(TFM!$A$2, BS!$A$66:$B$93, 2, FALSE), FALSE)), 0, (HLOOKUP(BI65, data!$A$1:$BOP$23, VLOOKUP(TFM!$A$2, BS!$A$66:$B$93, 2, FALSE), FALSE)))</f>
        <v>-21223</v>
      </c>
      <c r="BP65" s="174">
        <f>IF(ISNA(HLOOKUP(BJ65, data!$A$1:$BOP$23, VLOOKUP(TFM!$A$2, BS!$A$66:$B$93, 2, FALSE), FALSE)), 0, (HLOOKUP(BJ65, data!$A$1:$BOP$23, VLOOKUP(TFM!$A$2, BS!$A$66:$B$93, 2, FALSE), FALSE)))</f>
        <v>27723</v>
      </c>
      <c r="BQ65" s="174">
        <f t="shared" si="167"/>
        <v>-27723</v>
      </c>
    </row>
    <row r="66" spans="1:72" s="172" customFormat="1" x14ac:dyDescent="0.2">
      <c r="A66" s="172" t="s">
        <v>61</v>
      </c>
      <c r="C66" s="173" t="s">
        <v>196</v>
      </c>
      <c r="D66" s="172" t="s">
        <v>1480</v>
      </c>
      <c r="E66" s="172" t="str">
        <f t="shared" si="168"/>
        <v>ffl_lt</v>
      </c>
      <c r="F66" s="41" t="str">
        <f t="shared" si="169"/>
        <v>ffl_lt_s1_rv</v>
      </c>
      <c r="G66" s="41" t="str">
        <f t="shared" si="140"/>
        <v>ffl_lt_s1_rv_A</v>
      </c>
      <c r="H66" s="41" t="str">
        <f t="shared" si="141"/>
        <v>ffl_lt_s1_rv_L</v>
      </c>
      <c r="I66" s="41" t="str">
        <f t="shared" si="142"/>
        <v>ffl_lt_s1_rv_n</v>
      </c>
      <c r="J66" s="174">
        <f>IF(ISNA(HLOOKUP(F66, data!$A$1:$BOP$23, VLOOKUP(TFM!$A$2, BS!$A$66:$B$93, 2, FALSE), FALSE)), 0, (HLOOKUP(F66, data!$A$1:$BOP$23, VLOOKUP(TFM!$A$2, BS!$A$66:$B$93, 2, FALSE), FALSE)))</f>
        <v>0</v>
      </c>
      <c r="K66" s="174">
        <f>IF(ISNA(HLOOKUP(G66, data!$A$1:$BOP$23, VLOOKUP(TFM!$A$2, BS!$A$66:$B$93, 2, FALSE), FALSE)), 0, (HLOOKUP(G66, data!$A$1:$BOP$23, VLOOKUP(TFM!$A$2, BS!$A$66:$B$93, 2, FALSE), FALSE)))</f>
        <v>25912</v>
      </c>
      <c r="L66" s="174">
        <f>IF(ISNA(HLOOKUP(H66, data!$A$1:$BOP$23, VLOOKUP(TFM!$A$2, BS!$A$66:$B$93, 2, FALSE), FALSE)), 0, (HLOOKUP(H66, data!$A$1:$BOP$23, VLOOKUP(TFM!$A$2, BS!$A$66:$B$93, 2, FALSE), FALSE)))</f>
        <v>25264</v>
      </c>
      <c r="M66" s="174">
        <f>IF(ISNA(HLOOKUP(I66, data!$A$1:$BOP$23, VLOOKUP(TFM!$A$2, BS!$A$66:$B$93, 2, FALSE), FALSE)), 0, (HLOOKUP(I66, data!$A$1:$BOP$23, VLOOKUP(TFM!$A$2, BS!$A$66:$B$93, 2, FALSE), FALSE)))</f>
        <v>648</v>
      </c>
      <c r="N66" s="174">
        <f t="shared" si="171"/>
        <v>648</v>
      </c>
      <c r="O66" s="41" t="str">
        <f t="shared" si="144"/>
        <v>ffl_lt_h_rv</v>
      </c>
      <c r="P66" s="41" t="str">
        <f t="shared" si="145"/>
        <v>ffl_lt_h_rv_A</v>
      </c>
      <c r="Q66" s="41" t="str">
        <f t="shared" si="146"/>
        <v>ffl_lt_h_rv_L</v>
      </c>
      <c r="R66" s="41" t="str">
        <f t="shared" si="147"/>
        <v>ffl_lt_h_rv_n</v>
      </c>
      <c r="S66" s="175"/>
      <c r="T66" s="175"/>
      <c r="U66" s="174">
        <f>IF(ISNA(HLOOKUP(O66, data!$A$1:$BOP$23, VLOOKUP(TFM!$A$2, BS!$A$66:$B$93, 2, FALSE), FALSE)), 0, (HLOOKUP(O66, data!$A$1:$BOP$23, VLOOKUP(TFM!$A$2, BS!$A$66:$B$93, 2, FALSE), FALSE)))</f>
        <v>-11330</v>
      </c>
      <c r="V66" s="174">
        <f>IF(ISNA(HLOOKUP(P66, data!$A$1:$BOP$23, VLOOKUP(TFM!$A$2, BS!$A$66:$B$93, 2, FALSE), FALSE)), 0, (HLOOKUP(P66, data!$A$1:$BOP$23, VLOOKUP(TFM!$A$2, BS!$A$66:$B$93, 2, FALSE), FALSE)))</f>
        <v>0</v>
      </c>
      <c r="W66" s="174">
        <f>IF(ISNA(HLOOKUP(Q66, data!$A$1:$BOP$23, VLOOKUP(TFM!$A$2, BS!$A$66:$B$93, 2, FALSE), FALSE)), 0, (HLOOKUP(Q66, data!$A$1:$BOP$23, VLOOKUP(TFM!$A$2, BS!$A$66:$B$93, 2, FALSE), FALSE)))</f>
        <v>0</v>
      </c>
      <c r="X66" s="174">
        <f>IF(ISNA(HLOOKUP(R66, data!$A$1:$BOP$23, VLOOKUP(TFM!$A$2, BS!$A$66:$B$93, 2, FALSE), FALSE)), 0, (HLOOKUP(R66, data!$A$1:$BOP$23, VLOOKUP(TFM!$A$2, BS!$A$66:$B$93, 2, FALSE), FALSE)))</f>
        <v>0</v>
      </c>
      <c r="Y66" s="174">
        <f t="shared" si="170"/>
        <v>-11330</v>
      </c>
      <c r="Z66" s="41" t="str">
        <f t="shared" si="148"/>
        <v>ffl_lt_g_rv</v>
      </c>
      <c r="AA66" s="41" t="str">
        <f t="shared" si="149"/>
        <v>ffl_lt_g_rv_A</v>
      </c>
      <c r="AB66" s="41" t="str">
        <f t="shared" si="150"/>
        <v>ffl_lt_g_rv_L</v>
      </c>
      <c r="AC66" s="41" t="str">
        <f t="shared" si="151"/>
        <v>ffl_lt_g_rv_n</v>
      </c>
      <c r="AD66" s="175"/>
      <c r="AE66" s="175"/>
      <c r="AF66" s="174">
        <f>IF(ISNA(HLOOKUP(Z66, data!$A$1:$BOP$23, VLOOKUP(TFM!$A$2, BS!$A$66:$B$93, 2, FALSE), FALSE)), 0, (HLOOKUP(Z66, data!$A$1:$BOP$23, VLOOKUP(TFM!$A$2, BS!$A$66:$B$93, 2, FALSE), FALSE)))</f>
        <v>0</v>
      </c>
      <c r="AG66" s="174">
        <f>IF(ISNA(HLOOKUP(AA66, data!$A$1:$BOP$23, VLOOKUP(TFM!$A$2, BS!$A$66:$B$93, 2, FALSE), FALSE)), 0, (HLOOKUP(AA66, data!$A$1:$BOP$23, VLOOKUP(TFM!$A$2, BS!$A$66:$B$93, 2, FALSE), FALSE)))</f>
        <v>-293</v>
      </c>
      <c r="AH66" s="174">
        <f>IF(ISNA(HLOOKUP(AB66, data!$A$1:$BOP$23, VLOOKUP(TFM!$A$2, BS!$A$66:$B$93, 2, FALSE), FALSE)), 0, (HLOOKUP(AB66, data!$A$1:$BOP$23, VLOOKUP(TFM!$A$2, BS!$A$66:$B$93, 2, FALSE), FALSE)))</f>
        <v>-384</v>
      </c>
      <c r="AI66" s="174">
        <f>IF(ISNA(HLOOKUP(AC66, data!$A$1:$BOP$23, VLOOKUP(TFM!$A$2, BS!$A$66:$B$93, 2, FALSE), FALSE)), 0, (HLOOKUP(AC66, data!$A$1:$BOP$23, VLOOKUP(TFM!$A$2, BS!$A$66:$B$93, 2, FALSE), FALSE)))</f>
        <v>91</v>
      </c>
      <c r="AJ66" s="174">
        <f t="shared" si="152"/>
        <v>-91</v>
      </c>
      <c r="AK66" s="41" t="str">
        <f t="shared" si="153"/>
        <v>ffl_lt_f_rv</v>
      </c>
      <c r="AL66" s="41" t="str">
        <f t="shared" si="154"/>
        <v>ffl_lt_f_rv_A</v>
      </c>
      <c r="AM66" s="41" t="str">
        <f t="shared" si="155"/>
        <v>ffl_lt_f_rv_L</v>
      </c>
      <c r="AN66" s="41" t="str">
        <f t="shared" si="156"/>
        <v>ffl_lt_f_rv_n</v>
      </c>
      <c r="AO66" s="175"/>
      <c r="AP66" s="175"/>
      <c r="AQ66" s="174">
        <f>IF(ISNA(HLOOKUP(AK66, data!$A$1:$BOP$23, VLOOKUP(TFM!$A$2, BS!$A$66:$B$93, 2, FALSE), FALSE)), 0, (HLOOKUP(AK66, data!$A$1:$BOP$23, VLOOKUP(TFM!$A$2, BS!$A$66:$B$93, 2, FALSE), FALSE)))</f>
        <v>0</v>
      </c>
      <c r="AR66" s="174">
        <f>IF(ISNA(HLOOKUP(AL66, data!$A$1:$BOP$23, VLOOKUP(TFM!$A$2, BS!$A$66:$B$93, 2, FALSE), FALSE)), 0, (HLOOKUP(AL66, data!$A$1:$BOP$23, VLOOKUP(TFM!$A$2, BS!$A$66:$B$93, 2, FALSE), FALSE)))</f>
        <v>19486</v>
      </c>
      <c r="AS66" s="174">
        <f>IF(ISNA(HLOOKUP(AM66, data!$A$1:$BOP$23, VLOOKUP(TFM!$A$2, BS!$A$66:$B$93, 2, FALSE), FALSE)), 0, (HLOOKUP(AM66, data!$A$1:$BOP$23, VLOOKUP(TFM!$A$2, BS!$A$66:$B$93, 2, FALSE), FALSE)))</f>
        <v>-53</v>
      </c>
      <c r="AT66" s="174">
        <f>IF(ISNA(HLOOKUP(AN66, data!$A$1:$BOP$23, VLOOKUP(TFM!$A$2, BS!$A$66:$B$93, 2, FALSE), FALSE)), 0, (HLOOKUP(AN66, data!$A$1:$BOP$23, VLOOKUP(TFM!$A$2, BS!$A$66:$B$93, 2, FALSE), FALSE)))</f>
        <v>19539</v>
      </c>
      <c r="AU66" s="174">
        <f t="shared" si="157"/>
        <v>-19539</v>
      </c>
      <c r="AV66" s="41" t="str">
        <f t="shared" si="158"/>
        <v>ffl_lt_nf_rv</v>
      </c>
      <c r="AW66" s="41" t="str">
        <f t="shared" si="159"/>
        <v>ffl_lt_nf_rv_A</v>
      </c>
      <c r="AX66" s="41" t="str">
        <f t="shared" si="160"/>
        <v>ffl_lt_nf_rv_L</v>
      </c>
      <c r="AY66" s="41" t="str">
        <f t="shared" si="161"/>
        <v>ffl_lt_nf_rv_n</v>
      </c>
      <c r="AZ66" s="175"/>
      <c r="BA66" s="175"/>
      <c r="BB66" s="174">
        <f>IF(ISNA(HLOOKUP(AV66, data!$A$1:$BOP$23, VLOOKUP(TFM!$A$2, BS!$A$66:$B$93, 2, FALSE), FALSE)), 0, (HLOOKUP(AV66, data!$A$1:$BOP$23, VLOOKUP(TFM!$A$2, BS!$A$66:$B$93, 2, FALSE), FALSE)))</f>
        <v>0</v>
      </c>
      <c r="BC66" s="174">
        <f>IF(ISNA(HLOOKUP(AW66, data!$A$1:$BOP$23, VLOOKUP(TFM!$A$2, BS!$A$66:$B$93, 2, FALSE), FALSE)), 0, (HLOOKUP(AW66, data!$A$1:$BOP$23, VLOOKUP(TFM!$A$2, BS!$A$66:$B$93, 2, FALSE), FALSE)))</f>
        <v>6719</v>
      </c>
      <c r="BD66" s="174">
        <f>IF(ISNA(HLOOKUP(AX66, data!$A$1:$BOP$23, VLOOKUP(TFM!$A$2, BS!$A$66:$B$93, 2, FALSE), FALSE)), 0, (HLOOKUP(AX66, data!$A$1:$BOP$23, VLOOKUP(TFM!$A$2, BS!$A$66:$B$93, 2, FALSE), FALSE)))</f>
        <v>14371</v>
      </c>
      <c r="BE66" s="174">
        <f>IF(ISNA(HLOOKUP(AY66, data!$A$1:$BOP$23, VLOOKUP(TFM!$A$2, BS!$A$66:$B$93, 2, FALSE), FALSE)), 0, (HLOOKUP(AY66, data!$A$1:$BOP$23, VLOOKUP(TFM!$A$2, BS!$A$66:$B$93, 2, FALSE), FALSE)))</f>
        <v>-7652</v>
      </c>
      <c r="BF66" s="174">
        <f t="shared" si="162"/>
        <v>7652</v>
      </c>
      <c r="BG66" s="41" t="str">
        <f t="shared" si="163"/>
        <v>ffl_lt_row_rv</v>
      </c>
      <c r="BH66" s="41" t="str">
        <f t="shared" si="164"/>
        <v>ffl_lt_row_rv_A</v>
      </c>
      <c r="BI66" s="41" t="str">
        <f t="shared" si="165"/>
        <v>ffl_lt_row_rv_L</v>
      </c>
      <c r="BJ66" s="41" t="str">
        <f t="shared" si="166"/>
        <v>ffl_lt_row_rv_n</v>
      </c>
      <c r="BK66" s="175"/>
      <c r="BL66" s="175"/>
      <c r="BM66" s="174">
        <f>IF(ISNA(HLOOKUP(BG66, data!$A$1:$BOP$23, VLOOKUP(TFM!$A$2, BS!$A$66:$B$93, 2, FALSE), FALSE)), 0, (HLOOKUP(BG66, data!$A$1:$BOP$23, VLOOKUP(TFM!$A$2, BS!$A$66:$B$93, 2, FALSE), FALSE)))</f>
        <v>0</v>
      </c>
      <c r="BN66" s="174">
        <f>IF(ISNA(HLOOKUP(BH66, data!$A$1:$BOP$23, VLOOKUP(TFM!$A$2, BS!$A$66:$B$93, 2, FALSE), FALSE)), 0, (HLOOKUP(BH66, data!$A$1:$BOP$23, VLOOKUP(TFM!$A$2, BS!$A$66:$B$93, 2, FALSE), FALSE)))</f>
        <v>2113</v>
      </c>
      <c r="BO66" s="174">
        <f>IF(ISNA(HLOOKUP(BI66, data!$A$1:$BOP$23, VLOOKUP(TFM!$A$2, BS!$A$66:$B$93, 2, FALSE), FALSE)), 0, (HLOOKUP(BI66, data!$A$1:$BOP$23, VLOOKUP(TFM!$A$2, BS!$A$66:$B$93, 2, FALSE), FALSE)))</f>
        <v>2761</v>
      </c>
      <c r="BP66" s="174">
        <f>IF(ISNA(HLOOKUP(BJ66, data!$A$1:$BOP$23, VLOOKUP(TFM!$A$2, BS!$A$66:$B$93, 2, FALSE), FALSE)), 0, (HLOOKUP(BJ66, data!$A$1:$BOP$23, VLOOKUP(TFM!$A$2, BS!$A$66:$B$93, 2, FALSE), FALSE)))</f>
        <v>-648</v>
      </c>
      <c r="BQ66" s="174">
        <f t="shared" si="167"/>
        <v>648</v>
      </c>
    </row>
    <row r="67" spans="1:72" x14ac:dyDescent="0.2">
      <c r="A67" s="36" t="s">
        <v>18</v>
      </c>
      <c r="C67" s="108" t="s">
        <v>197</v>
      </c>
      <c r="D67" s="36" t="s">
        <v>183</v>
      </c>
      <c r="E67" s="36" t="str">
        <f t="shared" si="168"/>
        <v>ffeq</v>
      </c>
      <c r="F67" s="41" t="str">
        <f t="shared" si="169"/>
        <v>ffeq_s1_rv</v>
      </c>
      <c r="G67" s="41" t="str">
        <f t="shared" si="140"/>
        <v>ffeq_s1_rv_A</v>
      </c>
      <c r="H67" s="41" t="str">
        <f t="shared" si="141"/>
        <v>ffeq_s1_rv_L</v>
      </c>
      <c r="I67" s="41" t="str">
        <f t="shared" si="142"/>
        <v>ffeq_s1_rv_n</v>
      </c>
      <c r="J67" s="99">
        <f>IF(ISNA(HLOOKUP(F67, data!$A$1:$BOP$23, VLOOKUP(TFM!$A$2, BS!$A$66:$B$93, 2, FALSE), FALSE)), 0, (HLOOKUP(F67, data!$A$1:$BOP$23, VLOOKUP(TFM!$A$2, BS!$A$66:$B$93, 2, FALSE), FALSE)))</f>
        <v>0</v>
      </c>
      <c r="K67" s="99">
        <f>IF(ISNA(HLOOKUP(G67, data!$A$1:$BOP$23, VLOOKUP(TFM!$A$2, BS!$A$66:$B$93, 2, FALSE), FALSE)), 0, (HLOOKUP(G67, data!$A$1:$BOP$23, VLOOKUP(TFM!$A$2, BS!$A$66:$B$93, 2, FALSE), FALSE)))</f>
        <v>678509</v>
      </c>
      <c r="L67" s="99">
        <f>IF(ISNA(HLOOKUP(H67, data!$A$1:$BOP$23, VLOOKUP(TFM!$A$2, BS!$A$66:$B$93, 2, FALSE), FALSE)), 0, (HLOOKUP(H67, data!$A$1:$BOP$23, VLOOKUP(TFM!$A$2, BS!$A$66:$B$93, 2, FALSE), FALSE)))</f>
        <v>754882</v>
      </c>
      <c r="M67" s="99">
        <f>IF(ISNA(HLOOKUP(I67, data!$A$1:$BOP$23, VLOOKUP(TFM!$A$2, BS!$A$66:$B$93, 2, FALSE), FALSE)), 0, (HLOOKUP(I67, data!$A$1:$BOP$23, VLOOKUP(TFM!$A$2, BS!$A$66:$B$93, 2, FALSE), FALSE)))</f>
        <v>-76373</v>
      </c>
      <c r="N67" s="99">
        <f t="shared" si="171"/>
        <v>-76373</v>
      </c>
      <c r="O67" s="41" t="str">
        <f t="shared" si="144"/>
        <v>ffeq_h_rv</v>
      </c>
      <c r="P67" s="41" t="str">
        <f t="shared" si="145"/>
        <v>ffeq_h_rv_A</v>
      </c>
      <c r="Q67" s="41" t="str">
        <f t="shared" si="146"/>
        <v>ffeq_h_rv_L</v>
      </c>
      <c r="R67" s="41" t="str">
        <f t="shared" si="147"/>
        <v>ffeq_h_rv_n</v>
      </c>
      <c r="S67" s="171"/>
      <c r="T67" s="171"/>
      <c r="U67" s="99">
        <f>IF(ISNA(HLOOKUP(O67, data!$A$1:$BOP$23, VLOOKUP(TFM!$A$2, BS!$A$66:$B$93, 2, FALSE), FALSE)), 0, (HLOOKUP(O67, data!$A$1:$BOP$23, VLOOKUP(TFM!$A$2, BS!$A$66:$B$93, 2, FALSE), FALSE)))</f>
        <v>141489</v>
      </c>
      <c r="V67" s="99">
        <f>IF(ISNA(HLOOKUP(P67, data!$A$1:$BOP$23, VLOOKUP(TFM!$A$2, BS!$A$66:$B$93, 2, FALSE), FALSE)), 0, (HLOOKUP(P67, data!$A$1:$BOP$23, VLOOKUP(TFM!$A$2, BS!$A$66:$B$93, 2, FALSE), FALSE)))</f>
        <v>0</v>
      </c>
      <c r="W67" s="99">
        <f>IF(ISNA(HLOOKUP(Q67, data!$A$1:$BOP$23, VLOOKUP(TFM!$A$2, BS!$A$66:$B$93, 2, FALSE), FALSE)), 0, (HLOOKUP(Q67, data!$A$1:$BOP$23, VLOOKUP(TFM!$A$2, BS!$A$66:$B$93, 2, FALSE), FALSE)))</f>
        <v>0</v>
      </c>
      <c r="X67" s="99">
        <f>IF(ISNA(HLOOKUP(R67, data!$A$1:$BOP$23, VLOOKUP(TFM!$A$2, BS!$A$66:$B$93, 2, FALSE), FALSE)), 0, (HLOOKUP(R67, data!$A$1:$BOP$23, VLOOKUP(TFM!$A$2, BS!$A$66:$B$93, 2, FALSE), FALSE)))</f>
        <v>0</v>
      </c>
      <c r="Y67" s="99">
        <f t="shared" si="170"/>
        <v>141489</v>
      </c>
      <c r="Z67" s="41" t="str">
        <f t="shared" si="148"/>
        <v>ffeq_g_rv</v>
      </c>
      <c r="AA67" s="41" t="str">
        <f t="shared" si="149"/>
        <v>ffeq_g_rv_A</v>
      </c>
      <c r="AB67" s="41" t="str">
        <f t="shared" si="150"/>
        <v>ffeq_g_rv_L</v>
      </c>
      <c r="AC67" s="41" t="str">
        <f t="shared" si="151"/>
        <v>ffeq_g_rv_n</v>
      </c>
      <c r="AD67" s="171"/>
      <c r="AE67" s="171"/>
      <c r="AF67" s="99">
        <f>IF(ISNA(HLOOKUP(Z67, data!$A$1:$BOP$23, VLOOKUP(TFM!$A$2, BS!$A$66:$B$93, 2, FALSE), FALSE)), 0, (HLOOKUP(Z67, data!$A$1:$BOP$23, VLOOKUP(TFM!$A$2, BS!$A$66:$B$93, 2, FALSE), FALSE)))</f>
        <v>9134</v>
      </c>
      <c r="AG67" s="99">
        <f>IF(ISNA(HLOOKUP(AA67, data!$A$1:$BOP$23, VLOOKUP(TFM!$A$2, BS!$A$66:$B$93, 2, FALSE), FALSE)), 0, (HLOOKUP(AA67, data!$A$1:$BOP$23, VLOOKUP(TFM!$A$2, BS!$A$66:$B$93, 2, FALSE), FALSE)))</f>
        <v>0</v>
      </c>
      <c r="AH67" s="99">
        <f>IF(ISNA(HLOOKUP(AB67, data!$A$1:$BOP$23, VLOOKUP(TFM!$A$2, BS!$A$66:$B$93, 2, FALSE), FALSE)), 0, (HLOOKUP(AB67, data!$A$1:$BOP$23, VLOOKUP(TFM!$A$2, BS!$A$66:$B$93, 2, FALSE), FALSE)))</f>
        <v>0</v>
      </c>
      <c r="AI67" s="99">
        <f>IF(ISNA(HLOOKUP(AC67, data!$A$1:$BOP$23, VLOOKUP(TFM!$A$2, BS!$A$66:$B$93, 2, FALSE), FALSE)), 0, (HLOOKUP(AC67, data!$A$1:$BOP$23, VLOOKUP(TFM!$A$2, BS!$A$66:$B$93, 2, FALSE), FALSE)))</f>
        <v>0</v>
      </c>
      <c r="AJ67" s="99">
        <f t="shared" si="152"/>
        <v>9134</v>
      </c>
      <c r="AK67" s="41" t="str">
        <f t="shared" si="153"/>
        <v>ffeq_f_rv</v>
      </c>
      <c r="AL67" s="41" t="str">
        <f t="shared" si="154"/>
        <v>ffeq_f_rv_A</v>
      </c>
      <c r="AM67" s="41" t="str">
        <f t="shared" si="155"/>
        <v>ffeq_f_rv_L</v>
      </c>
      <c r="AN67" s="41" t="str">
        <f t="shared" si="156"/>
        <v>ffeq_f_rv_n</v>
      </c>
      <c r="AO67" s="171"/>
      <c r="AP67" s="171"/>
      <c r="AQ67" s="99">
        <f>IF(ISNA(HLOOKUP(AK67, data!$A$1:$BOP$23, VLOOKUP(TFM!$A$2, BS!$A$66:$B$93, 2, FALSE), FALSE)), 0, (HLOOKUP(AK67, data!$A$1:$BOP$23, VLOOKUP(TFM!$A$2, BS!$A$66:$B$93, 2, FALSE), FALSE)))</f>
        <v>0</v>
      </c>
      <c r="AR67" s="99">
        <f>IF(ISNA(HLOOKUP(AL67, data!$A$1:$BOP$23, VLOOKUP(TFM!$A$2, BS!$A$66:$B$93, 2, FALSE), FALSE)), 0, (HLOOKUP(AL67, data!$A$1:$BOP$23, VLOOKUP(TFM!$A$2, BS!$A$66:$B$93, 2, FALSE), FALSE)))</f>
        <v>436724</v>
      </c>
      <c r="AS67" s="99">
        <f>IF(ISNA(HLOOKUP(AM67, data!$A$1:$BOP$23, VLOOKUP(TFM!$A$2, BS!$A$66:$B$93, 2, FALSE), FALSE)), 0, (HLOOKUP(AM67, data!$A$1:$BOP$23, VLOOKUP(TFM!$A$2, BS!$A$66:$B$93, 2, FALSE), FALSE)))</f>
        <v>545866</v>
      </c>
      <c r="AT67" s="99">
        <f>IF(ISNA(HLOOKUP(AN67, data!$A$1:$BOP$23, VLOOKUP(TFM!$A$2, BS!$A$66:$B$93, 2, FALSE), FALSE)), 0, (HLOOKUP(AN67, data!$A$1:$BOP$23, VLOOKUP(TFM!$A$2, BS!$A$66:$B$93, 2, FALSE), FALSE)))</f>
        <v>-109142</v>
      </c>
      <c r="AU67" s="99">
        <f t="shared" si="157"/>
        <v>109142</v>
      </c>
      <c r="AV67" s="41" t="str">
        <f t="shared" si="158"/>
        <v>ffeq_nf_rv</v>
      </c>
      <c r="AW67" s="41" t="str">
        <f t="shared" si="159"/>
        <v>ffeq_nf_rv_A</v>
      </c>
      <c r="AX67" s="41" t="str">
        <f t="shared" si="160"/>
        <v>ffeq_nf_rv_L</v>
      </c>
      <c r="AY67" s="41" t="str">
        <f t="shared" si="161"/>
        <v>ffeq_nf_rv_n</v>
      </c>
      <c r="AZ67" s="171"/>
      <c r="BA67" s="171"/>
      <c r="BB67" s="99">
        <f>IF(ISNA(HLOOKUP(AV67, data!$A$1:$BOP$23, VLOOKUP(TFM!$A$2, BS!$A$66:$B$93, 2, FALSE), FALSE)), 0, (HLOOKUP(AV67, data!$A$1:$BOP$23, VLOOKUP(TFM!$A$2, BS!$A$66:$B$93, 2, FALSE), FALSE)))</f>
        <v>0</v>
      </c>
      <c r="BC67" s="99">
        <f>IF(ISNA(HLOOKUP(AW67, data!$A$1:$BOP$23, VLOOKUP(TFM!$A$2, BS!$A$66:$B$93, 2, FALSE), FALSE)), 0, (HLOOKUP(AW67, data!$A$1:$BOP$23, VLOOKUP(TFM!$A$2, BS!$A$66:$B$93, 2, FALSE), FALSE)))</f>
        <v>91162</v>
      </c>
      <c r="BD67" s="99">
        <f>IF(ISNA(HLOOKUP(AX67, data!$A$1:$BOP$23, VLOOKUP(TFM!$A$2, BS!$A$66:$B$93, 2, FALSE), FALSE)), 0, (HLOOKUP(AX67, data!$A$1:$BOP$23, VLOOKUP(TFM!$A$2, BS!$A$66:$B$93, 2, FALSE), FALSE)))</f>
        <v>209016</v>
      </c>
      <c r="BE67" s="99">
        <f>IF(ISNA(HLOOKUP(AY67, data!$A$1:$BOP$23, VLOOKUP(TFM!$A$2, BS!$A$66:$B$93, 2, FALSE), FALSE)), 0, (HLOOKUP(AY67, data!$A$1:$BOP$23, VLOOKUP(TFM!$A$2, BS!$A$66:$B$93, 2, FALSE), FALSE)))</f>
        <v>-117854</v>
      </c>
      <c r="BF67" s="99">
        <f t="shared" si="162"/>
        <v>117854</v>
      </c>
      <c r="BG67" s="41" t="str">
        <f t="shared" si="163"/>
        <v>ffeq_row_rv</v>
      </c>
      <c r="BH67" s="41" t="str">
        <f t="shared" si="164"/>
        <v>ffeq_row_rv_A</v>
      </c>
      <c r="BI67" s="41" t="str">
        <f t="shared" si="165"/>
        <v>ffeq_row_rv_L</v>
      </c>
      <c r="BJ67" s="41" t="str">
        <f t="shared" si="166"/>
        <v>ffeq_row_rv_n</v>
      </c>
      <c r="BK67" s="171"/>
      <c r="BL67" s="171"/>
      <c r="BM67" s="99">
        <f>IF(ISNA(HLOOKUP(BG67, data!$A$1:$BOP$23, VLOOKUP(TFM!$A$2, BS!$A$66:$B$93, 2, FALSE), FALSE)), 0, (HLOOKUP(BG67, data!$A$1:$BOP$23, VLOOKUP(TFM!$A$2, BS!$A$66:$B$93, 2, FALSE), FALSE)))</f>
        <v>0</v>
      </c>
      <c r="BN67" s="99">
        <f>IF(ISNA(HLOOKUP(BH67, data!$A$1:$BOP$23, VLOOKUP(TFM!$A$2, BS!$A$66:$B$93, 2, FALSE), FALSE)), 0, (HLOOKUP(BH67, data!$A$1:$BOP$23, VLOOKUP(TFM!$A$2, BS!$A$66:$B$93, 2, FALSE), FALSE)))</f>
        <v>192871</v>
      </c>
      <c r="BO67" s="99">
        <f>IF(ISNA(HLOOKUP(BI67, data!$A$1:$BOP$23, VLOOKUP(TFM!$A$2, BS!$A$66:$B$93, 2, FALSE), FALSE)), 0, (HLOOKUP(BI67, data!$A$1:$BOP$23, VLOOKUP(TFM!$A$2, BS!$A$66:$B$93, 2, FALSE), FALSE)))</f>
        <v>116498</v>
      </c>
      <c r="BP67" s="99">
        <f>IF(ISNA(HLOOKUP(BJ67, data!$A$1:$BOP$23, VLOOKUP(TFM!$A$2, BS!$A$66:$B$93, 2, FALSE), FALSE)), 0, (HLOOKUP(BJ67, data!$A$1:$BOP$23, VLOOKUP(TFM!$A$2, BS!$A$66:$B$93, 2, FALSE), FALSE)))</f>
        <v>76373</v>
      </c>
      <c r="BQ67" s="99">
        <f t="shared" si="167"/>
        <v>-76373</v>
      </c>
    </row>
    <row r="68" spans="1:72" s="172" customFormat="1" x14ac:dyDescent="0.2">
      <c r="A68" s="172" t="s">
        <v>62</v>
      </c>
      <c r="C68" s="173" t="s">
        <v>198</v>
      </c>
      <c r="D68" s="172" t="s">
        <v>184</v>
      </c>
      <c r="E68" s="172" t="str">
        <f t="shared" si="168"/>
        <v>ffeq_xmf</v>
      </c>
      <c r="F68" s="41" t="str">
        <f t="shared" si="169"/>
        <v>ffeq_xmf_s1_rv</v>
      </c>
      <c r="G68" s="41" t="str">
        <f t="shared" si="140"/>
        <v>ffeq_xmf_s1_rv_A</v>
      </c>
      <c r="H68" s="41" t="str">
        <f t="shared" si="141"/>
        <v>ffeq_xmf_s1_rv_L</v>
      </c>
      <c r="I68" s="41" t="str">
        <f t="shared" si="142"/>
        <v>ffeq_xmf_s1_rv_n</v>
      </c>
      <c r="J68" s="174">
        <f>IF(ISNA(HLOOKUP(F68, data!$A$1:$BOP$23, VLOOKUP(TFM!$A$2, BS!$A$66:$B$93, 2, FALSE), FALSE)), 0, (HLOOKUP(F68, data!$A$1:$BOP$23, VLOOKUP(TFM!$A$2, BS!$A$66:$B$93, 2, FALSE), FALSE)))</f>
        <v>0</v>
      </c>
      <c r="K68" s="174">
        <f>IF(ISNA(HLOOKUP(G68, data!$A$1:$BOP$23, VLOOKUP(TFM!$A$2, BS!$A$66:$B$93, 2, FALSE), FALSE)), 0, (HLOOKUP(G68, data!$A$1:$BOP$23, VLOOKUP(TFM!$A$2, BS!$A$66:$B$93, 2, FALSE), FALSE)))</f>
        <v>396760</v>
      </c>
      <c r="L68" s="174">
        <f>IF(ISNA(HLOOKUP(H68, data!$A$1:$BOP$23, VLOOKUP(TFM!$A$2, BS!$A$66:$B$93, 2, FALSE), FALSE)), 0, (HLOOKUP(H68, data!$A$1:$BOP$23, VLOOKUP(TFM!$A$2, BS!$A$66:$B$93, 2, FALSE), FALSE)))</f>
        <v>495190</v>
      </c>
      <c r="M68" s="174">
        <f>IF(ISNA(HLOOKUP(I68, data!$A$1:$BOP$23, VLOOKUP(TFM!$A$2, BS!$A$66:$B$93, 2, FALSE), FALSE)), 0, (HLOOKUP(I68, data!$A$1:$BOP$23, VLOOKUP(TFM!$A$2, BS!$A$66:$B$93, 2, FALSE), FALSE)))</f>
        <v>-98430</v>
      </c>
      <c r="N68" s="174">
        <f t="shared" si="171"/>
        <v>-98430</v>
      </c>
      <c r="O68" s="41" t="str">
        <f t="shared" si="144"/>
        <v>ffeq_xmf_h_rv</v>
      </c>
      <c r="P68" s="41" t="str">
        <f t="shared" si="145"/>
        <v>ffeq_xmf_h_rv_A</v>
      </c>
      <c r="Q68" s="41" t="str">
        <f t="shared" si="146"/>
        <v>ffeq_xmf_h_rv_L</v>
      </c>
      <c r="R68" s="41" t="str">
        <f t="shared" si="147"/>
        <v>ffeq_xmf_h_rv_n</v>
      </c>
      <c r="S68" s="175"/>
      <c r="T68" s="175"/>
      <c r="U68" s="174">
        <f>IF(ISNA(HLOOKUP(O68, data!$A$1:$BOP$23, VLOOKUP(TFM!$A$2, BS!$A$66:$B$93, 2, FALSE), FALSE)), 0, (HLOOKUP(O68, data!$A$1:$BOP$23, VLOOKUP(TFM!$A$2, BS!$A$66:$B$93, 2, FALSE), FALSE)))</f>
        <v>112022</v>
      </c>
      <c r="V68" s="174">
        <f>IF(ISNA(HLOOKUP(P68, data!$A$1:$BOP$23, VLOOKUP(TFM!$A$2, BS!$A$66:$B$93, 2, FALSE), FALSE)), 0, (HLOOKUP(P68, data!$A$1:$BOP$23, VLOOKUP(TFM!$A$2, BS!$A$66:$B$93, 2, FALSE), FALSE)))</f>
        <v>0</v>
      </c>
      <c r="W68" s="174">
        <f>IF(ISNA(HLOOKUP(Q68, data!$A$1:$BOP$23, VLOOKUP(TFM!$A$2, BS!$A$66:$B$93, 2, FALSE), FALSE)), 0, (HLOOKUP(Q68, data!$A$1:$BOP$23, VLOOKUP(TFM!$A$2, BS!$A$66:$B$93, 2, FALSE), FALSE)))</f>
        <v>0</v>
      </c>
      <c r="X68" s="174">
        <f>IF(ISNA(HLOOKUP(R68, data!$A$1:$BOP$23, VLOOKUP(TFM!$A$2, BS!$A$66:$B$93, 2, FALSE), FALSE)), 0, (HLOOKUP(R68, data!$A$1:$BOP$23, VLOOKUP(TFM!$A$2, BS!$A$66:$B$93, 2, FALSE), FALSE)))</f>
        <v>0</v>
      </c>
      <c r="Y68" s="174">
        <f t="shared" si="170"/>
        <v>112022</v>
      </c>
      <c r="Z68" s="41" t="str">
        <f t="shared" si="148"/>
        <v>ffeq_xmf_g_rv</v>
      </c>
      <c r="AA68" s="41" t="str">
        <f t="shared" si="149"/>
        <v>ffeq_xmf_g_rv_A</v>
      </c>
      <c r="AB68" s="41" t="str">
        <f t="shared" si="150"/>
        <v>ffeq_xmf_g_rv_L</v>
      </c>
      <c r="AC68" s="41" t="str">
        <f t="shared" si="151"/>
        <v>ffeq_xmf_g_rv_n</v>
      </c>
      <c r="AD68" s="175"/>
      <c r="AE68" s="175"/>
      <c r="AF68" s="174">
        <f>IF(ISNA(HLOOKUP(Z68, data!$A$1:$BOP$23, VLOOKUP(TFM!$A$2, BS!$A$66:$B$93, 2, FALSE), FALSE)), 0, (HLOOKUP(Z68, data!$A$1:$BOP$23, VLOOKUP(TFM!$A$2, BS!$A$66:$B$93, 2, FALSE), FALSE)))</f>
        <v>8826</v>
      </c>
      <c r="AG68" s="174">
        <f>IF(ISNA(HLOOKUP(AA68, data!$A$1:$BOP$23, VLOOKUP(TFM!$A$2, BS!$A$66:$B$93, 2, FALSE), FALSE)), 0, (HLOOKUP(AA68, data!$A$1:$BOP$23, VLOOKUP(TFM!$A$2, BS!$A$66:$B$93, 2, FALSE), FALSE)))</f>
        <v>0</v>
      </c>
      <c r="AH68" s="174">
        <f>IF(ISNA(HLOOKUP(AB68, data!$A$1:$BOP$23, VLOOKUP(TFM!$A$2, BS!$A$66:$B$93, 2, FALSE), FALSE)), 0, (HLOOKUP(AB68, data!$A$1:$BOP$23, VLOOKUP(TFM!$A$2, BS!$A$66:$B$93, 2, FALSE), FALSE)))</f>
        <v>0</v>
      </c>
      <c r="AI68" s="174">
        <f>IF(ISNA(HLOOKUP(AC68, data!$A$1:$BOP$23, VLOOKUP(TFM!$A$2, BS!$A$66:$B$93, 2, FALSE), FALSE)), 0, (HLOOKUP(AC68, data!$A$1:$BOP$23, VLOOKUP(TFM!$A$2, BS!$A$66:$B$93, 2, FALSE), FALSE)))</f>
        <v>0</v>
      </c>
      <c r="AJ68" s="174">
        <f t="shared" si="152"/>
        <v>8826</v>
      </c>
      <c r="AK68" s="41" t="str">
        <f t="shared" si="153"/>
        <v>ffeq_xmf_f_rv</v>
      </c>
      <c r="AL68" s="41" t="str">
        <f t="shared" si="154"/>
        <v>ffeq_xmf_f_rv_A</v>
      </c>
      <c r="AM68" s="41" t="str">
        <f t="shared" si="155"/>
        <v>ffeq_xmf_f_rv_L</v>
      </c>
      <c r="AN68" s="41" t="str">
        <f t="shared" si="156"/>
        <v>ffeq_xmf_f_rv_n</v>
      </c>
      <c r="AO68" s="175"/>
      <c r="AP68" s="175"/>
      <c r="AQ68" s="174">
        <f>IF(ISNA(HLOOKUP(AK68, data!$A$1:$BOP$23, VLOOKUP(TFM!$A$2, BS!$A$66:$B$93, 2, FALSE), FALSE)), 0, (HLOOKUP(AK68, data!$A$1:$BOP$23, VLOOKUP(TFM!$A$2, BS!$A$66:$B$93, 2, FALSE), FALSE)))</f>
        <v>0</v>
      </c>
      <c r="AR68" s="174">
        <f>IF(ISNA(HLOOKUP(AL68, data!$A$1:$BOP$23, VLOOKUP(TFM!$A$2, BS!$A$66:$B$93, 2, FALSE), FALSE)), 0, (HLOOKUP(AL68, data!$A$1:$BOP$23, VLOOKUP(TFM!$A$2, BS!$A$66:$B$93, 2, FALSE), FALSE)))</f>
        <v>337292</v>
      </c>
      <c r="AS68" s="174">
        <f>IF(ISNA(HLOOKUP(AM68, data!$A$1:$BOP$23, VLOOKUP(TFM!$A$2, BS!$A$66:$B$93, 2, FALSE), FALSE)), 0, (HLOOKUP(AM68, data!$A$1:$BOP$23, VLOOKUP(TFM!$A$2, BS!$A$66:$B$93, 2, FALSE), FALSE)))</f>
        <v>286175</v>
      </c>
      <c r="AT68" s="174">
        <f>IF(ISNA(HLOOKUP(AN68, data!$A$1:$BOP$23, VLOOKUP(TFM!$A$2, BS!$A$66:$B$93, 2, FALSE), FALSE)), 0, (HLOOKUP(AN68, data!$A$1:$BOP$23, VLOOKUP(TFM!$A$2, BS!$A$66:$B$93, 2, FALSE), FALSE)))</f>
        <v>51117</v>
      </c>
      <c r="AU68" s="174">
        <f t="shared" si="157"/>
        <v>-51117</v>
      </c>
      <c r="AV68" s="41" t="str">
        <f t="shared" si="158"/>
        <v>ffeq_xmf_nf_rv</v>
      </c>
      <c r="AW68" s="41" t="str">
        <f t="shared" si="159"/>
        <v>ffeq_xmf_nf_rv_A</v>
      </c>
      <c r="AX68" s="41" t="str">
        <f t="shared" si="160"/>
        <v>ffeq_xmf_nf_rv_L</v>
      </c>
      <c r="AY68" s="41" t="str">
        <f t="shared" si="161"/>
        <v>ffeq_xmf_nf_rv_n</v>
      </c>
      <c r="AZ68" s="175"/>
      <c r="BA68" s="175"/>
      <c r="BB68" s="174">
        <f>IF(ISNA(HLOOKUP(AV68, data!$A$1:$BOP$23, VLOOKUP(TFM!$A$2, BS!$A$66:$B$93, 2, FALSE), FALSE)), 0, (HLOOKUP(AV68, data!$A$1:$BOP$23, VLOOKUP(TFM!$A$2, BS!$A$66:$B$93, 2, FALSE), FALSE)))</f>
        <v>0</v>
      </c>
      <c r="BC68" s="174">
        <f>IF(ISNA(HLOOKUP(AW68, data!$A$1:$BOP$23, VLOOKUP(TFM!$A$2, BS!$A$66:$B$93, 2, FALSE), FALSE)), 0, (HLOOKUP(AW68, data!$A$1:$BOP$23, VLOOKUP(TFM!$A$2, BS!$A$66:$B$93, 2, FALSE), FALSE)))</f>
        <v>-61380</v>
      </c>
      <c r="BD68" s="174">
        <f>IF(ISNA(HLOOKUP(AX68, data!$A$1:$BOP$23, VLOOKUP(TFM!$A$2, BS!$A$66:$B$93, 2, FALSE), FALSE)), 0, (HLOOKUP(AX68, data!$A$1:$BOP$23, VLOOKUP(TFM!$A$2, BS!$A$66:$B$93, 2, FALSE), FALSE)))</f>
        <v>209016</v>
      </c>
      <c r="BE68" s="174">
        <f>IF(ISNA(HLOOKUP(AY68, data!$A$1:$BOP$23, VLOOKUP(TFM!$A$2, BS!$A$66:$B$93, 2, FALSE), FALSE)), 0, (HLOOKUP(AY68, data!$A$1:$BOP$23, VLOOKUP(TFM!$A$2, BS!$A$66:$B$93, 2, FALSE), FALSE)))</f>
        <v>-270396</v>
      </c>
      <c r="BF68" s="174">
        <f t="shared" si="162"/>
        <v>270396</v>
      </c>
      <c r="BG68" s="41" t="str">
        <f t="shared" si="163"/>
        <v>ffeq_xmf_row_rv</v>
      </c>
      <c r="BH68" s="41" t="str">
        <f t="shared" si="164"/>
        <v>ffeq_xmf_row_rv_A</v>
      </c>
      <c r="BI68" s="41" t="str">
        <f t="shared" si="165"/>
        <v>ffeq_xmf_row_rv_L</v>
      </c>
      <c r="BJ68" s="41" t="str">
        <f t="shared" si="166"/>
        <v>ffeq_xmf_row_rv_n</v>
      </c>
      <c r="BK68" s="175"/>
      <c r="BL68" s="175"/>
      <c r="BM68" s="174">
        <f>IF(ISNA(HLOOKUP(BG68, data!$A$1:$BOP$23, VLOOKUP(TFM!$A$2, BS!$A$66:$B$93, 2, FALSE), FALSE)), 0, (HLOOKUP(BG68, data!$A$1:$BOP$23, VLOOKUP(TFM!$A$2, BS!$A$66:$B$93, 2, FALSE), FALSE)))</f>
        <v>0</v>
      </c>
      <c r="BN68" s="174">
        <f>IF(ISNA(HLOOKUP(BH68, data!$A$1:$BOP$23, VLOOKUP(TFM!$A$2, BS!$A$66:$B$93, 2, FALSE), FALSE)), 0, (HLOOKUP(BH68, data!$A$1:$BOP$23, VLOOKUP(TFM!$A$2, BS!$A$66:$B$93, 2, FALSE), FALSE)))</f>
        <v>187306</v>
      </c>
      <c r="BO68" s="174">
        <f>IF(ISNA(HLOOKUP(BI68, data!$A$1:$BOP$23, VLOOKUP(TFM!$A$2, BS!$A$66:$B$93, 2, FALSE), FALSE)), 0, (HLOOKUP(BI68, data!$A$1:$BOP$23, VLOOKUP(TFM!$A$2, BS!$A$66:$B$93, 2, FALSE), FALSE)))</f>
        <v>88876</v>
      </c>
      <c r="BP68" s="174">
        <f>IF(ISNA(HLOOKUP(BJ68, data!$A$1:$BOP$23, VLOOKUP(TFM!$A$2, BS!$A$66:$B$93, 2, FALSE), FALSE)), 0, (HLOOKUP(BJ68, data!$A$1:$BOP$23, VLOOKUP(TFM!$A$2, BS!$A$66:$B$93, 2, FALSE), FALSE)))</f>
        <v>98430</v>
      </c>
      <c r="BQ68" s="174">
        <f t="shared" si="167"/>
        <v>-98430</v>
      </c>
    </row>
    <row r="69" spans="1:72" s="172" customFormat="1" x14ac:dyDescent="0.2">
      <c r="A69" s="172" t="s">
        <v>63</v>
      </c>
      <c r="C69" s="173" t="s">
        <v>199</v>
      </c>
      <c r="D69" s="172" t="s">
        <v>185</v>
      </c>
      <c r="E69" s="172" t="str">
        <f t="shared" si="168"/>
        <v>ffeq_mf</v>
      </c>
      <c r="F69" s="41" t="str">
        <f t="shared" si="169"/>
        <v>ffeq_mf_s1_rv</v>
      </c>
      <c r="G69" s="41" t="str">
        <f t="shared" si="140"/>
        <v>ffeq_mf_s1_rv_A</v>
      </c>
      <c r="H69" s="41" t="str">
        <f t="shared" si="141"/>
        <v>ffeq_mf_s1_rv_L</v>
      </c>
      <c r="I69" s="41" t="str">
        <f t="shared" si="142"/>
        <v>ffeq_mf_s1_rv_n</v>
      </c>
      <c r="J69" s="174">
        <f>IF(ISNA(HLOOKUP(F69, data!$A$1:$BOP$23, VLOOKUP(TFM!$A$2, BS!$A$66:$B$93, 2, FALSE), FALSE)), 0, (HLOOKUP(F69, data!$A$1:$BOP$23, VLOOKUP(TFM!$A$2, BS!$A$66:$B$93, 2, FALSE), FALSE)))</f>
        <v>0</v>
      </c>
      <c r="K69" s="174">
        <f>IF(ISNA(HLOOKUP(G69, data!$A$1:$BOP$23, VLOOKUP(TFM!$A$2, BS!$A$66:$B$93, 2, FALSE), FALSE)), 0, (HLOOKUP(G69, data!$A$1:$BOP$23, VLOOKUP(TFM!$A$2, BS!$A$66:$B$93, 2, FALSE), FALSE)))</f>
        <v>281749</v>
      </c>
      <c r="L69" s="174">
        <f>IF(ISNA(HLOOKUP(H69, data!$A$1:$BOP$23, VLOOKUP(TFM!$A$2, BS!$A$66:$B$93, 2, FALSE), FALSE)), 0, (HLOOKUP(H69, data!$A$1:$BOP$23, VLOOKUP(TFM!$A$2, BS!$A$66:$B$93, 2, FALSE), FALSE)))</f>
        <v>259692</v>
      </c>
      <c r="M69" s="174">
        <f>IF(ISNA(HLOOKUP(I69, data!$A$1:$BOP$23, VLOOKUP(TFM!$A$2, BS!$A$66:$B$93, 2, FALSE), FALSE)), 0, (HLOOKUP(I69, data!$A$1:$BOP$23, VLOOKUP(TFM!$A$2, BS!$A$66:$B$93, 2, FALSE), FALSE)))</f>
        <v>22057</v>
      </c>
      <c r="N69" s="174">
        <f t="shared" si="171"/>
        <v>22057</v>
      </c>
      <c r="O69" s="41" t="str">
        <f t="shared" si="144"/>
        <v>ffeq_mf_h_rv</v>
      </c>
      <c r="P69" s="41" t="str">
        <f t="shared" si="145"/>
        <v>ffeq_mf_h_rv_A</v>
      </c>
      <c r="Q69" s="41" t="str">
        <f t="shared" si="146"/>
        <v>ffeq_mf_h_rv_L</v>
      </c>
      <c r="R69" s="41" t="str">
        <f t="shared" si="147"/>
        <v>ffeq_mf_h_rv_n</v>
      </c>
      <c r="S69" s="175"/>
      <c r="T69" s="175"/>
      <c r="U69" s="174">
        <f>IF(ISNA(HLOOKUP(O69, data!$A$1:$BOP$23, VLOOKUP(TFM!$A$2, BS!$A$66:$B$93, 2, FALSE), FALSE)), 0, (HLOOKUP(O69, data!$A$1:$BOP$23, VLOOKUP(TFM!$A$2, BS!$A$66:$B$93, 2, FALSE), FALSE)))</f>
        <v>29466</v>
      </c>
      <c r="V69" s="174">
        <f>IF(ISNA(HLOOKUP(P69, data!$A$1:$BOP$23, VLOOKUP(TFM!$A$2, BS!$A$66:$B$93, 2, FALSE), FALSE)), 0, (HLOOKUP(P69, data!$A$1:$BOP$23, VLOOKUP(TFM!$A$2, BS!$A$66:$B$93, 2, FALSE), FALSE)))</f>
        <v>0</v>
      </c>
      <c r="W69" s="174">
        <f>IF(ISNA(HLOOKUP(Q69, data!$A$1:$BOP$23, VLOOKUP(TFM!$A$2, BS!$A$66:$B$93, 2, FALSE), FALSE)), 0, (HLOOKUP(Q69, data!$A$1:$BOP$23, VLOOKUP(TFM!$A$2, BS!$A$66:$B$93, 2, FALSE), FALSE)))</f>
        <v>0</v>
      </c>
      <c r="X69" s="174">
        <f>IF(ISNA(HLOOKUP(R69, data!$A$1:$BOP$23, VLOOKUP(TFM!$A$2, BS!$A$66:$B$93, 2, FALSE), FALSE)), 0, (HLOOKUP(R69, data!$A$1:$BOP$23, VLOOKUP(TFM!$A$2, BS!$A$66:$B$93, 2, FALSE), FALSE)))</f>
        <v>0</v>
      </c>
      <c r="Y69" s="174">
        <f t="shared" si="170"/>
        <v>29466</v>
      </c>
      <c r="Z69" s="41" t="str">
        <f t="shared" si="148"/>
        <v>ffeq_mf_g_rv</v>
      </c>
      <c r="AA69" s="41" t="str">
        <f t="shared" si="149"/>
        <v>ffeq_mf_g_rv_A</v>
      </c>
      <c r="AB69" s="41" t="str">
        <f t="shared" si="150"/>
        <v>ffeq_mf_g_rv_L</v>
      </c>
      <c r="AC69" s="41" t="str">
        <f t="shared" si="151"/>
        <v>ffeq_mf_g_rv_n</v>
      </c>
      <c r="AD69" s="175"/>
      <c r="AE69" s="175"/>
      <c r="AF69" s="174">
        <f>IF(ISNA(HLOOKUP(Z69, data!$A$1:$BOP$23, VLOOKUP(TFM!$A$2, BS!$A$66:$B$93, 2, FALSE), FALSE)), 0, (HLOOKUP(Z69, data!$A$1:$BOP$23, VLOOKUP(TFM!$A$2, BS!$A$66:$B$93, 2, FALSE), FALSE)))</f>
        <v>308</v>
      </c>
      <c r="AG69" s="174">
        <f>IF(ISNA(HLOOKUP(AA69, data!$A$1:$BOP$23, VLOOKUP(TFM!$A$2, BS!$A$66:$B$93, 2, FALSE), FALSE)), 0, (HLOOKUP(AA69, data!$A$1:$BOP$23, VLOOKUP(TFM!$A$2, BS!$A$66:$B$93, 2, FALSE), FALSE)))</f>
        <v>0</v>
      </c>
      <c r="AH69" s="174">
        <f>IF(ISNA(HLOOKUP(AB69, data!$A$1:$BOP$23, VLOOKUP(TFM!$A$2, BS!$A$66:$B$93, 2, FALSE), FALSE)), 0, (HLOOKUP(AB69, data!$A$1:$BOP$23, VLOOKUP(TFM!$A$2, BS!$A$66:$B$93, 2, FALSE), FALSE)))</f>
        <v>0</v>
      </c>
      <c r="AI69" s="174">
        <f>IF(ISNA(HLOOKUP(AC69, data!$A$1:$BOP$23, VLOOKUP(TFM!$A$2, BS!$A$66:$B$93, 2, FALSE), FALSE)), 0, (HLOOKUP(AC69, data!$A$1:$BOP$23, VLOOKUP(TFM!$A$2, BS!$A$66:$B$93, 2, FALSE), FALSE)))</f>
        <v>0</v>
      </c>
      <c r="AJ69" s="174">
        <f t="shared" si="152"/>
        <v>308</v>
      </c>
      <c r="AK69" s="41" t="str">
        <f t="shared" si="153"/>
        <v>ffeq_mf_f_rv</v>
      </c>
      <c r="AL69" s="41" t="str">
        <f t="shared" si="154"/>
        <v>ffeq_mf_f_rv_A</v>
      </c>
      <c r="AM69" s="41" t="str">
        <f t="shared" si="155"/>
        <v>ffeq_mf_f_rv_L</v>
      </c>
      <c r="AN69" s="41" t="str">
        <f t="shared" si="156"/>
        <v>ffeq_mf_f_rv_n</v>
      </c>
      <c r="AO69" s="175"/>
      <c r="AP69" s="175"/>
      <c r="AQ69" s="174">
        <f>IF(ISNA(HLOOKUP(AK69, data!$A$1:$BOP$23, VLOOKUP(TFM!$A$2, BS!$A$66:$B$93, 2, FALSE), FALSE)), 0, (HLOOKUP(AK69, data!$A$1:$BOP$23, VLOOKUP(TFM!$A$2, BS!$A$66:$B$93, 2, FALSE), FALSE)))</f>
        <v>0</v>
      </c>
      <c r="AR69" s="174">
        <f>IF(ISNA(HLOOKUP(AL69, data!$A$1:$BOP$23, VLOOKUP(TFM!$A$2, BS!$A$66:$B$93, 2, FALSE), FALSE)), 0, (HLOOKUP(AL69, data!$A$1:$BOP$23, VLOOKUP(TFM!$A$2, BS!$A$66:$B$93, 2, FALSE), FALSE)))</f>
        <v>99432</v>
      </c>
      <c r="AS69" s="174">
        <f>IF(ISNA(HLOOKUP(AM69, data!$A$1:$BOP$23, VLOOKUP(TFM!$A$2, BS!$A$66:$B$93, 2, FALSE), FALSE)), 0, (HLOOKUP(AM69, data!$A$1:$BOP$23, VLOOKUP(TFM!$A$2, BS!$A$66:$B$93, 2, FALSE), FALSE)))</f>
        <v>259692</v>
      </c>
      <c r="AT69" s="174">
        <f>IF(ISNA(HLOOKUP(AN69, data!$A$1:$BOP$23, VLOOKUP(TFM!$A$2, BS!$A$66:$B$93, 2, FALSE), FALSE)), 0, (HLOOKUP(AN69, data!$A$1:$BOP$23, VLOOKUP(TFM!$A$2, BS!$A$66:$B$93, 2, FALSE), FALSE)))</f>
        <v>-160260</v>
      </c>
      <c r="AU69" s="174">
        <f t="shared" si="157"/>
        <v>160260</v>
      </c>
      <c r="AV69" s="41" t="str">
        <f t="shared" si="158"/>
        <v>ffeq_mf_nf_rv</v>
      </c>
      <c r="AW69" s="41" t="str">
        <f t="shared" si="159"/>
        <v>ffeq_mf_nf_rv_A</v>
      </c>
      <c r="AX69" s="41" t="str">
        <f t="shared" si="160"/>
        <v>ffeq_mf_nf_rv_L</v>
      </c>
      <c r="AY69" s="41" t="str">
        <f t="shared" si="161"/>
        <v>ffeq_mf_nf_rv_n</v>
      </c>
      <c r="AZ69" s="175"/>
      <c r="BA69" s="175"/>
      <c r="BB69" s="174">
        <f>IF(ISNA(HLOOKUP(AV69, data!$A$1:$BOP$23, VLOOKUP(TFM!$A$2, BS!$A$66:$B$93, 2, FALSE), FALSE)), 0, (HLOOKUP(AV69, data!$A$1:$BOP$23, VLOOKUP(TFM!$A$2, BS!$A$66:$B$93, 2, FALSE), FALSE)))</f>
        <v>152542</v>
      </c>
      <c r="BC69" s="174">
        <f>IF(ISNA(HLOOKUP(AW69, data!$A$1:$BOP$23, VLOOKUP(TFM!$A$2, BS!$A$66:$B$93, 2, FALSE), FALSE)), 0, (HLOOKUP(AW69, data!$A$1:$BOP$23, VLOOKUP(TFM!$A$2, BS!$A$66:$B$93, 2, FALSE), FALSE)))</f>
        <v>0</v>
      </c>
      <c r="BD69" s="174">
        <f>IF(ISNA(HLOOKUP(AX69, data!$A$1:$BOP$23, VLOOKUP(TFM!$A$2, BS!$A$66:$B$93, 2, FALSE), FALSE)), 0, (HLOOKUP(AX69, data!$A$1:$BOP$23, VLOOKUP(TFM!$A$2, BS!$A$66:$B$93, 2, FALSE), FALSE)))</f>
        <v>0</v>
      </c>
      <c r="BE69" s="174">
        <f>IF(ISNA(HLOOKUP(AY69, data!$A$1:$BOP$23, VLOOKUP(TFM!$A$2, BS!$A$66:$B$93, 2, FALSE), FALSE)), 0, (HLOOKUP(AY69, data!$A$1:$BOP$23, VLOOKUP(TFM!$A$2, BS!$A$66:$B$93, 2, FALSE), FALSE)))</f>
        <v>0</v>
      </c>
      <c r="BF69" s="174">
        <f t="shared" si="162"/>
        <v>152542</v>
      </c>
      <c r="BG69" s="41" t="str">
        <f t="shared" si="163"/>
        <v>ffeq_mf_row_rv</v>
      </c>
      <c r="BH69" s="41" t="str">
        <f t="shared" si="164"/>
        <v>ffeq_mf_row_rv_A</v>
      </c>
      <c r="BI69" s="41" t="str">
        <f t="shared" si="165"/>
        <v>ffeq_mf_row_rv_L</v>
      </c>
      <c r="BJ69" s="41" t="str">
        <f t="shared" si="166"/>
        <v>ffeq_mf_row_rv_n</v>
      </c>
      <c r="BK69" s="175"/>
      <c r="BL69" s="175"/>
      <c r="BM69" s="174">
        <f>IF(ISNA(HLOOKUP(BG69, data!$A$1:$BOP$23, VLOOKUP(TFM!$A$2, BS!$A$66:$B$93, 2, FALSE), FALSE)), 0, (HLOOKUP(BG69, data!$A$1:$BOP$23, VLOOKUP(TFM!$A$2, BS!$A$66:$B$93, 2, FALSE), FALSE)))</f>
        <v>0</v>
      </c>
      <c r="BN69" s="174">
        <f>IF(ISNA(HLOOKUP(BH69, data!$A$1:$BOP$23, VLOOKUP(TFM!$A$2, BS!$A$66:$B$93, 2, FALSE), FALSE)), 0, (HLOOKUP(BH69, data!$A$1:$BOP$23, VLOOKUP(TFM!$A$2, BS!$A$66:$B$93, 2, FALSE), FALSE)))</f>
        <v>5565</v>
      </c>
      <c r="BO69" s="174">
        <f>IF(ISNA(HLOOKUP(BI69, data!$A$1:$BOP$23, VLOOKUP(TFM!$A$2, BS!$A$66:$B$93, 2, FALSE), FALSE)), 0, (HLOOKUP(BI69, data!$A$1:$BOP$23, VLOOKUP(TFM!$A$2, BS!$A$66:$B$93, 2, FALSE), FALSE)))</f>
        <v>27622</v>
      </c>
      <c r="BP69" s="174">
        <f>IF(ISNA(HLOOKUP(BJ69, data!$A$1:$BOP$23, VLOOKUP(TFM!$A$2, BS!$A$66:$B$93, 2, FALSE), FALSE)), 0, (HLOOKUP(BJ69, data!$A$1:$BOP$23, VLOOKUP(TFM!$A$2, BS!$A$66:$B$93, 2, FALSE), FALSE)))</f>
        <v>-22057</v>
      </c>
      <c r="BQ69" s="174">
        <f t="shared" si="167"/>
        <v>22057</v>
      </c>
    </row>
    <row r="70" spans="1:72" x14ac:dyDescent="0.2">
      <c r="A70" s="36" t="s">
        <v>19</v>
      </c>
      <c r="C70" s="108" t="s">
        <v>200</v>
      </c>
      <c r="D70" s="36" t="s">
        <v>186</v>
      </c>
      <c r="E70" s="36" t="str">
        <f t="shared" si="168"/>
        <v>ffins</v>
      </c>
      <c r="F70" s="41" t="str">
        <f t="shared" si="169"/>
        <v>ffins_s1_rv</v>
      </c>
      <c r="G70" s="41" t="str">
        <f t="shared" si="140"/>
        <v>ffins_s1_rv_A</v>
      </c>
      <c r="H70" s="41" t="str">
        <f t="shared" si="141"/>
        <v>ffins_s1_rv_L</v>
      </c>
      <c r="I70" s="41" t="str">
        <f t="shared" si="142"/>
        <v>ffins_s1_rv_n</v>
      </c>
      <c r="J70" s="99">
        <f>IF(ISNA(HLOOKUP(F70, data!$A$1:$BOP$23, VLOOKUP(TFM!$A$2, BS!$A$66:$B$93, 2, FALSE), FALSE)), 0, (HLOOKUP(F70, data!$A$1:$BOP$23, VLOOKUP(TFM!$A$2, BS!$A$66:$B$93, 2, FALSE), FALSE)))</f>
        <v>0</v>
      </c>
      <c r="K70" s="99">
        <f>IF(ISNA(HLOOKUP(G70, data!$A$1:$BOP$23, VLOOKUP(TFM!$A$2, BS!$A$66:$B$93, 2, FALSE), FALSE)), 0, (HLOOKUP(G70, data!$A$1:$BOP$23, VLOOKUP(TFM!$A$2, BS!$A$66:$B$93, 2, FALSE), FALSE)))</f>
        <v>261230</v>
      </c>
      <c r="L70" s="99">
        <f>IF(ISNA(HLOOKUP(H70, data!$A$1:$BOP$23, VLOOKUP(TFM!$A$2, BS!$A$66:$B$93, 2, FALSE), FALSE)), 0, (HLOOKUP(H70, data!$A$1:$BOP$23, VLOOKUP(TFM!$A$2, BS!$A$66:$B$93, 2, FALSE), FALSE)))</f>
        <v>262734</v>
      </c>
      <c r="M70" s="99">
        <f>IF(ISNA(HLOOKUP(I70, data!$A$1:$BOP$23, VLOOKUP(TFM!$A$2, BS!$A$66:$B$93, 2, FALSE), FALSE)), 0, (HLOOKUP(I70, data!$A$1:$BOP$23, VLOOKUP(TFM!$A$2, BS!$A$66:$B$93, 2, FALSE), FALSE)))</f>
        <v>-1504</v>
      </c>
      <c r="N70" s="99">
        <f t="shared" si="171"/>
        <v>-1504</v>
      </c>
      <c r="O70" s="41" t="str">
        <f t="shared" si="144"/>
        <v>ffins_h_rv</v>
      </c>
      <c r="P70" s="41" t="str">
        <f t="shared" si="145"/>
        <v>ffins_h_rv_A</v>
      </c>
      <c r="Q70" s="41" t="str">
        <f t="shared" si="146"/>
        <v>ffins_h_rv_L</v>
      </c>
      <c r="R70" s="41" t="str">
        <f t="shared" si="147"/>
        <v>ffins_h_rv_n</v>
      </c>
      <c r="S70" s="171"/>
      <c r="T70" s="171"/>
      <c r="U70" s="99">
        <f>IF(ISNA(HLOOKUP(O70, data!$A$1:$BOP$23, VLOOKUP(TFM!$A$2, BS!$A$66:$B$93, 2, FALSE), FALSE)), 0, (HLOOKUP(O70, data!$A$1:$BOP$23, VLOOKUP(TFM!$A$2, BS!$A$66:$B$93, 2, FALSE), FALSE)))</f>
        <v>261103</v>
      </c>
      <c r="V70" s="99">
        <f>IF(ISNA(HLOOKUP(P70, data!$A$1:$BOP$23, VLOOKUP(TFM!$A$2, BS!$A$66:$B$93, 2, FALSE), FALSE)), 0, (HLOOKUP(P70, data!$A$1:$BOP$23, VLOOKUP(TFM!$A$2, BS!$A$66:$B$93, 2, FALSE), FALSE)))</f>
        <v>0</v>
      </c>
      <c r="W70" s="99">
        <f>IF(ISNA(HLOOKUP(Q70, data!$A$1:$BOP$23, VLOOKUP(TFM!$A$2, BS!$A$66:$B$93, 2, FALSE), FALSE)), 0, (HLOOKUP(Q70, data!$A$1:$BOP$23, VLOOKUP(TFM!$A$2, BS!$A$66:$B$93, 2, FALSE), FALSE)))</f>
        <v>0</v>
      </c>
      <c r="X70" s="99">
        <f>IF(ISNA(HLOOKUP(R70, data!$A$1:$BOP$23, VLOOKUP(TFM!$A$2, BS!$A$66:$B$93, 2, FALSE), FALSE)), 0, (HLOOKUP(R70, data!$A$1:$BOP$23, VLOOKUP(TFM!$A$2, BS!$A$66:$B$93, 2, FALSE), FALSE)))</f>
        <v>0</v>
      </c>
      <c r="Y70" s="99">
        <f t="shared" si="170"/>
        <v>261103</v>
      </c>
      <c r="Z70" s="41" t="str">
        <f t="shared" si="148"/>
        <v>ffins_g_rv</v>
      </c>
      <c r="AA70" s="41" t="str">
        <f t="shared" si="149"/>
        <v>ffins_g_rv_A</v>
      </c>
      <c r="AB70" s="41" t="str">
        <f t="shared" si="150"/>
        <v>ffins_g_rv_L</v>
      </c>
      <c r="AC70" s="41" t="str">
        <f t="shared" si="151"/>
        <v>ffins_g_rv_n</v>
      </c>
      <c r="AD70" s="171"/>
      <c r="AE70" s="171"/>
      <c r="AF70" s="99">
        <f>IF(ISNA(HLOOKUP(Z70, data!$A$1:$BOP$23, VLOOKUP(TFM!$A$2, BS!$A$66:$B$93, 2, FALSE), FALSE)), 0, (HLOOKUP(Z70, data!$A$1:$BOP$23, VLOOKUP(TFM!$A$2, BS!$A$66:$B$93, 2, FALSE), FALSE)))</f>
        <v>8</v>
      </c>
      <c r="AG70" s="99">
        <f>IF(ISNA(HLOOKUP(AA70, data!$A$1:$BOP$23, VLOOKUP(TFM!$A$2, BS!$A$66:$B$93, 2, FALSE), FALSE)), 0, (HLOOKUP(AA70, data!$A$1:$BOP$23, VLOOKUP(TFM!$A$2, BS!$A$66:$B$93, 2, FALSE), FALSE)))</f>
        <v>0</v>
      </c>
      <c r="AH70" s="99">
        <f>IF(ISNA(HLOOKUP(AB70, data!$A$1:$BOP$23, VLOOKUP(TFM!$A$2, BS!$A$66:$B$93, 2, FALSE), FALSE)), 0, (HLOOKUP(AB70, data!$A$1:$BOP$23, VLOOKUP(TFM!$A$2, BS!$A$66:$B$93, 2, FALSE), FALSE)))</f>
        <v>0</v>
      </c>
      <c r="AI70" s="99">
        <f>IF(ISNA(HLOOKUP(AC70, data!$A$1:$BOP$23, VLOOKUP(TFM!$A$2, BS!$A$66:$B$93, 2, FALSE), FALSE)), 0, (HLOOKUP(AC70, data!$A$1:$BOP$23, VLOOKUP(TFM!$A$2, BS!$A$66:$B$93, 2, FALSE), FALSE)))</f>
        <v>0</v>
      </c>
      <c r="AJ70" s="99">
        <f t="shared" si="152"/>
        <v>8</v>
      </c>
      <c r="AK70" s="41" t="str">
        <f t="shared" si="153"/>
        <v>ffins_f_rv</v>
      </c>
      <c r="AL70" s="41" t="str">
        <f t="shared" si="154"/>
        <v>ffins_f_rv_A</v>
      </c>
      <c r="AM70" s="41" t="str">
        <f t="shared" si="155"/>
        <v>ffins_f_rv_L</v>
      </c>
      <c r="AN70" s="41" t="str">
        <f t="shared" si="156"/>
        <v>ffins_f_rv_n</v>
      </c>
      <c r="AO70" s="171"/>
      <c r="AP70" s="171"/>
      <c r="AQ70" s="99">
        <f>IF(ISNA(HLOOKUP(AK70, data!$A$1:$BOP$23, VLOOKUP(TFM!$A$2, BS!$A$66:$B$93, 2, FALSE), FALSE)), 0, (HLOOKUP(AK70, data!$A$1:$BOP$23, VLOOKUP(TFM!$A$2, BS!$A$66:$B$93, 2, FALSE), FALSE)))</f>
        <v>0</v>
      </c>
      <c r="AR70" s="99">
        <f>IF(ISNA(HLOOKUP(AL70, data!$A$1:$BOP$23, VLOOKUP(TFM!$A$2, BS!$A$66:$B$93, 2, FALSE), FALSE)), 0, (HLOOKUP(AL70, data!$A$1:$BOP$23, VLOOKUP(TFM!$A$2, BS!$A$66:$B$93, 2, FALSE), FALSE)))</f>
        <v>-30</v>
      </c>
      <c r="AS70" s="99">
        <f>IF(ISNA(HLOOKUP(AM70, data!$A$1:$BOP$23, VLOOKUP(TFM!$A$2, BS!$A$66:$B$93, 2, FALSE), FALSE)), 0, (HLOOKUP(AM70, data!$A$1:$BOP$23, VLOOKUP(TFM!$A$2, BS!$A$66:$B$93, 2, FALSE), FALSE)))</f>
        <v>262734</v>
      </c>
      <c r="AT70" s="99">
        <f>IF(ISNA(HLOOKUP(AN70, data!$A$1:$BOP$23, VLOOKUP(TFM!$A$2, BS!$A$66:$B$93, 2, FALSE), FALSE)), 0, (HLOOKUP(AN70, data!$A$1:$BOP$23, VLOOKUP(TFM!$A$2, BS!$A$66:$B$93, 2, FALSE), FALSE)))</f>
        <v>-262764</v>
      </c>
      <c r="AU70" s="99">
        <f t="shared" si="157"/>
        <v>262764</v>
      </c>
      <c r="AV70" s="41" t="str">
        <f t="shared" si="158"/>
        <v>ffins_nf_rv</v>
      </c>
      <c r="AW70" s="41" t="str">
        <f t="shared" si="159"/>
        <v>ffins_nf_rv_A</v>
      </c>
      <c r="AX70" s="41" t="str">
        <f t="shared" si="160"/>
        <v>ffins_nf_rv_L</v>
      </c>
      <c r="AY70" s="41" t="str">
        <f t="shared" si="161"/>
        <v>ffins_nf_rv_n</v>
      </c>
      <c r="AZ70" s="171"/>
      <c r="BA70" s="171"/>
      <c r="BB70" s="99">
        <f>IF(ISNA(HLOOKUP(AV70, data!$A$1:$BOP$23, VLOOKUP(TFM!$A$2, BS!$A$66:$B$93, 2, FALSE), FALSE)), 0, (HLOOKUP(AV70, data!$A$1:$BOP$23, VLOOKUP(TFM!$A$2, BS!$A$66:$B$93, 2, FALSE), FALSE)))</f>
        <v>150</v>
      </c>
      <c r="BC70" s="99">
        <f>IF(ISNA(HLOOKUP(AW70, data!$A$1:$BOP$23, VLOOKUP(TFM!$A$2, BS!$A$66:$B$93, 2, FALSE), FALSE)), 0, (HLOOKUP(AW70, data!$A$1:$BOP$23, VLOOKUP(TFM!$A$2, BS!$A$66:$B$93, 2, FALSE), FALSE)))</f>
        <v>0</v>
      </c>
      <c r="BD70" s="99">
        <f>IF(ISNA(HLOOKUP(AX70, data!$A$1:$BOP$23, VLOOKUP(TFM!$A$2, BS!$A$66:$B$93, 2, FALSE), FALSE)), 0, (HLOOKUP(AX70, data!$A$1:$BOP$23, VLOOKUP(TFM!$A$2, BS!$A$66:$B$93, 2, FALSE), FALSE)))</f>
        <v>0</v>
      </c>
      <c r="BE70" s="99">
        <f>IF(ISNA(HLOOKUP(AY70, data!$A$1:$BOP$23, VLOOKUP(TFM!$A$2, BS!$A$66:$B$93, 2, FALSE), FALSE)), 0, (HLOOKUP(AY70, data!$A$1:$BOP$23, VLOOKUP(TFM!$A$2, BS!$A$66:$B$93, 2, FALSE), FALSE)))</f>
        <v>0</v>
      </c>
      <c r="BF70" s="99">
        <f t="shared" si="162"/>
        <v>150</v>
      </c>
      <c r="BG70" s="41" t="str">
        <f t="shared" si="163"/>
        <v>ffins_row_rv</v>
      </c>
      <c r="BH70" s="41" t="str">
        <f t="shared" si="164"/>
        <v>ffins_row_rv_A</v>
      </c>
      <c r="BI70" s="41" t="str">
        <f t="shared" si="165"/>
        <v>ffins_row_rv_L</v>
      </c>
      <c r="BJ70" s="41" t="str">
        <f t="shared" si="166"/>
        <v>ffins_row_rv_n</v>
      </c>
      <c r="BK70" s="171"/>
      <c r="BL70" s="171"/>
      <c r="BM70" s="99">
        <f>IF(ISNA(HLOOKUP(BG70, data!$A$1:$BOP$23, VLOOKUP(TFM!$A$2, BS!$A$66:$B$93, 2, FALSE), FALSE)), 0, (HLOOKUP(BG70, data!$A$1:$BOP$23, VLOOKUP(TFM!$A$2, BS!$A$66:$B$93, 2, FALSE), FALSE)))</f>
        <v>0</v>
      </c>
      <c r="BN70" s="99">
        <f>IF(ISNA(HLOOKUP(BH70, data!$A$1:$BOP$23, VLOOKUP(TFM!$A$2, BS!$A$66:$B$93, 2, FALSE), FALSE)), 0, (HLOOKUP(BH70, data!$A$1:$BOP$23, VLOOKUP(TFM!$A$2, BS!$A$66:$B$93, 2, FALSE), FALSE)))</f>
        <v>1470</v>
      </c>
      <c r="BO70" s="99">
        <f>IF(ISNA(HLOOKUP(BI70, data!$A$1:$BOP$23, VLOOKUP(TFM!$A$2, BS!$A$66:$B$93, 2, FALSE), FALSE)), 0, (HLOOKUP(BI70, data!$A$1:$BOP$23, VLOOKUP(TFM!$A$2, BS!$A$66:$B$93, 2, FALSE), FALSE)))</f>
        <v>-34</v>
      </c>
      <c r="BP70" s="99">
        <f>IF(ISNA(HLOOKUP(BJ70, data!$A$1:$BOP$23, VLOOKUP(TFM!$A$2, BS!$A$66:$B$93, 2, FALSE), FALSE)), 0, (HLOOKUP(BJ70, data!$A$1:$BOP$23, VLOOKUP(TFM!$A$2, BS!$A$66:$B$93, 2, FALSE), FALSE)))</f>
        <v>1504</v>
      </c>
      <c r="BQ70" s="99">
        <f t="shared" si="167"/>
        <v>-1504</v>
      </c>
    </row>
    <row r="71" spans="1:72" s="172" customFormat="1" x14ac:dyDescent="0.2">
      <c r="A71" s="172" t="s">
        <v>201</v>
      </c>
      <c r="C71" s="173" t="s">
        <v>202</v>
      </c>
      <c r="D71" s="172" t="s">
        <v>210</v>
      </c>
      <c r="E71" s="172" t="str">
        <f t="shared" si="168"/>
        <v>ffins_nltr</v>
      </c>
      <c r="F71" s="41" t="str">
        <f t="shared" si="169"/>
        <v>ffins_nltr_s1_rv</v>
      </c>
      <c r="G71" s="41" t="str">
        <f t="shared" si="140"/>
        <v>ffins_nltr_s1_rv_A</v>
      </c>
      <c r="H71" s="41" t="str">
        <f t="shared" si="141"/>
        <v>ffins_nltr_s1_rv_L</v>
      </c>
      <c r="I71" s="41" t="str">
        <f t="shared" si="142"/>
        <v>ffins_nltr_s1_rv_n</v>
      </c>
      <c r="J71" s="174">
        <f>IF(ISNA(HLOOKUP(F71, data!$A$1:$BOP$23, VLOOKUP(TFM!$A$2, BS!$A$66:$B$93, 2, FALSE), FALSE)), 0, (HLOOKUP(F71, data!$A$1:$BOP$23, VLOOKUP(TFM!$A$2, BS!$A$66:$B$93, 2, FALSE), FALSE)))</f>
        <v>0</v>
      </c>
      <c r="K71" s="174">
        <f>IF(ISNA(HLOOKUP(G71, data!$A$1:$BOP$23, VLOOKUP(TFM!$A$2, BS!$A$66:$B$93, 2, FALSE), FALSE)), 0, (HLOOKUP(G71, data!$A$1:$BOP$23, VLOOKUP(TFM!$A$2, BS!$A$66:$B$93, 2, FALSE), FALSE)))</f>
        <v>495</v>
      </c>
      <c r="L71" s="174">
        <f>IF(ISNA(HLOOKUP(H71, data!$A$1:$BOP$23, VLOOKUP(TFM!$A$2, BS!$A$66:$B$93, 2, FALSE), FALSE)), 0, (HLOOKUP(H71, data!$A$1:$BOP$23, VLOOKUP(TFM!$A$2, BS!$A$66:$B$93, 2, FALSE), FALSE)))</f>
        <v>529</v>
      </c>
      <c r="M71" s="174">
        <f>IF(ISNA(HLOOKUP(I71, data!$A$1:$BOP$23, VLOOKUP(TFM!$A$2, BS!$A$66:$B$93, 2, FALSE), FALSE)), 0, (HLOOKUP(I71, data!$A$1:$BOP$23, VLOOKUP(TFM!$A$2, BS!$A$66:$B$93, 2, FALSE), FALSE)))</f>
        <v>-34</v>
      </c>
      <c r="N71" s="174">
        <f t="shared" si="171"/>
        <v>-34</v>
      </c>
      <c r="O71" s="41" t="str">
        <f t="shared" si="144"/>
        <v>ffins_nltr_h_rv</v>
      </c>
      <c r="P71" s="41" t="str">
        <f t="shared" si="145"/>
        <v>ffins_nltr_h_rv_A</v>
      </c>
      <c r="Q71" s="41" t="str">
        <f t="shared" si="146"/>
        <v>ffins_nltr_h_rv_L</v>
      </c>
      <c r="R71" s="41" t="str">
        <f t="shared" si="147"/>
        <v>ffins_nltr_h_rv_n</v>
      </c>
      <c r="S71" s="175"/>
      <c r="T71" s="175"/>
      <c r="U71" s="174">
        <f>IF(ISNA(HLOOKUP(O71, data!$A$1:$BOP$23, VLOOKUP(TFM!$A$2, BS!$A$66:$B$93, 2, FALSE), FALSE)), 0, (HLOOKUP(O71, data!$A$1:$BOP$23, VLOOKUP(TFM!$A$2, BS!$A$66:$B$93, 2, FALSE), FALSE)))</f>
        <v>368</v>
      </c>
      <c r="V71" s="174">
        <f>IF(ISNA(HLOOKUP(P71, data!$A$1:$BOP$23, VLOOKUP(TFM!$A$2, BS!$A$66:$B$93, 2, FALSE), FALSE)), 0, (HLOOKUP(P71, data!$A$1:$BOP$23, VLOOKUP(TFM!$A$2, BS!$A$66:$B$93, 2, FALSE), FALSE)))</f>
        <v>0</v>
      </c>
      <c r="W71" s="174">
        <f>IF(ISNA(HLOOKUP(Q71, data!$A$1:$BOP$23, VLOOKUP(TFM!$A$2, BS!$A$66:$B$93, 2, FALSE), FALSE)), 0, (HLOOKUP(Q71, data!$A$1:$BOP$23, VLOOKUP(TFM!$A$2, BS!$A$66:$B$93, 2, FALSE), FALSE)))</f>
        <v>0</v>
      </c>
      <c r="X71" s="174">
        <f>IF(ISNA(HLOOKUP(R71, data!$A$1:$BOP$23, VLOOKUP(TFM!$A$2, BS!$A$66:$B$93, 2, FALSE), FALSE)), 0, (HLOOKUP(R71, data!$A$1:$BOP$23, VLOOKUP(TFM!$A$2, BS!$A$66:$B$93, 2, FALSE), FALSE)))</f>
        <v>0</v>
      </c>
      <c r="Y71" s="174">
        <f t="shared" si="170"/>
        <v>368</v>
      </c>
      <c r="Z71" s="41" t="str">
        <f t="shared" si="148"/>
        <v>ffins_nltr_g_rv</v>
      </c>
      <c r="AA71" s="41" t="str">
        <f t="shared" si="149"/>
        <v>ffins_nltr_g_rv_A</v>
      </c>
      <c r="AB71" s="41" t="str">
        <f t="shared" si="150"/>
        <v>ffins_nltr_g_rv_L</v>
      </c>
      <c r="AC71" s="41" t="str">
        <f t="shared" si="151"/>
        <v>ffins_nltr_g_rv_n</v>
      </c>
      <c r="AD71" s="175"/>
      <c r="AE71" s="175"/>
      <c r="AF71" s="174">
        <f>IF(ISNA(HLOOKUP(Z71, data!$A$1:$BOP$23, VLOOKUP(TFM!$A$2, BS!$A$66:$B$93, 2, FALSE), FALSE)), 0, (HLOOKUP(Z71, data!$A$1:$BOP$23, VLOOKUP(TFM!$A$2, BS!$A$66:$B$93, 2, FALSE), FALSE)))</f>
        <v>8</v>
      </c>
      <c r="AG71" s="174">
        <f>IF(ISNA(HLOOKUP(AA71, data!$A$1:$BOP$23, VLOOKUP(TFM!$A$2, BS!$A$66:$B$93, 2, FALSE), FALSE)), 0, (HLOOKUP(AA71, data!$A$1:$BOP$23, VLOOKUP(TFM!$A$2, BS!$A$66:$B$93, 2, FALSE), FALSE)))</f>
        <v>0</v>
      </c>
      <c r="AH71" s="174">
        <f>IF(ISNA(HLOOKUP(AB71, data!$A$1:$BOP$23, VLOOKUP(TFM!$A$2, BS!$A$66:$B$93, 2, FALSE), FALSE)), 0, (HLOOKUP(AB71, data!$A$1:$BOP$23, VLOOKUP(TFM!$A$2, BS!$A$66:$B$93, 2, FALSE), FALSE)))</f>
        <v>0</v>
      </c>
      <c r="AI71" s="174">
        <f>IF(ISNA(HLOOKUP(AC71, data!$A$1:$BOP$23, VLOOKUP(TFM!$A$2, BS!$A$66:$B$93, 2, FALSE), FALSE)), 0, (HLOOKUP(AC71, data!$A$1:$BOP$23, VLOOKUP(TFM!$A$2, BS!$A$66:$B$93, 2, FALSE), FALSE)))</f>
        <v>0</v>
      </c>
      <c r="AJ71" s="174">
        <f t="shared" si="152"/>
        <v>8</v>
      </c>
      <c r="AK71" s="41" t="str">
        <f t="shared" si="153"/>
        <v>ffins_nltr_f_rv</v>
      </c>
      <c r="AL71" s="41" t="str">
        <f t="shared" si="154"/>
        <v>ffins_nltr_f_rv_A</v>
      </c>
      <c r="AM71" s="41" t="str">
        <f t="shared" si="155"/>
        <v>ffins_nltr_f_rv_L</v>
      </c>
      <c r="AN71" s="41" t="str">
        <f t="shared" si="156"/>
        <v>ffins_nltr_f_rv_n</v>
      </c>
      <c r="AO71" s="175"/>
      <c r="AP71" s="175"/>
      <c r="AQ71" s="174">
        <f>IF(ISNA(HLOOKUP(AK71, data!$A$1:$BOP$23, VLOOKUP(TFM!$A$2, BS!$A$66:$B$93, 2, FALSE), FALSE)), 0, (HLOOKUP(AK71, data!$A$1:$BOP$23, VLOOKUP(TFM!$A$2, BS!$A$66:$B$93, 2, FALSE), FALSE)))</f>
        <v>0</v>
      </c>
      <c r="AR71" s="174">
        <f>IF(ISNA(HLOOKUP(AL71, data!$A$1:$BOP$23, VLOOKUP(TFM!$A$2, BS!$A$66:$B$93, 2, FALSE), FALSE)), 0, (HLOOKUP(AL71, data!$A$1:$BOP$23, VLOOKUP(TFM!$A$2, BS!$A$66:$B$93, 2, FALSE), FALSE)))</f>
        <v>-30</v>
      </c>
      <c r="AS71" s="174">
        <f>IF(ISNA(HLOOKUP(AM71, data!$A$1:$BOP$23, VLOOKUP(TFM!$A$2, BS!$A$66:$B$93, 2, FALSE), FALSE)), 0, (HLOOKUP(AM71, data!$A$1:$BOP$23, VLOOKUP(TFM!$A$2, BS!$A$66:$B$93, 2, FALSE), FALSE)))</f>
        <v>529</v>
      </c>
      <c r="AT71" s="174">
        <f>IF(ISNA(HLOOKUP(AN71, data!$A$1:$BOP$23, VLOOKUP(TFM!$A$2, BS!$A$66:$B$93, 2, FALSE), FALSE)), 0, (HLOOKUP(AN71, data!$A$1:$BOP$23, VLOOKUP(TFM!$A$2, BS!$A$66:$B$93, 2, FALSE), FALSE)))</f>
        <v>-559</v>
      </c>
      <c r="AU71" s="174">
        <f t="shared" si="157"/>
        <v>559</v>
      </c>
      <c r="AV71" s="41" t="str">
        <f t="shared" si="158"/>
        <v>ffins_nltr_nf_rv</v>
      </c>
      <c r="AW71" s="41" t="str">
        <f t="shared" si="159"/>
        <v>ffins_nltr_nf_rv_A</v>
      </c>
      <c r="AX71" s="41" t="str">
        <f t="shared" si="160"/>
        <v>ffins_nltr_nf_rv_L</v>
      </c>
      <c r="AY71" s="41" t="str">
        <f t="shared" si="161"/>
        <v>ffins_nltr_nf_rv_n</v>
      </c>
      <c r="AZ71" s="175"/>
      <c r="BA71" s="175"/>
      <c r="BB71" s="174">
        <f>IF(ISNA(HLOOKUP(AV71, data!$A$1:$BOP$23, VLOOKUP(TFM!$A$2, BS!$A$66:$B$93, 2, FALSE), FALSE)), 0, (HLOOKUP(AV71, data!$A$1:$BOP$23, VLOOKUP(TFM!$A$2, BS!$A$66:$B$93, 2, FALSE), FALSE)))</f>
        <v>150</v>
      </c>
      <c r="BC71" s="174">
        <f>IF(ISNA(HLOOKUP(AW71, data!$A$1:$BOP$23, VLOOKUP(TFM!$A$2, BS!$A$66:$B$93, 2, FALSE), FALSE)), 0, (HLOOKUP(AW71, data!$A$1:$BOP$23, VLOOKUP(TFM!$A$2, BS!$A$66:$B$93, 2, FALSE), FALSE)))</f>
        <v>0</v>
      </c>
      <c r="BD71" s="174">
        <f>IF(ISNA(HLOOKUP(AX71, data!$A$1:$BOP$23, VLOOKUP(TFM!$A$2, BS!$A$66:$B$93, 2, FALSE), FALSE)), 0, (HLOOKUP(AX71, data!$A$1:$BOP$23, VLOOKUP(TFM!$A$2, BS!$A$66:$B$93, 2, FALSE), FALSE)))</f>
        <v>0</v>
      </c>
      <c r="BE71" s="174">
        <f>IF(ISNA(HLOOKUP(AY71, data!$A$1:$BOP$23, VLOOKUP(TFM!$A$2, BS!$A$66:$B$93, 2, FALSE), FALSE)), 0, (HLOOKUP(AY71, data!$A$1:$BOP$23, VLOOKUP(TFM!$A$2, BS!$A$66:$B$93, 2, FALSE), FALSE)))</f>
        <v>0</v>
      </c>
      <c r="BF71" s="174">
        <f t="shared" si="162"/>
        <v>150</v>
      </c>
      <c r="BG71" s="41" t="str">
        <f t="shared" si="163"/>
        <v>ffins_nltr_row_rv</v>
      </c>
      <c r="BH71" s="41" t="str">
        <f t="shared" si="164"/>
        <v>ffins_nltr_row_rv_A</v>
      </c>
      <c r="BI71" s="41" t="str">
        <f t="shared" si="165"/>
        <v>ffins_nltr_row_rv_L</v>
      </c>
      <c r="BJ71" s="41" t="str">
        <f t="shared" si="166"/>
        <v>ffins_nltr_row_rv_n</v>
      </c>
      <c r="BK71" s="175"/>
      <c r="BL71" s="175"/>
      <c r="BM71" s="174">
        <f>IF(ISNA(HLOOKUP(BG71, data!$A$1:$BOP$23, VLOOKUP(TFM!$A$2, BS!$A$66:$B$93, 2, FALSE), FALSE)), 0, (HLOOKUP(BG71, data!$A$1:$BOP$23, VLOOKUP(TFM!$A$2, BS!$A$66:$B$93, 2, FALSE), FALSE)))</f>
        <v>34</v>
      </c>
      <c r="BN71" s="174">
        <f>IF(ISNA(HLOOKUP(BH71, data!$A$1:$BOP$23, VLOOKUP(TFM!$A$2, BS!$A$66:$B$93, 2, FALSE), FALSE)), 0, (HLOOKUP(BH71, data!$A$1:$BOP$23, VLOOKUP(TFM!$A$2, BS!$A$66:$B$93, 2, FALSE), FALSE)))</f>
        <v>0</v>
      </c>
      <c r="BO71" s="174">
        <f>IF(ISNA(HLOOKUP(BI71, data!$A$1:$BOP$23, VLOOKUP(TFM!$A$2, BS!$A$66:$B$93, 2, FALSE), FALSE)), 0, (HLOOKUP(BI71, data!$A$1:$BOP$23, VLOOKUP(TFM!$A$2, BS!$A$66:$B$93, 2, FALSE), FALSE)))</f>
        <v>0</v>
      </c>
      <c r="BP71" s="174">
        <f>IF(ISNA(HLOOKUP(BJ71, data!$A$1:$BOP$23, VLOOKUP(TFM!$A$2, BS!$A$66:$B$93, 2, FALSE), FALSE)), 0, (HLOOKUP(BJ71, data!$A$1:$BOP$23, VLOOKUP(TFM!$A$2, BS!$A$66:$B$93, 2, FALSE), FALSE)))</f>
        <v>0</v>
      </c>
      <c r="BQ71" s="174">
        <f t="shared" si="167"/>
        <v>34</v>
      </c>
    </row>
    <row r="72" spans="1:72" s="172" customFormat="1" x14ac:dyDescent="0.2">
      <c r="A72" s="172" t="s">
        <v>204</v>
      </c>
      <c r="C72" s="173" t="s">
        <v>205</v>
      </c>
      <c r="D72" s="172" t="s">
        <v>211</v>
      </c>
      <c r="E72" s="172" t="str">
        <f t="shared" si="168"/>
        <v>ffins_pcsg</v>
      </c>
      <c r="F72" s="41" t="str">
        <f t="shared" si="169"/>
        <v>ffins_pcsg_s1_rv</v>
      </c>
      <c r="G72" s="41" t="str">
        <f t="shared" si="140"/>
        <v>ffins_pcsg_s1_rv_A</v>
      </c>
      <c r="H72" s="41" t="str">
        <f t="shared" si="141"/>
        <v>ffins_pcsg_s1_rv_L</v>
      </c>
      <c r="I72" s="41" t="str">
        <f t="shared" si="142"/>
        <v>ffins_pcsg_s1_rv_n</v>
      </c>
      <c r="J72" s="174">
        <f>IF(ISNA(HLOOKUP(F72, data!$A$1:$BOP$23, VLOOKUP(TFM!$A$2, BS!$A$66:$B$93, 2, FALSE), FALSE)), 0, (HLOOKUP(F72, data!$A$1:$BOP$23, VLOOKUP(TFM!$A$2, BS!$A$66:$B$93, 2, FALSE), FALSE)))</f>
        <v>0</v>
      </c>
      <c r="K72" s="174">
        <f>IF(ISNA(HLOOKUP(G72, data!$A$1:$BOP$23, VLOOKUP(TFM!$A$2, BS!$A$66:$B$93, 2, FALSE), FALSE)), 0, (HLOOKUP(G72, data!$A$1:$BOP$23, VLOOKUP(TFM!$A$2, BS!$A$66:$B$93, 2, FALSE), FALSE)))</f>
        <v>0</v>
      </c>
      <c r="L72" s="174">
        <f>IF(ISNA(HLOOKUP(H72, data!$A$1:$BOP$23, VLOOKUP(TFM!$A$2, BS!$A$66:$B$93, 2, FALSE), FALSE)), 0, (HLOOKUP(H72, data!$A$1:$BOP$23, VLOOKUP(TFM!$A$2, BS!$A$66:$B$93, 2, FALSE), FALSE)))</f>
        <v>0</v>
      </c>
      <c r="M72" s="174">
        <f>IF(ISNA(HLOOKUP(I72, data!$A$1:$BOP$23, VLOOKUP(TFM!$A$2, BS!$A$66:$B$93, 2, FALSE), FALSE)), 0, (HLOOKUP(I72, data!$A$1:$BOP$23, VLOOKUP(TFM!$A$2, BS!$A$66:$B$93, 2, FALSE), FALSE)))</f>
        <v>0</v>
      </c>
      <c r="N72" s="174">
        <f t="shared" si="171"/>
        <v>0</v>
      </c>
      <c r="O72" s="41" t="str">
        <f t="shared" si="144"/>
        <v>ffins_pcsg_h_rv</v>
      </c>
      <c r="P72" s="41" t="str">
        <f t="shared" si="145"/>
        <v>ffins_pcsg_h_rv_A</v>
      </c>
      <c r="Q72" s="41" t="str">
        <f t="shared" si="146"/>
        <v>ffins_pcsg_h_rv_L</v>
      </c>
      <c r="R72" s="41" t="str">
        <f t="shared" si="147"/>
        <v>ffins_pcsg_h_rv_n</v>
      </c>
      <c r="S72" s="175"/>
      <c r="T72" s="175"/>
      <c r="U72" s="174"/>
      <c r="V72" s="174"/>
      <c r="W72" s="174"/>
      <c r="X72" s="174">
        <f>IF(ISNA(HLOOKUP(R72, data!$A$1:$BOP$23, VLOOKUP(TFM!$A$2, BS!$A$66:$B$93, 2, FALSE), FALSE)), 0, (HLOOKUP(R72, data!$A$1:$BOP$23, VLOOKUP(TFM!$A$2, BS!$A$66:$B$93, 2, FALSE), FALSE)))</f>
        <v>0</v>
      </c>
      <c r="Y72" s="174">
        <f t="shared" si="170"/>
        <v>0</v>
      </c>
      <c r="Z72" s="41" t="str">
        <f t="shared" si="148"/>
        <v>ffins_pcsg_g_rv</v>
      </c>
      <c r="AA72" s="41" t="str">
        <f t="shared" si="149"/>
        <v>ffins_pcsg_g_rv_A</v>
      </c>
      <c r="AB72" s="41" t="str">
        <f t="shared" si="150"/>
        <v>ffins_pcsg_g_rv_L</v>
      </c>
      <c r="AC72" s="41" t="str">
        <f t="shared" si="151"/>
        <v>ffins_pcsg_g_rv_n</v>
      </c>
      <c r="AD72" s="175"/>
      <c r="AE72" s="175"/>
      <c r="AF72" s="174">
        <f>IF(ISNA(HLOOKUP(Z72, data!$A$1:$BOP$23, VLOOKUP(TFM!$A$2, BS!$A$66:$B$93, 2, FALSE), FALSE)), 0, (HLOOKUP(Z72, data!$A$1:$BOP$23, VLOOKUP(TFM!$A$2, BS!$A$66:$B$93, 2, FALSE), FALSE)))</f>
        <v>0</v>
      </c>
      <c r="AG72" s="174">
        <f>IF(ISNA(HLOOKUP(AA72, data!$A$1:$BOP$23, VLOOKUP(TFM!$A$2, BS!$A$66:$B$93, 2, FALSE), FALSE)), 0, (HLOOKUP(AA72, data!$A$1:$BOP$23, VLOOKUP(TFM!$A$2, BS!$A$66:$B$93, 2, FALSE), FALSE)))</f>
        <v>0</v>
      </c>
      <c r="AH72" s="174">
        <f>IF(ISNA(HLOOKUP(AB72, data!$A$1:$BOP$23, VLOOKUP(TFM!$A$2, BS!$A$66:$B$93, 2, FALSE), FALSE)), 0, (HLOOKUP(AB72, data!$A$1:$BOP$23, VLOOKUP(TFM!$A$2, BS!$A$66:$B$93, 2, FALSE), FALSE)))</f>
        <v>0</v>
      </c>
      <c r="AI72" s="174">
        <f>IF(ISNA(HLOOKUP(AC72, data!$A$1:$BOP$23, VLOOKUP(TFM!$A$2, BS!$A$66:$B$93, 2, FALSE), FALSE)), 0, (HLOOKUP(AC72, data!$A$1:$BOP$23, VLOOKUP(TFM!$A$2, BS!$A$66:$B$93, 2, FALSE), FALSE)))</f>
        <v>0</v>
      </c>
      <c r="AJ72" s="174">
        <f t="shared" si="152"/>
        <v>0</v>
      </c>
      <c r="AK72" s="41" t="str">
        <f t="shared" si="153"/>
        <v>ffins_pcsg_f_rv</v>
      </c>
      <c r="AL72" s="41" t="str">
        <f t="shared" si="154"/>
        <v>ffins_pcsg_f_rv_A</v>
      </c>
      <c r="AM72" s="41" t="str">
        <f t="shared" si="155"/>
        <v>ffins_pcsg_f_rv_L</v>
      </c>
      <c r="AN72" s="41" t="str">
        <f t="shared" si="156"/>
        <v>ffins_pcsg_f_rv_n</v>
      </c>
      <c r="AO72" s="175"/>
      <c r="AP72" s="175"/>
      <c r="AQ72" s="174">
        <f>IF(ISNA(HLOOKUP(AK72, data!$A$1:$BOP$23, VLOOKUP(TFM!$A$2, BS!$A$66:$B$93, 2, FALSE), FALSE)), 0, (HLOOKUP(AK72, data!$A$1:$BOP$23, VLOOKUP(TFM!$A$2, BS!$A$66:$B$93, 2, FALSE), FALSE)))</f>
        <v>0</v>
      </c>
      <c r="AR72" s="174">
        <f>IF(ISNA(HLOOKUP(AL72, data!$A$1:$BOP$23, VLOOKUP(TFM!$A$2, BS!$A$66:$B$93, 2, FALSE), FALSE)), 0, (HLOOKUP(AL72, data!$A$1:$BOP$23, VLOOKUP(TFM!$A$2, BS!$A$66:$B$93, 2, FALSE), FALSE)))</f>
        <v>0</v>
      </c>
      <c r="AS72" s="174">
        <f>IF(ISNA(HLOOKUP(AM72, data!$A$1:$BOP$23, VLOOKUP(TFM!$A$2, BS!$A$66:$B$93, 2, FALSE), FALSE)), 0, (HLOOKUP(AM72, data!$A$1:$BOP$23, VLOOKUP(TFM!$A$2, BS!$A$66:$B$93, 2, FALSE), FALSE)))</f>
        <v>0</v>
      </c>
      <c r="AT72" s="174">
        <f>IF(ISNA(HLOOKUP(AN72, data!$A$1:$BOP$23, VLOOKUP(TFM!$A$2, BS!$A$66:$B$93, 2, FALSE), FALSE)), 0, (HLOOKUP(AN72, data!$A$1:$BOP$23, VLOOKUP(TFM!$A$2, BS!$A$66:$B$93, 2, FALSE), FALSE)))</f>
        <v>0</v>
      </c>
      <c r="AU72" s="174">
        <f t="shared" si="157"/>
        <v>0</v>
      </c>
      <c r="AV72" s="41" t="str">
        <f t="shared" si="158"/>
        <v>ffins_pcsg_nf_rv</v>
      </c>
      <c r="AW72" s="41" t="str">
        <f t="shared" si="159"/>
        <v>ffins_pcsg_nf_rv_A</v>
      </c>
      <c r="AX72" s="41" t="str">
        <f t="shared" si="160"/>
        <v>ffins_pcsg_nf_rv_L</v>
      </c>
      <c r="AY72" s="41" t="str">
        <f t="shared" si="161"/>
        <v>ffins_pcsg_nf_rv_n</v>
      </c>
      <c r="AZ72" s="175"/>
      <c r="BA72" s="175"/>
      <c r="BB72" s="174">
        <f>IF(ISNA(HLOOKUP(AV72, data!$A$1:$BOP$23, VLOOKUP(TFM!$A$2, BS!$A$66:$B$93, 2, FALSE), FALSE)), 0, (HLOOKUP(AV72, data!$A$1:$BOP$23, VLOOKUP(TFM!$A$2, BS!$A$66:$B$93, 2, FALSE), FALSE)))</f>
        <v>0</v>
      </c>
      <c r="BC72" s="174">
        <f>IF(ISNA(HLOOKUP(AW72, data!$A$1:$BOP$23, VLOOKUP(TFM!$A$2, BS!$A$66:$B$93, 2, FALSE), FALSE)), 0, (HLOOKUP(AW72, data!$A$1:$BOP$23, VLOOKUP(TFM!$A$2, BS!$A$66:$B$93, 2, FALSE), FALSE)))</f>
        <v>0</v>
      </c>
      <c r="BD72" s="174">
        <f>IF(ISNA(HLOOKUP(AX72, data!$A$1:$BOP$23, VLOOKUP(TFM!$A$2, BS!$A$66:$B$93, 2, FALSE), FALSE)), 0, (HLOOKUP(AX72, data!$A$1:$BOP$23, VLOOKUP(TFM!$A$2, BS!$A$66:$B$93, 2, FALSE), FALSE)))</f>
        <v>0</v>
      </c>
      <c r="BE72" s="174">
        <f>IF(ISNA(HLOOKUP(AY72, data!$A$1:$BOP$23, VLOOKUP(TFM!$A$2, BS!$A$66:$B$93, 2, FALSE), FALSE)), 0, (HLOOKUP(AY72, data!$A$1:$BOP$23, VLOOKUP(TFM!$A$2, BS!$A$66:$B$93, 2, FALSE), FALSE)))</f>
        <v>0</v>
      </c>
      <c r="BF72" s="174">
        <f t="shared" si="162"/>
        <v>0</v>
      </c>
      <c r="BG72" s="41" t="str">
        <f t="shared" si="163"/>
        <v>ffins_pcsg_row_rv</v>
      </c>
      <c r="BH72" s="41" t="str">
        <f t="shared" si="164"/>
        <v>ffins_pcsg_row_rv_A</v>
      </c>
      <c r="BI72" s="41" t="str">
        <f t="shared" si="165"/>
        <v>ffins_pcsg_row_rv_L</v>
      </c>
      <c r="BJ72" s="41" t="str">
        <f t="shared" si="166"/>
        <v>ffins_pcsg_row_rv_n</v>
      </c>
      <c r="BK72" s="175"/>
      <c r="BL72" s="175"/>
      <c r="BM72" s="174">
        <f>IF(ISNA(HLOOKUP(BG72, data!$A$1:$BOP$23, VLOOKUP(TFM!$A$2, BS!$A$66:$B$93, 2, FALSE), FALSE)), 0, (HLOOKUP(BG72, data!$A$1:$BOP$23, VLOOKUP(TFM!$A$2, BS!$A$66:$B$93, 2, FALSE), FALSE)))</f>
        <v>0</v>
      </c>
      <c r="BN72" s="174">
        <f>IF(ISNA(HLOOKUP(BH72, data!$A$1:$BOP$23, VLOOKUP(TFM!$A$2, BS!$A$66:$B$93, 2, FALSE), FALSE)), 0, (HLOOKUP(BH72, data!$A$1:$BOP$23, VLOOKUP(TFM!$A$2, BS!$A$66:$B$93, 2, FALSE), FALSE)))</f>
        <v>0</v>
      </c>
      <c r="BO72" s="174">
        <f>IF(ISNA(HLOOKUP(BI72, data!$A$1:$BOP$23, VLOOKUP(TFM!$A$2, BS!$A$66:$B$93, 2, FALSE), FALSE)), 0, (HLOOKUP(BI72, data!$A$1:$BOP$23, VLOOKUP(TFM!$A$2, BS!$A$66:$B$93, 2, FALSE), FALSE)))</f>
        <v>0</v>
      </c>
      <c r="BP72" s="174">
        <f>IF(ISNA(HLOOKUP(BJ72, data!$A$1:$BOP$23, VLOOKUP(TFM!$A$2, BS!$A$66:$B$93, 2, FALSE), FALSE)), 0, (HLOOKUP(BJ72, data!$A$1:$BOP$23, VLOOKUP(TFM!$A$2, BS!$A$66:$B$93, 2, FALSE), FALSE)))</f>
        <v>0</v>
      </c>
      <c r="BQ72" s="174">
        <f t="shared" si="167"/>
        <v>0</v>
      </c>
    </row>
    <row r="73" spans="1:72" s="172" customFormat="1" x14ac:dyDescent="0.2">
      <c r="A73" s="172" t="s">
        <v>246</v>
      </c>
      <c r="C73" s="108" t="s">
        <v>56</v>
      </c>
      <c r="D73" s="172" t="s">
        <v>187</v>
      </c>
      <c r="E73" s="172" t="str">
        <f t="shared" si="168"/>
        <v>ffins_nl</v>
      </c>
      <c r="F73" s="41" t="str">
        <f t="shared" si="169"/>
        <v>ffins_nl_s1_rv</v>
      </c>
      <c r="G73" s="41" t="str">
        <f t="shared" si="140"/>
        <v>ffins_nl_s1_rv_A</v>
      </c>
      <c r="H73" s="41" t="str">
        <f t="shared" si="141"/>
        <v>ffins_nl_s1_rv_L</v>
      </c>
      <c r="I73" s="41" t="str">
        <f t="shared" si="142"/>
        <v>ffins_nl_s1_rv_n</v>
      </c>
      <c r="J73" s="176">
        <f>IF(ISNA(HLOOKUP(F73, data!$A$1:$BOP$23, VLOOKUP(TFM!$A$2, BS!$A$66:$B$93, 2, FALSE), FALSE)), 0, (HLOOKUP(F73, data!$A$1:$BOP$23, VLOOKUP(TFM!$A$2, BS!$A$66:$B$93, 2, FALSE), FALSE)))</f>
        <v>0</v>
      </c>
      <c r="K73" s="176">
        <f>IF(ISNA(HLOOKUP(G73, data!$A$1:$BOP$23, VLOOKUP(TFM!$A$2, BS!$A$66:$B$93, 2, FALSE), FALSE)), 0, (HLOOKUP(G73, data!$A$1:$BOP$23, VLOOKUP(TFM!$A$2, BS!$A$66:$B$93, 2, FALSE), FALSE)))</f>
        <v>0</v>
      </c>
      <c r="L73" s="176">
        <f>IF(ISNA(HLOOKUP(H73, data!$A$1:$BOP$23, VLOOKUP(TFM!$A$2, BS!$A$66:$B$93, 2, FALSE), FALSE)), 0, (HLOOKUP(H73, data!$A$1:$BOP$23, VLOOKUP(TFM!$A$2, BS!$A$66:$B$93, 2, FALSE), FALSE)))</f>
        <v>0</v>
      </c>
      <c r="M73" s="176">
        <f>IF(ISNA(HLOOKUP(I73, data!$A$1:$BOP$23, VLOOKUP(TFM!$A$2, BS!$A$66:$B$93, 2, FALSE), FALSE)), 0, (HLOOKUP(I73, data!$A$1:$BOP$23, VLOOKUP(TFM!$A$2, BS!$A$66:$B$93, 2, FALSE), FALSE)))</f>
        <v>0</v>
      </c>
      <c r="N73" s="176">
        <f t="shared" si="171"/>
        <v>0</v>
      </c>
      <c r="O73" s="41" t="str">
        <f t="shared" si="144"/>
        <v>ffins_nl_h_rv</v>
      </c>
      <c r="P73" s="41" t="str">
        <f t="shared" si="145"/>
        <v>ffins_nl_h_rv_A</v>
      </c>
      <c r="Q73" s="41" t="str">
        <f t="shared" si="146"/>
        <v>ffins_nl_h_rv_L</v>
      </c>
      <c r="R73" s="41" t="str">
        <f t="shared" si="147"/>
        <v>ffins_nl_h_rv_n</v>
      </c>
      <c r="S73" s="177"/>
      <c r="T73" s="177"/>
      <c r="U73" s="176"/>
      <c r="V73" s="176"/>
      <c r="W73" s="176"/>
      <c r="X73" s="176">
        <f>IF(ISNA(HLOOKUP(R73, data!$A$1:$BOP$23, VLOOKUP(TFM!$A$2, BS!$A$66:$B$93, 2, FALSE), FALSE)), 0, (HLOOKUP(R73, data!$A$1:$BOP$23, VLOOKUP(TFM!$A$2, BS!$A$66:$B$93, 2, FALSE), FALSE)))</f>
        <v>0</v>
      </c>
      <c r="Y73" s="176">
        <f t="shared" si="170"/>
        <v>0</v>
      </c>
      <c r="Z73" s="41" t="str">
        <f t="shared" si="148"/>
        <v>ffins_nl_g_rv</v>
      </c>
      <c r="AA73" s="41" t="str">
        <f t="shared" si="149"/>
        <v>ffins_nl_g_rv_A</v>
      </c>
      <c r="AB73" s="41" t="str">
        <f t="shared" si="150"/>
        <v>ffins_nl_g_rv_L</v>
      </c>
      <c r="AC73" s="41" t="str">
        <f t="shared" si="151"/>
        <v>ffins_nl_g_rv_n</v>
      </c>
      <c r="AD73" s="177"/>
      <c r="AE73" s="177"/>
      <c r="AF73" s="176">
        <f>IF(ISNA(HLOOKUP(Z73, data!$A$1:$BOP$23, VLOOKUP(TFM!$A$2, BS!$A$66:$B$93, 2, FALSE), FALSE)), 0, (HLOOKUP(Z73, data!$A$1:$BOP$23, VLOOKUP(TFM!$A$2, BS!$A$66:$B$93, 2, FALSE), FALSE)))</f>
        <v>0</v>
      </c>
      <c r="AG73" s="176">
        <f>IF(ISNA(HLOOKUP(AA73, data!$A$1:$BOP$23, VLOOKUP(TFM!$A$2, BS!$A$66:$B$93, 2, FALSE), FALSE)), 0, (HLOOKUP(AA73, data!$A$1:$BOP$23, VLOOKUP(TFM!$A$2, BS!$A$66:$B$93, 2, FALSE), FALSE)))</f>
        <v>0</v>
      </c>
      <c r="AH73" s="176">
        <f>IF(ISNA(HLOOKUP(AB73, data!$A$1:$BOP$23, VLOOKUP(TFM!$A$2, BS!$A$66:$B$93, 2, FALSE), FALSE)), 0, (HLOOKUP(AB73, data!$A$1:$BOP$23, VLOOKUP(TFM!$A$2, BS!$A$66:$B$93, 2, FALSE), FALSE)))</f>
        <v>0</v>
      </c>
      <c r="AI73" s="176">
        <f>IF(ISNA(HLOOKUP(AC73, data!$A$1:$BOP$23, VLOOKUP(TFM!$A$2, BS!$A$66:$B$93, 2, FALSE), FALSE)), 0, (HLOOKUP(AC73, data!$A$1:$BOP$23, VLOOKUP(TFM!$A$2, BS!$A$66:$B$93, 2, FALSE), FALSE)))</f>
        <v>0</v>
      </c>
      <c r="AJ73" s="176">
        <f t="shared" si="152"/>
        <v>0</v>
      </c>
      <c r="AK73" s="41" t="str">
        <f t="shared" si="153"/>
        <v>ffins_nl_f_rv</v>
      </c>
      <c r="AL73" s="41" t="str">
        <f t="shared" si="154"/>
        <v>ffins_nl_f_rv_A</v>
      </c>
      <c r="AM73" s="41" t="str">
        <f t="shared" si="155"/>
        <v>ffins_nl_f_rv_L</v>
      </c>
      <c r="AN73" s="41" t="str">
        <f t="shared" si="156"/>
        <v>ffins_nl_f_rv_n</v>
      </c>
      <c r="AO73" s="177"/>
      <c r="AP73" s="177"/>
      <c r="AQ73" s="176">
        <f>IF(ISNA(HLOOKUP(AK73, data!$A$1:$BOP$23, VLOOKUP(TFM!$A$2, BS!$A$66:$B$93, 2, FALSE), FALSE)), 0, (HLOOKUP(AK73, data!$A$1:$BOP$23, VLOOKUP(TFM!$A$2, BS!$A$66:$B$93, 2, FALSE), FALSE)))</f>
        <v>0</v>
      </c>
      <c r="AR73" s="176">
        <f>IF(ISNA(HLOOKUP(AL73, data!$A$1:$BOP$23, VLOOKUP(TFM!$A$2, BS!$A$66:$B$93, 2, FALSE), FALSE)), 0, (HLOOKUP(AL73, data!$A$1:$BOP$23, VLOOKUP(TFM!$A$2, BS!$A$66:$B$93, 2, FALSE), FALSE)))</f>
        <v>0</v>
      </c>
      <c r="AS73" s="176">
        <f>IF(ISNA(HLOOKUP(AM73, data!$A$1:$BOP$23, VLOOKUP(TFM!$A$2, BS!$A$66:$B$93, 2, FALSE), FALSE)), 0, (HLOOKUP(AM73, data!$A$1:$BOP$23, VLOOKUP(TFM!$A$2, BS!$A$66:$B$93, 2, FALSE), FALSE)))</f>
        <v>0</v>
      </c>
      <c r="AT73" s="176">
        <f>IF(ISNA(HLOOKUP(AN73, data!$A$1:$BOP$23, VLOOKUP(TFM!$A$2, BS!$A$66:$B$93, 2, FALSE), FALSE)), 0, (HLOOKUP(AN73, data!$A$1:$BOP$23, VLOOKUP(TFM!$A$2, BS!$A$66:$B$93, 2, FALSE), FALSE)))</f>
        <v>0</v>
      </c>
      <c r="AU73" s="176">
        <f t="shared" si="157"/>
        <v>0</v>
      </c>
      <c r="AV73" s="41" t="str">
        <f t="shared" si="158"/>
        <v>ffins_nl_nf_rv</v>
      </c>
      <c r="AW73" s="41" t="str">
        <f t="shared" si="159"/>
        <v>ffins_nl_nf_rv_A</v>
      </c>
      <c r="AX73" s="41" t="str">
        <f t="shared" si="160"/>
        <v>ffins_nl_nf_rv_L</v>
      </c>
      <c r="AY73" s="41" t="str">
        <f t="shared" si="161"/>
        <v>ffins_nl_nf_rv_n</v>
      </c>
      <c r="AZ73" s="177"/>
      <c r="BA73" s="177"/>
      <c r="BB73" s="176">
        <f>IF(ISNA(HLOOKUP(AV73, data!$A$1:$BOP$23, VLOOKUP(TFM!$A$2, BS!$A$66:$B$93, 2, FALSE), FALSE)), 0, (HLOOKUP(AV73, data!$A$1:$BOP$23, VLOOKUP(TFM!$A$2, BS!$A$66:$B$93, 2, FALSE), FALSE)))</f>
        <v>0</v>
      </c>
      <c r="BC73" s="176">
        <f>IF(ISNA(HLOOKUP(AW73, data!$A$1:$BOP$23, VLOOKUP(TFM!$A$2, BS!$A$66:$B$93, 2, FALSE), FALSE)), 0, (HLOOKUP(AW73, data!$A$1:$BOP$23, VLOOKUP(TFM!$A$2, BS!$A$66:$B$93, 2, FALSE), FALSE)))</f>
        <v>0</v>
      </c>
      <c r="BD73" s="176">
        <f>IF(ISNA(HLOOKUP(AX73, data!$A$1:$BOP$23, VLOOKUP(TFM!$A$2, BS!$A$66:$B$93, 2, FALSE), FALSE)), 0, (HLOOKUP(AX73, data!$A$1:$BOP$23, VLOOKUP(TFM!$A$2, BS!$A$66:$B$93, 2, FALSE), FALSE)))</f>
        <v>0</v>
      </c>
      <c r="BE73" s="176">
        <f>IF(ISNA(HLOOKUP(AY73, data!$A$1:$BOP$23, VLOOKUP(TFM!$A$2, BS!$A$66:$B$93, 2, FALSE), FALSE)), 0, (HLOOKUP(AY73, data!$A$1:$BOP$23, VLOOKUP(TFM!$A$2, BS!$A$66:$B$93, 2, FALSE), FALSE)))</f>
        <v>0</v>
      </c>
      <c r="BF73" s="176">
        <f t="shared" si="162"/>
        <v>0</v>
      </c>
      <c r="BG73" s="41" t="str">
        <f t="shared" si="163"/>
        <v>ffins_nl_row_rv</v>
      </c>
      <c r="BH73" s="41" t="str">
        <f t="shared" si="164"/>
        <v>ffins_nl_row_rv_A</v>
      </c>
      <c r="BI73" s="41" t="str">
        <f t="shared" si="165"/>
        <v>ffins_nl_row_rv_L</v>
      </c>
      <c r="BJ73" s="41" t="str">
        <f t="shared" si="166"/>
        <v>ffins_nl_row_rv_n</v>
      </c>
      <c r="BK73" s="177"/>
      <c r="BL73" s="177"/>
      <c r="BM73" s="176">
        <f>IF(ISNA(HLOOKUP(BG73, data!$A$1:$BOP$23, VLOOKUP(TFM!$A$2, BS!$A$66:$B$93, 2, FALSE), FALSE)), 0, (HLOOKUP(BG73, data!$A$1:$BOP$23, VLOOKUP(TFM!$A$2, BS!$A$66:$B$93, 2, FALSE), FALSE)))</f>
        <v>0</v>
      </c>
      <c r="BN73" s="176">
        <f>IF(ISNA(HLOOKUP(BH73, data!$A$1:$BOP$23, VLOOKUP(TFM!$A$2, BS!$A$66:$B$93, 2, FALSE), FALSE)), 0, (HLOOKUP(BH73, data!$A$1:$BOP$23, VLOOKUP(TFM!$A$2, BS!$A$66:$B$93, 2, FALSE), FALSE)))</f>
        <v>0</v>
      </c>
      <c r="BO73" s="176">
        <f>IF(ISNA(HLOOKUP(BI73, data!$A$1:$BOP$23, VLOOKUP(TFM!$A$2, BS!$A$66:$B$93, 2, FALSE), FALSE)), 0, (HLOOKUP(BI73, data!$A$1:$BOP$23, VLOOKUP(TFM!$A$2, BS!$A$66:$B$93, 2, FALSE), FALSE)))</f>
        <v>0</v>
      </c>
      <c r="BP73" s="176">
        <f>IF(ISNA(HLOOKUP(BJ73, data!$A$1:$BOP$23, VLOOKUP(TFM!$A$2, BS!$A$66:$B$93, 2, FALSE), FALSE)), 0, (HLOOKUP(BJ73, data!$A$1:$BOP$23, VLOOKUP(TFM!$A$2, BS!$A$66:$B$93, 2, FALSE), FALSE)))</f>
        <v>0</v>
      </c>
      <c r="BQ73" s="176">
        <f t="shared" si="167"/>
        <v>0</v>
      </c>
    </row>
    <row r="74" spans="1:72" s="172" customFormat="1" x14ac:dyDescent="0.2">
      <c r="A74" s="172" t="s">
        <v>64</v>
      </c>
      <c r="C74" s="173" t="s">
        <v>203</v>
      </c>
      <c r="D74" s="172" t="s">
        <v>188</v>
      </c>
      <c r="E74" s="172" t="str">
        <f t="shared" si="168"/>
        <v>ffins_l</v>
      </c>
      <c r="F74" s="41" t="str">
        <f t="shared" si="169"/>
        <v>ffins_l_s1_rv</v>
      </c>
      <c r="G74" s="41" t="str">
        <f t="shared" si="140"/>
        <v>ffins_l_s1_rv_A</v>
      </c>
      <c r="H74" s="41" t="str">
        <f t="shared" si="141"/>
        <v>ffins_l_s1_rv_L</v>
      </c>
      <c r="I74" s="41" t="str">
        <f t="shared" si="142"/>
        <v>ffins_l_s1_rv_n</v>
      </c>
      <c r="J74" s="174">
        <f>IF(ISNA(HLOOKUP(F74, data!$A$1:$BOP$23, VLOOKUP(TFM!$A$2, BS!$A$66:$B$93, 2, FALSE), FALSE)), 0, (HLOOKUP(F74, data!$A$1:$BOP$23, VLOOKUP(TFM!$A$2, BS!$A$66:$B$93, 2, FALSE), FALSE)))</f>
        <v>154111</v>
      </c>
      <c r="K74" s="174">
        <f>IF(ISNA(HLOOKUP(G74, data!$A$1:$BOP$23, VLOOKUP(TFM!$A$2, BS!$A$66:$B$93, 2, FALSE), FALSE)), 0, (HLOOKUP(G74, data!$A$1:$BOP$23, VLOOKUP(TFM!$A$2, BS!$A$66:$B$93, 2, FALSE), FALSE)))</f>
        <v>0</v>
      </c>
      <c r="L74" s="174">
        <f>IF(ISNA(HLOOKUP(H74, data!$A$1:$BOP$23, VLOOKUP(TFM!$A$2, BS!$A$66:$B$93, 2, FALSE), FALSE)), 0, (HLOOKUP(H74, data!$A$1:$BOP$23, VLOOKUP(TFM!$A$2, BS!$A$66:$B$93, 2, FALSE), FALSE)))</f>
        <v>0</v>
      </c>
      <c r="M74" s="174">
        <f>IF(ISNA(HLOOKUP(I74, data!$A$1:$BOP$23, VLOOKUP(TFM!$A$2, BS!$A$66:$B$93, 2, FALSE), FALSE)), 0, (HLOOKUP(I74, data!$A$1:$BOP$23, VLOOKUP(TFM!$A$2, BS!$A$66:$B$93, 2, FALSE), FALSE)))</f>
        <v>0</v>
      </c>
      <c r="N74" s="174">
        <f t="shared" si="171"/>
        <v>154111</v>
      </c>
      <c r="O74" s="41" t="str">
        <f t="shared" si="144"/>
        <v>ffins_l_h_rv</v>
      </c>
      <c r="P74" s="41" t="str">
        <f t="shared" si="145"/>
        <v>ffins_l_h_rv_A</v>
      </c>
      <c r="Q74" s="41" t="str">
        <f t="shared" si="146"/>
        <v>ffins_l_h_rv_L</v>
      </c>
      <c r="R74" s="41" t="str">
        <f t="shared" si="147"/>
        <v>ffins_l_h_rv_n</v>
      </c>
      <c r="S74" s="175"/>
      <c r="T74" s="175"/>
      <c r="U74" s="174">
        <f>IF(ISNA(HLOOKUP(O74, data!$A$1:$BOP$23, VLOOKUP(TFM!$A$2, BS!$A$66:$B$93, 2, FALSE), FALSE)), 0, (HLOOKUP(O74, data!$A$1:$BOP$23, VLOOKUP(TFM!$A$2, BS!$A$66:$B$93, 2, FALSE), FALSE)))</f>
        <v>154111</v>
      </c>
      <c r="V74" s="174">
        <f>IF(ISNA(HLOOKUP(P74, data!$A$1:$BOP$23, VLOOKUP(TFM!$A$2, BS!$A$66:$B$93, 2, FALSE), FALSE)), 0, (HLOOKUP(P74, data!$A$1:$BOP$23, VLOOKUP(TFM!$A$2, BS!$A$66:$B$93, 2, FALSE), FALSE)))</f>
        <v>0</v>
      </c>
      <c r="W74" s="174">
        <f>IF(ISNA(HLOOKUP(Q74, data!$A$1:$BOP$23, VLOOKUP(TFM!$A$2, BS!$A$66:$B$93, 2, FALSE), FALSE)), 0, (HLOOKUP(Q74, data!$A$1:$BOP$23, VLOOKUP(TFM!$A$2, BS!$A$66:$B$93, 2, FALSE), FALSE)))</f>
        <v>0</v>
      </c>
      <c r="X74" s="174">
        <f>IF(ISNA(HLOOKUP(R74, data!$A$1:$BOP$23, VLOOKUP(TFM!$A$2, BS!$A$66:$B$93, 2, FALSE), FALSE)), 0, (HLOOKUP(R74, data!$A$1:$BOP$23, VLOOKUP(TFM!$A$2, BS!$A$66:$B$93, 2, FALSE), FALSE)))</f>
        <v>0</v>
      </c>
      <c r="Y74" s="174">
        <f t="shared" si="170"/>
        <v>154111</v>
      </c>
      <c r="Z74" s="41" t="str">
        <f t="shared" si="148"/>
        <v>ffins_l_g_rv</v>
      </c>
      <c r="AA74" s="41" t="str">
        <f t="shared" si="149"/>
        <v>ffins_l_g_rv_A</v>
      </c>
      <c r="AB74" s="41" t="str">
        <f t="shared" si="150"/>
        <v>ffins_l_g_rv_L</v>
      </c>
      <c r="AC74" s="41" t="str">
        <f t="shared" si="151"/>
        <v>ffins_l_g_rv_n</v>
      </c>
      <c r="AD74" s="175"/>
      <c r="AE74" s="175"/>
      <c r="AF74" s="174">
        <f>IF(ISNA(HLOOKUP(Z74, data!$A$1:$BOP$23, VLOOKUP(TFM!$A$2, BS!$A$66:$B$93, 2, FALSE), FALSE)), 0, (HLOOKUP(Z74, data!$A$1:$BOP$23, VLOOKUP(TFM!$A$2, BS!$A$66:$B$93, 2, FALSE), FALSE)))</f>
        <v>0</v>
      </c>
      <c r="AG74" s="174">
        <f>IF(ISNA(HLOOKUP(AA74, data!$A$1:$BOP$23, VLOOKUP(TFM!$A$2, BS!$A$66:$B$93, 2, FALSE), FALSE)), 0, (HLOOKUP(AA74, data!$A$1:$BOP$23, VLOOKUP(TFM!$A$2, BS!$A$66:$B$93, 2, FALSE), FALSE)))</f>
        <v>0</v>
      </c>
      <c r="AH74" s="174">
        <f>IF(ISNA(HLOOKUP(AB74, data!$A$1:$BOP$23, VLOOKUP(TFM!$A$2, BS!$A$66:$B$93, 2, FALSE), FALSE)), 0, (HLOOKUP(AB74, data!$A$1:$BOP$23, VLOOKUP(TFM!$A$2, BS!$A$66:$B$93, 2, FALSE), FALSE)))</f>
        <v>0</v>
      </c>
      <c r="AI74" s="174">
        <f>IF(ISNA(HLOOKUP(AC74, data!$A$1:$BOP$23, VLOOKUP(TFM!$A$2, BS!$A$66:$B$93, 2, FALSE), FALSE)), 0, (HLOOKUP(AC74, data!$A$1:$BOP$23, VLOOKUP(TFM!$A$2, BS!$A$66:$B$93, 2, FALSE), FALSE)))</f>
        <v>0</v>
      </c>
      <c r="AJ74" s="174">
        <f t="shared" si="152"/>
        <v>0</v>
      </c>
      <c r="AK74" s="41" t="str">
        <f t="shared" si="153"/>
        <v>ffins_l_f_rv</v>
      </c>
      <c r="AL74" s="41" t="str">
        <f t="shared" si="154"/>
        <v>ffins_l_f_rv_A</v>
      </c>
      <c r="AM74" s="41" t="str">
        <f t="shared" si="155"/>
        <v>ffins_l_f_rv_L</v>
      </c>
      <c r="AN74" s="41" t="str">
        <f t="shared" si="156"/>
        <v>ffins_l_f_rv_n</v>
      </c>
      <c r="AO74" s="175"/>
      <c r="AP74" s="175"/>
      <c r="AQ74" s="174">
        <f>IF(ISNA(HLOOKUP(AK74, data!$A$1:$BOP$23, VLOOKUP(TFM!$A$2, BS!$A$66:$B$93, 2, FALSE), FALSE)), 0, (HLOOKUP(AK74, data!$A$1:$BOP$23, VLOOKUP(TFM!$A$2, BS!$A$66:$B$93, 2, FALSE), FALSE)))</f>
        <v>-154111</v>
      </c>
      <c r="AR74" s="174">
        <f>IF(ISNA(HLOOKUP(AL74, data!$A$1:$BOP$23, VLOOKUP(TFM!$A$2, BS!$A$66:$B$93, 2, FALSE), FALSE)), 0, (HLOOKUP(AL74, data!$A$1:$BOP$23, VLOOKUP(TFM!$A$2, BS!$A$66:$B$93, 2, FALSE), FALSE)))</f>
        <v>0</v>
      </c>
      <c r="AS74" s="174">
        <f>IF(ISNA(HLOOKUP(AM74, data!$A$1:$BOP$23, VLOOKUP(TFM!$A$2, BS!$A$66:$B$93, 2, FALSE), FALSE)), 0, (HLOOKUP(AM74, data!$A$1:$BOP$23, VLOOKUP(TFM!$A$2, BS!$A$66:$B$93, 2, FALSE), FALSE)))</f>
        <v>0</v>
      </c>
      <c r="AT74" s="174">
        <f>IF(ISNA(HLOOKUP(AN74, data!$A$1:$BOP$23, VLOOKUP(TFM!$A$2, BS!$A$66:$B$93, 2, FALSE), FALSE)), 0, (HLOOKUP(AN74, data!$A$1:$BOP$23, VLOOKUP(TFM!$A$2, BS!$A$66:$B$93, 2, FALSE), FALSE)))</f>
        <v>0</v>
      </c>
      <c r="AU74" s="174">
        <f t="shared" si="157"/>
        <v>-154111</v>
      </c>
      <c r="AV74" s="41" t="str">
        <f t="shared" si="158"/>
        <v>ffins_l_nf_rv</v>
      </c>
      <c r="AW74" s="41" t="str">
        <f t="shared" si="159"/>
        <v>ffins_l_nf_rv_A</v>
      </c>
      <c r="AX74" s="41" t="str">
        <f t="shared" si="160"/>
        <v>ffins_l_nf_rv_L</v>
      </c>
      <c r="AY74" s="41" t="str">
        <f t="shared" si="161"/>
        <v>ffins_l_nf_rv_n</v>
      </c>
      <c r="AZ74" s="175"/>
      <c r="BA74" s="175"/>
      <c r="BB74" s="174">
        <f>IF(ISNA(HLOOKUP(AV74, data!$A$1:$BOP$23, VLOOKUP(TFM!$A$2, BS!$A$66:$B$93, 2, FALSE), FALSE)), 0, (HLOOKUP(AV74, data!$A$1:$BOP$23, VLOOKUP(TFM!$A$2, BS!$A$66:$B$93, 2, FALSE), FALSE)))</f>
        <v>0</v>
      </c>
      <c r="BC74" s="174">
        <f>IF(ISNA(HLOOKUP(AW74, data!$A$1:$BOP$23, VLOOKUP(TFM!$A$2, BS!$A$66:$B$93, 2, FALSE), FALSE)), 0, (HLOOKUP(AW74, data!$A$1:$BOP$23, VLOOKUP(TFM!$A$2, BS!$A$66:$B$93, 2, FALSE), FALSE)))</f>
        <v>0</v>
      </c>
      <c r="BD74" s="174">
        <f>IF(ISNA(HLOOKUP(AX74, data!$A$1:$BOP$23, VLOOKUP(TFM!$A$2, BS!$A$66:$B$93, 2, FALSE), FALSE)), 0, (HLOOKUP(AX74, data!$A$1:$BOP$23, VLOOKUP(TFM!$A$2, BS!$A$66:$B$93, 2, FALSE), FALSE)))</f>
        <v>0</v>
      </c>
      <c r="BE74" s="174">
        <f>IF(ISNA(HLOOKUP(AY74, data!$A$1:$BOP$23, VLOOKUP(TFM!$A$2, BS!$A$66:$B$93, 2, FALSE), FALSE)), 0, (HLOOKUP(AY74, data!$A$1:$BOP$23, VLOOKUP(TFM!$A$2, BS!$A$66:$B$93, 2, FALSE), FALSE)))</f>
        <v>0</v>
      </c>
      <c r="BF74" s="174">
        <f t="shared" si="162"/>
        <v>0</v>
      </c>
      <c r="BG74" s="41" t="str">
        <f t="shared" si="163"/>
        <v>ffins_l_row_rv</v>
      </c>
      <c r="BH74" s="41" t="str">
        <f t="shared" si="164"/>
        <v>ffins_l_row_rv_A</v>
      </c>
      <c r="BI74" s="41" t="str">
        <f t="shared" si="165"/>
        <v>ffins_l_row_rv_L</v>
      </c>
      <c r="BJ74" s="41" t="str">
        <f t="shared" si="166"/>
        <v>ffins_l_row_rv_n</v>
      </c>
      <c r="BK74" s="175"/>
      <c r="BL74" s="175"/>
      <c r="BM74" s="174">
        <f>IF(ISNA(HLOOKUP(BG74, data!$A$1:$BOP$23, VLOOKUP(TFM!$A$2, BS!$A$66:$B$93, 2, FALSE), FALSE)), 0, (HLOOKUP(BG74, data!$A$1:$BOP$23, VLOOKUP(TFM!$A$2, BS!$A$66:$B$93, 2, FALSE), FALSE)))</f>
        <v>0</v>
      </c>
      <c r="BN74" s="174">
        <f>IF(ISNA(HLOOKUP(BH74, data!$A$1:$BOP$23, VLOOKUP(TFM!$A$2, BS!$A$66:$B$93, 2, FALSE), FALSE)), 0, (HLOOKUP(BH74, data!$A$1:$BOP$23, VLOOKUP(TFM!$A$2, BS!$A$66:$B$93, 2, FALSE), FALSE)))</f>
        <v>0</v>
      </c>
      <c r="BO74" s="174">
        <f>IF(ISNA(HLOOKUP(BI74, data!$A$1:$BOP$23, VLOOKUP(TFM!$A$2, BS!$A$66:$B$93, 2, FALSE), FALSE)), 0, (HLOOKUP(BI74, data!$A$1:$BOP$23, VLOOKUP(TFM!$A$2, BS!$A$66:$B$93, 2, FALSE), FALSE)))</f>
        <v>0</v>
      </c>
      <c r="BP74" s="174">
        <f>IF(ISNA(HLOOKUP(BJ74, data!$A$1:$BOP$23, VLOOKUP(TFM!$A$2, BS!$A$66:$B$93, 2, FALSE), FALSE)), 0, (HLOOKUP(BJ74, data!$A$1:$BOP$23, VLOOKUP(TFM!$A$2, BS!$A$66:$B$93, 2, FALSE), FALSE)))</f>
        <v>0</v>
      </c>
      <c r="BQ74" s="174">
        <f t="shared" si="167"/>
        <v>0</v>
      </c>
    </row>
    <row r="75" spans="1:72" s="172" customFormat="1" x14ac:dyDescent="0.2">
      <c r="A75" s="172" t="s">
        <v>208</v>
      </c>
      <c r="C75" s="108" t="s">
        <v>209</v>
      </c>
      <c r="D75" s="172" t="s">
        <v>189</v>
      </c>
      <c r="E75" s="172" t="str">
        <f t="shared" si="168"/>
        <v>ffins_pen</v>
      </c>
      <c r="F75" s="41" t="str">
        <f t="shared" si="169"/>
        <v>ffins_pen_s1_rv</v>
      </c>
      <c r="G75" s="41" t="str">
        <f t="shared" si="140"/>
        <v>ffins_pen_s1_rv_A</v>
      </c>
      <c r="H75" s="41" t="str">
        <f t="shared" si="141"/>
        <v>ffins_pen_s1_rv_L</v>
      </c>
      <c r="I75" s="41" t="str">
        <f t="shared" si="142"/>
        <v>ffins_pen_s1_rv_n</v>
      </c>
      <c r="J75" s="176">
        <f>IF(ISNA(HLOOKUP(F75, data!$A$1:$BOP$23, VLOOKUP(TFM!$A$2, BS!$A$66:$B$93, 2, FALSE), FALSE)), 0, (HLOOKUP(F75, data!$A$1:$BOP$23, VLOOKUP(TFM!$A$2, BS!$A$66:$B$93, 2, FALSE), FALSE)))</f>
        <v>0</v>
      </c>
      <c r="K75" s="176">
        <f>IF(ISNA(HLOOKUP(G75, data!$A$1:$BOP$23, VLOOKUP(TFM!$A$2, BS!$A$66:$B$93, 2, FALSE), FALSE)), 0, (HLOOKUP(G75, data!$A$1:$BOP$23, VLOOKUP(TFM!$A$2, BS!$A$66:$B$93, 2, FALSE), FALSE)))</f>
        <v>106624</v>
      </c>
      <c r="L75" s="176">
        <f>IF(ISNA(HLOOKUP(H75, data!$A$1:$BOP$23, VLOOKUP(TFM!$A$2, BS!$A$66:$B$93, 2, FALSE), FALSE)), 0, (HLOOKUP(H75, data!$A$1:$BOP$23, VLOOKUP(TFM!$A$2, BS!$A$66:$B$93, 2, FALSE), FALSE)))</f>
        <v>108094</v>
      </c>
      <c r="M75" s="176">
        <f>IF(ISNA(HLOOKUP(I75, data!$A$1:$BOP$23, VLOOKUP(TFM!$A$2, BS!$A$66:$B$93, 2, FALSE), FALSE)), 0, (HLOOKUP(I75, data!$A$1:$BOP$23, VLOOKUP(TFM!$A$2, BS!$A$66:$B$93, 2, FALSE), FALSE)))</f>
        <v>-1470</v>
      </c>
      <c r="N75" s="176">
        <f t="shared" si="171"/>
        <v>-1470</v>
      </c>
      <c r="O75" s="41" t="str">
        <f t="shared" si="144"/>
        <v>ffins_pen_h_rv</v>
      </c>
      <c r="P75" s="41" t="str">
        <f t="shared" si="145"/>
        <v>ffins_pen_h_rv_A</v>
      </c>
      <c r="Q75" s="41" t="str">
        <f t="shared" si="146"/>
        <v>ffins_pen_h_rv_L</v>
      </c>
      <c r="R75" s="41" t="str">
        <f t="shared" si="147"/>
        <v>ffins_pen_h_rv_n</v>
      </c>
      <c r="S75" s="177"/>
      <c r="T75" s="177"/>
      <c r="U75" s="176">
        <f>IF(ISNA(HLOOKUP(O75, data!$A$1:$BOP$23, VLOOKUP(TFM!$A$2, BS!$A$66:$B$93, 2, FALSE), FALSE)), 0, (HLOOKUP(O75, data!$A$1:$BOP$23, VLOOKUP(TFM!$A$2, BS!$A$66:$B$93, 2, FALSE), FALSE)))</f>
        <v>106624</v>
      </c>
      <c r="V75" s="176">
        <f>IF(ISNA(HLOOKUP(P75, data!$A$1:$BOP$23, VLOOKUP(TFM!$A$2, BS!$A$66:$B$93, 2, FALSE), FALSE)), 0, (HLOOKUP(P75, data!$A$1:$BOP$23, VLOOKUP(TFM!$A$2, BS!$A$66:$B$93, 2, FALSE), FALSE)))</f>
        <v>0</v>
      </c>
      <c r="W75" s="176">
        <f>IF(ISNA(HLOOKUP(Q75, data!$A$1:$BOP$23, VLOOKUP(TFM!$A$2, BS!$A$66:$B$93, 2, FALSE), FALSE)), 0, (HLOOKUP(Q75, data!$A$1:$BOP$23, VLOOKUP(TFM!$A$2, BS!$A$66:$B$93, 2, FALSE), FALSE)))</f>
        <v>0</v>
      </c>
      <c r="X75" s="176">
        <f>IF(ISNA(HLOOKUP(R75, data!$A$1:$BOP$23, VLOOKUP(TFM!$A$2, BS!$A$66:$B$93, 2, FALSE), FALSE)), 0, (HLOOKUP(R75, data!$A$1:$BOP$23, VLOOKUP(TFM!$A$2, BS!$A$66:$B$93, 2, FALSE), FALSE)))</f>
        <v>0</v>
      </c>
      <c r="Y75" s="176">
        <f t="shared" si="170"/>
        <v>106624</v>
      </c>
      <c r="Z75" s="41" t="str">
        <f t="shared" si="148"/>
        <v>ffins_pen_g_rv</v>
      </c>
      <c r="AA75" s="41" t="str">
        <f t="shared" si="149"/>
        <v>ffins_pen_g_rv_A</v>
      </c>
      <c r="AB75" s="41" t="str">
        <f t="shared" si="150"/>
        <v>ffins_pen_g_rv_L</v>
      </c>
      <c r="AC75" s="41" t="str">
        <f t="shared" si="151"/>
        <v>ffins_pen_g_rv_n</v>
      </c>
      <c r="AD75" s="177"/>
      <c r="AE75" s="177"/>
      <c r="AF75" s="176">
        <f>IF(ISNA(HLOOKUP(Z75, data!$A$1:$BOP$23, VLOOKUP(TFM!$A$2, BS!$A$66:$B$93, 2, FALSE), FALSE)), 0, (HLOOKUP(Z75, data!$A$1:$BOP$23, VLOOKUP(TFM!$A$2, BS!$A$66:$B$93, 2, FALSE), FALSE)))</f>
        <v>0</v>
      </c>
      <c r="AG75" s="176">
        <f>IF(ISNA(HLOOKUP(AA75, data!$A$1:$BOP$23, VLOOKUP(TFM!$A$2, BS!$A$66:$B$93, 2, FALSE), FALSE)), 0, (HLOOKUP(AA75, data!$A$1:$BOP$23, VLOOKUP(TFM!$A$2, BS!$A$66:$B$93, 2, FALSE), FALSE)))</f>
        <v>0</v>
      </c>
      <c r="AH75" s="176">
        <f>IF(ISNA(HLOOKUP(AB75, data!$A$1:$BOP$23, VLOOKUP(TFM!$A$2, BS!$A$66:$B$93, 2, FALSE), FALSE)), 0, (HLOOKUP(AB75, data!$A$1:$BOP$23, VLOOKUP(TFM!$A$2, BS!$A$66:$B$93, 2, FALSE), FALSE)))</f>
        <v>0</v>
      </c>
      <c r="AI75" s="176">
        <f>IF(ISNA(HLOOKUP(AC75, data!$A$1:$BOP$23, VLOOKUP(TFM!$A$2, BS!$A$66:$B$93, 2, FALSE), FALSE)), 0, (HLOOKUP(AC75, data!$A$1:$BOP$23, VLOOKUP(TFM!$A$2, BS!$A$66:$B$93, 2, FALSE), FALSE)))</f>
        <v>0</v>
      </c>
      <c r="AJ75" s="176">
        <f t="shared" si="152"/>
        <v>0</v>
      </c>
      <c r="AK75" s="41" t="str">
        <f t="shared" si="153"/>
        <v>ffins_pen_f_rv</v>
      </c>
      <c r="AL75" s="41" t="str">
        <f t="shared" si="154"/>
        <v>ffins_pen_f_rv_A</v>
      </c>
      <c r="AM75" s="41" t="str">
        <f t="shared" si="155"/>
        <v>ffins_pen_f_rv_L</v>
      </c>
      <c r="AN75" s="41" t="str">
        <f t="shared" si="156"/>
        <v>ffins_pen_f_rv_n</v>
      </c>
      <c r="AO75" s="177"/>
      <c r="AP75" s="177"/>
      <c r="AQ75" s="176">
        <f>IF(ISNA(HLOOKUP(AK75, data!$A$1:$BOP$23, VLOOKUP(TFM!$A$2, BS!$A$66:$B$93, 2, FALSE), FALSE)), 0, (HLOOKUP(AK75, data!$A$1:$BOP$23, VLOOKUP(TFM!$A$2, BS!$A$66:$B$93, 2, FALSE), FALSE)))</f>
        <v>-108094</v>
      </c>
      <c r="AR75" s="176">
        <f>IF(ISNA(HLOOKUP(AL75, data!$A$1:$BOP$23, VLOOKUP(TFM!$A$2, BS!$A$66:$B$93, 2, FALSE), FALSE)), 0, (HLOOKUP(AL75, data!$A$1:$BOP$23, VLOOKUP(TFM!$A$2, BS!$A$66:$B$93, 2, FALSE), FALSE)))</f>
        <v>0</v>
      </c>
      <c r="AS75" s="176">
        <f>IF(ISNA(HLOOKUP(AM75, data!$A$1:$BOP$23, VLOOKUP(TFM!$A$2, BS!$A$66:$B$93, 2, FALSE), FALSE)), 0, (HLOOKUP(AM75, data!$A$1:$BOP$23, VLOOKUP(TFM!$A$2, BS!$A$66:$B$93, 2, FALSE), FALSE)))</f>
        <v>0</v>
      </c>
      <c r="AT75" s="176">
        <f>IF(ISNA(HLOOKUP(AN75, data!$A$1:$BOP$23, VLOOKUP(TFM!$A$2, BS!$A$66:$B$93, 2, FALSE), FALSE)), 0, (HLOOKUP(AN75, data!$A$1:$BOP$23, VLOOKUP(TFM!$A$2, BS!$A$66:$B$93, 2, FALSE), FALSE)))</f>
        <v>0</v>
      </c>
      <c r="AU75" s="176">
        <f t="shared" si="157"/>
        <v>-108094</v>
      </c>
      <c r="AV75" s="41" t="str">
        <f t="shared" si="158"/>
        <v>ffins_pen_nf_rv</v>
      </c>
      <c r="AW75" s="41" t="str">
        <f t="shared" si="159"/>
        <v>ffins_pen_nf_rv_A</v>
      </c>
      <c r="AX75" s="41" t="str">
        <f t="shared" si="160"/>
        <v>ffins_pen_nf_rv_L</v>
      </c>
      <c r="AY75" s="41" t="str">
        <f t="shared" si="161"/>
        <v>ffins_pen_nf_rv_n</v>
      </c>
      <c r="AZ75" s="177"/>
      <c r="BA75" s="177"/>
      <c r="BB75" s="176">
        <f>IF(ISNA(HLOOKUP(AV75, data!$A$1:$BOP$23, VLOOKUP(TFM!$A$2, BS!$A$66:$B$93, 2, FALSE), FALSE)), 0, (HLOOKUP(AV75, data!$A$1:$BOP$23, VLOOKUP(TFM!$A$2, BS!$A$66:$B$93, 2, FALSE), FALSE)))</f>
        <v>0</v>
      </c>
      <c r="BC75" s="176">
        <f>IF(ISNA(HLOOKUP(AW75, data!$A$1:$BOP$23, VLOOKUP(TFM!$A$2, BS!$A$66:$B$93, 2, FALSE), FALSE)), 0, (HLOOKUP(AW75, data!$A$1:$BOP$23, VLOOKUP(TFM!$A$2, BS!$A$66:$B$93, 2, FALSE), FALSE)))</f>
        <v>0</v>
      </c>
      <c r="BD75" s="176">
        <f>IF(ISNA(HLOOKUP(AX75, data!$A$1:$BOP$23, VLOOKUP(TFM!$A$2, BS!$A$66:$B$93, 2, FALSE), FALSE)), 0, (HLOOKUP(AX75, data!$A$1:$BOP$23, VLOOKUP(TFM!$A$2, BS!$A$66:$B$93, 2, FALSE), FALSE)))</f>
        <v>0</v>
      </c>
      <c r="BE75" s="176">
        <f>IF(ISNA(HLOOKUP(AY75, data!$A$1:$BOP$23, VLOOKUP(TFM!$A$2, BS!$A$66:$B$93, 2, FALSE), FALSE)), 0, (HLOOKUP(AY75, data!$A$1:$BOP$23, VLOOKUP(TFM!$A$2, BS!$A$66:$B$93, 2, FALSE), FALSE)))</f>
        <v>0</v>
      </c>
      <c r="BF75" s="176">
        <f t="shared" si="162"/>
        <v>0</v>
      </c>
      <c r="BG75" s="41" t="str">
        <f t="shared" si="163"/>
        <v>ffins_pen_row_rv</v>
      </c>
      <c r="BH75" s="41" t="str">
        <f t="shared" si="164"/>
        <v>ffins_pen_row_rv_A</v>
      </c>
      <c r="BI75" s="41" t="str">
        <f t="shared" si="165"/>
        <v>ffins_pen_row_rv_L</v>
      </c>
      <c r="BJ75" s="41" t="str">
        <f t="shared" si="166"/>
        <v>ffins_pen_row_rv_n</v>
      </c>
      <c r="BK75" s="177"/>
      <c r="BL75" s="177"/>
      <c r="BM75" s="176">
        <f>IF(ISNA(HLOOKUP(BG75, data!$A$1:$BOP$23, VLOOKUP(TFM!$A$2, BS!$A$66:$B$93, 2, FALSE), FALSE)), 0, (HLOOKUP(BG75, data!$A$1:$BOP$23, VLOOKUP(TFM!$A$2, BS!$A$66:$B$93, 2, FALSE), FALSE)))</f>
        <v>1470</v>
      </c>
      <c r="BN75" s="176">
        <f>IF(ISNA(HLOOKUP(BH75, data!$A$1:$BOP$23, VLOOKUP(TFM!$A$2, BS!$A$66:$B$93, 2, FALSE), FALSE)), 0, (HLOOKUP(BH75, data!$A$1:$BOP$23, VLOOKUP(TFM!$A$2, BS!$A$66:$B$93, 2, FALSE), FALSE)))</f>
        <v>0</v>
      </c>
      <c r="BO75" s="176">
        <f>IF(ISNA(HLOOKUP(BI75, data!$A$1:$BOP$23, VLOOKUP(TFM!$A$2, BS!$A$66:$B$93, 2, FALSE), FALSE)), 0, (HLOOKUP(BI75, data!$A$1:$BOP$23, VLOOKUP(TFM!$A$2, BS!$A$66:$B$93, 2, FALSE), FALSE)))</f>
        <v>0</v>
      </c>
      <c r="BP75" s="176">
        <f>IF(ISNA(HLOOKUP(BJ75, data!$A$1:$BOP$23, VLOOKUP(TFM!$A$2, BS!$A$66:$B$93, 2, FALSE), FALSE)), 0, (HLOOKUP(BJ75, data!$A$1:$BOP$23, VLOOKUP(TFM!$A$2, BS!$A$66:$B$93, 2, FALSE), FALSE)))</f>
        <v>0</v>
      </c>
      <c r="BQ75" s="176">
        <f t="shared" si="167"/>
        <v>1470</v>
      </c>
    </row>
    <row r="76" spans="1:72" x14ac:dyDescent="0.2">
      <c r="A76" s="36" t="s">
        <v>20</v>
      </c>
      <c r="C76" s="108" t="s">
        <v>206</v>
      </c>
      <c r="D76" s="36" t="s">
        <v>190</v>
      </c>
      <c r="E76" s="36" t="str">
        <f t="shared" si="168"/>
        <v>ffdop</v>
      </c>
      <c r="F76" s="41" t="str">
        <f t="shared" si="169"/>
        <v>ffdop_s1_rv</v>
      </c>
      <c r="G76" s="41" t="str">
        <f t="shared" si="140"/>
        <v>ffdop_s1_rv_A</v>
      </c>
      <c r="H76" s="41" t="str">
        <f t="shared" si="141"/>
        <v>ffdop_s1_rv_L</v>
      </c>
      <c r="I76" s="41" t="str">
        <f t="shared" si="142"/>
        <v>ffdop_s1_rv_n</v>
      </c>
      <c r="J76" s="99">
        <f>IF(ISNA(HLOOKUP(F76, data!$A$1:$BOP$23, VLOOKUP(TFM!$A$2, BS!$A$66:$B$93, 2, FALSE), FALSE)), 0, (HLOOKUP(F76, data!$A$1:$BOP$23, VLOOKUP(TFM!$A$2, BS!$A$66:$B$93, 2, FALSE), FALSE)))</f>
        <v>62650</v>
      </c>
      <c r="K76" s="99">
        <f>IF(ISNA(HLOOKUP(G76, data!$A$1:$BOP$23, VLOOKUP(TFM!$A$2, BS!$A$66:$B$93, 2, FALSE), FALSE)), 0, (HLOOKUP(G76, data!$A$1:$BOP$23, VLOOKUP(TFM!$A$2, BS!$A$66:$B$93, 2, FALSE), FALSE)))</f>
        <v>0</v>
      </c>
      <c r="L76" s="99">
        <f>IF(ISNA(HLOOKUP(H76, data!$A$1:$BOP$23, VLOOKUP(TFM!$A$2, BS!$A$66:$B$93, 2, FALSE), FALSE)), 0, (HLOOKUP(H76, data!$A$1:$BOP$23, VLOOKUP(TFM!$A$2, BS!$A$66:$B$93, 2, FALSE), FALSE)))</f>
        <v>0</v>
      </c>
      <c r="M76" s="99">
        <f>IF(ISNA(HLOOKUP(I76, data!$A$1:$BOP$23, VLOOKUP(TFM!$A$2, BS!$A$66:$B$93, 2, FALSE), FALSE)), 0, (HLOOKUP(I76, data!$A$1:$BOP$23, VLOOKUP(TFM!$A$2, BS!$A$66:$B$93, 2, FALSE), FALSE)))</f>
        <v>0</v>
      </c>
      <c r="N76" s="99">
        <f t="shared" si="171"/>
        <v>62650</v>
      </c>
      <c r="O76" s="41" t="str">
        <f t="shared" si="144"/>
        <v>ffdop_h_rv</v>
      </c>
      <c r="P76" s="41" t="str">
        <f t="shared" si="145"/>
        <v>ffdop_h_rv_A</v>
      </c>
      <c r="Q76" s="41" t="str">
        <f t="shared" si="146"/>
        <v>ffdop_h_rv_L</v>
      </c>
      <c r="R76" s="41" t="str">
        <f t="shared" si="147"/>
        <v>ffdop_h_rv_n</v>
      </c>
      <c r="S76" s="171"/>
      <c r="T76" s="171"/>
      <c r="U76" s="99">
        <f>IF(ISNA(HLOOKUP(O76, data!$A$1:$BOP$23, VLOOKUP(TFM!$A$2, BS!$A$66:$B$93, 2, FALSE), FALSE)), 0, (HLOOKUP(O76, data!$A$1:$BOP$23, VLOOKUP(TFM!$A$2, BS!$A$66:$B$93, 2, FALSE), FALSE)))</f>
        <v>-150</v>
      </c>
      <c r="V76" s="99">
        <f>IF(ISNA(HLOOKUP(P76, data!$A$1:$BOP$23, VLOOKUP(TFM!$A$2, BS!$A$66:$B$93, 2, FALSE), FALSE)), 0, (HLOOKUP(P76, data!$A$1:$BOP$23, VLOOKUP(TFM!$A$2, BS!$A$66:$B$93, 2, FALSE), FALSE)))</f>
        <v>0</v>
      </c>
      <c r="W76" s="99">
        <f>IF(ISNA(HLOOKUP(Q76, data!$A$1:$BOP$23, VLOOKUP(TFM!$A$2, BS!$A$66:$B$93, 2, FALSE), FALSE)), 0, (HLOOKUP(Q76, data!$A$1:$BOP$23, VLOOKUP(TFM!$A$2, BS!$A$66:$B$93, 2, FALSE), FALSE)))</f>
        <v>0</v>
      </c>
      <c r="X76" s="99">
        <f>IF(ISNA(HLOOKUP(R76, data!$A$1:$BOP$23, VLOOKUP(TFM!$A$2, BS!$A$66:$B$93, 2, FALSE), FALSE)), 0, (HLOOKUP(R76, data!$A$1:$BOP$23, VLOOKUP(TFM!$A$2, BS!$A$66:$B$93, 2, FALSE), FALSE)))</f>
        <v>0</v>
      </c>
      <c r="Y76" s="99">
        <f t="shared" si="170"/>
        <v>-150</v>
      </c>
      <c r="Z76" s="41" t="str">
        <f t="shared" si="148"/>
        <v>ffdop_g_rv</v>
      </c>
      <c r="AA76" s="41" t="str">
        <f t="shared" si="149"/>
        <v>ffdop_g_rv_A</v>
      </c>
      <c r="AB76" s="41" t="str">
        <f t="shared" si="150"/>
        <v>ffdop_g_rv_L</v>
      </c>
      <c r="AC76" s="41" t="str">
        <f t="shared" si="151"/>
        <v>ffdop_g_rv_n</v>
      </c>
      <c r="AD76" s="171"/>
      <c r="AE76" s="171"/>
      <c r="AF76" s="99">
        <f>IF(ISNA(HLOOKUP(Z76, data!$A$1:$BOP$23, VLOOKUP(TFM!$A$2, BS!$A$66:$B$93, 2, FALSE), FALSE)), 0, (HLOOKUP(Z76, data!$A$1:$BOP$23, VLOOKUP(TFM!$A$2, BS!$A$66:$B$93, 2, FALSE), FALSE)))</f>
        <v>3292</v>
      </c>
      <c r="AG76" s="99">
        <f>IF(ISNA(HLOOKUP(AA76, data!$A$1:$BOP$23, VLOOKUP(TFM!$A$2, BS!$A$66:$B$93, 2, FALSE), FALSE)), 0, (HLOOKUP(AA76, data!$A$1:$BOP$23, VLOOKUP(TFM!$A$2, BS!$A$66:$B$93, 2, FALSE), FALSE)))</f>
        <v>0</v>
      </c>
      <c r="AH76" s="99">
        <f>IF(ISNA(HLOOKUP(AB76, data!$A$1:$BOP$23, VLOOKUP(TFM!$A$2, BS!$A$66:$B$93, 2, FALSE), FALSE)), 0, (HLOOKUP(AB76, data!$A$1:$BOP$23, VLOOKUP(TFM!$A$2, BS!$A$66:$B$93, 2, FALSE), FALSE)))</f>
        <v>0</v>
      </c>
      <c r="AI76" s="99">
        <f>IF(ISNA(HLOOKUP(AC76, data!$A$1:$BOP$23, VLOOKUP(TFM!$A$2, BS!$A$66:$B$93, 2, FALSE), FALSE)), 0, (HLOOKUP(AC76, data!$A$1:$BOP$23, VLOOKUP(TFM!$A$2, BS!$A$66:$B$93, 2, FALSE), FALSE)))</f>
        <v>0</v>
      </c>
      <c r="AJ76" s="99">
        <f t="shared" si="152"/>
        <v>3292</v>
      </c>
      <c r="AK76" s="41" t="str">
        <f t="shared" si="153"/>
        <v>ffdop_f_rv</v>
      </c>
      <c r="AL76" s="41" t="str">
        <f t="shared" si="154"/>
        <v>ffdop_f_rv_A</v>
      </c>
      <c r="AM76" s="41" t="str">
        <f t="shared" si="155"/>
        <v>ffdop_f_rv_L</v>
      </c>
      <c r="AN76" s="41" t="str">
        <f t="shared" si="156"/>
        <v>ffdop_f_rv_n</v>
      </c>
      <c r="AO76" s="171"/>
      <c r="AP76" s="171"/>
      <c r="AQ76" s="99">
        <f>IF(ISNA(HLOOKUP(AK76, data!$A$1:$BOP$23, VLOOKUP(TFM!$A$2, BS!$A$66:$B$93, 2, FALSE), FALSE)), 0, (HLOOKUP(AK76, data!$A$1:$BOP$23, VLOOKUP(TFM!$A$2, BS!$A$66:$B$93, 2, FALSE), FALSE)))</f>
        <v>102044</v>
      </c>
      <c r="AR76" s="99">
        <f>IF(ISNA(HLOOKUP(AL76, data!$A$1:$BOP$23, VLOOKUP(TFM!$A$2, BS!$A$66:$B$93, 2, FALSE), FALSE)), 0, (HLOOKUP(AL76, data!$A$1:$BOP$23, VLOOKUP(TFM!$A$2, BS!$A$66:$B$93, 2, FALSE), FALSE)))</f>
        <v>0</v>
      </c>
      <c r="AS76" s="99">
        <f>IF(ISNA(HLOOKUP(AM76, data!$A$1:$BOP$23, VLOOKUP(TFM!$A$2, BS!$A$66:$B$93, 2, FALSE), FALSE)), 0, (HLOOKUP(AM76, data!$A$1:$BOP$23, VLOOKUP(TFM!$A$2, BS!$A$66:$B$93, 2, FALSE), FALSE)))</f>
        <v>0</v>
      </c>
      <c r="AT76" s="99">
        <f>IF(ISNA(HLOOKUP(AN76, data!$A$1:$BOP$23, VLOOKUP(TFM!$A$2, BS!$A$66:$B$93, 2, FALSE), FALSE)), 0, (HLOOKUP(AN76, data!$A$1:$BOP$23, VLOOKUP(TFM!$A$2, BS!$A$66:$B$93, 2, FALSE), FALSE)))</f>
        <v>0</v>
      </c>
      <c r="AU76" s="99">
        <f t="shared" si="157"/>
        <v>102044</v>
      </c>
      <c r="AV76" s="41" t="str">
        <f t="shared" si="158"/>
        <v>ffdop_nf_rv</v>
      </c>
      <c r="AW76" s="41" t="str">
        <f t="shared" si="159"/>
        <v>ffdop_nf_rv_A</v>
      </c>
      <c r="AX76" s="41" t="str">
        <f t="shared" si="160"/>
        <v>ffdop_nf_rv_L</v>
      </c>
      <c r="AY76" s="41" t="str">
        <f t="shared" si="161"/>
        <v>ffdop_nf_rv_n</v>
      </c>
      <c r="AZ76" s="171"/>
      <c r="BA76" s="171"/>
      <c r="BB76" s="99">
        <f>IF(ISNA(HLOOKUP(AV76, data!$A$1:$BOP$23, VLOOKUP(TFM!$A$2, BS!$A$66:$B$93, 2, FALSE), FALSE)), 0, (HLOOKUP(AV76, data!$A$1:$BOP$23, VLOOKUP(TFM!$A$2, BS!$A$66:$B$93, 2, FALSE), FALSE)))</f>
        <v>-42536</v>
      </c>
      <c r="BC76" s="99">
        <f>IF(ISNA(HLOOKUP(AW76, data!$A$1:$BOP$23, VLOOKUP(TFM!$A$2, BS!$A$66:$B$93, 2, FALSE), FALSE)), 0, (HLOOKUP(AW76, data!$A$1:$BOP$23, VLOOKUP(TFM!$A$2, BS!$A$66:$B$93, 2, FALSE), FALSE)))</f>
        <v>0</v>
      </c>
      <c r="BD76" s="99">
        <f>IF(ISNA(HLOOKUP(AX76, data!$A$1:$BOP$23, VLOOKUP(TFM!$A$2, BS!$A$66:$B$93, 2, FALSE), FALSE)), 0, (HLOOKUP(AX76, data!$A$1:$BOP$23, VLOOKUP(TFM!$A$2, BS!$A$66:$B$93, 2, FALSE), FALSE)))</f>
        <v>0</v>
      </c>
      <c r="BE76" s="99">
        <f>IF(ISNA(HLOOKUP(AY76, data!$A$1:$BOP$23, VLOOKUP(TFM!$A$2, BS!$A$66:$B$93, 2, FALSE), FALSE)), 0, (HLOOKUP(AY76, data!$A$1:$BOP$23, VLOOKUP(TFM!$A$2, BS!$A$66:$B$93, 2, FALSE), FALSE)))</f>
        <v>0</v>
      </c>
      <c r="BF76" s="99">
        <f t="shared" si="162"/>
        <v>-42536</v>
      </c>
      <c r="BG76" s="41" t="str">
        <f t="shared" si="163"/>
        <v>ffdop_row_rv</v>
      </c>
      <c r="BH76" s="41" t="str">
        <f t="shared" si="164"/>
        <v>ffdop_row_rv_A</v>
      </c>
      <c r="BI76" s="41" t="str">
        <f t="shared" si="165"/>
        <v>ffdop_row_rv_L</v>
      </c>
      <c r="BJ76" s="41" t="str">
        <f t="shared" si="166"/>
        <v>ffdop_row_rv_n</v>
      </c>
      <c r="BK76" s="171"/>
      <c r="BL76" s="171"/>
      <c r="BM76" s="99">
        <f>IF(ISNA(HLOOKUP(BG76, data!$A$1:$BOP$23, VLOOKUP(TFM!$A$2, BS!$A$66:$B$93, 2, FALSE), FALSE)), 0, (HLOOKUP(BG76, data!$A$1:$BOP$23, VLOOKUP(TFM!$A$2, BS!$A$66:$B$93, 2, FALSE), FALSE)))</f>
        <v>-62650</v>
      </c>
      <c r="BN76" s="99">
        <f>IF(ISNA(HLOOKUP(BH76, data!$A$1:$BOP$23, VLOOKUP(TFM!$A$2, BS!$A$66:$B$93, 2, FALSE), FALSE)), 0, (HLOOKUP(BH76, data!$A$1:$BOP$23, VLOOKUP(TFM!$A$2, BS!$A$66:$B$93, 2, FALSE), FALSE)))</f>
        <v>0</v>
      </c>
      <c r="BO76" s="99">
        <f>IF(ISNA(HLOOKUP(BI76, data!$A$1:$BOP$23, VLOOKUP(TFM!$A$2, BS!$A$66:$B$93, 2, FALSE), FALSE)), 0, (HLOOKUP(BI76, data!$A$1:$BOP$23, VLOOKUP(TFM!$A$2, BS!$A$66:$B$93, 2, FALSE), FALSE)))</f>
        <v>0</v>
      </c>
      <c r="BP76" s="99">
        <f>IF(ISNA(HLOOKUP(BJ76, data!$A$1:$BOP$23, VLOOKUP(TFM!$A$2, BS!$A$66:$B$93, 2, FALSE), FALSE)), 0, (HLOOKUP(BJ76, data!$A$1:$BOP$23, VLOOKUP(TFM!$A$2, BS!$A$66:$B$93, 2, FALSE), FALSE)))</f>
        <v>0</v>
      </c>
      <c r="BQ76" s="99">
        <f t="shared" si="167"/>
        <v>-62650</v>
      </c>
    </row>
    <row r="77" spans="1:72" ht="16" thickBot="1" x14ac:dyDescent="0.25">
      <c r="A77" s="36" t="s">
        <v>21</v>
      </c>
      <c r="C77" s="108" t="s">
        <v>207</v>
      </c>
      <c r="D77" s="36" t="s">
        <v>191</v>
      </c>
      <c r="E77" s="36" t="str">
        <f t="shared" si="168"/>
        <v>ffoa</v>
      </c>
      <c r="F77" s="41" t="str">
        <f t="shared" si="169"/>
        <v>ffoa_s1_rv</v>
      </c>
      <c r="G77" s="41" t="str">
        <f t="shared" si="140"/>
        <v>ffoa_s1_rv_A</v>
      </c>
      <c r="H77" s="41" t="str">
        <f t="shared" si="141"/>
        <v>ffoa_s1_rv_L</v>
      </c>
      <c r="I77" s="41" t="str">
        <f t="shared" si="142"/>
        <v>ffoa_s1_rv_n</v>
      </c>
      <c r="J77" s="99">
        <f>IF(ISNA(HLOOKUP(F77, data!$A$1:$BOP$23, VLOOKUP(TFM!$A$2, BS!$A$66:$B$93, 2, FALSE), FALSE)), 0, (HLOOKUP(F77, data!$A$1:$BOP$23, VLOOKUP(TFM!$A$2, BS!$A$66:$B$93, 2, FALSE), FALSE)))</f>
        <v>0</v>
      </c>
      <c r="K77" s="99">
        <f>IF(ISNA(HLOOKUP(G77, data!$A$1:$BOP$23, VLOOKUP(TFM!$A$2, BS!$A$66:$B$93, 2, FALSE), FALSE)), 0, (HLOOKUP(G77, data!$A$1:$BOP$23, VLOOKUP(TFM!$A$2, BS!$A$66:$B$93, 2, FALSE), FALSE)))</f>
        <v>-71482</v>
      </c>
      <c r="L77" s="99">
        <f>IF(ISNA(HLOOKUP(H77, data!$A$1:$BOP$23, VLOOKUP(TFM!$A$2, BS!$A$66:$B$93, 2, FALSE), FALSE)), 0, (HLOOKUP(H77, data!$A$1:$BOP$23, VLOOKUP(TFM!$A$2, BS!$A$66:$B$93, 2, FALSE), FALSE)))</f>
        <v>7091</v>
      </c>
      <c r="M77" s="99">
        <f>IF(ISNA(HLOOKUP(I77, data!$A$1:$BOP$23, VLOOKUP(TFM!$A$2, BS!$A$66:$B$93, 2, FALSE), FALSE)), 0, (HLOOKUP(I77, data!$A$1:$BOP$23, VLOOKUP(TFM!$A$2, BS!$A$66:$B$93, 2, FALSE), FALSE)))</f>
        <v>-78573</v>
      </c>
      <c r="N77" s="99">
        <f t="shared" si="171"/>
        <v>-78573</v>
      </c>
      <c r="O77" s="139" t="str">
        <f t="shared" si="144"/>
        <v>ffoa_h_rv</v>
      </c>
      <c r="P77" s="139" t="str">
        <f t="shared" si="145"/>
        <v>ffoa_h_rv_A</v>
      </c>
      <c r="Q77" s="139" t="str">
        <f t="shared" si="146"/>
        <v>ffoa_h_rv_L</v>
      </c>
      <c r="R77" s="139" t="str">
        <f t="shared" si="147"/>
        <v>ffoa_h_rv_n</v>
      </c>
      <c r="S77" s="171"/>
      <c r="T77" s="171"/>
      <c r="U77" s="99"/>
      <c r="V77" s="99"/>
      <c r="W77" s="99"/>
      <c r="X77" s="99"/>
      <c r="Y77" s="99"/>
      <c r="Z77" s="139" t="str">
        <f t="shared" si="148"/>
        <v>ffoa_g_rv</v>
      </c>
      <c r="AA77" s="139" t="str">
        <f t="shared" si="149"/>
        <v>ffoa_g_rv_A</v>
      </c>
      <c r="AB77" s="139" t="str">
        <f t="shared" si="150"/>
        <v>ffoa_g_rv_L</v>
      </c>
      <c r="AC77" s="139" t="str">
        <f t="shared" si="151"/>
        <v>ffoa_g_rv_n</v>
      </c>
      <c r="AD77" s="171"/>
      <c r="AE77" s="171"/>
      <c r="AF77" s="99">
        <f>IF(ISNA(HLOOKUP(Z77, data!$A$1:$BOP$23, VLOOKUP(TFM!$A$2, BS!$A$66:$B$93, 2, FALSE), FALSE)), 0, (HLOOKUP(Z77, data!$A$1:$BOP$23, VLOOKUP(TFM!$A$2, BS!$A$66:$B$93, 2, FALSE), FALSE)))</f>
        <v>-8</v>
      </c>
      <c r="AG77" s="99">
        <f>IF(ISNA(HLOOKUP(AA77, data!$A$1:$BOP$23, VLOOKUP(TFM!$A$2, BS!$A$66:$B$93, 2, FALSE), FALSE)), 0, (HLOOKUP(AA77, data!$A$1:$BOP$23, VLOOKUP(TFM!$A$2, BS!$A$66:$B$93, 2, FALSE), FALSE)))</f>
        <v>0</v>
      </c>
      <c r="AH77" s="99">
        <f>IF(ISNA(HLOOKUP(AB77, data!$A$1:$BOP$23, VLOOKUP(TFM!$A$2, BS!$A$66:$B$93, 2, FALSE), FALSE)), 0, (HLOOKUP(AB77, data!$A$1:$BOP$23, VLOOKUP(TFM!$A$2, BS!$A$66:$B$93, 2, FALSE), FALSE)))</f>
        <v>0</v>
      </c>
      <c r="AI77" s="99"/>
      <c r="AJ77" s="99">
        <f t="shared" si="152"/>
        <v>-8</v>
      </c>
      <c r="AK77" s="139" t="str">
        <f t="shared" si="153"/>
        <v>ffoa_f_rv</v>
      </c>
      <c r="AL77" s="139" t="str">
        <f t="shared" si="154"/>
        <v>ffoa_f_rv_A</v>
      </c>
      <c r="AM77" s="139" t="str">
        <f t="shared" si="155"/>
        <v>ffoa_f_rv_L</v>
      </c>
      <c r="AN77" s="139" t="str">
        <f t="shared" si="156"/>
        <v>ffoa_f_rv_n</v>
      </c>
      <c r="AO77" s="171"/>
      <c r="AP77" s="171"/>
      <c r="AQ77" s="99">
        <f>IF(ISNA(HLOOKUP(AK77, data!$A$1:$BOP$23, VLOOKUP(TFM!$A$2, BS!$A$66:$B$93, 2, FALSE), FALSE)), 0, (HLOOKUP(AK77, data!$A$1:$BOP$23, VLOOKUP(TFM!$A$2, BS!$A$66:$B$93, 2, FALSE), FALSE)))</f>
        <v>0</v>
      </c>
      <c r="AR77" s="99">
        <f>IF(ISNA(HLOOKUP(AL77, data!$A$1:$BOP$23, VLOOKUP(TFM!$A$2, BS!$A$66:$B$93, 2, FALSE), FALSE)), 0, (HLOOKUP(AL77, data!$A$1:$BOP$23, VLOOKUP(TFM!$A$2, BS!$A$66:$B$93, 2, FALSE), FALSE)))</f>
        <v>13478</v>
      </c>
      <c r="AS77" s="99">
        <f>IF(ISNA(HLOOKUP(AM77, data!$A$1:$BOP$23, VLOOKUP(TFM!$A$2, BS!$A$66:$B$93, 2, FALSE), FALSE)), 0, (HLOOKUP(AM77, data!$A$1:$BOP$23, VLOOKUP(TFM!$A$2, BS!$A$66:$B$93, 2, FALSE), FALSE)))</f>
        <v>7691</v>
      </c>
      <c r="AT77" s="99"/>
      <c r="AU77" s="99">
        <f t="shared" si="157"/>
        <v>-5787</v>
      </c>
      <c r="AV77" s="139" t="str">
        <f t="shared" si="158"/>
        <v>ffoa_nf_rv</v>
      </c>
      <c r="AW77" s="139" t="str">
        <f t="shared" si="159"/>
        <v>ffoa_nf_rv_A</v>
      </c>
      <c r="AX77" s="139" t="str">
        <f t="shared" si="160"/>
        <v>ffoa_nf_rv_L</v>
      </c>
      <c r="AY77" s="139" t="str">
        <f t="shared" si="161"/>
        <v>ffoa_nf_rv_n</v>
      </c>
      <c r="AZ77" s="171"/>
      <c r="BA77" s="171"/>
      <c r="BB77" s="99">
        <f>IF(ISNA(HLOOKUP(AV77, data!$A$1:$BOP$23, VLOOKUP(TFM!$A$2, BS!$A$66:$B$93, 2, FALSE), FALSE)), 0, (HLOOKUP(AV77, data!$A$1:$BOP$23, VLOOKUP(TFM!$A$2, BS!$A$66:$B$93, 2, FALSE), FALSE)))</f>
        <v>0</v>
      </c>
      <c r="BC77" s="99">
        <f>IF(ISNA(HLOOKUP(AW77, data!$A$1:$BOP$23, VLOOKUP(TFM!$A$2, BS!$A$66:$B$93, 2, FALSE), FALSE)), 0, (HLOOKUP(AW77, data!$A$1:$BOP$23, VLOOKUP(TFM!$A$2, BS!$A$66:$B$93, 2, FALSE), FALSE)))</f>
        <v>-84953</v>
      </c>
      <c r="BD77" s="99">
        <f>IF(ISNA(HLOOKUP(AX77, data!$A$1:$BOP$23, VLOOKUP(TFM!$A$2, BS!$A$66:$B$93, 2, FALSE), FALSE)), 0, (HLOOKUP(AX77, data!$A$1:$BOP$23, VLOOKUP(TFM!$A$2, BS!$A$66:$B$93, 2, FALSE), FALSE)))</f>
        <v>-600</v>
      </c>
      <c r="BE77" s="99"/>
      <c r="BF77" s="99">
        <f t="shared" si="162"/>
        <v>84353</v>
      </c>
      <c r="BG77" s="139" t="str">
        <f t="shared" si="163"/>
        <v>ffoa_row_rv</v>
      </c>
      <c r="BH77" s="139" t="str">
        <f t="shared" si="164"/>
        <v>ffoa_row_rv_A</v>
      </c>
      <c r="BI77" s="139" t="str">
        <f t="shared" si="165"/>
        <v>ffoa_row_rv_L</v>
      </c>
      <c r="BJ77" s="139" t="str">
        <f t="shared" si="166"/>
        <v>ffoa_row_rv_n</v>
      </c>
      <c r="BK77" s="171"/>
      <c r="BL77" s="171"/>
      <c r="BM77" s="99">
        <f>IF(ISNA(HLOOKUP(BG77, data!$A$1:$BOP$23, VLOOKUP(TFM!$A$2, BS!$A$66:$B$93, 2, FALSE), FALSE)), 0, (HLOOKUP(BG77, data!$A$1:$BOP$23, VLOOKUP(TFM!$A$2, BS!$A$66:$B$93, 2, FALSE), FALSE)))</f>
        <v>0</v>
      </c>
      <c r="BN77" s="99">
        <f>IF(ISNA(HLOOKUP(BH77, data!$A$1:$BOP$23, VLOOKUP(TFM!$A$2, BS!$A$66:$B$93, 2, FALSE), FALSE)), 0, (HLOOKUP(BH77, data!$A$1:$BOP$23, VLOOKUP(TFM!$A$2, BS!$A$66:$B$93, 2, FALSE), FALSE)))</f>
        <v>133467</v>
      </c>
      <c r="BO77" s="99">
        <f>IF(ISNA(HLOOKUP(BI77, data!$A$1:$BOP$23, VLOOKUP(TFM!$A$2, BS!$A$66:$B$93, 2, FALSE), FALSE)), 0, (HLOOKUP(BI77, data!$A$1:$BOP$23, VLOOKUP(TFM!$A$2, BS!$A$66:$B$93, 2, FALSE), FALSE)))</f>
        <v>54894</v>
      </c>
      <c r="BP77" s="99"/>
      <c r="BQ77" s="99">
        <f t="shared" si="167"/>
        <v>-78573</v>
      </c>
    </row>
    <row r="78" spans="1:72" ht="16" thickBot="1" x14ac:dyDescent="0.25">
      <c r="C78" s="108"/>
      <c r="J78" s="143"/>
      <c r="K78" s="143"/>
      <c r="L78" s="143"/>
      <c r="M78" s="143"/>
      <c r="N78" s="178">
        <f>SUM(N76:N77,N70,N67,N64,N59:N61)</f>
        <v>-33027</v>
      </c>
      <c r="O78" s="141"/>
      <c r="P78" s="141"/>
      <c r="Q78" s="141"/>
      <c r="R78" s="141"/>
      <c r="S78" s="179"/>
      <c r="T78" s="179"/>
      <c r="U78" s="143"/>
      <c r="V78" s="143"/>
      <c r="W78" s="143"/>
      <c r="X78" s="143"/>
      <c r="Y78" s="178">
        <f>SUM(Y76:Y77,Y70,Y67,Y64,Y59:Y61)</f>
        <v>396578</v>
      </c>
      <c r="Z78" s="141"/>
      <c r="AA78" s="141"/>
      <c r="AB78" s="141"/>
      <c r="AC78" s="141"/>
      <c r="AD78" s="179"/>
      <c r="AE78" s="179"/>
      <c r="AF78" s="143"/>
      <c r="AG78" s="143"/>
      <c r="AH78" s="143"/>
      <c r="AI78" s="143"/>
      <c r="AJ78" s="178">
        <f>SUM(AJ76:AJ77,AJ70,AJ67,AJ64,AJ59:AJ61)</f>
        <v>63876</v>
      </c>
      <c r="AK78" s="141"/>
      <c r="AL78" s="141"/>
      <c r="AM78" s="141"/>
      <c r="AN78" s="141"/>
      <c r="AO78" s="179"/>
      <c r="AP78" s="179"/>
      <c r="AQ78" s="143"/>
      <c r="AR78" s="143"/>
      <c r="AS78" s="143"/>
      <c r="AT78" s="143"/>
      <c r="AU78" s="178">
        <f>SUM(AU76:AU77,AU70,AU67,AU64,AU59:AU61)</f>
        <v>284508</v>
      </c>
      <c r="AV78" s="141"/>
      <c r="AW78" s="141"/>
      <c r="AX78" s="141"/>
      <c r="AY78" s="141"/>
      <c r="AZ78" s="179"/>
      <c r="BA78" s="179"/>
      <c r="BB78" s="143"/>
      <c r="BC78" s="143"/>
      <c r="BD78" s="143"/>
      <c r="BE78" s="143"/>
      <c r="BF78" s="178">
        <f>SUM(BF76:BF77,BF70,BF67,BF64,BF59:BF61)</f>
        <v>244638</v>
      </c>
      <c r="BG78" s="141"/>
      <c r="BH78" s="141"/>
      <c r="BI78" s="141"/>
      <c r="BJ78" s="141"/>
      <c r="BK78" s="179"/>
      <c r="BL78" s="179"/>
      <c r="BM78" s="143"/>
      <c r="BN78" s="143"/>
      <c r="BO78" s="143"/>
      <c r="BP78" s="143"/>
      <c r="BQ78" s="178">
        <f>SUM(BQ76:BQ77,BQ70,BQ67,BQ64,BQ59:BQ61)</f>
        <v>-160089</v>
      </c>
      <c r="BR78" s="141"/>
      <c r="BS78" s="141"/>
      <c r="BT78" s="148"/>
    </row>
    <row r="79" spans="1:72" x14ac:dyDescent="0.2">
      <c r="C79" s="36" t="s">
        <v>214</v>
      </c>
    </row>
    <row r="80" spans="1:72" x14ac:dyDescent="0.2">
      <c r="C80" s="165" t="s">
        <v>220</v>
      </c>
      <c r="D80" s="43"/>
      <c r="G80" s="36" t="s">
        <v>224</v>
      </c>
      <c r="H80" s="36" t="s">
        <v>225</v>
      </c>
      <c r="I80" s="36" t="s">
        <v>222</v>
      </c>
      <c r="J80" s="42" t="s">
        <v>68</v>
      </c>
      <c r="K80" s="42" t="s">
        <v>68</v>
      </c>
      <c r="L80" s="42" t="s">
        <v>69</v>
      </c>
      <c r="M80" s="188" t="s">
        <v>1562</v>
      </c>
      <c r="N80" s="42" t="s">
        <v>222</v>
      </c>
      <c r="P80" s="36" t="s">
        <v>224</v>
      </c>
      <c r="Q80" s="36" t="s">
        <v>225</v>
      </c>
      <c r="R80" s="36" t="s">
        <v>222</v>
      </c>
      <c r="U80" s="42" t="s">
        <v>68</v>
      </c>
      <c r="V80" s="42" t="s">
        <v>68</v>
      </c>
      <c r="W80" s="42" t="s">
        <v>69</v>
      </c>
      <c r="X80" s="42" t="s">
        <v>69</v>
      </c>
      <c r="Y80" s="42" t="s">
        <v>222</v>
      </c>
      <c r="AA80" s="36" t="s">
        <v>224</v>
      </c>
      <c r="AB80" s="36" t="s">
        <v>225</v>
      </c>
      <c r="AC80" s="36" t="s">
        <v>222</v>
      </c>
      <c r="AF80" s="42" t="s">
        <v>68</v>
      </c>
      <c r="AG80" s="42" t="s">
        <v>68</v>
      </c>
      <c r="AH80" s="42" t="s">
        <v>69</v>
      </c>
      <c r="AI80" s="42" t="s">
        <v>69</v>
      </c>
      <c r="AJ80" s="42" t="s">
        <v>222</v>
      </c>
      <c r="AL80" s="36" t="s">
        <v>224</v>
      </c>
      <c r="AM80" s="36" t="s">
        <v>225</v>
      </c>
      <c r="AN80" s="36" t="s">
        <v>222</v>
      </c>
      <c r="AQ80" s="42" t="s">
        <v>68</v>
      </c>
      <c r="AR80" s="42" t="s">
        <v>68</v>
      </c>
      <c r="AS80" s="42" t="s">
        <v>69</v>
      </c>
      <c r="AT80" s="42" t="s">
        <v>69</v>
      </c>
      <c r="AU80" s="42" t="s">
        <v>222</v>
      </c>
      <c r="AW80" s="36" t="s">
        <v>224</v>
      </c>
      <c r="AX80" s="36" t="s">
        <v>225</v>
      </c>
      <c r="AY80" s="36" t="s">
        <v>222</v>
      </c>
      <c r="BB80" s="42" t="s">
        <v>68</v>
      </c>
      <c r="BC80" s="42" t="s">
        <v>68</v>
      </c>
      <c r="BD80" s="42" t="s">
        <v>69</v>
      </c>
      <c r="BE80" s="42" t="s">
        <v>69</v>
      </c>
      <c r="BF80" s="42" t="s">
        <v>222</v>
      </c>
      <c r="BH80" s="36" t="s">
        <v>224</v>
      </c>
      <c r="BI80" s="36" t="s">
        <v>225</v>
      </c>
      <c r="BJ80" s="36" t="s">
        <v>222</v>
      </c>
      <c r="BM80" s="42" t="s">
        <v>68</v>
      </c>
      <c r="BN80" s="42" t="s">
        <v>68</v>
      </c>
      <c r="BO80" s="42" t="s">
        <v>69</v>
      </c>
      <c r="BP80" s="42" t="s">
        <v>69</v>
      </c>
      <c r="BQ80" s="42" t="s">
        <v>222</v>
      </c>
    </row>
    <row r="81" spans="1:69" x14ac:dyDescent="0.2">
      <c r="A81" s="43" t="s">
        <v>58</v>
      </c>
      <c r="B81" s="43"/>
      <c r="C81" s="166" t="s">
        <v>212</v>
      </c>
      <c r="D81" s="167" t="s">
        <v>141</v>
      </c>
      <c r="E81" s="167" t="str">
        <f t="shared" ref="E81:E100" si="172">CONCATENATE("ff", D81)</f>
        <v>fft</v>
      </c>
      <c r="F81" s="168" t="str">
        <f t="shared" ref="F81:F100" si="173">CONCATENATE($E81, "_", F$4, "_", $C$79)</f>
        <v>fft_s1_oc</v>
      </c>
      <c r="G81" s="168" t="str">
        <f t="shared" ref="G81:G100" si="174">CONCATENATE($E81, "_", G$4, "_", $C$79, "_", K$5)</f>
        <v>fft_s1_oc_A</v>
      </c>
      <c r="H81" s="168" t="str">
        <f t="shared" ref="H81:H100" si="175">CONCATENATE($E81, "_", H$4, "_", $C$79, "_", L$5)</f>
        <v>fft_s1_oc_L</v>
      </c>
      <c r="I81" s="168" t="str">
        <f t="shared" ref="I81:I100" si="176">CONCATENATE($E81, "_", H$4, "_", $C$79, "_", N$5)</f>
        <v>fft_s1_oc_n</v>
      </c>
      <c r="J81" s="169">
        <f>IF(ISNA(HLOOKUP(F81, data!$A$1:$BOP$23, VLOOKUP(TFM!$A$2, BS!$A$66:$B$93, 2, FALSE), FALSE)), 0, (HLOOKUP(F81, data!$A$1:$BOP$23, VLOOKUP(TFM!$A$2, BS!$A$66:$B$93, 2, FALSE), FALSE)))</f>
        <v>0</v>
      </c>
      <c r="K81" s="169">
        <f>IF(ISNA(HLOOKUP(G81, data!$A$1:$BOP$23, VLOOKUP(TFM!$A$2, BS!$A$66:$B$93, 2, FALSE), FALSE)), 0, (HLOOKUP(G81, data!$A$1:$BOP$23, VLOOKUP(TFM!$A$2, BS!$A$66:$B$93, 2, FALSE), FALSE)))</f>
        <v>132566</v>
      </c>
      <c r="L81" s="169">
        <f>IF(ISNA(HLOOKUP(H81, data!$A$1:$BOP$23, VLOOKUP(TFM!$A$2, BS!$A$66:$B$93, 2, FALSE), FALSE)), 0, (HLOOKUP(H81, data!$A$1:$BOP$23, VLOOKUP(TFM!$A$2, BS!$A$66:$B$93, 2, FALSE), FALSE)))</f>
        <v>138656</v>
      </c>
      <c r="M81" s="169">
        <f>IF(ISNA(HLOOKUP(I81, data!$A$1:$BOP$23, VLOOKUP(TFM!$A$2, BS!$A$66:$B$93, 2, FALSE), FALSE)), 0, (HLOOKUP(I81, data!$A$1:$BOP$23, VLOOKUP(TFM!$A$2, BS!$A$66:$B$93, 2, FALSE), FALSE)))</f>
        <v>-6090</v>
      </c>
      <c r="N81" s="169">
        <f t="shared" ref="N81" si="177">L81-K81+J81</f>
        <v>6090</v>
      </c>
      <c r="O81" s="168" t="str">
        <f t="shared" ref="O81:O100" si="178">CONCATENATE($E81, "_", O$4, "_", $C$79)</f>
        <v>fft_h_oc</v>
      </c>
      <c r="P81" s="168" t="str">
        <f t="shared" ref="P81:P100" si="179">CONCATENATE($E81, "_", P$4, "_", $C$79, "_", V$5)</f>
        <v>fft_h_oc_A</v>
      </c>
      <c r="Q81" s="168" t="str">
        <f t="shared" ref="Q81:Q100" si="180">CONCATENATE($E81, "_", Q$4, "_", $C$79, "_", W$5)</f>
        <v>fft_h_oc_L</v>
      </c>
      <c r="R81" s="168" t="str">
        <f t="shared" ref="R81:R100" si="181">CONCATENATE($E81, "_", Q$4, "_", $C$79, "_", Y$5)</f>
        <v>fft_h_oc_n</v>
      </c>
      <c r="S81" s="170"/>
      <c r="T81" s="170"/>
      <c r="U81" s="169">
        <f>IF(ISNA(HLOOKUP(O81, data!$A$1:$BOP$23, VLOOKUP(TFM!$A$2, BS!$A$66:$B$93, 2, FALSE), FALSE)), 0, (HLOOKUP(O81, data!$A$1:$BOP$23, VLOOKUP(TFM!$A$2, BS!$A$66:$B$93, 2, FALSE), FALSE)))</f>
        <v>0</v>
      </c>
      <c r="V81" s="169">
        <f>IF(ISNA(HLOOKUP(P81, data!$A$1:$BOP$23, VLOOKUP(TFM!$A$2, BS!$A$66:$B$93, 2, FALSE), FALSE)), 0, (HLOOKUP(P81, data!$A$1:$BOP$23, VLOOKUP(TFM!$A$2, BS!$A$66:$B$93, 2, FALSE), FALSE)))</f>
        <v>199</v>
      </c>
      <c r="W81" s="169">
        <f>IF(ISNA(HLOOKUP(Q81, data!$A$1:$BOP$23, VLOOKUP(TFM!$A$2, BS!$A$66:$B$93, 2, FALSE), FALSE)), 0, (HLOOKUP(Q81, data!$A$1:$BOP$23, VLOOKUP(TFM!$A$2, BS!$A$66:$B$93, 2, FALSE), FALSE)))</f>
        <v>-21331</v>
      </c>
      <c r="X81" s="169">
        <f>IF(ISNA(HLOOKUP(R81, data!$A$1:$BOP$23, VLOOKUP(TFM!$A$2, BS!$A$66:$B$93, 2, FALSE), FALSE)), 0, (HLOOKUP(R81, data!$A$1:$BOP$23, VLOOKUP(TFM!$A$2, BS!$A$66:$B$93, 2, FALSE), FALSE)))</f>
        <v>21530</v>
      </c>
      <c r="Y81" s="169">
        <f t="shared" ref="Y81" si="182">V81-W81+U81</f>
        <v>21530</v>
      </c>
      <c r="Z81" s="168" t="str">
        <f t="shared" ref="Z81:Z100" si="183">CONCATENATE($E81, "_", Z$4, "_", $C$79)</f>
        <v>fft_g_oc</v>
      </c>
      <c r="AA81" s="168" t="str">
        <f t="shared" ref="AA81:AA100" si="184">CONCATENATE($E81, "_", AA$4, "_", $C$79, "_", AG$5)</f>
        <v>fft_g_oc_A</v>
      </c>
      <c r="AB81" s="168" t="str">
        <f t="shared" ref="AB81:AB100" si="185">CONCATENATE($E81, "_", AB$4, "_", $C$79, "_", AH$5)</f>
        <v>fft_g_oc_L</v>
      </c>
      <c r="AC81" s="168" t="str">
        <f t="shared" ref="AC81:AC100" si="186">CONCATENATE($E81, "_", AB$4, "_", $C$79, "_", AJ$5)</f>
        <v>fft_g_oc_n</v>
      </c>
      <c r="AD81" s="170"/>
      <c r="AE81" s="170"/>
      <c r="AF81" s="169">
        <f>IF(ISNA(HLOOKUP(Z81, data!$A$1:$BOP$23, VLOOKUP(TFM!$A$2, BS!$A$66:$B$93, 2, FALSE), FALSE)), 0, (HLOOKUP(Z81, data!$A$1:$BOP$23, VLOOKUP(TFM!$A$2, BS!$A$66:$B$93, 2, FALSE), FALSE)))</f>
        <v>0</v>
      </c>
      <c r="AG81" s="169">
        <f>IF(ISNA(HLOOKUP(AA81, data!$A$1:$BOP$23, VLOOKUP(TFM!$A$2, BS!$A$66:$B$93, 2, FALSE), FALSE)), 0, (HLOOKUP(AA81, data!$A$1:$BOP$23, VLOOKUP(TFM!$A$2, BS!$A$66:$B$93, 2, FALSE), FALSE)))</f>
        <v>-3340</v>
      </c>
      <c r="AH81" s="169">
        <f>IF(ISNA(HLOOKUP(AB81, data!$A$1:$BOP$23, VLOOKUP(TFM!$A$2, BS!$A$66:$B$93, 2, FALSE), FALSE)), 0, (HLOOKUP(AB81, data!$A$1:$BOP$23, VLOOKUP(TFM!$A$2, BS!$A$66:$B$93, 2, FALSE), FALSE)))</f>
        <v>0</v>
      </c>
      <c r="AI81" s="169">
        <f>IF(ISNA(HLOOKUP(AC81, data!$A$1:$BOP$23, VLOOKUP(TFM!$A$2, BS!$A$66:$B$93, 2, FALSE), FALSE)), 0, (HLOOKUP(AC81, data!$A$1:$BOP$23, VLOOKUP(TFM!$A$2, BS!$A$66:$B$93, 2, FALSE), FALSE)))</f>
        <v>-3340</v>
      </c>
      <c r="AJ81" s="169">
        <f t="shared" ref="AJ81:AJ100" si="187">AH81-AG81+AF81</f>
        <v>3340</v>
      </c>
      <c r="AK81" s="168" t="str">
        <f t="shared" ref="AK81:AK100" si="188">CONCATENATE($E81, "_", AK$4, "_", $C$79)</f>
        <v>fft_f_oc</v>
      </c>
      <c r="AL81" s="168" t="str">
        <f t="shared" ref="AL81:AL100" si="189">CONCATENATE($E81, "_", AL$4, "_", $C$79, "_", AR$5)</f>
        <v>fft_f_oc_A</v>
      </c>
      <c r="AM81" s="168" t="str">
        <f t="shared" ref="AM81:AM100" si="190">CONCATENATE($E81, "_", AM$4, "_", $C$79, "_", AS$5)</f>
        <v>fft_f_oc_L</v>
      </c>
      <c r="AN81" s="168" t="str">
        <f t="shared" ref="AN81:AN100" si="191">CONCATENATE($E81, "_", AM$4, "_", $C$79, "_", AU$5)</f>
        <v>fft_f_oc_n</v>
      </c>
      <c r="AO81" s="170"/>
      <c r="AP81" s="170"/>
      <c r="AQ81" s="169">
        <f>IF(ISNA(HLOOKUP(AK81, data!$A$1:$BOP$23, VLOOKUP(TFM!$A$2, BS!$A$66:$B$93, 2, FALSE), FALSE)), 0, (HLOOKUP(AK81, data!$A$1:$BOP$23, VLOOKUP(TFM!$A$2, BS!$A$66:$B$93, 2, FALSE), FALSE)))</f>
        <v>0</v>
      </c>
      <c r="AR81" s="169">
        <f>IF(ISNA(HLOOKUP(AL81, data!$A$1:$BOP$23, VLOOKUP(TFM!$A$2, BS!$A$66:$B$93, 2, FALSE), FALSE)), 0, (HLOOKUP(AL81, data!$A$1:$BOP$23, VLOOKUP(TFM!$A$2, BS!$A$66:$B$93, 2, FALSE), FALSE)))</f>
        <v>-64619</v>
      </c>
      <c r="AS81" s="169">
        <f>IF(ISNA(HLOOKUP(AM81, data!$A$1:$BOP$23, VLOOKUP(TFM!$A$2, BS!$A$66:$B$93, 2, FALSE), FALSE)), 0, (HLOOKUP(AM81, data!$A$1:$BOP$23, VLOOKUP(TFM!$A$2, BS!$A$66:$B$93, 2, FALSE), FALSE)))</f>
        <v>12752</v>
      </c>
      <c r="AT81" s="169">
        <f>IF(ISNA(HLOOKUP(AN81, data!$A$1:$BOP$23, VLOOKUP(TFM!$A$2, BS!$A$66:$B$93, 2, FALSE), FALSE)), 0, (HLOOKUP(AN81, data!$A$1:$BOP$23, VLOOKUP(TFM!$A$2, BS!$A$66:$B$93, 2, FALSE), FALSE)))</f>
        <v>-77371</v>
      </c>
      <c r="AU81" s="169">
        <f t="shared" ref="AU81:AU100" si="192">AS81-AR81+AQ81</f>
        <v>77371</v>
      </c>
      <c r="AV81" s="168" t="str">
        <f t="shared" ref="AV81:AV100" si="193">CONCATENATE($E81, "_", AV$4, "_", $C$79)</f>
        <v>fft_nf_oc</v>
      </c>
      <c r="AW81" s="168" t="str">
        <f t="shared" ref="AW81:AW100" si="194">CONCATENATE($E81, "_", AW$4, "_", $C$79, "_", BC$5)</f>
        <v>fft_nf_oc_A</v>
      </c>
      <c r="AX81" s="168" t="str">
        <f t="shared" ref="AX81:AX100" si="195">CONCATENATE($E81, "_", AX$4, "_", $C$79, "_", BD$5)</f>
        <v>fft_nf_oc_L</v>
      </c>
      <c r="AY81" s="168" t="str">
        <f t="shared" ref="AY81:AY100" si="196">CONCATENATE($E81, "_", AX$4, "_", $C$79, "_", BF$5)</f>
        <v>fft_nf_oc_n</v>
      </c>
      <c r="AZ81" s="170"/>
      <c r="BA81" s="170"/>
      <c r="BB81" s="169">
        <f>IF(ISNA(HLOOKUP(AV81, data!$A$1:$BOP$23, VLOOKUP(TFM!$A$2, BS!$A$66:$B$93, 2, FALSE), FALSE)), 0, (HLOOKUP(AV81, data!$A$1:$BOP$23, VLOOKUP(TFM!$A$2, BS!$A$66:$B$93, 2, FALSE), FALSE)))</f>
        <v>0</v>
      </c>
      <c r="BC81" s="169">
        <f>IF(ISNA(HLOOKUP(AW81, data!$A$1:$BOP$23, VLOOKUP(TFM!$A$2, BS!$A$66:$B$93, 2, FALSE), FALSE)), 0, (HLOOKUP(AW81, data!$A$1:$BOP$23, VLOOKUP(TFM!$A$2, BS!$A$66:$B$93, 2, FALSE), FALSE)))</f>
        <v>200325</v>
      </c>
      <c r="BD81" s="169">
        <f>IF(ISNA(HLOOKUP(AX81, data!$A$1:$BOP$23, VLOOKUP(TFM!$A$2, BS!$A$66:$B$93, 2, FALSE), FALSE)), 0, (HLOOKUP(AX81, data!$A$1:$BOP$23, VLOOKUP(TFM!$A$2, BS!$A$66:$B$93, 2, FALSE), FALSE)))</f>
        <v>147236</v>
      </c>
      <c r="BE81" s="169">
        <f>IF(ISNA(HLOOKUP(AY81, data!$A$1:$BOP$23, VLOOKUP(TFM!$A$2, BS!$A$66:$B$93, 2, FALSE), FALSE)), 0, (HLOOKUP(AY81, data!$A$1:$BOP$23, VLOOKUP(TFM!$A$2, BS!$A$66:$B$93, 2, FALSE), FALSE)))</f>
        <v>53089</v>
      </c>
      <c r="BF81" s="169">
        <f t="shared" ref="BF81:BF100" si="197">BD81-BC81+BB81</f>
        <v>-53089</v>
      </c>
      <c r="BG81" s="168" t="str">
        <f t="shared" ref="BG81:BG100" si="198">CONCATENATE($E81, "_", BG$4, "_", $C$79)</f>
        <v>fft_row_oc</v>
      </c>
      <c r="BH81" s="168" t="str">
        <f t="shared" ref="BH81:BH100" si="199">CONCATENATE($E81, "_", BH$4, "_", $C$79, "_", BN$5)</f>
        <v>fft_row_oc_A</v>
      </c>
      <c r="BI81" s="168" t="str">
        <f t="shared" ref="BI81:BI100" si="200">CONCATENATE($E81, "_", BI$4, "_", $C$79, "_", BO$5)</f>
        <v>fft_row_oc_L</v>
      </c>
      <c r="BJ81" s="168" t="str">
        <f t="shared" ref="BJ81:BJ100" si="201">CONCATENATE($E81, "_", BI$4, "_", $C$79, "_", BQ$5)</f>
        <v>fft_row_oc_n</v>
      </c>
      <c r="BK81" s="170"/>
      <c r="BL81" s="170"/>
      <c r="BM81" s="169">
        <f>IF(ISNA(HLOOKUP(BG81, data!$A$1:$BOP$23, VLOOKUP(TFM!$A$2, BS!$A$66:$B$93, 2, FALSE), FALSE)), 0, (HLOOKUP(BG81, data!$A$1:$BOP$23, VLOOKUP(TFM!$A$2, BS!$A$66:$B$93, 2, FALSE), FALSE)))</f>
        <v>0</v>
      </c>
      <c r="BN81" s="169">
        <f>IF(ISNA(HLOOKUP(BH81, data!$A$1:$BOP$23, VLOOKUP(TFM!$A$2, BS!$A$66:$B$93, 2, FALSE), FALSE)), 0, (HLOOKUP(BH81, data!$A$1:$BOP$23, VLOOKUP(TFM!$A$2, BS!$A$66:$B$93, 2, FALSE), FALSE)))</f>
        <v>42493</v>
      </c>
      <c r="BO81" s="169">
        <f>IF(ISNA(HLOOKUP(BI81, data!$A$1:$BOP$23, VLOOKUP(TFM!$A$2, BS!$A$66:$B$93, 2, FALSE), FALSE)), 0, (HLOOKUP(BI81, data!$A$1:$BOP$23, VLOOKUP(TFM!$A$2, BS!$A$66:$B$93, 2, FALSE), FALSE)))</f>
        <v>36402</v>
      </c>
      <c r="BP81" s="169">
        <f>IF(ISNA(HLOOKUP(BJ81, data!$A$1:$BOP$23, VLOOKUP(TFM!$A$2, BS!$A$66:$B$93, 2, FALSE), FALSE)), 0, (HLOOKUP(BJ81, data!$A$1:$BOP$23, VLOOKUP(TFM!$A$2, BS!$A$66:$B$93, 2, FALSE), FALSE)))</f>
        <v>6091</v>
      </c>
      <c r="BQ81" s="169">
        <f t="shared" ref="BQ81:BQ100" si="202">BO81-BN81+BM81</f>
        <v>-6091</v>
      </c>
    </row>
    <row r="82" spans="1:69" x14ac:dyDescent="0.2">
      <c r="A82" s="36" t="s">
        <v>6</v>
      </c>
      <c r="C82" s="108" t="s">
        <v>3</v>
      </c>
      <c r="D82" s="36" t="s">
        <v>177</v>
      </c>
      <c r="E82" s="36" t="str">
        <f t="shared" si="172"/>
        <v>ffmg</v>
      </c>
      <c r="F82" s="41" t="str">
        <f t="shared" si="173"/>
        <v>ffmg_s1_oc</v>
      </c>
      <c r="G82" s="41" t="str">
        <f t="shared" si="174"/>
        <v>ffmg_s1_oc_A</v>
      </c>
      <c r="H82" s="41" t="str">
        <f t="shared" si="175"/>
        <v>ffmg_s1_oc_L</v>
      </c>
      <c r="I82" s="41" t="str">
        <f t="shared" si="176"/>
        <v>ffmg_s1_oc_n</v>
      </c>
      <c r="J82" s="99">
        <f>IF(ISNA(HLOOKUP(F82, data!$A$1:$BOP$23, VLOOKUP(TFM!$A$2, BS!$A$66:$B$93, 2, FALSE), FALSE)), 0, (HLOOKUP(F82, data!$A$1:$BOP$23, VLOOKUP(TFM!$A$2, BS!$A$66:$B$93, 2, FALSE), FALSE)))</f>
        <v>0</v>
      </c>
      <c r="K82" s="99">
        <f>IF(ISNA(HLOOKUP(G82, data!$A$1:$BOP$23, VLOOKUP(TFM!$A$2, BS!$A$66:$B$93, 2, FALSE), FALSE)), 0, (HLOOKUP(G82, data!$A$1:$BOP$23, VLOOKUP(TFM!$A$2, BS!$A$66:$B$93, 2, FALSE), FALSE)))</f>
        <v>0</v>
      </c>
      <c r="L82" s="99">
        <f>IF(ISNA(HLOOKUP(H82, data!$A$1:$BOP$23, VLOOKUP(TFM!$A$2, BS!$A$66:$B$93, 2, FALSE), FALSE)), 0, (HLOOKUP(H82, data!$A$1:$BOP$23, VLOOKUP(TFM!$A$2, BS!$A$66:$B$93, 2, FALSE), FALSE)))</f>
        <v>0</v>
      </c>
      <c r="M82" s="99">
        <f>IF(ISNA(HLOOKUP(I82, data!$A$1:$BOP$23, VLOOKUP(TFM!$A$2, BS!$A$66:$B$93, 2, FALSE), FALSE)), 0, (HLOOKUP(I82, data!$A$1:$BOP$23, VLOOKUP(TFM!$A$2, BS!$A$66:$B$93, 2, FALSE), FALSE)))</f>
        <v>0</v>
      </c>
      <c r="N82" s="99">
        <f>K82-L82+J82</f>
        <v>0</v>
      </c>
      <c r="O82" s="41" t="str">
        <f t="shared" si="178"/>
        <v>ffmg_h_oc</v>
      </c>
      <c r="P82" s="41" t="str">
        <f t="shared" si="179"/>
        <v>ffmg_h_oc_A</v>
      </c>
      <c r="Q82" s="41" t="str">
        <f t="shared" si="180"/>
        <v>ffmg_h_oc_L</v>
      </c>
      <c r="R82" s="41" t="str">
        <f t="shared" si="181"/>
        <v>ffmg_h_oc_n</v>
      </c>
      <c r="S82" s="171"/>
      <c r="T82" s="171"/>
      <c r="U82" s="99">
        <f>IF(ISNA(HLOOKUP(O82, data!$A$1:$BOP$23, VLOOKUP(TFM!$A$2, BS!$A$66:$B$93, 2, FALSE), FALSE)), 0, (HLOOKUP(O82, data!$A$1:$BOP$23, VLOOKUP(TFM!$A$2, BS!$A$66:$B$93, 2, FALSE), FALSE)))</f>
        <v>0</v>
      </c>
      <c r="V82" s="99">
        <f>IF(ISNA(HLOOKUP(P82, data!$A$1:$BOP$23, VLOOKUP(TFM!$A$2, BS!$A$66:$B$93, 2, FALSE), FALSE)), 0, (HLOOKUP(P82, data!$A$1:$BOP$23, VLOOKUP(TFM!$A$2, BS!$A$66:$B$93, 2, FALSE), FALSE)))</f>
        <v>0</v>
      </c>
      <c r="W82" s="99">
        <f>IF(ISNA(HLOOKUP(Q82, data!$A$1:$BOP$23, VLOOKUP(TFM!$A$2, BS!$A$66:$B$93, 2, FALSE), FALSE)), 0, (HLOOKUP(Q82, data!$A$1:$BOP$23, VLOOKUP(TFM!$A$2, BS!$A$66:$B$93, 2, FALSE), FALSE)))</f>
        <v>0</v>
      </c>
      <c r="X82" s="99">
        <f>IF(ISNA(HLOOKUP(R82, data!$A$1:$BOP$23, VLOOKUP(TFM!$A$2, BS!$A$66:$B$93, 2, FALSE), FALSE)), 0, (HLOOKUP(R82, data!$A$1:$BOP$23, VLOOKUP(TFM!$A$2, BS!$A$66:$B$93, 2, FALSE), FALSE)))</f>
        <v>0</v>
      </c>
      <c r="Y82" s="99">
        <f t="shared" ref="Y82:Y100" si="203">V82-W82+U82</f>
        <v>0</v>
      </c>
      <c r="Z82" s="41" t="str">
        <f t="shared" si="183"/>
        <v>ffmg_g_oc</v>
      </c>
      <c r="AA82" s="41" t="str">
        <f t="shared" si="184"/>
        <v>ffmg_g_oc_A</v>
      </c>
      <c r="AB82" s="41" t="str">
        <f t="shared" si="185"/>
        <v>ffmg_g_oc_L</v>
      </c>
      <c r="AC82" s="41" t="str">
        <f t="shared" si="186"/>
        <v>ffmg_g_oc_n</v>
      </c>
      <c r="AD82" s="171"/>
      <c r="AE82" s="171"/>
      <c r="AF82" s="99">
        <f>IF(ISNA(HLOOKUP(Z82, data!$A$1:$BOP$23, VLOOKUP(TFM!$A$2, BS!$A$66:$B$93, 2, FALSE), FALSE)), 0, (HLOOKUP(Z82, data!$A$1:$BOP$23, VLOOKUP(TFM!$A$2, BS!$A$66:$B$93, 2, FALSE), FALSE)))</f>
        <v>0</v>
      </c>
      <c r="AG82" s="99">
        <f>IF(ISNA(HLOOKUP(AA82, data!$A$1:$BOP$23, VLOOKUP(TFM!$A$2, BS!$A$66:$B$93, 2, FALSE), FALSE)), 0, (HLOOKUP(AA82, data!$A$1:$BOP$23, VLOOKUP(TFM!$A$2, BS!$A$66:$B$93, 2, FALSE), FALSE)))</f>
        <v>0</v>
      </c>
      <c r="AH82" s="99">
        <f>IF(ISNA(HLOOKUP(AB82, data!$A$1:$BOP$23, VLOOKUP(TFM!$A$2, BS!$A$66:$B$93, 2, FALSE), FALSE)), 0, (HLOOKUP(AB82, data!$A$1:$BOP$23, VLOOKUP(TFM!$A$2, BS!$A$66:$B$93, 2, FALSE), FALSE)))</f>
        <v>0</v>
      </c>
      <c r="AI82" s="99">
        <f>IF(ISNA(HLOOKUP(AC82, data!$A$1:$BOP$23, VLOOKUP(TFM!$A$2, BS!$A$66:$B$93, 2, FALSE), FALSE)), 0, (HLOOKUP(AC82, data!$A$1:$BOP$23, VLOOKUP(TFM!$A$2, BS!$A$66:$B$93, 2, FALSE), FALSE)))</f>
        <v>0</v>
      </c>
      <c r="AJ82" s="99">
        <f t="shared" si="187"/>
        <v>0</v>
      </c>
      <c r="AK82" s="41" t="str">
        <f t="shared" si="188"/>
        <v>ffmg_f_oc</v>
      </c>
      <c r="AL82" s="41" t="str">
        <f t="shared" si="189"/>
        <v>ffmg_f_oc_A</v>
      </c>
      <c r="AM82" s="41" t="str">
        <f t="shared" si="190"/>
        <v>ffmg_f_oc_L</v>
      </c>
      <c r="AN82" s="41" t="str">
        <f t="shared" si="191"/>
        <v>ffmg_f_oc_n</v>
      </c>
      <c r="AO82" s="171"/>
      <c r="AP82" s="171"/>
      <c r="AQ82" s="99">
        <f>IF(ISNA(HLOOKUP(AK82, data!$A$1:$BOP$23, VLOOKUP(TFM!$A$2, BS!$A$66:$B$93, 2, FALSE), FALSE)), 0, (HLOOKUP(AK82, data!$A$1:$BOP$23, VLOOKUP(TFM!$A$2, BS!$A$66:$B$93, 2, FALSE), FALSE)))</f>
        <v>0</v>
      </c>
      <c r="AR82" s="99">
        <f>IF(ISNA(HLOOKUP(AL82, data!$A$1:$BOP$23, VLOOKUP(TFM!$A$2, BS!$A$66:$B$93, 2, FALSE), FALSE)), 0, (HLOOKUP(AL82, data!$A$1:$BOP$23, VLOOKUP(TFM!$A$2, BS!$A$66:$B$93, 2, FALSE), FALSE)))</f>
        <v>0</v>
      </c>
      <c r="AS82" s="99">
        <f>IF(ISNA(HLOOKUP(AM82, data!$A$1:$BOP$23, VLOOKUP(TFM!$A$2, BS!$A$66:$B$93, 2, FALSE), FALSE)), 0, (HLOOKUP(AM82, data!$A$1:$BOP$23, VLOOKUP(TFM!$A$2, BS!$A$66:$B$93, 2, FALSE), FALSE)))</f>
        <v>0</v>
      </c>
      <c r="AT82" s="99">
        <f>IF(ISNA(HLOOKUP(AN82, data!$A$1:$BOP$23, VLOOKUP(TFM!$A$2, BS!$A$66:$B$93, 2, FALSE), FALSE)), 0, (HLOOKUP(AN82, data!$A$1:$BOP$23, VLOOKUP(TFM!$A$2, BS!$A$66:$B$93, 2, FALSE), FALSE)))</f>
        <v>0</v>
      </c>
      <c r="AU82" s="99">
        <f t="shared" si="192"/>
        <v>0</v>
      </c>
      <c r="AV82" s="41" t="str">
        <f t="shared" si="193"/>
        <v>ffmg_nf_oc</v>
      </c>
      <c r="AW82" s="41" t="str">
        <f t="shared" si="194"/>
        <v>ffmg_nf_oc_A</v>
      </c>
      <c r="AX82" s="41" t="str">
        <f t="shared" si="195"/>
        <v>ffmg_nf_oc_L</v>
      </c>
      <c r="AY82" s="41" t="str">
        <f t="shared" si="196"/>
        <v>ffmg_nf_oc_n</v>
      </c>
      <c r="AZ82" s="171"/>
      <c r="BA82" s="171"/>
      <c r="BB82" s="99">
        <f>IF(ISNA(HLOOKUP(AV82, data!$A$1:$BOP$23, VLOOKUP(TFM!$A$2, BS!$A$66:$B$93, 2, FALSE), FALSE)), 0, (HLOOKUP(AV82, data!$A$1:$BOP$23, VLOOKUP(TFM!$A$2, BS!$A$66:$B$93, 2, FALSE), FALSE)))</f>
        <v>0</v>
      </c>
      <c r="BC82" s="99">
        <f>IF(ISNA(HLOOKUP(AW82, data!$A$1:$BOP$23, VLOOKUP(TFM!$A$2, BS!$A$66:$B$93, 2, FALSE), FALSE)), 0, (HLOOKUP(AW82, data!$A$1:$BOP$23, VLOOKUP(TFM!$A$2, BS!$A$66:$B$93, 2, FALSE), FALSE)))</f>
        <v>0</v>
      </c>
      <c r="BD82" s="99">
        <f>IF(ISNA(HLOOKUP(AX82, data!$A$1:$BOP$23, VLOOKUP(TFM!$A$2, BS!$A$66:$B$93, 2, FALSE), FALSE)), 0, (HLOOKUP(AX82, data!$A$1:$BOP$23, VLOOKUP(TFM!$A$2, BS!$A$66:$B$93, 2, FALSE), FALSE)))</f>
        <v>0</v>
      </c>
      <c r="BE82" s="99">
        <f>IF(ISNA(HLOOKUP(AY82, data!$A$1:$BOP$23, VLOOKUP(TFM!$A$2, BS!$A$66:$B$93, 2, FALSE), FALSE)), 0, (HLOOKUP(AY82, data!$A$1:$BOP$23, VLOOKUP(TFM!$A$2, BS!$A$66:$B$93, 2, FALSE), FALSE)))</f>
        <v>0</v>
      </c>
      <c r="BF82" s="99">
        <f t="shared" si="197"/>
        <v>0</v>
      </c>
      <c r="BG82" s="41" t="str">
        <f t="shared" si="198"/>
        <v>ffmg_row_oc</v>
      </c>
      <c r="BH82" s="41" t="str">
        <f t="shared" si="199"/>
        <v>ffmg_row_oc_A</v>
      </c>
      <c r="BI82" s="41" t="str">
        <f t="shared" si="200"/>
        <v>ffmg_row_oc_L</v>
      </c>
      <c r="BJ82" s="41" t="str">
        <f t="shared" si="201"/>
        <v>ffmg_row_oc_n</v>
      </c>
      <c r="BK82" s="171"/>
      <c r="BL82" s="171"/>
      <c r="BM82" s="99">
        <f>IF(ISNA(HLOOKUP(BG82, data!$A$1:$BOP$23, VLOOKUP(TFM!$A$2, BS!$A$66:$B$93, 2, FALSE), FALSE)), 0, (HLOOKUP(BG82, data!$A$1:$BOP$23, VLOOKUP(TFM!$A$2, BS!$A$66:$B$93, 2, FALSE), FALSE)))</f>
        <v>0</v>
      </c>
      <c r="BN82" s="99">
        <f>IF(ISNA(HLOOKUP(BH82, data!$A$1:$BOP$23, VLOOKUP(TFM!$A$2, BS!$A$66:$B$93, 2, FALSE), FALSE)), 0, (HLOOKUP(BH82, data!$A$1:$BOP$23, VLOOKUP(TFM!$A$2, BS!$A$66:$B$93, 2, FALSE), FALSE)))</f>
        <v>0</v>
      </c>
      <c r="BO82" s="99">
        <f>IF(ISNA(HLOOKUP(BI82, data!$A$1:$BOP$23, VLOOKUP(TFM!$A$2, BS!$A$66:$B$93, 2, FALSE), FALSE)), 0, (HLOOKUP(BI82, data!$A$1:$BOP$23, VLOOKUP(TFM!$A$2, BS!$A$66:$B$93, 2, FALSE), FALSE)))</f>
        <v>0</v>
      </c>
      <c r="BP82" s="99">
        <f>IF(ISNA(HLOOKUP(BJ82, data!$A$1:$BOP$23, VLOOKUP(TFM!$A$2, BS!$A$66:$B$93, 2, FALSE), FALSE)), 0, (HLOOKUP(BJ82, data!$A$1:$BOP$23, VLOOKUP(TFM!$A$2, BS!$A$66:$B$93, 2, FALSE), FALSE)))</f>
        <v>0</v>
      </c>
      <c r="BQ82" s="99">
        <f t="shared" si="202"/>
        <v>0</v>
      </c>
    </row>
    <row r="83" spans="1:69" x14ac:dyDescent="0.2">
      <c r="A83" s="36" t="s">
        <v>13</v>
      </c>
      <c r="C83" s="108" t="s">
        <v>12</v>
      </c>
      <c r="D83" s="36" t="s">
        <v>178</v>
      </c>
      <c r="E83" s="36" t="str">
        <f t="shared" si="172"/>
        <v>ffmd</v>
      </c>
      <c r="F83" s="41" t="str">
        <f t="shared" si="173"/>
        <v>ffmd_s1_oc</v>
      </c>
      <c r="G83" s="41" t="str">
        <f t="shared" si="174"/>
        <v>ffmd_s1_oc_A</v>
      </c>
      <c r="H83" s="41" t="str">
        <f t="shared" si="175"/>
        <v>ffmd_s1_oc_L</v>
      </c>
      <c r="I83" s="41" t="str">
        <f t="shared" si="176"/>
        <v>ffmd_s1_oc_n</v>
      </c>
      <c r="J83" s="99">
        <f>IF(ISNA(HLOOKUP(F83, data!$A$1:$BOP$23, VLOOKUP(TFM!$A$2, BS!$A$66:$B$93, 2, FALSE), FALSE)), 0, (HLOOKUP(F83, data!$A$1:$BOP$23, VLOOKUP(TFM!$A$2, BS!$A$66:$B$93, 2, FALSE), FALSE)))</f>
        <v>0</v>
      </c>
      <c r="K83" s="99">
        <f>IF(ISNA(HLOOKUP(G83, data!$A$1:$BOP$23, VLOOKUP(TFM!$A$2, BS!$A$66:$B$93, 2, FALSE), FALSE)), 0, (HLOOKUP(G83, data!$A$1:$BOP$23, VLOOKUP(TFM!$A$2, BS!$A$66:$B$93, 2, FALSE), FALSE)))</f>
        <v>39061</v>
      </c>
      <c r="L83" s="99">
        <f>IF(ISNA(HLOOKUP(H83, data!$A$1:$BOP$23, VLOOKUP(TFM!$A$2, BS!$A$66:$B$93, 2, FALSE), FALSE)), 0, (HLOOKUP(H83, data!$A$1:$BOP$23, VLOOKUP(TFM!$A$2, BS!$A$66:$B$93, 2, FALSE), FALSE)))</f>
        <v>-949</v>
      </c>
      <c r="M83" s="99">
        <f>IF(ISNA(HLOOKUP(I83, data!$A$1:$BOP$23, VLOOKUP(TFM!$A$2, BS!$A$66:$B$93, 2, FALSE), FALSE)), 0, (HLOOKUP(I83, data!$A$1:$BOP$23, VLOOKUP(TFM!$A$2, BS!$A$66:$B$93, 2, FALSE), FALSE)))</f>
        <v>40010</v>
      </c>
      <c r="N83" s="99">
        <f t="shared" ref="N83:N100" si="204">K83-L83+J83</f>
        <v>40010</v>
      </c>
      <c r="O83" s="41" t="str">
        <f t="shared" si="178"/>
        <v>ffmd_h_oc</v>
      </c>
      <c r="P83" s="41" t="str">
        <f t="shared" si="179"/>
        <v>ffmd_h_oc_A</v>
      </c>
      <c r="Q83" s="41" t="str">
        <f t="shared" si="180"/>
        <v>ffmd_h_oc_L</v>
      </c>
      <c r="R83" s="41" t="str">
        <f t="shared" si="181"/>
        <v>ffmd_h_oc_n</v>
      </c>
      <c r="S83" s="171"/>
      <c r="T83" s="171"/>
      <c r="U83" s="99">
        <f>IF(ISNA(HLOOKUP(O83, data!$A$1:$BOP$23, VLOOKUP(TFM!$A$2, BS!$A$66:$B$93, 2, FALSE), FALSE)), 0, (HLOOKUP(O83, data!$A$1:$BOP$23, VLOOKUP(TFM!$A$2, BS!$A$66:$B$93, 2, FALSE), FALSE)))</f>
        <v>199</v>
      </c>
      <c r="V83" s="99">
        <f>IF(ISNA(HLOOKUP(P83, data!$A$1:$BOP$23, VLOOKUP(TFM!$A$2, BS!$A$66:$B$93, 2, FALSE), FALSE)), 0, (HLOOKUP(P83, data!$A$1:$BOP$23, VLOOKUP(TFM!$A$2, BS!$A$66:$B$93, 2, FALSE), FALSE)))</f>
        <v>0</v>
      </c>
      <c r="W83" s="99">
        <f>IF(ISNA(HLOOKUP(Q83, data!$A$1:$BOP$23, VLOOKUP(TFM!$A$2, BS!$A$66:$B$93, 2, FALSE), FALSE)), 0, (HLOOKUP(Q83, data!$A$1:$BOP$23, VLOOKUP(TFM!$A$2, BS!$A$66:$B$93, 2, FALSE), FALSE)))</f>
        <v>0</v>
      </c>
      <c r="X83" s="99">
        <f>IF(ISNA(HLOOKUP(R83, data!$A$1:$BOP$23, VLOOKUP(TFM!$A$2, BS!$A$66:$B$93, 2, FALSE), FALSE)), 0, (HLOOKUP(R83, data!$A$1:$BOP$23, VLOOKUP(TFM!$A$2, BS!$A$66:$B$93, 2, FALSE), FALSE)))</f>
        <v>0</v>
      </c>
      <c r="Y83" s="99">
        <f t="shared" si="203"/>
        <v>199</v>
      </c>
      <c r="Z83" s="41" t="str">
        <f t="shared" si="183"/>
        <v>ffmd_g_oc</v>
      </c>
      <c r="AA83" s="41" t="str">
        <f t="shared" si="184"/>
        <v>ffmd_g_oc_A</v>
      </c>
      <c r="AB83" s="41" t="str">
        <f t="shared" si="185"/>
        <v>ffmd_g_oc_L</v>
      </c>
      <c r="AC83" s="41" t="str">
        <f t="shared" si="186"/>
        <v>ffmd_g_oc_n</v>
      </c>
      <c r="AD83" s="171"/>
      <c r="AE83" s="171"/>
      <c r="AF83" s="99">
        <f>IF(ISNA(HLOOKUP(Z83, data!$A$1:$BOP$23, VLOOKUP(TFM!$A$2, BS!$A$66:$B$93, 2, FALSE), FALSE)), 0, (HLOOKUP(Z83, data!$A$1:$BOP$23, VLOOKUP(TFM!$A$2, BS!$A$66:$B$93, 2, FALSE), FALSE)))</f>
        <v>0</v>
      </c>
      <c r="AG83" s="99">
        <f>IF(ISNA(HLOOKUP(AA83, data!$A$1:$BOP$23, VLOOKUP(TFM!$A$2, BS!$A$66:$B$93, 2, FALSE), FALSE)), 0, (HLOOKUP(AA83, data!$A$1:$BOP$23, VLOOKUP(TFM!$A$2, BS!$A$66:$B$93, 2, FALSE), FALSE)))</f>
        <v>0</v>
      </c>
      <c r="AH83" s="99">
        <f>IF(ISNA(HLOOKUP(AB83, data!$A$1:$BOP$23, VLOOKUP(TFM!$A$2, BS!$A$66:$B$93, 2, FALSE), FALSE)), 0, (HLOOKUP(AB83, data!$A$1:$BOP$23, VLOOKUP(TFM!$A$2, BS!$A$66:$B$93, 2, FALSE), FALSE)))</f>
        <v>0</v>
      </c>
      <c r="AI83" s="99">
        <f>IF(ISNA(HLOOKUP(AC83, data!$A$1:$BOP$23, VLOOKUP(TFM!$A$2, BS!$A$66:$B$93, 2, FALSE), FALSE)), 0, (HLOOKUP(AC83, data!$A$1:$BOP$23, VLOOKUP(TFM!$A$2, BS!$A$66:$B$93, 2, FALSE), FALSE)))</f>
        <v>0</v>
      </c>
      <c r="AJ83" s="99">
        <f t="shared" si="187"/>
        <v>0</v>
      </c>
      <c r="AK83" s="41" t="str">
        <f t="shared" si="188"/>
        <v>ffmd_f_oc</v>
      </c>
      <c r="AL83" s="41" t="str">
        <f t="shared" si="189"/>
        <v>ffmd_f_oc_A</v>
      </c>
      <c r="AM83" s="41" t="str">
        <f t="shared" si="190"/>
        <v>ffmd_f_oc_L</v>
      </c>
      <c r="AN83" s="41" t="str">
        <f t="shared" si="191"/>
        <v>ffmd_f_oc_n</v>
      </c>
      <c r="AO83" s="171"/>
      <c r="AP83" s="171"/>
      <c r="AQ83" s="99">
        <f>IF(ISNA(HLOOKUP(AK83, data!$A$1:$BOP$23, VLOOKUP(TFM!$A$2, BS!$A$66:$B$93, 2, FALSE), FALSE)), 0, (HLOOKUP(AK83, data!$A$1:$BOP$23, VLOOKUP(TFM!$A$2, BS!$A$66:$B$93, 2, FALSE), FALSE)))</f>
        <v>0</v>
      </c>
      <c r="AR83" s="99">
        <f>IF(ISNA(HLOOKUP(AL83, data!$A$1:$BOP$23, VLOOKUP(TFM!$A$2, BS!$A$66:$B$93, 2, FALSE), FALSE)), 0, (HLOOKUP(AL83, data!$A$1:$BOP$23, VLOOKUP(TFM!$A$2, BS!$A$66:$B$93, 2, FALSE), FALSE)))</f>
        <v>-12855</v>
      </c>
      <c r="AS83" s="99">
        <f>IF(ISNA(HLOOKUP(AM83, data!$A$1:$BOP$23, VLOOKUP(TFM!$A$2, BS!$A$66:$B$93, 2, FALSE), FALSE)), 0, (HLOOKUP(AM83, data!$A$1:$BOP$23, VLOOKUP(TFM!$A$2, BS!$A$66:$B$93, 2, FALSE), FALSE)))</f>
        <v>-949</v>
      </c>
      <c r="AT83" s="99">
        <f>IF(ISNA(HLOOKUP(AN83, data!$A$1:$BOP$23, VLOOKUP(TFM!$A$2, BS!$A$66:$B$93, 2, FALSE), FALSE)), 0, (HLOOKUP(AN83, data!$A$1:$BOP$23, VLOOKUP(TFM!$A$2, BS!$A$66:$B$93, 2, FALSE), FALSE)))</f>
        <v>-11906</v>
      </c>
      <c r="AU83" s="99">
        <f t="shared" si="192"/>
        <v>11906</v>
      </c>
      <c r="AV83" s="41" t="str">
        <f t="shared" si="193"/>
        <v>ffmd_nf_oc</v>
      </c>
      <c r="AW83" s="41" t="str">
        <f t="shared" si="194"/>
        <v>ffmd_nf_oc_A</v>
      </c>
      <c r="AX83" s="41" t="str">
        <f t="shared" si="195"/>
        <v>ffmd_nf_oc_L</v>
      </c>
      <c r="AY83" s="41" t="str">
        <f t="shared" si="196"/>
        <v>ffmd_nf_oc_n</v>
      </c>
      <c r="AZ83" s="171"/>
      <c r="BA83" s="171"/>
      <c r="BB83" s="99">
        <f>IF(ISNA(HLOOKUP(AV83, data!$A$1:$BOP$23, VLOOKUP(TFM!$A$2, BS!$A$66:$B$93, 2, FALSE), FALSE)), 0, (HLOOKUP(AV83, data!$A$1:$BOP$23, VLOOKUP(TFM!$A$2, BS!$A$66:$B$93, 2, FALSE), FALSE)))</f>
        <v>51717</v>
      </c>
      <c r="BC83" s="99">
        <f>IF(ISNA(HLOOKUP(AW83, data!$A$1:$BOP$23, VLOOKUP(TFM!$A$2, BS!$A$66:$B$93, 2, FALSE), FALSE)), 0, (HLOOKUP(AW83, data!$A$1:$BOP$23, VLOOKUP(TFM!$A$2, BS!$A$66:$B$93, 2, FALSE), FALSE)))</f>
        <v>0</v>
      </c>
      <c r="BD83" s="99">
        <f>IF(ISNA(HLOOKUP(AX83, data!$A$1:$BOP$23, VLOOKUP(TFM!$A$2, BS!$A$66:$B$93, 2, FALSE), FALSE)), 0, (HLOOKUP(AX83, data!$A$1:$BOP$23, VLOOKUP(TFM!$A$2, BS!$A$66:$B$93, 2, FALSE), FALSE)))</f>
        <v>0</v>
      </c>
      <c r="BE83" s="99">
        <f>IF(ISNA(HLOOKUP(AY83, data!$A$1:$BOP$23, VLOOKUP(TFM!$A$2, BS!$A$66:$B$93, 2, FALSE), FALSE)), 0, (HLOOKUP(AY83, data!$A$1:$BOP$23, VLOOKUP(TFM!$A$2, BS!$A$66:$B$93, 2, FALSE), FALSE)))</f>
        <v>0</v>
      </c>
      <c r="BF83" s="99">
        <f t="shared" si="197"/>
        <v>51717</v>
      </c>
      <c r="BG83" s="41" t="str">
        <f t="shared" si="198"/>
        <v>ffmd_row_oc</v>
      </c>
      <c r="BH83" s="41" t="str">
        <f t="shared" si="199"/>
        <v>ffmd_row_oc_A</v>
      </c>
      <c r="BI83" s="41" t="str">
        <f t="shared" si="200"/>
        <v>ffmd_row_oc_L</v>
      </c>
      <c r="BJ83" s="41" t="str">
        <f t="shared" si="201"/>
        <v>ffmd_row_oc_n</v>
      </c>
      <c r="BK83" s="171"/>
      <c r="BL83" s="171"/>
      <c r="BM83" s="99">
        <f>IF(ISNA(HLOOKUP(BG83, data!$A$1:$BOP$23, VLOOKUP(TFM!$A$2, BS!$A$66:$B$93, 2, FALSE), FALSE)), 0, (HLOOKUP(BG83, data!$A$1:$BOP$23, VLOOKUP(TFM!$A$2, BS!$A$66:$B$93, 2, FALSE), FALSE)))</f>
        <v>0</v>
      </c>
      <c r="BN83" s="99">
        <f>IF(ISNA(HLOOKUP(BH83, data!$A$1:$BOP$23, VLOOKUP(TFM!$A$2, BS!$A$66:$B$93, 2, FALSE), FALSE)), 0, (HLOOKUP(BH83, data!$A$1:$BOP$23, VLOOKUP(TFM!$A$2, BS!$A$66:$B$93, 2, FALSE), FALSE)))</f>
        <v>432</v>
      </c>
      <c r="BO83" s="99">
        <f>IF(ISNA(HLOOKUP(BI83, data!$A$1:$BOP$23, VLOOKUP(TFM!$A$2, BS!$A$66:$B$93, 2, FALSE), FALSE)), 0, (HLOOKUP(BI83, data!$A$1:$BOP$23, VLOOKUP(TFM!$A$2, BS!$A$66:$B$93, 2, FALSE), FALSE)))</f>
        <v>40442</v>
      </c>
      <c r="BP83" s="99">
        <f>IF(ISNA(HLOOKUP(BJ83, data!$A$1:$BOP$23, VLOOKUP(TFM!$A$2, BS!$A$66:$B$93, 2, FALSE), FALSE)), 0, (HLOOKUP(BJ83, data!$A$1:$BOP$23, VLOOKUP(TFM!$A$2, BS!$A$66:$B$93, 2, FALSE), FALSE)))</f>
        <v>-40010</v>
      </c>
      <c r="BQ83" s="99">
        <f t="shared" si="202"/>
        <v>40010</v>
      </c>
    </row>
    <row r="84" spans="1:69" x14ac:dyDescent="0.2">
      <c r="A84" s="36" t="s">
        <v>15</v>
      </c>
      <c r="C84" s="108" t="s">
        <v>14</v>
      </c>
      <c r="D84" s="36" t="s">
        <v>179</v>
      </c>
      <c r="E84" s="36" t="str">
        <f t="shared" si="172"/>
        <v>ffd</v>
      </c>
      <c r="F84" s="41" t="str">
        <f t="shared" si="173"/>
        <v>ffd_s1_oc</v>
      </c>
      <c r="G84" s="41" t="str">
        <f t="shared" si="174"/>
        <v>ffd_s1_oc_A</v>
      </c>
      <c r="H84" s="41" t="str">
        <f t="shared" si="175"/>
        <v>ffd_s1_oc_L</v>
      </c>
      <c r="I84" s="41" t="str">
        <f t="shared" si="176"/>
        <v>ffd_s1_oc_n</v>
      </c>
      <c r="J84" s="99">
        <f>IF(ISNA(HLOOKUP(F84, data!$A$1:$BOP$23, VLOOKUP(TFM!$A$2, BS!$A$66:$B$93, 2, FALSE), FALSE)), 0, (HLOOKUP(F84, data!$A$1:$BOP$23, VLOOKUP(TFM!$A$2, BS!$A$66:$B$93, 2, FALSE), FALSE)))</f>
        <v>0</v>
      </c>
      <c r="K84" s="99">
        <f>IF(ISNA(HLOOKUP(G84, data!$A$1:$BOP$23, VLOOKUP(TFM!$A$2, BS!$A$66:$B$93, 2, FALSE), FALSE)), 0, (HLOOKUP(G84, data!$A$1:$BOP$23, VLOOKUP(TFM!$A$2, BS!$A$66:$B$93, 2, FALSE), FALSE)))</f>
        <v>4801</v>
      </c>
      <c r="L84" s="99">
        <f>IF(ISNA(HLOOKUP(H84, data!$A$1:$BOP$23, VLOOKUP(TFM!$A$2, BS!$A$66:$B$93, 2, FALSE), FALSE)), 0, (HLOOKUP(H84, data!$A$1:$BOP$23, VLOOKUP(TFM!$A$2, BS!$A$66:$B$93, 2, FALSE), FALSE)))</f>
        <v>-2956</v>
      </c>
      <c r="M84" s="99">
        <f>IF(ISNA(HLOOKUP(I84, data!$A$1:$BOP$23, VLOOKUP(TFM!$A$2, BS!$A$66:$B$93, 2, FALSE), FALSE)), 0, (HLOOKUP(I84, data!$A$1:$BOP$23, VLOOKUP(TFM!$A$2, BS!$A$66:$B$93, 2, FALSE), FALSE)))</f>
        <v>7757</v>
      </c>
      <c r="N84" s="99">
        <f t="shared" si="204"/>
        <v>7757</v>
      </c>
      <c r="O84" s="41" t="str">
        <f t="shared" si="178"/>
        <v>ffd_h_oc</v>
      </c>
      <c r="P84" s="41" t="str">
        <f t="shared" si="179"/>
        <v>ffd_h_oc_A</v>
      </c>
      <c r="Q84" s="41" t="str">
        <f t="shared" si="180"/>
        <v>ffd_h_oc_L</v>
      </c>
      <c r="R84" s="41" t="str">
        <f t="shared" si="181"/>
        <v>ffd_h_oc_n</v>
      </c>
      <c r="S84" s="171"/>
      <c r="T84" s="171"/>
      <c r="U84" s="99">
        <f>IF(ISNA(HLOOKUP(O84, data!$A$1:$BOP$23, VLOOKUP(TFM!$A$2, BS!$A$66:$B$93, 2, FALSE), FALSE)), 0, (HLOOKUP(O84, data!$A$1:$BOP$23, VLOOKUP(TFM!$A$2, BS!$A$66:$B$93, 2, FALSE), FALSE)))</f>
        <v>0</v>
      </c>
      <c r="V84" s="99">
        <f>IF(ISNA(HLOOKUP(P84, data!$A$1:$BOP$23, VLOOKUP(TFM!$A$2, BS!$A$66:$B$93, 2, FALSE), FALSE)), 0, (HLOOKUP(P84, data!$A$1:$BOP$23, VLOOKUP(TFM!$A$2, BS!$A$66:$B$93, 2, FALSE), FALSE)))</f>
        <v>0</v>
      </c>
      <c r="W84" s="99">
        <f>IF(ISNA(HLOOKUP(Q84, data!$A$1:$BOP$23, VLOOKUP(TFM!$A$2, BS!$A$66:$B$93, 2, FALSE), FALSE)), 0, (HLOOKUP(Q84, data!$A$1:$BOP$23, VLOOKUP(TFM!$A$2, BS!$A$66:$B$93, 2, FALSE), FALSE)))</f>
        <v>0</v>
      </c>
      <c r="X84" s="99">
        <f>IF(ISNA(HLOOKUP(R84, data!$A$1:$BOP$23, VLOOKUP(TFM!$A$2, BS!$A$66:$B$93, 2, FALSE), FALSE)), 0, (HLOOKUP(R84, data!$A$1:$BOP$23, VLOOKUP(TFM!$A$2, BS!$A$66:$B$93, 2, FALSE), FALSE)))</f>
        <v>0</v>
      </c>
      <c r="Y84" s="99">
        <f t="shared" si="203"/>
        <v>0</v>
      </c>
      <c r="Z84" s="41" t="str">
        <f t="shared" si="183"/>
        <v>ffd_g_oc</v>
      </c>
      <c r="AA84" s="41" t="str">
        <f t="shared" si="184"/>
        <v>ffd_g_oc_A</v>
      </c>
      <c r="AB84" s="41" t="str">
        <f t="shared" si="185"/>
        <v>ffd_g_oc_L</v>
      </c>
      <c r="AC84" s="41" t="str">
        <f t="shared" si="186"/>
        <v>ffd_g_oc_n</v>
      </c>
      <c r="AD84" s="171"/>
      <c r="AE84" s="171"/>
      <c r="AF84" s="99">
        <f>IF(ISNA(HLOOKUP(Z84, data!$A$1:$BOP$23, VLOOKUP(TFM!$A$2, BS!$A$66:$B$93, 2, FALSE), FALSE)), 0, (HLOOKUP(Z84, data!$A$1:$BOP$23, VLOOKUP(TFM!$A$2, BS!$A$66:$B$93, 2, FALSE), FALSE)))</f>
        <v>0</v>
      </c>
      <c r="AG84" s="99">
        <f>IF(ISNA(HLOOKUP(AA84, data!$A$1:$BOP$23, VLOOKUP(TFM!$A$2, BS!$A$66:$B$93, 2, FALSE), FALSE)), 0, (HLOOKUP(AA84, data!$A$1:$BOP$23, VLOOKUP(TFM!$A$2, BS!$A$66:$B$93, 2, FALSE), FALSE)))</f>
        <v>0</v>
      </c>
      <c r="AH84" s="99">
        <f>IF(ISNA(HLOOKUP(AB84, data!$A$1:$BOP$23, VLOOKUP(TFM!$A$2, BS!$A$66:$B$93, 2, FALSE), FALSE)), 0, (HLOOKUP(AB84, data!$A$1:$BOP$23, VLOOKUP(TFM!$A$2, BS!$A$66:$B$93, 2, FALSE), FALSE)))</f>
        <v>0</v>
      </c>
      <c r="AI84" s="99">
        <f>IF(ISNA(HLOOKUP(AC84, data!$A$1:$BOP$23, VLOOKUP(TFM!$A$2, BS!$A$66:$B$93, 2, FALSE), FALSE)), 0, (HLOOKUP(AC84, data!$A$1:$BOP$23, VLOOKUP(TFM!$A$2, BS!$A$66:$B$93, 2, FALSE), FALSE)))</f>
        <v>0</v>
      </c>
      <c r="AJ84" s="99">
        <f t="shared" si="187"/>
        <v>0</v>
      </c>
      <c r="AK84" s="41" t="str">
        <f t="shared" si="188"/>
        <v>ffd_f_oc</v>
      </c>
      <c r="AL84" s="41" t="str">
        <f t="shared" si="189"/>
        <v>ffd_f_oc_A</v>
      </c>
      <c r="AM84" s="41" t="str">
        <f t="shared" si="190"/>
        <v>ffd_f_oc_L</v>
      </c>
      <c r="AN84" s="41" t="str">
        <f t="shared" si="191"/>
        <v>ffd_f_oc_n</v>
      </c>
      <c r="AO84" s="171"/>
      <c r="AP84" s="171"/>
      <c r="AQ84" s="99">
        <f>IF(ISNA(HLOOKUP(AK84, data!$A$1:$BOP$23, VLOOKUP(TFM!$A$2, BS!$A$66:$B$93, 2, FALSE), FALSE)), 0, (HLOOKUP(AK84, data!$A$1:$BOP$23, VLOOKUP(TFM!$A$2, BS!$A$66:$B$93, 2, FALSE), FALSE)))</f>
        <v>0</v>
      </c>
      <c r="AR84" s="99">
        <f>IF(ISNA(HLOOKUP(AL84, data!$A$1:$BOP$23, VLOOKUP(TFM!$A$2, BS!$A$66:$B$93, 2, FALSE), FALSE)), 0, (HLOOKUP(AL84, data!$A$1:$BOP$23, VLOOKUP(TFM!$A$2, BS!$A$66:$B$93, 2, FALSE), FALSE)))</f>
        <v>12633</v>
      </c>
      <c r="AS84" s="99">
        <f>IF(ISNA(HLOOKUP(AM84, data!$A$1:$BOP$23, VLOOKUP(TFM!$A$2, BS!$A$66:$B$93, 2, FALSE), FALSE)), 0, (HLOOKUP(AM84, data!$A$1:$BOP$23, VLOOKUP(TFM!$A$2, BS!$A$66:$B$93, 2, FALSE), FALSE)))</f>
        <v>-2956</v>
      </c>
      <c r="AT84" s="99">
        <f>IF(ISNA(HLOOKUP(AN84, data!$A$1:$BOP$23, VLOOKUP(TFM!$A$2, BS!$A$66:$B$93, 2, FALSE), FALSE)), 0, (HLOOKUP(AN84, data!$A$1:$BOP$23, VLOOKUP(TFM!$A$2, BS!$A$66:$B$93, 2, FALSE), FALSE)))</f>
        <v>15589</v>
      </c>
      <c r="AU84" s="99">
        <f t="shared" si="192"/>
        <v>-15589</v>
      </c>
      <c r="AV84" s="41" t="str">
        <f t="shared" si="193"/>
        <v>ffd_nf_oc</v>
      </c>
      <c r="AW84" s="41" t="str">
        <f t="shared" si="194"/>
        <v>ffd_nf_oc_A</v>
      </c>
      <c r="AX84" s="41" t="str">
        <f t="shared" si="195"/>
        <v>ffd_nf_oc_L</v>
      </c>
      <c r="AY84" s="41" t="str">
        <f t="shared" si="196"/>
        <v>ffd_nf_oc_n</v>
      </c>
      <c r="AZ84" s="171"/>
      <c r="BA84" s="171"/>
      <c r="BB84" s="99">
        <f>IF(ISNA(HLOOKUP(AV84, data!$A$1:$BOP$23, VLOOKUP(TFM!$A$2, BS!$A$66:$B$93, 2, FALSE), FALSE)), 0, (HLOOKUP(AV84, data!$A$1:$BOP$23, VLOOKUP(TFM!$A$2, BS!$A$66:$B$93, 2, FALSE), FALSE)))</f>
        <v>-7832</v>
      </c>
      <c r="BC84" s="99">
        <f>IF(ISNA(HLOOKUP(AW84, data!$A$1:$BOP$23, VLOOKUP(TFM!$A$2, BS!$A$66:$B$93, 2, FALSE), FALSE)), 0, (HLOOKUP(AW84, data!$A$1:$BOP$23, VLOOKUP(TFM!$A$2, BS!$A$66:$B$93, 2, FALSE), FALSE)))</f>
        <v>0</v>
      </c>
      <c r="BD84" s="99">
        <f>IF(ISNA(HLOOKUP(AX84, data!$A$1:$BOP$23, VLOOKUP(TFM!$A$2, BS!$A$66:$B$93, 2, FALSE), FALSE)), 0, (HLOOKUP(AX84, data!$A$1:$BOP$23, VLOOKUP(TFM!$A$2, BS!$A$66:$B$93, 2, FALSE), FALSE)))</f>
        <v>0</v>
      </c>
      <c r="BE84" s="99">
        <f>IF(ISNA(HLOOKUP(AY84, data!$A$1:$BOP$23, VLOOKUP(TFM!$A$2, BS!$A$66:$B$93, 2, FALSE), FALSE)), 0, (HLOOKUP(AY84, data!$A$1:$BOP$23, VLOOKUP(TFM!$A$2, BS!$A$66:$B$93, 2, FALSE), FALSE)))</f>
        <v>0</v>
      </c>
      <c r="BF84" s="99">
        <f t="shared" si="197"/>
        <v>-7832</v>
      </c>
      <c r="BG84" s="41" t="str">
        <f t="shared" si="198"/>
        <v>ffd_row_oc</v>
      </c>
      <c r="BH84" s="41" t="str">
        <f t="shared" si="199"/>
        <v>ffd_row_oc_A</v>
      </c>
      <c r="BI84" s="41" t="str">
        <f t="shared" si="200"/>
        <v>ffd_row_oc_L</v>
      </c>
      <c r="BJ84" s="41" t="str">
        <f t="shared" si="201"/>
        <v>ffd_row_oc_n</v>
      </c>
      <c r="BK84" s="171"/>
      <c r="BL84" s="171"/>
      <c r="BM84" s="99">
        <f>IF(ISNA(HLOOKUP(BG84, data!$A$1:$BOP$23, VLOOKUP(TFM!$A$2, BS!$A$66:$B$93, 2, FALSE), FALSE)), 0, (HLOOKUP(BG84, data!$A$1:$BOP$23, VLOOKUP(TFM!$A$2, BS!$A$66:$B$93, 2, FALSE), FALSE)))</f>
        <v>0</v>
      </c>
      <c r="BN84" s="99">
        <f>IF(ISNA(HLOOKUP(BH84, data!$A$1:$BOP$23, VLOOKUP(TFM!$A$2, BS!$A$66:$B$93, 2, FALSE), FALSE)), 0, (HLOOKUP(BH84, data!$A$1:$BOP$23, VLOOKUP(TFM!$A$2, BS!$A$66:$B$93, 2, FALSE), FALSE)))</f>
        <v>-393</v>
      </c>
      <c r="BO84" s="99">
        <f>IF(ISNA(HLOOKUP(BI84, data!$A$1:$BOP$23, VLOOKUP(TFM!$A$2, BS!$A$66:$B$93, 2, FALSE), FALSE)), 0, (HLOOKUP(BI84, data!$A$1:$BOP$23, VLOOKUP(TFM!$A$2, BS!$A$66:$B$93, 2, FALSE), FALSE)))</f>
        <v>7364</v>
      </c>
      <c r="BP84" s="99">
        <f>IF(ISNA(HLOOKUP(BJ84, data!$A$1:$BOP$23, VLOOKUP(TFM!$A$2, BS!$A$66:$B$93, 2, FALSE), FALSE)), 0, (HLOOKUP(BJ84, data!$A$1:$BOP$23, VLOOKUP(TFM!$A$2, BS!$A$66:$B$93, 2, FALSE), FALSE)))</f>
        <v>-7757</v>
      </c>
      <c r="BQ84" s="99">
        <f t="shared" si="202"/>
        <v>7757</v>
      </c>
    </row>
    <row r="85" spans="1:69" s="172" customFormat="1" x14ac:dyDescent="0.2">
      <c r="A85" s="172" t="s">
        <v>57</v>
      </c>
      <c r="C85" s="173" t="s">
        <v>193</v>
      </c>
      <c r="D85" s="172" t="s">
        <v>180</v>
      </c>
      <c r="E85" s="172" t="str">
        <f t="shared" si="172"/>
        <v>ffd_st</v>
      </c>
      <c r="F85" s="41" t="str">
        <f t="shared" si="173"/>
        <v>ffd_st_s1_oc</v>
      </c>
      <c r="G85" s="41" t="str">
        <f t="shared" si="174"/>
        <v>ffd_st_s1_oc_A</v>
      </c>
      <c r="H85" s="41" t="str">
        <f t="shared" si="175"/>
        <v>ffd_st_s1_oc_L</v>
      </c>
      <c r="I85" s="41" t="str">
        <f t="shared" si="176"/>
        <v>ffd_st_s1_oc_n</v>
      </c>
      <c r="J85" s="174">
        <f>IF(ISNA(HLOOKUP(F85, data!$A$1:$BOP$23, VLOOKUP(TFM!$A$2, BS!$A$66:$B$93, 2, FALSE), FALSE)), 0, (HLOOKUP(F85, data!$A$1:$BOP$23, VLOOKUP(TFM!$A$2, BS!$A$66:$B$93, 2, FALSE), FALSE)))</f>
        <v>0</v>
      </c>
      <c r="K85" s="174">
        <f>IF(ISNA(HLOOKUP(G85, data!$A$1:$BOP$23, VLOOKUP(TFM!$A$2, BS!$A$66:$B$93, 2, FALSE), FALSE)), 0, (HLOOKUP(G85, data!$A$1:$BOP$23, VLOOKUP(TFM!$A$2, BS!$A$66:$B$93, 2, FALSE), FALSE)))</f>
        <v>-17113</v>
      </c>
      <c r="L85" s="174">
        <f>IF(ISNA(HLOOKUP(H85, data!$A$1:$BOP$23, VLOOKUP(TFM!$A$2, BS!$A$66:$B$93, 2, FALSE), FALSE)), 0, (HLOOKUP(H85, data!$A$1:$BOP$23, VLOOKUP(TFM!$A$2, BS!$A$66:$B$93, 2, FALSE), FALSE)))</f>
        <v>-111</v>
      </c>
      <c r="M85" s="174">
        <f>IF(ISNA(HLOOKUP(I85, data!$A$1:$BOP$23, VLOOKUP(TFM!$A$2, BS!$A$66:$B$93, 2, FALSE), FALSE)), 0, (HLOOKUP(I85, data!$A$1:$BOP$23, VLOOKUP(TFM!$A$2, BS!$A$66:$B$93, 2, FALSE), FALSE)))</f>
        <v>-17002</v>
      </c>
      <c r="N85" s="174">
        <f t="shared" si="204"/>
        <v>-17002</v>
      </c>
      <c r="O85" s="41" t="str">
        <f t="shared" si="178"/>
        <v>ffd_st_h_oc</v>
      </c>
      <c r="P85" s="41" t="str">
        <f t="shared" si="179"/>
        <v>ffd_st_h_oc_A</v>
      </c>
      <c r="Q85" s="41" t="str">
        <f t="shared" si="180"/>
        <v>ffd_st_h_oc_L</v>
      </c>
      <c r="R85" s="41" t="str">
        <f t="shared" si="181"/>
        <v>ffd_st_h_oc_n</v>
      </c>
      <c r="S85" s="175"/>
      <c r="T85" s="175"/>
      <c r="U85" s="174">
        <f>IF(ISNA(HLOOKUP(O85, data!$A$1:$BOP$23, VLOOKUP(TFM!$A$2, BS!$A$66:$B$93, 2, FALSE), FALSE)), 0, (HLOOKUP(O85, data!$A$1:$BOP$23, VLOOKUP(TFM!$A$2, BS!$A$66:$B$93, 2, FALSE), FALSE)))</f>
        <v>0</v>
      </c>
      <c r="V85" s="174">
        <f>IF(ISNA(HLOOKUP(P85, data!$A$1:$BOP$23, VLOOKUP(TFM!$A$2, BS!$A$66:$B$93, 2, FALSE), FALSE)), 0, (HLOOKUP(P85, data!$A$1:$BOP$23, VLOOKUP(TFM!$A$2, BS!$A$66:$B$93, 2, FALSE), FALSE)))</f>
        <v>0</v>
      </c>
      <c r="W85" s="174">
        <f>IF(ISNA(HLOOKUP(Q85, data!$A$1:$BOP$23, VLOOKUP(TFM!$A$2, BS!$A$66:$B$93, 2, FALSE), FALSE)), 0, (HLOOKUP(Q85, data!$A$1:$BOP$23, VLOOKUP(TFM!$A$2, BS!$A$66:$B$93, 2, FALSE), FALSE)))</f>
        <v>0</v>
      </c>
      <c r="X85" s="174">
        <f>IF(ISNA(HLOOKUP(R85, data!$A$1:$BOP$23, VLOOKUP(TFM!$A$2, BS!$A$66:$B$93, 2, FALSE), FALSE)), 0, (HLOOKUP(R85, data!$A$1:$BOP$23, VLOOKUP(TFM!$A$2, BS!$A$66:$B$93, 2, FALSE), FALSE)))</f>
        <v>0</v>
      </c>
      <c r="Y85" s="174">
        <f t="shared" si="203"/>
        <v>0</v>
      </c>
      <c r="Z85" s="41" t="str">
        <f t="shared" si="183"/>
        <v>ffd_st_g_oc</v>
      </c>
      <c r="AA85" s="41" t="str">
        <f t="shared" si="184"/>
        <v>ffd_st_g_oc_A</v>
      </c>
      <c r="AB85" s="41" t="str">
        <f t="shared" si="185"/>
        <v>ffd_st_g_oc_L</v>
      </c>
      <c r="AC85" s="41" t="str">
        <f t="shared" si="186"/>
        <v>ffd_st_g_oc_n</v>
      </c>
      <c r="AD85" s="175"/>
      <c r="AE85" s="175"/>
      <c r="AF85" s="174">
        <f>IF(ISNA(HLOOKUP(Z85, data!$A$1:$BOP$23, VLOOKUP(TFM!$A$2, BS!$A$66:$B$93, 2, FALSE), FALSE)), 0, (HLOOKUP(Z85, data!$A$1:$BOP$23, VLOOKUP(TFM!$A$2, BS!$A$66:$B$93, 2, FALSE), FALSE)))</f>
        <v>0</v>
      </c>
      <c r="AG85" s="174">
        <f>IF(ISNA(HLOOKUP(AA85, data!$A$1:$BOP$23, VLOOKUP(TFM!$A$2, BS!$A$66:$B$93, 2, FALSE), FALSE)), 0, (HLOOKUP(AA85, data!$A$1:$BOP$23, VLOOKUP(TFM!$A$2, BS!$A$66:$B$93, 2, FALSE), FALSE)))</f>
        <v>0</v>
      </c>
      <c r="AH85" s="174">
        <f>IF(ISNA(HLOOKUP(AB85, data!$A$1:$BOP$23, VLOOKUP(TFM!$A$2, BS!$A$66:$B$93, 2, FALSE), FALSE)), 0, (HLOOKUP(AB85, data!$A$1:$BOP$23, VLOOKUP(TFM!$A$2, BS!$A$66:$B$93, 2, FALSE), FALSE)))</f>
        <v>0</v>
      </c>
      <c r="AI85" s="174">
        <f>IF(ISNA(HLOOKUP(AC85, data!$A$1:$BOP$23, VLOOKUP(TFM!$A$2, BS!$A$66:$B$93, 2, FALSE), FALSE)), 0, (HLOOKUP(AC85, data!$A$1:$BOP$23, VLOOKUP(TFM!$A$2, BS!$A$66:$B$93, 2, FALSE), FALSE)))</f>
        <v>0</v>
      </c>
      <c r="AJ85" s="174">
        <f t="shared" si="187"/>
        <v>0</v>
      </c>
      <c r="AK85" s="41" t="str">
        <f t="shared" si="188"/>
        <v>ffd_st_f_oc</v>
      </c>
      <c r="AL85" s="41" t="str">
        <f t="shared" si="189"/>
        <v>ffd_st_f_oc_A</v>
      </c>
      <c r="AM85" s="41" t="str">
        <f t="shared" si="190"/>
        <v>ffd_st_f_oc_L</v>
      </c>
      <c r="AN85" s="41" t="str">
        <f t="shared" si="191"/>
        <v>ffd_st_f_oc_n</v>
      </c>
      <c r="AO85" s="175"/>
      <c r="AP85" s="175"/>
      <c r="AQ85" s="174">
        <f>IF(ISNA(HLOOKUP(AK85, data!$A$1:$BOP$23, VLOOKUP(TFM!$A$2, BS!$A$66:$B$93, 2, FALSE), FALSE)), 0, (HLOOKUP(AK85, data!$A$1:$BOP$23, VLOOKUP(TFM!$A$2, BS!$A$66:$B$93, 2, FALSE), FALSE)))</f>
        <v>0</v>
      </c>
      <c r="AR85" s="174">
        <f>IF(ISNA(HLOOKUP(AL85, data!$A$1:$BOP$23, VLOOKUP(TFM!$A$2, BS!$A$66:$B$93, 2, FALSE), FALSE)), 0, (HLOOKUP(AL85, data!$A$1:$BOP$23, VLOOKUP(TFM!$A$2, BS!$A$66:$B$93, 2, FALSE), FALSE)))</f>
        <v>5097</v>
      </c>
      <c r="AS85" s="174">
        <f>IF(ISNA(HLOOKUP(AM85, data!$A$1:$BOP$23, VLOOKUP(TFM!$A$2, BS!$A$66:$B$93, 2, FALSE), FALSE)), 0, (HLOOKUP(AM85, data!$A$1:$BOP$23, VLOOKUP(TFM!$A$2, BS!$A$66:$B$93, 2, FALSE), FALSE)))</f>
        <v>-111</v>
      </c>
      <c r="AT85" s="174">
        <f>IF(ISNA(HLOOKUP(AN85, data!$A$1:$BOP$23, VLOOKUP(TFM!$A$2, BS!$A$66:$B$93, 2, FALSE), FALSE)), 0, (HLOOKUP(AN85, data!$A$1:$BOP$23, VLOOKUP(TFM!$A$2, BS!$A$66:$B$93, 2, FALSE), FALSE)))</f>
        <v>5208</v>
      </c>
      <c r="AU85" s="174">
        <f t="shared" si="192"/>
        <v>-5208</v>
      </c>
      <c r="AV85" s="41" t="str">
        <f t="shared" si="193"/>
        <v>ffd_st_nf_oc</v>
      </c>
      <c r="AW85" s="41" t="str">
        <f t="shared" si="194"/>
        <v>ffd_st_nf_oc_A</v>
      </c>
      <c r="AX85" s="41" t="str">
        <f t="shared" si="195"/>
        <v>ffd_st_nf_oc_L</v>
      </c>
      <c r="AY85" s="41" t="str">
        <f t="shared" si="196"/>
        <v>ffd_st_nf_oc_n</v>
      </c>
      <c r="AZ85" s="175"/>
      <c r="BA85" s="175"/>
      <c r="BB85" s="174">
        <f>IF(ISNA(HLOOKUP(AV85, data!$A$1:$BOP$23, VLOOKUP(TFM!$A$2, BS!$A$66:$B$93, 2, FALSE), FALSE)), 0, (HLOOKUP(AV85, data!$A$1:$BOP$23, VLOOKUP(TFM!$A$2, BS!$A$66:$B$93, 2, FALSE), FALSE)))</f>
        <v>-22210</v>
      </c>
      <c r="BC85" s="174">
        <f>IF(ISNA(HLOOKUP(AW85, data!$A$1:$BOP$23, VLOOKUP(TFM!$A$2, BS!$A$66:$B$93, 2, FALSE), FALSE)), 0, (HLOOKUP(AW85, data!$A$1:$BOP$23, VLOOKUP(TFM!$A$2, BS!$A$66:$B$93, 2, FALSE), FALSE)))</f>
        <v>0</v>
      </c>
      <c r="BD85" s="174">
        <f>IF(ISNA(HLOOKUP(AX85, data!$A$1:$BOP$23, VLOOKUP(TFM!$A$2, BS!$A$66:$B$93, 2, FALSE), FALSE)), 0, (HLOOKUP(AX85, data!$A$1:$BOP$23, VLOOKUP(TFM!$A$2, BS!$A$66:$B$93, 2, FALSE), FALSE)))</f>
        <v>0</v>
      </c>
      <c r="BE85" s="174">
        <f>IF(ISNA(HLOOKUP(AY85, data!$A$1:$BOP$23, VLOOKUP(TFM!$A$2, BS!$A$66:$B$93, 2, FALSE), FALSE)), 0, (HLOOKUP(AY85, data!$A$1:$BOP$23, VLOOKUP(TFM!$A$2, BS!$A$66:$B$93, 2, FALSE), FALSE)))</f>
        <v>0</v>
      </c>
      <c r="BF85" s="174">
        <f t="shared" si="197"/>
        <v>-22210</v>
      </c>
      <c r="BG85" s="41" t="str">
        <f t="shared" si="198"/>
        <v>ffd_st_row_oc</v>
      </c>
      <c r="BH85" s="41" t="str">
        <f t="shared" si="199"/>
        <v>ffd_st_row_oc_A</v>
      </c>
      <c r="BI85" s="41" t="str">
        <f t="shared" si="200"/>
        <v>ffd_st_row_oc_L</v>
      </c>
      <c r="BJ85" s="41" t="str">
        <f t="shared" si="201"/>
        <v>ffd_st_row_oc_n</v>
      </c>
      <c r="BK85" s="175"/>
      <c r="BL85" s="175"/>
      <c r="BM85" s="174">
        <f>IF(ISNA(HLOOKUP(BG85, data!$A$1:$BOP$23, VLOOKUP(TFM!$A$2, BS!$A$66:$B$93, 2, FALSE), FALSE)), 0, (HLOOKUP(BG85, data!$A$1:$BOP$23, VLOOKUP(TFM!$A$2, BS!$A$66:$B$93, 2, FALSE), FALSE)))</f>
        <v>0</v>
      </c>
      <c r="BN85" s="174">
        <f>IF(ISNA(HLOOKUP(BH85, data!$A$1:$BOP$23, VLOOKUP(TFM!$A$2, BS!$A$66:$B$93, 2, FALSE), FALSE)), 0, (HLOOKUP(BH85, data!$A$1:$BOP$23, VLOOKUP(TFM!$A$2, BS!$A$66:$B$93, 2, FALSE), FALSE)))</f>
        <v>-522</v>
      </c>
      <c r="BO85" s="174">
        <f>IF(ISNA(HLOOKUP(BI85, data!$A$1:$BOP$23, VLOOKUP(TFM!$A$2, BS!$A$66:$B$93, 2, FALSE), FALSE)), 0, (HLOOKUP(BI85, data!$A$1:$BOP$23, VLOOKUP(TFM!$A$2, BS!$A$66:$B$93, 2, FALSE), FALSE)))</f>
        <v>-17524</v>
      </c>
      <c r="BP85" s="174">
        <f>IF(ISNA(HLOOKUP(BJ85, data!$A$1:$BOP$23, VLOOKUP(TFM!$A$2, BS!$A$66:$B$93, 2, FALSE), FALSE)), 0, (HLOOKUP(BJ85, data!$A$1:$BOP$23, VLOOKUP(TFM!$A$2, BS!$A$66:$B$93, 2, FALSE), FALSE)))</f>
        <v>17002</v>
      </c>
      <c r="BQ85" s="174">
        <f t="shared" si="202"/>
        <v>-17002</v>
      </c>
    </row>
    <row r="86" spans="1:69" s="172" customFormat="1" x14ac:dyDescent="0.2">
      <c r="A86" s="172" t="s">
        <v>59</v>
      </c>
      <c r="C86" s="173" t="s">
        <v>194</v>
      </c>
      <c r="D86" s="172" t="s">
        <v>181</v>
      </c>
      <c r="E86" s="172" t="str">
        <f t="shared" si="172"/>
        <v>ffd_lt</v>
      </c>
      <c r="F86" s="41" t="str">
        <f t="shared" si="173"/>
        <v>ffd_lt_s1_oc</v>
      </c>
      <c r="G86" s="41" t="str">
        <f t="shared" si="174"/>
        <v>ffd_lt_s1_oc_A</v>
      </c>
      <c r="H86" s="41" t="str">
        <f t="shared" si="175"/>
        <v>ffd_lt_s1_oc_L</v>
      </c>
      <c r="I86" s="41" t="str">
        <f t="shared" si="176"/>
        <v>ffd_lt_s1_oc_n</v>
      </c>
      <c r="J86" s="174">
        <f>IF(ISNA(HLOOKUP(F86, data!$A$1:$BOP$23, VLOOKUP(TFM!$A$2, BS!$A$66:$B$93, 2, FALSE), FALSE)), 0, (HLOOKUP(F86, data!$A$1:$BOP$23, VLOOKUP(TFM!$A$2, BS!$A$66:$B$93, 2, FALSE), FALSE)))</f>
        <v>0</v>
      </c>
      <c r="K86" s="174">
        <f>IF(ISNA(HLOOKUP(G86, data!$A$1:$BOP$23, VLOOKUP(TFM!$A$2, BS!$A$66:$B$93, 2, FALSE), FALSE)), 0, (HLOOKUP(G86, data!$A$1:$BOP$23, VLOOKUP(TFM!$A$2, BS!$A$66:$B$93, 2, FALSE), FALSE)))</f>
        <v>21914</v>
      </c>
      <c r="L86" s="174">
        <f>IF(ISNA(HLOOKUP(H86, data!$A$1:$BOP$23, VLOOKUP(TFM!$A$2, BS!$A$66:$B$93, 2, FALSE), FALSE)), 0, (HLOOKUP(H86, data!$A$1:$BOP$23, VLOOKUP(TFM!$A$2, BS!$A$66:$B$93, 2, FALSE), FALSE)))</f>
        <v>-2845</v>
      </c>
      <c r="M86" s="174">
        <f>IF(ISNA(HLOOKUP(I86, data!$A$1:$BOP$23, VLOOKUP(TFM!$A$2, BS!$A$66:$B$93, 2, FALSE), FALSE)), 0, (HLOOKUP(I86, data!$A$1:$BOP$23, VLOOKUP(TFM!$A$2, BS!$A$66:$B$93, 2, FALSE), FALSE)))</f>
        <v>24759</v>
      </c>
      <c r="N86" s="174">
        <f t="shared" si="204"/>
        <v>24759</v>
      </c>
      <c r="O86" s="41" t="str">
        <f t="shared" si="178"/>
        <v>ffd_lt_h_oc</v>
      </c>
      <c r="P86" s="41" t="str">
        <f t="shared" si="179"/>
        <v>ffd_lt_h_oc_A</v>
      </c>
      <c r="Q86" s="41" t="str">
        <f t="shared" si="180"/>
        <v>ffd_lt_h_oc_L</v>
      </c>
      <c r="R86" s="41" t="str">
        <f t="shared" si="181"/>
        <v>ffd_lt_h_oc_n</v>
      </c>
      <c r="S86" s="175"/>
      <c r="T86" s="175"/>
      <c r="U86" s="174">
        <f>IF(ISNA(HLOOKUP(O86, data!$A$1:$BOP$23, VLOOKUP(TFM!$A$2, BS!$A$66:$B$93, 2, FALSE), FALSE)), 0, (HLOOKUP(O86, data!$A$1:$BOP$23, VLOOKUP(TFM!$A$2, BS!$A$66:$B$93, 2, FALSE), FALSE)))</f>
        <v>0</v>
      </c>
      <c r="V86" s="174">
        <f>IF(ISNA(HLOOKUP(P86, data!$A$1:$BOP$23, VLOOKUP(TFM!$A$2, BS!$A$66:$B$93, 2, FALSE), FALSE)), 0, (HLOOKUP(P86, data!$A$1:$BOP$23, VLOOKUP(TFM!$A$2, BS!$A$66:$B$93, 2, FALSE), FALSE)))</f>
        <v>0</v>
      </c>
      <c r="W86" s="174">
        <f>IF(ISNA(HLOOKUP(Q86, data!$A$1:$BOP$23, VLOOKUP(TFM!$A$2, BS!$A$66:$B$93, 2, FALSE), FALSE)), 0, (HLOOKUP(Q86, data!$A$1:$BOP$23, VLOOKUP(TFM!$A$2, BS!$A$66:$B$93, 2, FALSE), FALSE)))</f>
        <v>0</v>
      </c>
      <c r="X86" s="174">
        <f>IF(ISNA(HLOOKUP(R86, data!$A$1:$BOP$23, VLOOKUP(TFM!$A$2, BS!$A$66:$B$93, 2, FALSE), FALSE)), 0, (HLOOKUP(R86, data!$A$1:$BOP$23, VLOOKUP(TFM!$A$2, BS!$A$66:$B$93, 2, FALSE), FALSE)))</f>
        <v>0</v>
      </c>
      <c r="Y86" s="174">
        <f t="shared" si="203"/>
        <v>0</v>
      </c>
      <c r="Z86" s="41" t="str">
        <f t="shared" si="183"/>
        <v>ffd_lt_g_oc</v>
      </c>
      <c r="AA86" s="41" t="str">
        <f t="shared" si="184"/>
        <v>ffd_lt_g_oc_A</v>
      </c>
      <c r="AB86" s="41" t="str">
        <f t="shared" si="185"/>
        <v>ffd_lt_g_oc_L</v>
      </c>
      <c r="AC86" s="41" t="str">
        <f t="shared" si="186"/>
        <v>ffd_lt_g_oc_n</v>
      </c>
      <c r="AD86" s="175"/>
      <c r="AE86" s="175"/>
      <c r="AF86" s="174">
        <f>IF(ISNA(HLOOKUP(Z86, data!$A$1:$BOP$23, VLOOKUP(TFM!$A$2, BS!$A$66:$B$93, 2, FALSE), FALSE)), 0, (HLOOKUP(Z86, data!$A$1:$BOP$23, VLOOKUP(TFM!$A$2, BS!$A$66:$B$93, 2, FALSE), FALSE)))</f>
        <v>0</v>
      </c>
      <c r="AG86" s="174">
        <f>IF(ISNA(HLOOKUP(AA86, data!$A$1:$BOP$23, VLOOKUP(TFM!$A$2, BS!$A$66:$B$93, 2, FALSE), FALSE)), 0, (HLOOKUP(AA86, data!$A$1:$BOP$23, VLOOKUP(TFM!$A$2, BS!$A$66:$B$93, 2, FALSE), FALSE)))</f>
        <v>0</v>
      </c>
      <c r="AH86" s="174">
        <f>IF(ISNA(HLOOKUP(AB86, data!$A$1:$BOP$23, VLOOKUP(TFM!$A$2, BS!$A$66:$B$93, 2, FALSE), FALSE)), 0, (HLOOKUP(AB86, data!$A$1:$BOP$23, VLOOKUP(TFM!$A$2, BS!$A$66:$B$93, 2, FALSE), FALSE)))</f>
        <v>0</v>
      </c>
      <c r="AI86" s="174">
        <f>IF(ISNA(HLOOKUP(AC86, data!$A$1:$BOP$23, VLOOKUP(TFM!$A$2, BS!$A$66:$B$93, 2, FALSE), FALSE)), 0, (HLOOKUP(AC86, data!$A$1:$BOP$23, VLOOKUP(TFM!$A$2, BS!$A$66:$B$93, 2, FALSE), FALSE)))</f>
        <v>0</v>
      </c>
      <c r="AJ86" s="174">
        <f t="shared" si="187"/>
        <v>0</v>
      </c>
      <c r="AK86" s="41" t="str">
        <f t="shared" si="188"/>
        <v>ffd_lt_f_oc</v>
      </c>
      <c r="AL86" s="41" t="str">
        <f t="shared" si="189"/>
        <v>ffd_lt_f_oc_A</v>
      </c>
      <c r="AM86" s="41" t="str">
        <f t="shared" si="190"/>
        <v>ffd_lt_f_oc_L</v>
      </c>
      <c r="AN86" s="41" t="str">
        <f t="shared" si="191"/>
        <v>ffd_lt_f_oc_n</v>
      </c>
      <c r="AO86" s="175"/>
      <c r="AP86" s="175"/>
      <c r="AQ86" s="174">
        <f>IF(ISNA(HLOOKUP(AK86, data!$A$1:$BOP$23, VLOOKUP(TFM!$A$2, BS!$A$66:$B$93, 2, FALSE), FALSE)), 0, (HLOOKUP(AK86, data!$A$1:$BOP$23, VLOOKUP(TFM!$A$2, BS!$A$66:$B$93, 2, FALSE), FALSE)))</f>
        <v>0</v>
      </c>
      <c r="AR86" s="174">
        <f>IF(ISNA(HLOOKUP(AL86, data!$A$1:$BOP$23, VLOOKUP(TFM!$A$2, BS!$A$66:$B$93, 2, FALSE), FALSE)), 0, (HLOOKUP(AL86, data!$A$1:$BOP$23, VLOOKUP(TFM!$A$2, BS!$A$66:$B$93, 2, FALSE), FALSE)))</f>
        <v>7536</v>
      </c>
      <c r="AS86" s="174">
        <f>IF(ISNA(HLOOKUP(AM86, data!$A$1:$BOP$23, VLOOKUP(TFM!$A$2, BS!$A$66:$B$93, 2, FALSE), FALSE)), 0, (HLOOKUP(AM86, data!$A$1:$BOP$23, VLOOKUP(TFM!$A$2, BS!$A$66:$B$93, 2, FALSE), FALSE)))</f>
        <v>-2845</v>
      </c>
      <c r="AT86" s="174">
        <f>IF(ISNA(HLOOKUP(AN86, data!$A$1:$BOP$23, VLOOKUP(TFM!$A$2, BS!$A$66:$B$93, 2, FALSE), FALSE)), 0, (HLOOKUP(AN86, data!$A$1:$BOP$23, VLOOKUP(TFM!$A$2, BS!$A$66:$B$93, 2, FALSE), FALSE)))</f>
        <v>10381</v>
      </c>
      <c r="AU86" s="174">
        <f t="shared" si="192"/>
        <v>-10381</v>
      </c>
      <c r="AV86" s="41" t="str">
        <f t="shared" si="193"/>
        <v>ffd_lt_nf_oc</v>
      </c>
      <c r="AW86" s="41" t="str">
        <f t="shared" si="194"/>
        <v>ffd_lt_nf_oc_A</v>
      </c>
      <c r="AX86" s="41" t="str">
        <f t="shared" si="195"/>
        <v>ffd_lt_nf_oc_L</v>
      </c>
      <c r="AY86" s="41" t="str">
        <f t="shared" si="196"/>
        <v>ffd_lt_nf_oc_n</v>
      </c>
      <c r="AZ86" s="175"/>
      <c r="BA86" s="175"/>
      <c r="BB86" s="174">
        <f>IF(ISNA(HLOOKUP(AV86, data!$A$1:$BOP$23, VLOOKUP(TFM!$A$2, BS!$A$66:$B$93, 2, FALSE), FALSE)), 0, (HLOOKUP(AV86, data!$A$1:$BOP$23, VLOOKUP(TFM!$A$2, BS!$A$66:$B$93, 2, FALSE), FALSE)))</f>
        <v>14378</v>
      </c>
      <c r="BC86" s="174">
        <f>IF(ISNA(HLOOKUP(AW86, data!$A$1:$BOP$23, VLOOKUP(TFM!$A$2, BS!$A$66:$B$93, 2, FALSE), FALSE)), 0, (HLOOKUP(AW86, data!$A$1:$BOP$23, VLOOKUP(TFM!$A$2, BS!$A$66:$B$93, 2, FALSE), FALSE)))</f>
        <v>0</v>
      </c>
      <c r="BD86" s="174">
        <f>IF(ISNA(HLOOKUP(AX86, data!$A$1:$BOP$23, VLOOKUP(TFM!$A$2, BS!$A$66:$B$93, 2, FALSE), FALSE)), 0, (HLOOKUP(AX86, data!$A$1:$BOP$23, VLOOKUP(TFM!$A$2, BS!$A$66:$B$93, 2, FALSE), FALSE)))</f>
        <v>0</v>
      </c>
      <c r="BE86" s="174">
        <f>IF(ISNA(HLOOKUP(AY86, data!$A$1:$BOP$23, VLOOKUP(TFM!$A$2, BS!$A$66:$B$93, 2, FALSE), FALSE)), 0, (HLOOKUP(AY86, data!$A$1:$BOP$23, VLOOKUP(TFM!$A$2, BS!$A$66:$B$93, 2, FALSE), FALSE)))</f>
        <v>0</v>
      </c>
      <c r="BF86" s="174">
        <f t="shared" si="197"/>
        <v>14378</v>
      </c>
      <c r="BG86" s="41" t="str">
        <f t="shared" si="198"/>
        <v>ffd_lt_row_oc</v>
      </c>
      <c r="BH86" s="41" t="str">
        <f t="shared" si="199"/>
        <v>ffd_lt_row_oc_A</v>
      </c>
      <c r="BI86" s="41" t="str">
        <f t="shared" si="200"/>
        <v>ffd_lt_row_oc_L</v>
      </c>
      <c r="BJ86" s="41" t="str">
        <f t="shared" si="201"/>
        <v>ffd_lt_row_oc_n</v>
      </c>
      <c r="BK86" s="175"/>
      <c r="BL86" s="175"/>
      <c r="BM86" s="174">
        <f>IF(ISNA(HLOOKUP(BG86, data!$A$1:$BOP$23, VLOOKUP(TFM!$A$2, BS!$A$66:$B$93, 2, FALSE), FALSE)), 0, (HLOOKUP(BG86, data!$A$1:$BOP$23, VLOOKUP(TFM!$A$2, BS!$A$66:$B$93, 2, FALSE), FALSE)))</f>
        <v>0</v>
      </c>
      <c r="BN86" s="174">
        <f>IF(ISNA(HLOOKUP(BH86, data!$A$1:$BOP$23, VLOOKUP(TFM!$A$2, BS!$A$66:$B$93, 2, FALSE), FALSE)), 0, (HLOOKUP(BH86, data!$A$1:$BOP$23, VLOOKUP(TFM!$A$2, BS!$A$66:$B$93, 2, FALSE), FALSE)))</f>
        <v>129</v>
      </c>
      <c r="BO86" s="174">
        <f>IF(ISNA(HLOOKUP(BI86, data!$A$1:$BOP$23, VLOOKUP(TFM!$A$2, BS!$A$66:$B$93, 2, FALSE), FALSE)), 0, (HLOOKUP(BI86, data!$A$1:$BOP$23, VLOOKUP(TFM!$A$2, BS!$A$66:$B$93, 2, FALSE), FALSE)))</f>
        <v>24888</v>
      </c>
      <c r="BP86" s="174">
        <f>IF(ISNA(HLOOKUP(BJ86, data!$A$1:$BOP$23, VLOOKUP(TFM!$A$2, BS!$A$66:$B$93, 2, FALSE), FALSE)), 0, (HLOOKUP(BJ86, data!$A$1:$BOP$23, VLOOKUP(TFM!$A$2, BS!$A$66:$B$93, 2, FALSE), FALSE)))</f>
        <v>-24759</v>
      </c>
      <c r="BQ86" s="174">
        <f t="shared" si="202"/>
        <v>24759</v>
      </c>
    </row>
    <row r="87" spans="1:69" x14ac:dyDescent="0.2">
      <c r="A87" s="36" t="s">
        <v>17</v>
      </c>
      <c r="C87" s="108" t="s">
        <v>16</v>
      </c>
      <c r="D87" s="36" t="s">
        <v>174</v>
      </c>
      <c r="E87" s="36" t="str">
        <f t="shared" si="172"/>
        <v>ffl</v>
      </c>
      <c r="F87" s="41" t="str">
        <f t="shared" si="173"/>
        <v>ffl_s1_oc</v>
      </c>
      <c r="G87" s="41" t="str">
        <f t="shared" si="174"/>
        <v>ffl_s1_oc_A</v>
      </c>
      <c r="H87" s="41" t="str">
        <f t="shared" si="175"/>
        <v>ffl_s1_oc_L</v>
      </c>
      <c r="I87" s="41" t="str">
        <f t="shared" si="176"/>
        <v>ffl_s1_oc_n</v>
      </c>
      <c r="J87" s="99">
        <f>IF(ISNA(HLOOKUP(F87, data!$A$1:$BOP$23, VLOOKUP(TFM!$A$2, BS!$A$66:$B$93, 2, FALSE), FALSE)), 0, (HLOOKUP(F87, data!$A$1:$BOP$23, VLOOKUP(TFM!$A$2, BS!$A$66:$B$93, 2, FALSE), FALSE)))</f>
        <v>0</v>
      </c>
      <c r="K87" s="99">
        <f>IF(ISNA(HLOOKUP(G87, data!$A$1:$BOP$23, VLOOKUP(TFM!$A$2, BS!$A$66:$B$93, 2, FALSE), FALSE)), 0, (HLOOKUP(G87, data!$A$1:$BOP$23, VLOOKUP(TFM!$A$2, BS!$A$66:$B$93, 2, FALSE), FALSE)))</f>
        <v>-29752</v>
      </c>
      <c r="L87" s="99">
        <f>IF(ISNA(HLOOKUP(H87, data!$A$1:$BOP$23, VLOOKUP(TFM!$A$2, BS!$A$66:$B$93, 2, FALSE), FALSE)), 0, (HLOOKUP(H87, data!$A$1:$BOP$23, VLOOKUP(TFM!$A$2, BS!$A$66:$B$93, 2, FALSE), FALSE)))</f>
        <v>8656</v>
      </c>
      <c r="M87" s="99">
        <f>IF(ISNA(HLOOKUP(I87, data!$A$1:$BOP$23, VLOOKUP(TFM!$A$2, BS!$A$66:$B$93, 2, FALSE), FALSE)), 0, (HLOOKUP(I87, data!$A$1:$BOP$23, VLOOKUP(TFM!$A$2, BS!$A$66:$B$93, 2, FALSE), FALSE)))</f>
        <v>-38408</v>
      </c>
      <c r="N87" s="99">
        <f t="shared" si="204"/>
        <v>-38408</v>
      </c>
      <c r="O87" s="41" t="str">
        <f t="shared" si="178"/>
        <v>ffl_h_oc</v>
      </c>
      <c r="P87" s="41" t="str">
        <f t="shared" si="179"/>
        <v>ffl_h_oc_A</v>
      </c>
      <c r="Q87" s="41" t="str">
        <f t="shared" si="180"/>
        <v>ffl_h_oc_L</v>
      </c>
      <c r="R87" s="41" t="str">
        <f t="shared" si="181"/>
        <v>ffl_h_oc_n</v>
      </c>
      <c r="S87" s="171"/>
      <c r="T87" s="171"/>
      <c r="U87" s="99">
        <f>IF(ISNA(HLOOKUP(O87, data!$A$1:$BOP$23, VLOOKUP(TFM!$A$2, BS!$A$66:$B$93, 2, FALSE), FALSE)), 0, (HLOOKUP(O87, data!$A$1:$BOP$23, VLOOKUP(TFM!$A$2, BS!$A$66:$B$93, 2, FALSE), FALSE)))</f>
        <v>21820</v>
      </c>
      <c r="V87" s="99">
        <f>IF(ISNA(HLOOKUP(P87, data!$A$1:$BOP$23, VLOOKUP(TFM!$A$2, BS!$A$66:$B$93, 2, FALSE), FALSE)), 0, (HLOOKUP(P87, data!$A$1:$BOP$23, VLOOKUP(TFM!$A$2, BS!$A$66:$B$93, 2, FALSE), FALSE)))</f>
        <v>0</v>
      </c>
      <c r="W87" s="99">
        <f>IF(ISNA(HLOOKUP(Q87, data!$A$1:$BOP$23, VLOOKUP(TFM!$A$2, BS!$A$66:$B$93, 2, FALSE), FALSE)), 0, (HLOOKUP(Q87, data!$A$1:$BOP$23, VLOOKUP(TFM!$A$2, BS!$A$66:$B$93, 2, FALSE), FALSE)))</f>
        <v>0</v>
      </c>
      <c r="X87" s="99">
        <f>IF(ISNA(HLOOKUP(R87, data!$A$1:$BOP$23, VLOOKUP(TFM!$A$2, BS!$A$66:$B$93, 2, FALSE), FALSE)), 0, (HLOOKUP(R87, data!$A$1:$BOP$23, VLOOKUP(TFM!$A$2, BS!$A$66:$B$93, 2, FALSE), FALSE)))</f>
        <v>0</v>
      </c>
      <c r="Y87" s="99">
        <f t="shared" si="203"/>
        <v>21820</v>
      </c>
      <c r="Z87" s="41" t="str">
        <f t="shared" si="183"/>
        <v>ffl_g_oc</v>
      </c>
      <c r="AA87" s="41" t="str">
        <f t="shared" si="184"/>
        <v>ffl_g_oc_A</v>
      </c>
      <c r="AB87" s="41" t="str">
        <f t="shared" si="185"/>
        <v>ffl_g_oc_L</v>
      </c>
      <c r="AC87" s="41" t="str">
        <f t="shared" si="186"/>
        <v>ffl_g_oc_n</v>
      </c>
      <c r="AD87" s="171"/>
      <c r="AE87" s="171"/>
      <c r="AF87" s="99">
        <f>IF(ISNA(HLOOKUP(Z87, data!$A$1:$BOP$23, VLOOKUP(TFM!$A$2, BS!$A$66:$B$93, 2, FALSE), FALSE)), 0, (HLOOKUP(Z87, data!$A$1:$BOP$23, VLOOKUP(TFM!$A$2, BS!$A$66:$B$93, 2, FALSE), FALSE)))</f>
        <v>0</v>
      </c>
      <c r="AG87" s="99">
        <f>IF(ISNA(HLOOKUP(AA87, data!$A$1:$BOP$23, VLOOKUP(TFM!$A$2, BS!$A$66:$B$93, 2, FALSE), FALSE)), 0, (HLOOKUP(AA87, data!$A$1:$BOP$23, VLOOKUP(TFM!$A$2, BS!$A$66:$B$93, 2, FALSE), FALSE)))</f>
        <v>0</v>
      </c>
      <c r="AH87" s="99">
        <f>IF(ISNA(HLOOKUP(AB87, data!$A$1:$BOP$23, VLOOKUP(TFM!$A$2, BS!$A$66:$B$93, 2, FALSE), FALSE)), 0, (HLOOKUP(AB87, data!$A$1:$BOP$23, VLOOKUP(TFM!$A$2, BS!$A$66:$B$93, 2, FALSE), FALSE)))</f>
        <v>0</v>
      </c>
      <c r="AI87" s="99">
        <f>IF(ISNA(HLOOKUP(AC87, data!$A$1:$BOP$23, VLOOKUP(TFM!$A$2, BS!$A$66:$B$93, 2, FALSE), FALSE)), 0, (HLOOKUP(AC87, data!$A$1:$BOP$23, VLOOKUP(TFM!$A$2, BS!$A$66:$B$93, 2, FALSE), FALSE)))</f>
        <v>0</v>
      </c>
      <c r="AJ87" s="99">
        <f t="shared" si="187"/>
        <v>0</v>
      </c>
      <c r="AK87" s="41" t="str">
        <f t="shared" si="188"/>
        <v>ffl_f_oc</v>
      </c>
      <c r="AL87" s="41" t="str">
        <f t="shared" si="189"/>
        <v>ffl_f_oc_A</v>
      </c>
      <c r="AM87" s="41" t="str">
        <f t="shared" si="190"/>
        <v>ffl_f_oc_L</v>
      </c>
      <c r="AN87" s="41" t="str">
        <f t="shared" si="191"/>
        <v>ffl_f_oc_n</v>
      </c>
      <c r="AO87" s="171"/>
      <c r="AP87" s="171"/>
      <c r="AQ87" s="99">
        <f>IF(ISNA(HLOOKUP(AK87, data!$A$1:$BOP$23, VLOOKUP(TFM!$A$2, BS!$A$66:$B$93, 2, FALSE), FALSE)), 0, (HLOOKUP(AK87, data!$A$1:$BOP$23, VLOOKUP(TFM!$A$2, BS!$A$66:$B$93, 2, FALSE), FALSE)))</f>
        <v>0</v>
      </c>
      <c r="AR87" s="99">
        <f>IF(ISNA(HLOOKUP(AL87, data!$A$1:$BOP$23, VLOOKUP(TFM!$A$2, BS!$A$66:$B$93, 2, FALSE), FALSE)), 0, (HLOOKUP(AL87, data!$A$1:$BOP$23, VLOOKUP(TFM!$A$2, BS!$A$66:$B$93, 2, FALSE), FALSE)))</f>
        <v>-29752</v>
      </c>
      <c r="AS87" s="99">
        <f>IF(ISNA(HLOOKUP(AM87, data!$A$1:$BOP$23, VLOOKUP(TFM!$A$2, BS!$A$66:$B$93, 2, FALSE), FALSE)), 0, (HLOOKUP(AM87, data!$A$1:$BOP$23, VLOOKUP(TFM!$A$2, BS!$A$66:$B$93, 2, FALSE), FALSE)))</f>
        <v>-536</v>
      </c>
      <c r="AT87" s="99">
        <f>IF(ISNA(HLOOKUP(AN87, data!$A$1:$BOP$23, VLOOKUP(TFM!$A$2, BS!$A$66:$B$93, 2, FALSE), FALSE)), 0, (HLOOKUP(AN87, data!$A$1:$BOP$23, VLOOKUP(TFM!$A$2, BS!$A$66:$B$93, 2, FALSE), FALSE)))</f>
        <v>-29216</v>
      </c>
      <c r="AU87" s="99">
        <f t="shared" si="192"/>
        <v>29216</v>
      </c>
      <c r="AV87" s="41" t="str">
        <f t="shared" si="193"/>
        <v>ffl_nf_oc</v>
      </c>
      <c r="AW87" s="41" t="str">
        <f t="shared" si="194"/>
        <v>ffl_nf_oc_A</v>
      </c>
      <c r="AX87" s="41" t="str">
        <f t="shared" si="195"/>
        <v>ffl_nf_oc_L</v>
      </c>
      <c r="AY87" s="41" t="str">
        <f t="shared" si="196"/>
        <v>ffl_nf_oc_n</v>
      </c>
      <c r="AZ87" s="171"/>
      <c r="BA87" s="171"/>
      <c r="BB87" s="99">
        <f>IF(ISNA(HLOOKUP(AV87, data!$A$1:$BOP$23, VLOOKUP(TFM!$A$2, BS!$A$66:$B$93, 2, FALSE), FALSE)), 0, (HLOOKUP(AV87, data!$A$1:$BOP$23, VLOOKUP(TFM!$A$2, BS!$A$66:$B$93, 2, FALSE), FALSE)))</f>
        <v>-31011</v>
      </c>
      <c r="BC87" s="99">
        <f>IF(ISNA(HLOOKUP(AW87, data!$A$1:$BOP$23, VLOOKUP(TFM!$A$2, BS!$A$66:$B$93, 2, FALSE), FALSE)), 0, (HLOOKUP(AW87, data!$A$1:$BOP$23, VLOOKUP(TFM!$A$2, BS!$A$66:$B$93, 2, FALSE), FALSE)))</f>
        <v>0</v>
      </c>
      <c r="BD87" s="99">
        <f>IF(ISNA(HLOOKUP(AX87, data!$A$1:$BOP$23, VLOOKUP(TFM!$A$2, BS!$A$66:$B$93, 2, FALSE), FALSE)), 0, (HLOOKUP(AX87, data!$A$1:$BOP$23, VLOOKUP(TFM!$A$2, BS!$A$66:$B$93, 2, FALSE), FALSE)))</f>
        <v>0</v>
      </c>
      <c r="BE87" s="99">
        <f>IF(ISNA(HLOOKUP(AY87, data!$A$1:$BOP$23, VLOOKUP(TFM!$A$2, BS!$A$66:$B$93, 2, FALSE), FALSE)), 0, (HLOOKUP(AY87, data!$A$1:$BOP$23, VLOOKUP(TFM!$A$2, BS!$A$66:$B$93, 2, FALSE), FALSE)))</f>
        <v>0</v>
      </c>
      <c r="BF87" s="99">
        <f t="shared" si="197"/>
        <v>-31011</v>
      </c>
      <c r="BG87" s="41" t="str">
        <f t="shared" si="198"/>
        <v>ffl_row_oc</v>
      </c>
      <c r="BH87" s="41" t="str">
        <f t="shared" si="199"/>
        <v>ffl_row_oc_A</v>
      </c>
      <c r="BI87" s="41" t="str">
        <f t="shared" si="200"/>
        <v>ffl_row_oc_L</v>
      </c>
      <c r="BJ87" s="41" t="str">
        <f t="shared" si="201"/>
        <v>ffl_row_oc_n</v>
      </c>
      <c r="BK87" s="171"/>
      <c r="BL87" s="171"/>
      <c r="BM87" s="99">
        <f>IF(ISNA(HLOOKUP(BG87, data!$A$1:$BOP$23, VLOOKUP(TFM!$A$2, BS!$A$66:$B$93, 2, FALSE), FALSE)), 0, (HLOOKUP(BG87, data!$A$1:$BOP$23, VLOOKUP(TFM!$A$2, BS!$A$66:$B$93, 2, FALSE), FALSE)))</f>
        <v>0</v>
      </c>
      <c r="BN87" s="99">
        <f>IF(ISNA(HLOOKUP(BH87, data!$A$1:$BOP$23, VLOOKUP(TFM!$A$2, BS!$A$66:$B$93, 2, FALSE), FALSE)), 0, (HLOOKUP(BH87, data!$A$1:$BOP$23, VLOOKUP(TFM!$A$2, BS!$A$66:$B$93, 2, FALSE), FALSE)))</f>
        <v>5250</v>
      </c>
      <c r="BO87" s="99">
        <f>IF(ISNA(HLOOKUP(BI87, data!$A$1:$BOP$23, VLOOKUP(TFM!$A$2, BS!$A$66:$B$93, 2, FALSE), FALSE)), 0, (HLOOKUP(BI87, data!$A$1:$BOP$23, VLOOKUP(TFM!$A$2, BS!$A$66:$B$93, 2, FALSE), FALSE)))</f>
        <v>-33158</v>
      </c>
      <c r="BP87" s="99">
        <f>IF(ISNA(HLOOKUP(BJ87, data!$A$1:$BOP$23, VLOOKUP(TFM!$A$2, BS!$A$66:$B$93, 2, FALSE), FALSE)), 0, (HLOOKUP(BJ87, data!$A$1:$BOP$23, VLOOKUP(TFM!$A$2, BS!$A$66:$B$93, 2, FALSE), FALSE)))</f>
        <v>38408</v>
      </c>
      <c r="BQ87" s="99">
        <f t="shared" si="202"/>
        <v>-38408</v>
      </c>
    </row>
    <row r="88" spans="1:69" s="172" customFormat="1" x14ac:dyDescent="0.2">
      <c r="A88" s="172" t="s">
        <v>60</v>
      </c>
      <c r="C88" s="173" t="s">
        <v>195</v>
      </c>
      <c r="D88" s="172" t="s">
        <v>182</v>
      </c>
      <c r="E88" s="172" t="str">
        <f t="shared" si="172"/>
        <v>ffl_st</v>
      </c>
      <c r="F88" s="41" t="str">
        <f t="shared" si="173"/>
        <v>ffl_st_s1_oc</v>
      </c>
      <c r="G88" s="41" t="str">
        <f t="shared" si="174"/>
        <v>ffl_st_s1_oc_A</v>
      </c>
      <c r="H88" s="41" t="str">
        <f t="shared" si="175"/>
        <v>ffl_st_s1_oc_L</v>
      </c>
      <c r="I88" s="41" t="str">
        <f t="shared" si="176"/>
        <v>ffl_st_s1_oc_n</v>
      </c>
      <c r="J88" s="174">
        <f>IF(ISNA(HLOOKUP(F88, data!$A$1:$BOP$23, VLOOKUP(TFM!$A$2, BS!$A$66:$B$93, 2, FALSE), FALSE)), 0, (HLOOKUP(F88, data!$A$1:$BOP$23, VLOOKUP(TFM!$A$2, BS!$A$66:$B$93, 2, FALSE), FALSE)))</f>
        <v>0</v>
      </c>
      <c r="K88" s="174">
        <f>IF(ISNA(HLOOKUP(G88, data!$A$1:$BOP$23, VLOOKUP(TFM!$A$2, BS!$A$66:$B$93, 2, FALSE), FALSE)), 0, (HLOOKUP(G88, data!$A$1:$BOP$23, VLOOKUP(TFM!$A$2, BS!$A$66:$B$93, 2, FALSE), FALSE)))</f>
        <v>-36039</v>
      </c>
      <c r="L88" s="174">
        <f>IF(ISNA(HLOOKUP(H88, data!$A$1:$BOP$23, VLOOKUP(TFM!$A$2, BS!$A$66:$B$93, 2, FALSE), FALSE)), 0, (HLOOKUP(H88, data!$A$1:$BOP$23, VLOOKUP(TFM!$A$2, BS!$A$66:$B$93, 2, FALSE), FALSE)))</f>
        <v>-30469</v>
      </c>
      <c r="M88" s="174">
        <f>IF(ISNA(HLOOKUP(I88, data!$A$1:$BOP$23, VLOOKUP(TFM!$A$2, BS!$A$66:$B$93, 2, FALSE), FALSE)), 0, (HLOOKUP(I88, data!$A$1:$BOP$23, VLOOKUP(TFM!$A$2, BS!$A$66:$B$93, 2, FALSE), FALSE)))</f>
        <v>-5570</v>
      </c>
      <c r="N88" s="174">
        <f t="shared" si="204"/>
        <v>-5570</v>
      </c>
      <c r="O88" s="41" t="str">
        <f t="shared" si="178"/>
        <v>ffl_st_h_oc</v>
      </c>
      <c r="P88" s="41" t="str">
        <f t="shared" si="179"/>
        <v>ffl_st_h_oc_A</v>
      </c>
      <c r="Q88" s="41" t="str">
        <f t="shared" si="180"/>
        <v>ffl_st_h_oc_L</v>
      </c>
      <c r="R88" s="41" t="str">
        <f t="shared" si="181"/>
        <v>ffl_st_h_oc_n</v>
      </c>
      <c r="S88" s="175"/>
      <c r="T88" s="175"/>
      <c r="U88" s="174">
        <f>IF(ISNA(HLOOKUP(O88, data!$A$1:$BOP$23, VLOOKUP(TFM!$A$2, BS!$A$66:$B$93, 2, FALSE), FALSE)), 0, (HLOOKUP(O88, data!$A$1:$BOP$23, VLOOKUP(TFM!$A$2, BS!$A$66:$B$93, 2, FALSE), FALSE)))</f>
        <v>5050</v>
      </c>
      <c r="V88" s="174">
        <f>IF(ISNA(HLOOKUP(P88, data!$A$1:$BOP$23, VLOOKUP(TFM!$A$2, BS!$A$66:$B$93, 2, FALSE), FALSE)), 0, (HLOOKUP(P88, data!$A$1:$BOP$23, VLOOKUP(TFM!$A$2, BS!$A$66:$B$93, 2, FALSE), FALSE)))</f>
        <v>0</v>
      </c>
      <c r="W88" s="174">
        <f>IF(ISNA(HLOOKUP(Q88, data!$A$1:$BOP$23, VLOOKUP(TFM!$A$2, BS!$A$66:$B$93, 2, FALSE), FALSE)), 0, (HLOOKUP(Q88, data!$A$1:$BOP$23, VLOOKUP(TFM!$A$2, BS!$A$66:$B$93, 2, FALSE), FALSE)))</f>
        <v>0</v>
      </c>
      <c r="X88" s="174">
        <f>IF(ISNA(HLOOKUP(R88, data!$A$1:$BOP$23, VLOOKUP(TFM!$A$2, BS!$A$66:$B$93, 2, FALSE), FALSE)), 0, (HLOOKUP(R88, data!$A$1:$BOP$23, VLOOKUP(TFM!$A$2, BS!$A$66:$B$93, 2, FALSE), FALSE)))</f>
        <v>0</v>
      </c>
      <c r="Y88" s="174">
        <f>V88-W88+U88</f>
        <v>5050</v>
      </c>
      <c r="Z88" s="41" t="str">
        <f t="shared" si="183"/>
        <v>ffl_st_g_oc</v>
      </c>
      <c r="AA88" s="41" t="str">
        <f t="shared" si="184"/>
        <v>ffl_st_g_oc_A</v>
      </c>
      <c r="AB88" s="41" t="str">
        <f t="shared" si="185"/>
        <v>ffl_st_g_oc_L</v>
      </c>
      <c r="AC88" s="41" t="str">
        <f t="shared" si="186"/>
        <v>ffl_st_g_oc_n</v>
      </c>
      <c r="AD88" s="175"/>
      <c r="AE88" s="175"/>
      <c r="AF88" s="174">
        <f>IF(ISNA(HLOOKUP(Z88, data!$A$1:$BOP$23, VLOOKUP(TFM!$A$2, BS!$A$66:$B$93, 2, FALSE), FALSE)), 0, (HLOOKUP(Z88, data!$A$1:$BOP$23, VLOOKUP(TFM!$A$2, BS!$A$66:$B$93, 2, FALSE), FALSE)))</f>
        <v>0</v>
      </c>
      <c r="AG88" s="174">
        <f>IF(ISNA(HLOOKUP(AA88, data!$A$1:$BOP$23, VLOOKUP(TFM!$A$2, BS!$A$66:$B$93, 2, FALSE), FALSE)), 0, (HLOOKUP(AA88, data!$A$1:$BOP$23, VLOOKUP(TFM!$A$2, BS!$A$66:$B$93, 2, FALSE), FALSE)))</f>
        <v>0</v>
      </c>
      <c r="AH88" s="174">
        <f>IF(ISNA(HLOOKUP(AB88, data!$A$1:$BOP$23, VLOOKUP(TFM!$A$2, BS!$A$66:$B$93, 2, FALSE), FALSE)), 0, (HLOOKUP(AB88, data!$A$1:$BOP$23, VLOOKUP(TFM!$A$2, BS!$A$66:$B$93, 2, FALSE), FALSE)))</f>
        <v>0</v>
      </c>
      <c r="AI88" s="174">
        <f>IF(ISNA(HLOOKUP(AC88, data!$A$1:$BOP$23, VLOOKUP(TFM!$A$2, BS!$A$66:$B$93, 2, FALSE), FALSE)), 0, (HLOOKUP(AC88, data!$A$1:$BOP$23, VLOOKUP(TFM!$A$2, BS!$A$66:$B$93, 2, FALSE), FALSE)))</f>
        <v>0</v>
      </c>
      <c r="AJ88" s="174">
        <f t="shared" si="187"/>
        <v>0</v>
      </c>
      <c r="AK88" s="41" t="str">
        <f t="shared" si="188"/>
        <v>ffl_st_f_oc</v>
      </c>
      <c r="AL88" s="41" t="str">
        <f t="shared" si="189"/>
        <v>ffl_st_f_oc_A</v>
      </c>
      <c r="AM88" s="41" t="str">
        <f t="shared" si="190"/>
        <v>ffl_st_f_oc_L</v>
      </c>
      <c r="AN88" s="41" t="str">
        <f t="shared" si="191"/>
        <v>ffl_st_f_oc_n</v>
      </c>
      <c r="AO88" s="175"/>
      <c r="AP88" s="175"/>
      <c r="AQ88" s="174">
        <f>IF(ISNA(HLOOKUP(AK88, data!$A$1:$BOP$23, VLOOKUP(TFM!$A$2, BS!$A$66:$B$93, 2, FALSE), FALSE)), 0, (HLOOKUP(AK88, data!$A$1:$BOP$23, VLOOKUP(TFM!$A$2, BS!$A$66:$B$93, 2, FALSE), FALSE)))</f>
        <v>0</v>
      </c>
      <c r="AR88" s="174">
        <f>IF(ISNA(HLOOKUP(AL88, data!$A$1:$BOP$23, VLOOKUP(TFM!$A$2, BS!$A$66:$B$93, 2, FALSE), FALSE)), 0, (HLOOKUP(AL88, data!$A$1:$BOP$23, VLOOKUP(TFM!$A$2, BS!$A$66:$B$93, 2, FALSE), FALSE)))</f>
        <v>-36039</v>
      </c>
      <c r="AS88" s="174">
        <f>IF(ISNA(HLOOKUP(AM88, data!$A$1:$BOP$23, VLOOKUP(TFM!$A$2, BS!$A$66:$B$93, 2, FALSE), FALSE)), 0, (HLOOKUP(AM88, data!$A$1:$BOP$23, VLOOKUP(TFM!$A$2, BS!$A$66:$B$93, 2, FALSE), FALSE)))</f>
        <v>-7195</v>
      </c>
      <c r="AT88" s="174">
        <f>IF(ISNA(HLOOKUP(AN88, data!$A$1:$BOP$23, VLOOKUP(TFM!$A$2, BS!$A$66:$B$93, 2, FALSE), FALSE)), 0, (HLOOKUP(AN88, data!$A$1:$BOP$23, VLOOKUP(TFM!$A$2, BS!$A$66:$B$93, 2, FALSE), FALSE)))</f>
        <v>-28844</v>
      </c>
      <c r="AU88" s="174">
        <f t="shared" si="192"/>
        <v>28844</v>
      </c>
      <c r="AV88" s="41" t="str">
        <f t="shared" si="193"/>
        <v>ffl_st_nf_oc</v>
      </c>
      <c r="AW88" s="41" t="str">
        <f t="shared" si="194"/>
        <v>ffl_st_nf_oc_A</v>
      </c>
      <c r="AX88" s="41" t="str">
        <f t="shared" si="195"/>
        <v>ffl_st_nf_oc_L</v>
      </c>
      <c r="AY88" s="41" t="str">
        <f t="shared" si="196"/>
        <v>ffl_st_nf_oc_n</v>
      </c>
      <c r="AZ88" s="175"/>
      <c r="BA88" s="175"/>
      <c r="BB88" s="174">
        <f>IF(ISNA(HLOOKUP(AV88, data!$A$1:$BOP$23, VLOOKUP(TFM!$A$2, BS!$A$66:$B$93, 2, FALSE), FALSE)), 0, (HLOOKUP(AV88, data!$A$1:$BOP$23, VLOOKUP(TFM!$A$2, BS!$A$66:$B$93, 2, FALSE), FALSE)))</f>
        <v>18225</v>
      </c>
      <c r="BC88" s="174">
        <f>IF(ISNA(HLOOKUP(AW88, data!$A$1:$BOP$23, VLOOKUP(TFM!$A$2, BS!$A$66:$B$93, 2, FALSE), FALSE)), 0, (HLOOKUP(AW88, data!$A$1:$BOP$23, VLOOKUP(TFM!$A$2, BS!$A$66:$B$93, 2, FALSE), FALSE)))</f>
        <v>0</v>
      </c>
      <c r="BD88" s="174">
        <f>IF(ISNA(HLOOKUP(AX88, data!$A$1:$BOP$23, VLOOKUP(TFM!$A$2, BS!$A$66:$B$93, 2, FALSE), FALSE)), 0, (HLOOKUP(AX88, data!$A$1:$BOP$23, VLOOKUP(TFM!$A$2, BS!$A$66:$B$93, 2, FALSE), FALSE)))</f>
        <v>0</v>
      </c>
      <c r="BE88" s="174">
        <f>IF(ISNA(HLOOKUP(AY88, data!$A$1:$BOP$23, VLOOKUP(TFM!$A$2, BS!$A$66:$B$93, 2, FALSE), FALSE)), 0, (HLOOKUP(AY88, data!$A$1:$BOP$23, VLOOKUP(TFM!$A$2, BS!$A$66:$B$93, 2, FALSE), FALSE)))</f>
        <v>0</v>
      </c>
      <c r="BF88" s="174">
        <f t="shared" si="197"/>
        <v>18225</v>
      </c>
      <c r="BG88" s="41" t="str">
        <f t="shared" si="198"/>
        <v>ffl_st_row_oc</v>
      </c>
      <c r="BH88" s="41" t="str">
        <f t="shared" si="199"/>
        <v>ffl_st_row_oc_A</v>
      </c>
      <c r="BI88" s="41" t="str">
        <f t="shared" si="200"/>
        <v>ffl_st_row_oc_L</v>
      </c>
      <c r="BJ88" s="41" t="str">
        <f t="shared" si="201"/>
        <v>ffl_st_row_oc_n</v>
      </c>
      <c r="BK88" s="175"/>
      <c r="BL88" s="175"/>
      <c r="BM88" s="174">
        <f>IF(ISNA(HLOOKUP(BG88, data!$A$1:$BOP$23, VLOOKUP(TFM!$A$2, BS!$A$66:$B$93, 2, FALSE), FALSE)), 0, (HLOOKUP(BG88, data!$A$1:$BOP$23, VLOOKUP(TFM!$A$2, BS!$A$66:$B$93, 2, FALSE), FALSE)))</f>
        <v>0</v>
      </c>
      <c r="BN88" s="174">
        <f>IF(ISNA(HLOOKUP(BH88, data!$A$1:$BOP$23, VLOOKUP(TFM!$A$2, BS!$A$66:$B$93, 2, FALSE), FALSE)), 0, (HLOOKUP(BH88, data!$A$1:$BOP$23, VLOOKUP(TFM!$A$2, BS!$A$66:$B$93, 2, FALSE), FALSE)))</f>
        <v>5730</v>
      </c>
      <c r="BO88" s="174">
        <f>IF(ISNA(HLOOKUP(BI88, data!$A$1:$BOP$23, VLOOKUP(TFM!$A$2, BS!$A$66:$B$93, 2, FALSE), FALSE)), 0, (HLOOKUP(BI88, data!$A$1:$BOP$23, VLOOKUP(TFM!$A$2, BS!$A$66:$B$93, 2, FALSE), FALSE)))</f>
        <v>160</v>
      </c>
      <c r="BP88" s="174">
        <f>IF(ISNA(HLOOKUP(BJ88, data!$A$1:$BOP$23, VLOOKUP(TFM!$A$2, BS!$A$66:$B$93, 2, FALSE), FALSE)), 0, (HLOOKUP(BJ88, data!$A$1:$BOP$23, VLOOKUP(TFM!$A$2, BS!$A$66:$B$93, 2, FALSE), FALSE)))</f>
        <v>5570</v>
      </c>
      <c r="BQ88" s="174">
        <f t="shared" si="202"/>
        <v>-5570</v>
      </c>
    </row>
    <row r="89" spans="1:69" s="172" customFormat="1" x14ac:dyDescent="0.2">
      <c r="A89" s="172" t="s">
        <v>61</v>
      </c>
      <c r="C89" s="173" t="s">
        <v>196</v>
      </c>
      <c r="D89" s="172" t="s">
        <v>1480</v>
      </c>
      <c r="E89" s="172" t="str">
        <f t="shared" si="172"/>
        <v>ffl_lt</v>
      </c>
      <c r="F89" s="41" t="str">
        <f t="shared" si="173"/>
        <v>ffl_lt_s1_oc</v>
      </c>
      <c r="G89" s="41" t="str">
        <f t="shared" si="174"/>
        <v>ffl_lt_s1_oc_A</v>
      </c>
      <c r="H89" s="41" t="str">
        <f t="shared" si="175"/>
        <v>ffl_lt_s1_oc_L</v>
      </c>
      <c r="I89" s="41" t="str">
        <f t="shared" si="176"/>
        <v>ffl_lt_s1_oc_n</v>
      </c>
      <c r="J89" s="174">
        <f>IF(ISNA(HLOOKUP(F89, data!$A$1:$BOP$23, VLOOKUP(TFM!$A$2, BS!$A$66:$B$93, 2, FALSE), FALSE)), 0, (HLOOKUP(F89, data!$A$1:$BOP$23, VLOOKUP(TFM!$A$2, BS!$A$66:$B$93, 2, FALSE), FALSE)))</f>
        <v>0</v>
      </c>
      <c r="K89" s="174">
        <f>IF(ISNA(HLOOKUP(G89, data!$A$1:$BOP$23, VLOOKUP(TFM!$A$2, BS!$A$66:$B$93, 2, FALSE), FALSE)), 0, (HLOOKUP(G89, data!$A$1:$BOP$23, VLOOKUP(TFM!$A$2, BS!$A$66:$B$93, 2, FALSE), FALSE)))</f>
        <v>6287</v>
      </c>
      <c r="L89" s="174">
        <f>IF(ISNA(HLOOKUP(H89, data!$A$1:$BOP$23, VLOOKUP(TFM!$A$2, BS!$A$66:$B$93, 2, FALSE), FALSE)), 0, (HLOOKUP(H89, data!$A$1:$BOP$23, VLOOKUP(TFM!$A$2, BS!$A$66:$B$93, 2, FALSE), FALSE)))</f>
        <v>39125</v>
      </c>
      <c r="M89" s="174">
        <f>IF(ISNA(HLOOKUP(I89, data!$A$1:$BOP$23, VLOOKUP(TFM!$A$2, BS!$A$66:$B$93, 2, FALSE), FALSE)), 0, (HLOOKUP(I89, data!$A$1:$BOP$23, VLOOKUP(TFM!$A$2, BS!$A$66:$B$93, 2, FALSE), FALSE)))</f>
        <v>-32838</v>
      </c>
      <c r="N89" s="174">
        <f t="shared" si="204"/>
        <v>-32838</v>
      </c>
      <c r="O89" s="41" t="str">
        <f t="shared" si="178"/>
        <v>ffl_lt_h_oc</v>
      </c>
      <c r="P89" s="41" t="str">
        <f t="shared" si="179"/>
        <v>ffl_lt_h_oc_A</v>
      </c>
      <c r="Q89" s="41" t="str">
        <f t="shared" si="180"/>
        <v>ffl_lt_h_oc_L</v>
      </c>
      <c r="R89" s="41" t="str">
        <f t="shared" si="181"/>
        <v>ffl_lt_h_oc_n</v>
      </c>
      <c r="S89" s="175"/>
      <c r="T89" s="175"/>
      <c r="U89" s="174">
        <f>IF(ISNA(HLOOKUP(O89, data!$A$1:$BOP$23, VLOOKUP(TFM!$A$2, BS!$A$66:$B$93, 2, FALSE), FALSE)), 0, (HLOOKUP(O89, data!$A$1:$BOP$23, VLOOKUP(TFM!$A$2, BS!$A$66:$B$93, 2, FALSE), FALSE)))</f>
        <v>16770</v>
      </c>
      <c r="V89" s="174">
        <f>IF(ISNA(HLOOKUP(P89, data!$A$1:$BOP$23, VLOOKUP(TFM!$A$2, BS!$A$66:$B$93, 2, FALSE), FALSE)), 0, (HLOOKUP(P89, data!$A$1:$BOP$23, VLOOKUP(TFM!$A$2, BS!$A$66:$B$93, 2, FALSE), FALSE)))</f>
        <v>0</v>
      </c>
      <c r="W89" s="174">
        <f>IF(ISNA(HLOOKUP(Q89, data!$A$1:$BOP$23, VLOOKUP(TFM!$A$2, BS!$A$66:$B$93, 2, FALSE), FALSE)), 0, (HLOOKUP(Q89, data!$A$1:$BOP$23, VLOOKUP(TFM!$A$2, BS!$A$66:$B$93, 2, FALSE), FALSE)))</f>
        <v>0</v>
      </c>
      <c r="X89" s="174">
        <f>IF(ISNA(HLOOKUP(R89, data!$A$1:$BOP$23, VLOOKUP(TFM!$A$2, BS!$A$66:$B$93, 2, FALSE), FALSE)), 0, (HLOOKUP(R89, data!$A$1:$BOP$23, VLOOKUP(TFM!$A$2, BS!$A$66:$B$93, 2, FALSE), FALSE)))</f>
        <v>0</v>
      </c>
      <c r="Y89" s="174">
        <f t="shared" si="203"/>
        <v>16770</v>
      </c>
      <c r="Z89" s="41" t="str">
        <f t="shared" si="183"/>
        <v>ffl_lt_g_oc</v>
      </c>
      <c r="AA89" s="41" t="str">
        <f t="shared" si="184"/>
        <v>ffl_lt_g_oc_A</v>
      </c>
      <c r="AB89" s="41" t="str">
        <f t="shared" si="185"/>
        <v>ffl_lt_g_oc_L</v>
      </c>
      <c r="AC89" s="41" t="str">
        <f t="shared" si="186"/>
        <v>ffl_lt_g_oc_n</v>
      </c>
      <c r="AD89" s="175"/>
      <c r="AE89" s="175"/>
      <c r="AF89" s="174">
        <f>IF(ISNA(HLOOKUP(Z89, data!$A$1:$BOP$23, VLOOKUP(TFM!$A$2, BS!$A$66:$B$93, 2, FALSE), FALSE)), 0, (HLOOKUP(Z89, data!$A$1:$BOP$23, VLOOKUP(TFM!$A$2, BS!$A$66:$B$93, 2, FALSE), FALSE)))</f>
        <v>0</v>
      </c>
      <c r="AG89" s="174">
        <f>IF(ISNA(HLOOKUP(AA89, data!$A$1:$BOP$23, VLOOKUP(TFM!$A$2, BS!$A$66:$B$93, 2, FALSE), FALSE)), 0, (HLOOKUP(AA89, data!$A$1:$BOP$23, VLOOKUP(TFM!$A$2, BS!$A$66:$B$93, 2, FALSE), FALSE)))</f>
        <v>0</v>
      </c>
      <c r="AH89" s="174">
        <f>IF(ISNA(HLOOKUP(AB89, data!$A$1:$BOP$23, VLOOKUP(TFM!$A$2, BS!$A$66:$B$93, 2, FALSE), FALSE)), 0, (HLOOKUP(AB89, data!$A$1:$BOP$23, VLOOKUP(TFM!$A$2, BS!$A$66:$B$93, 2, FALSE), FALSE)))</f>
        <v>0</v>
      </c>
      <c r="AI89" s="174">
        <f>IF(ISNA(HLOOKUP(AC89, data!$A$1:$BOP$23, VLOOKUP(TFM!$A$2, BS!$A$66:$B$93, 2, FALSE), FALSE)), 0, (HLOOKUP(AC89, data!$A$1:$BOP$23, VLOOKUP(TFM!$A$2, BS!$A$66:$B$93, 2, FALSE), FALSE)))</f>
        <v>0</v>
      </c>
      <c r="AJ89" s="174">
        <f t="shared" si="187"/>
        <v>0</v>
      </c>
      <c r="AK89" s="41" t="str">
        <f t="shared" si="188"/>
        <v>ffl_lt_f_oc</v>
      </c>
      <c r="AL89" s="41" t="str">
        <f t="shared" si="189"/>
        <v>ffl_lt_f_oc_A</v>
      </c>
      <c r="AM89" s="41" t="str">
        <f t="shared" si="190"/>
        <v>ffl_lt_f_oc_L</v>
      </c>
      <c r="AN89" s="41" t="str">
        <f t="shared" si="191"/>
        <v>ffl_lt_f_oc_n</v>
      </c>
      <c r="AO89" s="175"/>
      <c r="AP89" s="175"/>
      <c r="AQ89" s="174">
        <f>IF(ISNA(HLOOKUP(AK89, data!$A$1:$BOP$23, VLOOKUP(TFM!$A$2, BS!$A$66:$B$93, 2, FALSE), FALSE)), 0, (HLOOKUP(AK89, data!$A$1:$BOP$23, VLOOKUP(TFM!$A$2, BS!$A$66:$B$93, 2, FALSE), FALSE)))</f>
        <v>0</v>
      </c>
      <c r="AR89" s="174">
        <f>IF(ISNA(HLOOKUP(AL89, data!$A$1:$BOP$23, VLOOKUP(TFM!$A$2, BS!$A$66:$B$93, 2, FALSE), FALSE)), 0, (HLOOKUP(AL89, data!$A$1:$BOP$23, VLOOKUP(TFM!$A$2, BS!$A$66:$B$93, 2, FALSE), FALSE)))</f>
        <v>6287</v>
      </c>
      <c r="AS89" s="174">
        <f>IF(ISNA(HLOOKUP(AM89, data!$A$1:$BOP$23, VLOOKUP(TFM!$A$2, BS!$A$66:$B$93, 2, FALSE), FALSE)), 0, (HLOOKUP(AM89, data!$A$1:$BOP$23, VLOOKUP(TFM!$A$2, BS!$A$66:$B$93, 2, FALSE), FALSE)))</f>
        <v>6659</v>
      </c>
      <c r="AT89" s="174">
        <f>IF(ISNA(HLOOKUP(AN89, data!$A$1:$BOP$23, VLOOKUP(TFM!$A$2, BS!$A$66:$B$93, 2, FALSE), FALSE)), 0, (HLOOKUP(AN89, data!$A$1:$BOP$23, VLOOKUP(TFM!$A$2, BS!$A$66:$B$93, 2, FALSE), FALSE)))</f>
        <v>-372</v>
      </c>
      <c r="AU89" s="174">
        <f t="shared" si="192"/>
        <v>372</v>
      </c>
      <c r="AV89" s="41" t="str">
        <f t="shared" si="193"/>
        <v>ffl_lt_nf_oc</v>
      </c>
      <c r="AW89" s="41" t="str">
        <f t="shared" si="194"/>
        <v>ffl_lt_nf_oc_A</v>
      </c>
      <c r="AX89" s="41" t="str">
        <f t="shared" si="195"/>
        <v>ffl_lt_nf_oc_L</v>
      </c>
      <c r="AY89" s="41" t="str">
        <f t="shared" si="196"/>
        <v>ffl_lt_nf_oc_n</v>
      </c>
      <c r="AZ89" s="175"/>
      <c r="BA89" s="175"/>
      <c r="BB89" s="174">
        <f>IF(ISNA(HLOOKUP(AV89, data!$A$1:$BOP$23, VLOOKUP(TFM!$A$2, BS!$A$66:$B$93, 2, FALSE), FALSE)), 0, (HLOOKUP(AV89, data!$A$1:$BOP$23, VLOOKUP(TFM!$A$2, BS!$A$66:$B$93, 2, FALSE), FALSE)))</f>
        <v>-49236</v>
      </c>
      <c r="BC89" s="174">
        <f>IF(ISNA(HLOOKUP(AW89, data!$A$1:$BOP$23, VLOOKUP(TFM!$A$2, BS!$A$66:$B$93, 2, FALSE), FALSE)), 0, (HLOOKUP(AW89, data!$A$1:$BOP$23, VLOOKUP(TFM!$A$2, BS!$A$66:$B$93, 2, FALSE), FALSE)))</f>
        <v>0</v>
      </c>
      <c r="BD89" s="174">
        <f>IF(ISNA(HLOOKUP(AX89, data!$A$1:$BOP$23, VLOOKUP(TFM!$A$2, BS!$A$66:$B$93, 2, FALSE), FALSE)), 0, (HLOOKUP(AX89, data!$A$1:$BOP$23, VLOOKUP(TFM!$A$2, BS!$A$66:$B$93, 2, FALSE), FALSE)))</f>
        <v>0</v>
      </c>
      <c r="BE89" s="174">
        <f>IF(ISNA(HLOOKUP(AY89, data!$A$1:$BOP$23, VLOOKUP(TFM!$A$2, BS!$A$66:$B$93, 2, FALSE), FALSE)), 0, (HLOOKUP(AY89, data!$A$1:$BOP$23, VLOOKUP(TFM!$A$2, BS!$A$66:$B$93, 2, FALSE), FALSE)))</f>
        <v>0</v>
      </c>
      <c r="BF89" s="174">
        <f t="shared" si="197"/>
        <v>-49236</v>
      </c>
      <c r="BG89" s="41" t="str">
        <f t="shared" si="198"/>
        <v>ffl_lt_row_oc</v>
      </c>
      <c r="BH89" s="41" t="str">
        <f t="shared" si="199"/>
        <v>ffl_lt_row_oc_A</v>
      </c>
      <c r="BI89" s="41" t="str">
        <f t="shared" si="200"/>
        <v>ffl_lt_row_oc_L</v>
      </c>
      <c r="BJ89" s="41" t="str">
        <f t="shared" si="201"/>
        <v>ffl_lt_row_oc_n</v>
      </c>
      <c r="BK89" s="175"/>
      <c r="BL89" s="175"/>
      <c r="BM89" s="174">
        <f>IF(ISNA(HLOOKUP(BG89, data!$A$1:$BOP$23, VLOOKUP(TFM!$A$2, BS!$A$66:$B$93, 2, FALSE), FALSE)), 0, (HLOOKUP(BG89, data!$A$1:$BOP$23, VLOOKUP(TFM!$A$2, BS!$A$66:$B$93, 2, FALSE), FALSE)))</f>
        <v>0</v>
      </c>
      <c r="BN89" s="174">
        <f>IF(ISNA(HLOOKUP(BH89, data!$A$1:$BOP$23, VLOOKUP(TFM!$A$2, BS!$A$66:$B$93, 2, FALSE), FALSE)), 0, (HLOOKUP(BH89, data!$A$1:$BOP$23, VLOOKUP(TFM!$A$2, BS!$A$66:$B$93, 2, FALSE), FALSE)))</f>
        <v>-480</v>
      </c>
      <c r="BO89" s="174">
        <f>IF(ISNA(HLOOKUP(BI89, data!$A$1:$BOP$23, VLOOKUP(TFM!$A$2, BS!$A$66:$B$93, 2, FALSE), FALSE)), 0, (HLOOKUP(BI89, data!$A$1:$BOP$23, VLOOKUP(TFM!$A$2, BS!$A$66:$B$93, 2, FALSE), FALSE)))</f>
        <v>-33318</v>
      </c>
      <c r="BP89" s="174">
        <f>IF(ISNA(HLOOKUP(BJ89, data!$A$1:$BOP$23, VLOOKUP(TFM!$A$2, BS!$A$66:$B$93, 2, FALSE), FALSE)), 0, (HLOOKUP(BJ89, data!$A$1:$BOP$23, VLOOKUP(TFM!$A$2, BS!$A$66:$B$93, 2, FALSE), FALSE)))</f>
        <v>32838</v>
      </c>
      <c r="BQ89" s="174">
        <f t="shared" si="202"/>
        <v>-32838</v>
      </c>
    </row>
    <row r="90" spans="1:69" x14ac:dyDescent="0.2">
      <c r="A90" s="36" t="s">
        <v>18</v>
      </c>
      <c r="C90" s="108" t="s">
        <v>197</v>
      </c>
      <c r="D90" s="36" t="s">
        <v>183</v>
      </c>
      <c r="E90" s="36" t="str">
        <f t="shared" si="172"/>
        <v>ffeq</v>
      </c>
      <c r="F90" s="41" t="str">
        <f t="shared" si="173"/>
        <v>ffeq_s1_oc</v>
      </c>
      <c r="G90" s="41" t="str">
        <f t="shared" si="174"/>
        <v>ffeq_s1_oc_A</v>
      </c>
      <c r="H90" s="41" t="str">
        <f t="shared" si="175"/>
        <v>ffeq_s1_oc_L</v>
      </c>
      <c r="I90" s="41" t="str">
        <f t="shared" si="176"/>
        <v>ffeq_s1_oc_n</v>
      </c>
      <c r="J90" s="99">
        <f>IF(ISNA(HLOOKUP(F90, data!$A$1:$BOP$23, VLOOKUP(TFM!$A$2, BS!$A$66:$B$93, 2, FALSE), FALSE)), 0, (HLOOKUP(F90, data!$A$1:$BOP$23, VLOOKUP(TFM!$A$2, BS!$A$66:$B$93, 2, FALSE), FALSE)))</f>
        <v>0</v>
      </c>
      <c r="K90" s="99">
        <f>IF(ISNA(HLOOKUP(G90, data!$A$1:$BOP$23, VLOOKUP(TFM!$A$2, BS!$A$66:$B$93, 2, FALSE), FALSE)), 0, (HLOOKUP(G90, data!$A$1:$BOP$23, VLOOKUP(TFM!$A$2, BS!$A$66:$B$93, 2, FALSE), FALSE)))</f>
        <v>-3026</v>
      </c>
      <c r="L90" s="99">
        <f>IF(ISNA(HLOOKUP(H90, data!$A$1:$BOP$23, VLOOKUP(TFM!$A$2, BS!$A$66:$B$93, 2, FALSE), FALSE)), 0, (HLOOKUP(H90, data!$A$1:$BOP$23, VLOOKUP(TFM!$A$2, BS!$A$66:$B$93, 2, FALSE), FALSE)))</f>
        <v>8170</v>
      </c>
      <c r="M90" s="99">
        <f>IF(ISNA(HLOOKUP(I90, data!$A$1:$BOP$23, VLOOKUP(TFM!$A$2, BS!$A$66:$B$93, 2, FALSE), FALSE)), 0, (HLOOKUP(I90, data!$A$1:$BOP$23, VLOOKUP(TFM!$A$2, BS!$A$66:$B$93, 2, FALSE), FALSE)))</f>
        <v>-11196</v>
      </c>
      <c r="N90" s="99">
        <f t="shared" si="204"/>
        <v>-11196</v>
      </c>
      <c r="O90" s="41" t="str">
        <f t="shared" si="178"/>
        <v>ffeq_h_oc</v>
      </c>
      <c r="P90" s="41" t="str">
        <f t="shared" si="179"/>
        <v>ffeq_h_oc_A</v>
      </c>
      <c r="Q90" s="41" t="str">
        <f t="shared" si="180"/>
        <v>ffeq_h_oc_L</v>
      </c>
      <c r="R90" s="41" t="str">
        <f t="shared" si="181"/>
        <v>ffeq_h_oc_n</v>
      </c>
      <c r="S90" s="171"/>
      <c r="T90" s="171"/>
      <c r="U90" s="99">
        <f>IF(ISNA(HLOOKUP(O90, data!$A$1:$BOP$23, VLOOKUP(TFM!$A$2, BS!$A$66:$B$93, 2, FALSE), FALSE)), 0, (HLOOKUP(O90, data!$A$1:$BOP$23, VLOOKUP(TFM!$A$2, BS!$A$66:$B$93, 2, FALSE), FALSE)))</f>
        <v>0</v>
      </c>
      <c r="V90" s="99">
        <f>IF(ISNA(HLOOKUP(P90, data!$A$1:$BOP$23, VLOOKUP(TFM!$A$2, BS!$A$66:$B$93, 2, FALSE), FALSE)), 0, (HLOOKUP(P90, data!$A$1:$BOP$23, VLOOKUP(TFM!$A$2, BS!$A$66:$B$93, 2, FALSE), FALSE)))</f>
        <v>0</v>
      </c>
      <c r="W90" s="99">
        <f>IF(ISNA(HLOOKUP(Q90, data!$A$1:$BOP$23, VLOOKUP(TFM!$A$2, BS!$A$66:$B$93, 2, FALSE), FALSE)), 0, (HLOOKUP(Q90, data!$A$1:$BOP$23, VLOOKUP(TFM!$A$2, BS!$A$66:$B$93, 2, FALSE), FALSE)))</f>
        <v>0</v>
      </c>
      <c r="X90" s="99">
        <f>IF(ISNA(HLOOKUP(R90, data!$A$1:$BOP$23, VLOOKUP(TFM!$A$2, BS!$A$66:$B$93, 2, FALSE), FALSE)), 0, (HLOOKUP(R90, data!$A$1:$BOP$23, VLOOKUP(TFM!$A$2, BS!$A$66:$B$93, 2, FALSE), FALSE)))</f>
        <v>0</v>
      </c>
      <c r="Y90" s="99">
        <f t="shared" si="203"/>
        <v>0</v>
      </c>
      <c r="Z90" s="41" t="str">
        <f t="shared" si="183"/>
        <v>ffeq_g_oc</v>
      </c>
      <c r="AA90" s="41" t="str">
        <f t="shared" si="184"/>
        <v>ffeq_g_oc_A</v>
      </c>
      <c r="AB90" s="41" t="str">
        <f t="shared" si="185"/>
        <v>ffeq_g_oc_L</v>
      </c>
      <c r="AC90" s="41" t="str">
        <f t="shared" si="186"/>
        <v>ffeq_g_oc_n</v>
      </c>
      <c r="AD90" s="171"/>
      <c r="AE90" s="171"/>
      <c r="AF90" s="99">
        <f>IF(ISNA(HLOOKUP(Z90, data!$A$1:$BOP$23, VLOOKUP(TFM!$A$2, BS!$A$66:$B$93, 2, FALSE), FALSE)), 0, (HLOOKUP(Z90, data!$A$1:$BOP$23, VLOOKUP(TFM!$A$2, BS!$A$66:$B$93, 2, FALSE), FALSE)))</f>
        <v>0</v>
      </c>
      <c r="AG90" s="99">
        <f>IF(ISNA(HLOOKUP(AA90, data!$A$1:$BOP$23, VLOOKUP(TFM!$A$2, BS!$A$66:$B$93, 2, FALSE), FALSE)), 0, (HLOOKUP(AA90, data!$A$1:$BOP$23, VLOOKUP(TFM!$A$2, BS!$A$66:$B$93, 2, FALSE), FALSE)))</f>
        <v>0</v>
      </c>
      <c r="AH90" s="99">
        <f>IF(ISNA(HLOOKUP(AB90, data!$A$1:$BOP$23, VLOOKUP(TFM!$A$2, BS!$A$66:$B$93, 2, FALSE), FALSE)), 0, (HLOOKUP(AB90, data!$A$1:$BOP$23, VLOOKUP(TFM!$A$2, BS!$A$66:$B$93, 2, FALSE), FALSE)))</f>
        <v>0</v>
      </c>
      <c r="AI90" s="99">
        <f>IF(ISNA(HLOOKUP(AC90, data!$A$1:$BOP$23, VLOOKUP(TFM!$A$2, BS!$A$66:$B$93, 2, FALSE), FALSE)), 0, (HLOOKUP(AC90, data!$A$1:$BOP$23, VLOOKUP(TFM!$A$2, BS!$A$66:$B$93, 2, FALSE), FALSE)))</f>
        <v>0</v>
      </c>
      <c r="AJ90" s="99">
        <f t="shared" si="187"/>
        <v>0</v>
      </c>
      <c r="AK90" s="41" t="str">
        <f t="shared" si="188"/>
        <v>ffeq_f_oc</v>
      </c>
      <c r="AL90" s="41" t="str">
        <f t="shared" si="189"/>
        <v>ffeq_f_oc_A</v>
      </c>
      <c r="AM90" s="41" t="str">
        <f t="shared" si="190"/>
        <v>ffeq_f_oc_L</v>
      </c>
      <c r="AN90" s="41" t="str">
        <f t="shared" si="191"/>
        <v>ffeq_f_oc_n</v>
      </c>
      <c r="AO90" s="171"/>
      <c r="AP90" s="171"/>
      <c r="AQ90" s="99">
        <f>IF(ISNA(HLOOKUP(AK90, data!$A$1:$BOP$23, VLOOKUP(TFM!$A$2, BS!$A$66:$B$93, 2, FALSE), FALSE)), 0, (HLOOKUP(AK90, data!$A$1:$BOP$23, VLOOKUP(TFM!$A$2, BS!$A$66:$B$93, 2, FALSE), FALSE)))</f>
        <v>0</v>
      </c>
      <c r="AR90" s="99">
        <f>IF(ISNA(HLOOKUP(AL90, data!$A$1:$BOP$23, VLOOKUP(TFM!$A$2, BS!$A$66:$B$93, 2, FALSE), FALSE)), 0, (HLOOKUP(AL90, data!$A$1:$BOP$23, VLOOKUP(TFM!$A$2, BS!$A$66:$B$93, 2, FALSE), FALSE)))</f>
        <v>208</v>
      </c>
      <c r="AS90" s="99">
        <f>IF(ISNA(HLOOKUP(AM90, data!$A$1:$BOP$23, VLOOKUP(TFM!$A$2, BS!$A$66:$B$93, 2, FALSE), FALSE)), 0, (HLOOKUP(AM90, data!$A$1:$BOP$23, VLOOKUP(TFM!$A$2, BS!$A$66:$B$93, 2, FALSE), FALSE)))</f>
        <v>8170</v>
      </c>
      <c r="AT90" s="99">
        <f>IF(ISNA(HLOOKUP(AN90, data!$A$1:$BOP$23, VLOOKUP(TFM!$A$2, BS!$A$66:$B$93, 2, FALSE), FALSE)), 0, (HLOOKUP(AN90, data!$A$1:$BOP$23, VLOOKUP(TFM!$A$2, BS!$A$66:$B$93, 2, FALSE), FALSE)))</f>
        <v>-7962</v>
      </c>
      <c r="AU90" s="99">
        <f t="shared" si="192"/>
        <v>7962</v>
      </c>
      <c r="AV90" s="41" t="str">
        <f t="shared" si="193"/>
        <v>ffeq_nf_oc</v>
      </c>
      <c r="AW90" s="41" t="str">
        <f t="shared" si="194"/>
        <v>ffeq_nf_oc_A</v>
      </c>
      <c r="AX90" s="41" t="str">
        <f t="shared" si="195"/>
        <v>ffeq_nf_oc_L</v>
      </c>
      <c r="AY90" s="41" t="str">
        <f t="shared" si="196"/>
        <v>ffeq_nf_oc_n</v>
      </c>
      <c r="AZ90" s="171"/>
      <c r="BA90" s="171"/>
      <c r="BB90" s="99">
        <f>IF(ISNA(HLOOKUP(AV90, data!$A$1:$BOP$23, VLOOKUP(TFM!$A$2, BS!$A$66:$B$93, 2, FALSE), FALSE)), 0, (HLOOKUP(AV90, data!$A$1:$BOP$23, VLOOKUP(TFM!$A$2, BS!$A$66:$B$93, 2, FALSE), FALSE)))</f>
        <v>-3234</v>
      </c>
      <c r="BC90" s="99">
        <f>IF(ISNA(HLOOKUP(AW90, data!$A$1:$BOP$23, VLOOKUP(TFM!$A$2, BS!$A$66:$B$93, 2, FALSE), FALSE)), 0, (HLOOKUP(AW90, data!$A$1:$BOP$23, VLOOKUP(TFM!$A$2, BS!$A$66:$B$93, 2, FALSE), FALSE)))</f>
        <v>0</v>
      </c>
      <c r="BD90" s="99">
        <f>IF(ISNA(HLOOKUP(AX90, data!$A$1:$BOP$23, VLOOKUP(TFM!$A$2, BS!$A$66:$B$93, 2, FALSE), FALSE)), 0, (HLOOKUP(AX90, data!$A$1:$BOP$23, VLOOKUP(TFM!$A$2, BS!$A$66:$B$93, 2, FALSE), FALSE)))</f>
        <v>0</v>
      </c>
      <c r="BE90" s="99">
        <f>IF(ISNA(HLOOKUP(AY90, data!$A$1:$BOP$23, VLOOKUP(TFM!$A$2, BS!$A$66:$B$93, 2, FALSE), FALSE)), 0, (HLOOKUP(AY90, data!$A$1:$BOP$23, VLOOKUP(TFM!$A$2, BS!$A$66:$B$93, 2, FALSE), FALSE)))</f>
        <v>0</v>
      </c>
      <c r="BF90" s="99">
        <f t="shared" si="197"/>
        <v>-3234</v>
      </c>
      <c r="BG90" s="41" t="str">
        <f t="shared" si="198"/>
        <v>ffeq_row_oc</v>
      </c>
      <c r="BH90" s="41" t="str">
        <f t="shared" si="199"/>
        <v>ffeq_row_oc_A</v>
      </c>
      <c r="BI90" s="41" t="str">
        <f t="shared" si="200"/>
        <v>ffeq_row_oc_L</v>
      </c>
      <c r="BJ90" s="41" t="str">
        <f t="shared" si="201"/>
        <v>ffeq_row_oc_n</v>
      </c>
      <c r="BK90" s="171"/>
      <c r="BL90" s="171"/>
      <c r="BM90" s="99">
        <f>IF(ISNA(HLOOKUP(BG90, data!$A$1:$BOP$23, VLOOKUP(TFM!$A$2, BS!$A$66:$B$93, 2, FALSE), FALSE)), 0, (HLOOKUP(BG90, data!$A$1:$BOP$23, VLOOKUP(TFM!$A$2, BS!$A$66:$B$93, 2, FALSE), FALSE)))</f>
        <v>0</v>
      </c>
      <c r="BN90" s="99">
        <f>IF(ISNA(HLOOKUP(BH90, data!$A$1:$BOP$23, VLOOKUP(TFM!$A$2, BS!$A$66:$B$93, 2, FALSE), FALSE)), 0, (HLOOKUP(BH90, data!$A$1:$BOP$23, VLOOKUP(TFM!$A$2, BS!$A$66:$B$93, 2, FALSE), FALSE)))</f>
        <v>37890</v>
      </c>
      <c r="BO90" s="99">
        <f>IF(ISNA(HLOOKUP(BI90, data!$A$1:$BOP$23, VLOOKUP(TFM!$A$2, BS!$A$66:$B$93, 2, FALSE), FALSE)), 0, (HLOOKUP(BI90, data!$A$1:$BOP$23, VLOOKUP(TFM!$A$2, BS!$A$66:$B$93, 2, FALSE), FALSE)))</f>
        <v>26693</v>
      </c>
      <c r="BP90" s="99">
        <f>IF(ISNA(HLOOKUP(BJ90, data!$A$1:$BOP$23, VLOOKUP(TFM!$A$2, BS!$A$66:$B$93, 2, FALSE), FALSE)), 0, (HLOOKUP(BJ90, data!$A$1:$BOP$23, VLOOKUP(TFM!$A$2, BS!$A$66:$B$93, 2, FALSE), FALSE)))</f>
        <v>11197</v>
      </c>
      <c r="BQ90" s="99">
        <f t="shared" si="202"/>
        <v>-11197</v>
      </c>
    </row>
    <row r="91" spans="1:69" s="172" customFormat="1" x14ac:dyDescent="0.2">
      <c r="A91" s="172" t="s">
        <v>62</v>
      </c>
      <c r="C91" s="173" t="s">
        <v>198</v>
      </c>
      <c r="D91" s="172" t="s">
        <v>184</v>
      </c>
      <c r="E91" s="172" t="str">
        <f t="shared" si="172"/>
        <v>ffeq_xmf</v>
      </c>
      <c r="F91" s="41" t="str">
        <f t="shared" si="173"/>
        <v>ffeq_xmf_s1_oc</v>
      </c>
      <c r="G91" s="41" t="str">
        <f t="shared" si="174"/>
        <v>ffeq_xmf_s1_oc_A</v>
      </c>
      <c r="H91" s="41" t="str">
        <f t="shared" si="175"/>
        <v>ffeq_xmf_s1_oc_L</v>
      </c>
      <c r="I91" s="41" t="str">
        <f t="shared" si="176"/>
        <v>ffeq_xmf_s1_oc_n</v>
      </c>
      <c r="J91" s="174">
        <f>IF(ISNA(HLOOKUP(F91, data!$A$1:$BOP$23, VLOOKUP(TFM!$A$2, BS!$A$66:$B$93, 2, FALSE), FALSE)), 0, (HLOOKUP(F91, data!$A$1:$BOP$23, VLOOKUP(TFM!$A$2, BS!$A$66:$B$93, 2, FALSE), FALSE)))</f>
        <v>0</v>
      </c>
      <c r="K91" s="174">
        <f>IF(ISNA(HLOOKUP(G91, data!$A$1:$BOP$23, VLOOKUP(TFM!$A$2, BS!$A$66:$B$93, 2, FALSE), FALSE)), 0, (HLOOKUP(G91, data!$A$1:$BOP$23, VLOOKUP(TFM!$A$2, BS!$A$66:$B$93, 2, FALSE), FALSE)))</f>
        <v>386</v>
      </c>
      <c r="L91" s="174">
        <f>IF(ISNA(HLOOKUP(H91, data!$A$1:$BOP$23, VLOOKUP(TFM!$A$2, BS!$A$66:$B$93, 2, FALSE), FALSE)), 0, (HLOOKUP(H91, data!$A$1:$BOP$23, VLOOKUP(TFM!$A$2, BS!$A$66:$B$93, 2, FALSE), FALSE)))</f>
        <v>8170</v>
      </c>
      <c r="M91" s="174">
        <f>IF(ISNA(HLOOKUP(I91, data!$A$1:$BOP$23, VLOOKUP(TFM!$A$2, BS!$A$66:$B$93, 2, FALSE), FALSE)), 0, (HLOOKUP(I91, data!$A$1:$BOP$23, VLOOKUP(TFM!$A$2, BS!$A$66:$B$93, 2, FALSE), FALSE)))</f>
        <v>-7784</v>
      </c>
      <c r="N91" s="174">
        <f t="shared" si="204"/>
        <v>-7784</v>
      </c>
      <c r="O91" s="41" t="str">
        <f t="shared" si="178"/>
        <v>ffeq_xmf_h_oc</v>
      </c>
      <c r="P91" s="41" t="str">
        <f t="shared" si="179"/>
        <v>ffeq_xmf_h_oc_A</v>
      </c>
      <c r="Q91" s="41" t="str">
        <f t="shared" si="180"/>
        <v>ffeq_xmf_h_oc_L</v>
      </c>
      <c r="R91" s="41" t="str">
        <f t="shared" si="181"/>
        <v>ffeq_xmf_h_oc_n</v>
      </c>
      <c r="S91" s="175"/>
      <c r="T91" s="175"/>
      <c r="U91" s="174">
        <f>IF(ISNA(HLOOKUP(O91, data!$A$1:$BOP$23, VLOOKUP(TFM!$A$2, BS!$A$66:$B$93, 2, FALSE), FALSE)), 0, (HLOOKUP(O91, data!$A$1:$BOP$23, VLOOKUP(TFM!$A$2, BS!$A$66:$B$93, 2, FALSE), FALSE)))</f>
        <v>0</v>
      </c>
      <c r="V91" s="174">
        <f>IF(ISNA(HLOOKUP(P91, data!$A$1:$BOP$23, VLOOKUP(TFM!$A$2, BS!$A$66:$B$93, 2, FALSE), FALSE)), 0, (HLOOKUP(P91, data!$A$1:$BOP$23, VLOOKUP(TFM!$A$2, BS!$A$66:$B$93, 2, FALSE), FALSE)))</f>
        <v>0</v>
      </c>
      <c r="W91" s="174">
        <f>IF(ISNA(HLOOKUP(Q91, data!$A$1:$BOP$23, VLOOKUP(TFM!$A$2, BS!$A$66:$B$93, 2, FALSE), FALSE)), 0, (HLOOKUP(Q91, data!$A$1:$BOP$23, VLOOKUP(TFM!$A$2, BS!$A$66:$B$93, 2, FALSE), FALSE)))</f>
        <v>0</v>
      </c>
      <c r="X91" s="174">
        <f>IF(ISNA(HLOOKUP(R91, data!$A$1:$BOP$23, VLOOKUP(TFM!$A$2, BS!$A$66:$B$93, 2, FALSE), FALSE)), 0, (HLOOKUP(R91, data!$A$1:$BOP$23, VLOOKUP(TFM!$A$2, BS!$A$66:$B$93, 2, FALSE), FALSE)))</f>
        <v>0</v>
      </c>
      <c r="Y91" s="174">
        <f t="shared" si="203"/>
        <v>0</v>
      </c>
      <c r="Z91" s="41" t="str">
        <f t="shared" si="183"/>
        <v>ffeq_xmf_g_oc</v>
      </c>
      <c r="AA91" s="41" t="str">
        <f t="shared" si="184"/>
        <v>ffeq_xmf_g_oc_A</v>
      </c>
      <c r="AB91" s="41" t="str">
        <f t="shared" si="185"/>
        <v>ffeq_xmf_g_oc_L</v>
      </c>
      <c r="AC91" s="41" t="str">
        <f t="shared" si="186"/>
        <v>ffeq_xmf_g_oc_n</v>
      </c>
      <c r="AD91" s="175"/>
      <c r="AE91" s="175"/>
      <c r="AF91" s="174">
        <f>IF(ISNA(HLOOKUP(Z91, data!$A$1:$BOP$23, VLOOKUP(TFM!$A$2, BS!$A$66:$B$93, 2, FALSE), FALSE)), 0, (HLOOKUP(Z91, data!$A$1:$BOP$23, VLOOKUP(TFM!$A$2, BS!$A$66:$B$93, 2, FALSE), FALSE)))</f>
        <v>0</v>
      </c>
      <c r="AG91" s="174">
        <f>IF(ISNA(HLOOKUP(AA91, data!$A$1:$BOP$23, VLOOKUP(TFM!$A$2, BS!$A$66:$B$93, 2, FALSE), FALSE)), 0, (HLOOKUP(AA91, data!$A$1:$BOP$23, VLOOKUP(TFM!$A$2, BS!$A$66:$B$93, 2, FALSE), FALSE)))</f>
        <v>0</v>
      </c>
      <c r="AH91" s="174">
        <f>IF(ISNA(HLOOKUP(AB91, data!$A$1:$BOP$23, VLOOKUP(TFM!$A$2, BS!$A$66:$B$93, 2, FALSE), FALSE)), 0, (HLOOKUP(AB91, data!$A$1:$BOP$23, VLOOKUP(TFM!$A$2, BS!$A$66:$B$93, 2, FALSE), FALSE)))</f>
        <v>0</v>
      </c>
      <c r="AI91" s="174">
        <f>IF(ISNA(HLOOKUP(AC91, data!$A$1:$BOP$23, VLOOKUP(TFM!$A$2, BS!$A$66:$B$93, 2, FALSE), FALSE)), 0, (HLOOKUP(AC91, data!$A$1:$BOP$23, VLOOKUP(TFM!$A$2, BS!$A$66:$B$93, 2, FALSE), FALSE)))</f>
        <v>0</v>
      </c>
      <c r="AJ91" s="174">
        <f t="shared" si="187"/>
        <v>0</v>
      </c>
      <c r="AK91" s="41" t="str">
        <f t="shared" si="188"/>
        <v>ffeq_xmf_f_oc</v>
      </c>
      <c r="AL91" s="41" t="str">
        <f t="shared" si="189"/>
        <v>ffeq_xmf_f_oc_A</v>
      </c>
      <c r="AM91" s="41" t="str">
        <f t="shared" si="190"/>
        <v>ffeq_xmf_f_oc_L</v>
      </c>
      <c r="AN91" s="41" t="str">
        <f t="shared" si="191"/>
        <v>ffeq_xmf_f_oc_n</v>
      </c>
      <c r="AO91" s="175"/>
      <c r="AP91" s="175"/>
      <c r="AQ91" s="174">
        <f>IF(ISNA(HLOOKUP(AK91, data!$A$1:$BOP$23, VLOOKUP(TFM!$A$2, BS!$A$66:$B$93, 2, FALSE), FALSE)), 0, (HLOOKUP(AK91, data!$A$1:$BOP$23, VLOOKUP(TFM!$A$2, BS!$A$66:$B$93, 2, FALSE), FALSE)))</f>
        <v>0</v>
      </c>
      <c r="AR91" s="174">
        <f>IF(ISNA(HLOOKUP(AL91, data!$A$1:$BOP$23, VLOOKUP(TFM!$A$2, BS!$A$66:$B$93, 2, FALSE), FALSE)), 0, (HLOOKUP(AL91, data!$A$1:$BOP$23, VLOOKUP(TFM!$A$2, BS!$A$66:$B$93, 2, FALSE), FALSE)))</f>
        <v>-5030</v>
      </c>
      <c r="AS91" s="174">
        <f>IF(ISNA(HLOOKUP(AM91, data!$A$1:$BOP$23, VLOOKUP(TFM!$A$2, BS!$A$66:$B$93, 2, FALSE), FALSE)), 0, (HLOOKUP(AM91, data!$A$1:$BOP$23, VLOOKUP(TFM!$A$2, BS!$A$66:$B$93, 2, FALSE), FALSE)))</f>
        <v>8170</v>
      </c>
      <c r="AT91" s="174">
        <f>IF(ISNA(HLOOKUP(AN91, data!$A$1:$BOP$23, VLOOKUP(TFM!$A$2, BS!$A$66:$B$93, 2, FALSE), FALSE)), 0, (HLOOKUP(AN91, data!$A$1:$BOP$23, VLOOKUP(TFM!$A$2, BS!$A$66:$B$93, 2, FALSE), FALSE)))</f>
        <v>-13200</v>
      </c>
      <c r="AU91" s="174">
        <f t="shared" si="192"/>
        <v>13200</v>
      </c>
      <c r="AV91" s="41" t="str">
        <f t="shared" si="193"/>
        <v>ffeq_xmf_nf_oc</v>
      </c>
      <c r="AW91" s="41" t="str">
        <f t="shared" si="194"/>
        <v>ffeq_xmf_nf_oc_A</v>
      </c>
      <c r="AX91" s="41" t="str">
        <f t="shared" si="195"/>
        <v>ffeq_xmf_nf_oc_L</v>
      </c>
      <c r="AY91" s="41" t="str">
        <f t="shared" si="196"/>
        <v>ffeq_xmf_nf_oc_n</v>
      </c>
      <c r="AZ91" s="175"/>
      <c r="BA91" s="175"/>
      <c r="BB91" s="174">
        <f>IF(ISNA(HLOOKUP(AV91, data!$A$1:$BOP$23, VLOOKUP(TFM!$A$2, BS!$A$66:$B$93, 2, FALSE), FALSE)), 0, (HLOOKUP(AV91, data!$A$1:$BOP$23, VLOOKUP(TFM!$A$2, BS!$A$66:$B$93, 2, FALSE), FALSE)))</f>
        <v>5416</v>
      </c>
      <c r="BC91" s="174">
        <f>IF(ISNA(HLOOKUP(AW91, data!$A$1:$BOP$23, VLOOKUP(TFM!$A$2, BS!$A$66:$B$93, 2, FALSE), FALSE)), 0, (HLOOKUP(AW91, data!$A$1:$BOP$23, VLOOKUP(TFM!$A$2, BS!$A$66:$B$93, 2, FALSE), FALSE)))</f>
        <v>0</v>
      </c>
      <c r="BD91" s="174">
        <f>IF(ISNA(HLOOKUP(AX91, data!$A$1:$BOP$23, VLOOKUP(TFM!$A$2, BS!$A$66:$B$93, 2, FALSE), FALSE)), 0, (HLOOKUP(AX91, data!$A$1:$BOP$23, VLOOKUP(TFM!$A$2, BS!$A$66:$B$93, 2, FALSE), FALSE)))</f>
        <v>0</v>
      </c>
      <c r="BE91" s="174">
        <f>IF(ISNA(HLOOKUP(AY91, data!$A$1:$BOP$23, VLOOKUP(TFM!$A$2, BS!$A$66:$B$93, 2, FALSE), FALSE)), 0, (HLOOKUP(AY91, data!$A$1:$BOP$23, VLOOKUP(TFM!$A$2, BS!$A$66:$B$93, 2, FALSE), FALSE)))</f>
        <v>0</v>
      </c>
      <c r="BF91" s="174">
        <f t="shared" si="197"/>
        <v>5416</v>
      </c>
      <c r="BG91" s="41" t="str">
        <f t="shared" si="198"/>
        <v>ffeq_xmf_row_oc</v>
      </c>
      <c r="BH91" s="41" t="str">
        <f t="shared" si="199"/>
        <v>ffeq_xmf_row_oc_A</v>
      </c>
      <c r="BI91" s="41" t="str">
        <f t="shared" si="200"/>
        <v>ffeq_xmf_row_oc_L</v>
      </c>
      <c r="BJ91" s="41" t="str">
        <f t="shared" si="201"/>
        <v>ffeq_xmf_row_oc_n</v>
      </c>
      <c r="BK91" s="175"/>
      <c r="BL91" s="175"/>
      <c r="BM91" s="174">
        <f>IF(ISNA(HLOOKUP(BG91, data!$A$1:$BOP$23, VLOOKUP(TFM!$A$2, BS!$A$66:$B$93, 2, FALSE), FALSE)), 0, (HLOOKUP(BG91, data!$A$1:$BOP$23, VLOOKUP(TFM!$A$2, BS!$A$66:$B$93, 2, FALSE), FALSE)))</f>
        <v>0</v>
      </c>
      <c r="BN91" s="174">
        <f>IF(ISNA(HLOOKUP(BH91, data!$A$1:$BOP$23, VLOOKUP(TFM!$A$2, BS!$A$66:$B$93, 2, FALSE), FALSE)), 0, (HLOOKUP(BH91, data!$A$1:$BOP$23, VLOOKUP(TFM!$A$2, BS!$A$66:$B$93, 2, FALSE), FALSE)))</f>
        <v>37720</v>
      </c>
      <c r="BO91" s="174">
        <f>IF(ISNA(HLOOKUP(BI91, data!$A$1:$BOP$23, VLOOKUP(TFM!$A$2, BS!$A$66:$B$93, 2, FALSE), FALSE)), 0, (HLOOKUP(BI91, data!$A$1:$BOP$23, VLOOKUP(TFM!$A$2, BS!$A$66:$B$93, 2, FALSE), FALSE)))</f>
        <v>29935</v>
      </c>
      <c r="BP91" s="174">
        <f>IF(ISNA(HLOOKUP(BJ91, data!$A$1:$BOP$23, VLOOKUP(TFM!$A$2, BS!$A$66:$B$93, 2, FALSE), FALSE)), 0, (HLOOKUP(BJ91, data!$A$1:$BOP$23, VLOOKUP(TFM!$A$2, BS!$A$66:$B$93, 2, FALSE), FALSE)))</f>
        <v>7785</v>
      </c>
      <c r="BQ91" s="174">
        <f t="shared" si="202"/>
        <v>-7785</v>
      </c>
    </row>
    <row r="92" spans="1:69" s="172" customFormat="1" x14ac:dyDescent="0.2">
      <c r="A92" s="172" t="s">
        <v>63</v>
      </c>
      <c r="C92" s="173" t="s">
        <v>199</v>
      </c>
      <c r="D92" s="172" t="s">
        <v>185</v>
      </c>
      <c r="E92" s="172" t="str">
        <f t="shared" si="172"/>
        <v>ffeq_mf</v>
      </c>
      <c r="F92" s="41" t="str">
        <f t="shared" si="173"/>
        <v>ffeq_mf_s1_oc</v>
      </c>
      <c r="G92" s="41" t="str">
        <f t="shared" si="174"/>
        <v>ffeq_mf_s1_oc_A</v>
      </c>
      <c r="H92" s="41" t="str">
        <f t="shared" si="175"/>
        <v>ffeq_mf_s1_oc_L</v>
      </c>
      <c r="I92" s="41" t="str">
        <f t="shared" si="176"/>
        <v>ffeq_mf_s1_oc_n</v>
      </c>
      <c r="J92" s="174">
        <f>IF(ISNA(HLOOKUP(F92, data!$A$1:$BOP$23, VLOOKUP(TFM!$A$2, BS!$A$66:$B$93, 2, FALSE), FALSE)), 0, (HLOOKUP(F92, data!$A$1:$BOP$23, VLOOKUP(TFM!$A$2, BS!$A$66:$B$93, 2, FALSE), FALSE)))</f>
        <v>-3412</v>
      </c>
      <c r="K92" s="174">
        <f>IF(ISNA(HLOOKUP(G92, data!$A$1:$BOP$23, VLOOKUP(TFM!$A$2, BS!$A$66:$B$93, 2, FALSE), FALSE)), 0, (HLOOKUP(G92, data!$A$1:$BOP$23, VLOOKUP(TFM!$A$2, BS!$A$66:$B$93, 2, FALSE), FALSE)))</f>
        <v>0</v>
      </c>
      <c r="L92" s="174">
        <f>IF(ISNA(HLOOKUP(H92, data!$A$1:$BOP$23, VLOOKUP(TFM!$A$2, BS!$A$66:$B$93, 2, FALSE), FALSE)), 0, (HLOOKUP(H92, data!$A$1:$BOP$23, VLOOKUP(TFM!$A$2, BS!$A$66:$B$93, 2, FALSE), FALSE)))</f>
        <v>0</v>
      </c>
      <c r="M92" s="174">
        <f>IF(ISNA(HLOOKUP(I92, data!$A$1:$BOP$23, VLOOKUP(TFM!$A$2, BS!$A$66:$B$93, 2, FALSE), FALSE)), 0, (HLOOKUP(I92, data!$A$1:$BOP$23, VLOOKUP(TFM!$A$2, BS!$A$66:$B$93, 2, FALSE), FALSE)))</f>
        <v>0</v>
      </c>
      <c r="N92" s="174">
        <f t="shared" si="204"/>
        <v>-3412</v>
      </c>
      <c r="O92" s="41" t="str">
        <f t="shared" si="178"/>
        <v>ffeq_mf_h_oc</v>
      </c>
      <c r="P92" s="41" t="str">
        <f t="shared" si="179"/>
        <v>ffeq_mf_h_oc_A</v>
      </c>
      <c r="Q92" s="41" t="str">
        <f t="shared" si="180"/>
        <v>ffeq_mf_h_oc_L</v>
      </c>
      <c r="R92" s="41" t="str">
        <f t="shared" si="181"/>
        <v>ffeq_mf_h_oc_n</v>
      </c>
      <c r="S92" s="175"/>
      <c r="T92" s="175"/>
      <c r="U92" s="174">
        <f>IF(ISNA(HLOOKUP(O92, data!$A$1:$BOP$23, VLOOKUP(TFM!$A$2, BS!$A$66:$B$93, 2, FALSE), FALSE)), 0, (HLOOKUP(O92, data!$A$1:$BOP$23, VLOOKUP(TFM!$A$2, BS!$A$66:$B$93, 2, FALSE), FALSE)))</f>
        <v>0</v>
      </c>
      <c r="V92" s="174">
        <f>IF(ISNA(HLOOKUP(P92, data!$A$1:$BOP$23, VLOOKUP(TFM!$A$2, BS!$A$66:$B$93, 2, FALSE), FALSE)), 0, (HLOOKUP(P92, data!$A$1:$BOP$23, VLOOKUP(TFM!$A$2, BS!$A$66:$B$93, 2, FALSE), FALSE)))</f>
        <v>0</v>
      </c>
      <c r="W92" s="174">
        <f>IF(ISNA(HLOOKUP(Q92, data!$A$1:$BOP$23, VLOOKUP(TFM!$A$2, BS!$A$66:$B$93, 2, FALSE), FALSE)), 0, (HLOOKUP(Q92, data!$A$1:$BOP$23, VLOOKUP(TFM!$A$2, BS!$A$66:$B$93, 2, FALSE), FALSE)))</f>
        <v>0</v>
      </c>
      <c r="X92" s="174">
        <f>IF(ISNA(HLOOKUP(R92, data!$A$1:$BOP$23, VLOOKUP(TFM!$A$2, BS!$A$66:$B$93, 2, FALSE), FALSE)), 0, (HLOOKUP(R92, data!$A$1:$BOP$23, VLOOKUP(TFM!$A$2, BS!$A$66:$B$93, 2, FALSE), FALSE)))</f>
        <v>0</v>
      </c>
      <c r="Y92" s="174">
        <f t="shared" si="203"/>
        <v>0</v>
      </c>
      <c r="Z92" s="41" t="str">
        <f t="shared" si="183"/>
        <v>ffeq_mf_g_oc</v>
      </c>
      <c r="AA92" s="41" t="str">
        <f t="shared" si="184"/>
        <v>ffeq_mf_g_oc_A</v>
      </c>
      <c r="AB92" s="41" t="str">
        <f t="shared" si="185"/>
        <v>ffeq_mf_g_oc_L</v>
      </c>
      <c r="AC92" s="41" t="str">
        <f t="shared" si="186"/>
        <v>ffeq_mf_g_oc_n</v>
      </c>
      <c r="AD92" s="175"/>
      <c r="AE92" s="175"/>
      <c r="AF92" s="174">
        <f>IF(ISNA(HLOOKUP(Z92, data!$A$1:$BOP$23, VLOOKUP(TFM!$A$2, BS!$A$66:$B$93, 2, FALSE), FALSE)), 0, (HLOOKUP(Z92, data!$A$1:$BOP$23, VLOOKUP(TFM!$A$2, BS!$A$66:$B$93, 2, FALSE), FALSE)))</f>
        <v>0</v>
      </c>
      <c r="AG92" s="174">
        <f>IF(ISNA(HLOOKUP(AA92, data!$A$1:$BOP$23, VLOOKUP(TFM!$A$2, BS!$A$66:$B$93, 2, FALSE), FALSE)), 0, (HLOOKUP(AA92, data!$A$1:$BOP$23, VLOOKUP(TFM!$A$2, BS!$A$66:$B$93, 2, FALSE), FALSE)))</f>
        <v>0</v>
      </c>
      <c r="AH92" s="174">
        <f>IF(ISNA(HLOOKUP(AB92, data!$A$1:$BOP$23, VLOOKUP(TFM!$A$2, BS!$A$66:$B$93, 2, FALSE), FALSE)), 0, (HLOOKUP(AB92, data!$A$1:$BOP$23, VLOOKUP(TFM!$A$2, BS!$A$66:$B$93, 2, FALSE), FALSE)))</f>
        <v>0</v>
      </c>
      <c r="AI92" s="174">
        <f>IF(ISNA(HLOOKUP(AC92, data!$A$1:$BOP$23, VLOOKUP(TFM!$A$2, BS!$A$66:$B$93, 2, FALSE), FALSE)), 0, (HLOOKUP(AC92, data!$A$1:$BOP$23, VLOOKUP(TFM!$A$2, BS!$A$66:$B$93, 2, FALSE), FALSE)))</f>
        <v>0</v>
      </c>
      <c r="AJ92" s="174">
        <f t="shared" si="187"/>
        <v>0</v>
      </c>
      <c r="AK92" s="41" t="str">
        <f t="shared" si="188"/>
        <v>ffeq_mf_f_oc</v>
      </c>
      <c r="AL92" s="41" t="str">
        <f t="shared" si="189"/>
        <v>ffeq_mf_f_oc_A</v>
      </c>
      <c r="AM92" s="41" t="str">
        <f t="shared" si="190"/>
        <v>ffeq_mf_f_oc_L</v>
      </c>
      <c r="AN92" s="41" t="str">
        <f t="shared" si="191"/>
        <v>ffeq_mf_f_oc_n</v>
      </c>
      <c r="AO92" s="175"/>
      <c r="AP92" s="175"/>
      <c r="AQ92" s="174">
        <f>IF(ISNA(HLOOKUP(AK92, data!$A$1:$BOP$23, VLOOKUP(TFM!$A$2, BS!$A$66:$B$93, 2, FALSE), FALSE)), 0, (HLOOKUP(AK92, data!$A$1:$BOP$23, VLOOKUP(TFM!$A$2, BS!$A$66:$B$93, 2, FALSE), FALSE)))</f>
        <v>5238</v>
      </c>
      <c r="AR92" s="174">
        <f>IF(ISNA(HLOOKUP(AL92, data!$A$1:$BOP$23, VLOOKUP(TFM!$A$2, BS!$A$66:$B$93, 2, FALSE), FALSE)), 0, (HLOOKUP(AL92, data!$A$1:$BOP$23, VLOOKUP(TFM!$A$2, BS!$A$66:$B$93, 2, FALSE), FALSE)))</f>
        <v>0</v>
      </c>
      <c r="AS92" s="174">
        <f>IF(ISNA(HLOOKUP(AM92, data!$A$1:$BOP$23, VLOOKUP(TFM!$A$2, BS!$A$66:$B$93, 2, FALSE), FALSE)), 0, (HLOOKUP(AM92, data!$A$1:$BOP$23, VLOOKUP(TFM!$A$2, BS!$A$66:$B$93, 2, FALSE), FALSE)))</f>
        <v>0</v>
      </c>
      <c r="AT92" s="174">
        <f>IF(ISNA(HLOOKUP(AN92, data!$A$1:$BOP$23, VLOOKUP(TFM!$A$2, BS!$A$66:$B$93, 2, FALSE), FALSE)), 0, (HLOOKUP(AN92, data!$A$1:$BOP$23, VLOOKUP(TFM!$A$2, BS!$A$66:$B$93, 2, FALSE), FALSE)))</f>
        <v>0</v>
      </c>
      <c r="AU92" s="174">
        <f t="shared" si="192"/>
        <v>5238</v>
      </c>
      <c r="AV92" s="41" t="str">
        <f t="shared" si="193"/>
        <v>ffeq_mf_nf_oc</v>
      </c>
      <c r="AW92" s="41" t="str">
        <f t="shared" si="194"/>
        <v>ffeq_mf_nf_oc_A</v>
      </c>
      <c r="AX92" s="41" t="str">
        <f t="shared" si="195"/>
        <v>ffeq_mf_nf_oc_L</v>
      </c>
      <c r="AY92" s="41" t="str">
        <f t="shared" si="196"/>
        <v>ffeq_mf_nf_oc_n</v>
      </c>
      <c r="AZ92" s="175"/>
      <c r="BA92" s="175"/>
      <c r="BB92" s="174">
        <f>IF(ISNA(HLOOKUP(AV92, data!$A$1:$BOP$23, VLOOKUP(TFM!$A$2, BS!$A$66:$B$93, 2, FALSE), FALSE)), 0, (HLOOKUP(AV92, data!$A$1:$BOP$23, VLOOKUP(TFM!$A$2, BS!$A$66:$B$93, 2, FALSE), FALSE)))</f>
        <v>-8650</v>
      </c>
      <c r="BC92" s="174">
        <f>IF(ISNA(HLOOKUP(AW92, data!$A$1:$BOP$23, VLOOKUP(TFM!$A$2, BS!$A$66:$B$93, 2, FALSE), FALSE)), 0, (HLOOKUP(AW92, data!$A$1:$BOP$23, VLOOKUP(TFM!$A$2, BS!$A$66:$B$93, 2, FALSE), FALSE)))</f>
        <v>0</v>
      </c>
      <c r="BD92" s="174">
        <f>IF(ISNA(HLOOKUP(AX92, data!$A$1:$BOP$23, VLOOKUP(TFM!$A$2, BS!$A$66:$B$93, 2, FALSE), FALSE)), 0, (HLOOKUP(AX92, data!$A$1:$BOP$23, VLOOKUP(TFM!$A$2, BS!$A$66:$B$93, 2, FALSE), FALSE)))</f>
        <v>0</v>
      </c>
      <c r="BE92" s="174">
        <f>IF(ISNA(HLOOKUP(AY92, data!$A$1:$BOP$23, VLOOKUP(TFM!$A$2, BS!$A$66:$B$93, 2, FALSE), FALSE)), 0, (HLOOKUP(AY92, data!$A$1:$BOP$23, VLOOKUP(TFM!$A$2, BS!$A$66:$B$93, 2, FALSE), FALSE)))</f>
        <v>0</v>
      </c>
      <c r="BF92" s="174">
        <f t="shared" si="197"/>
        <v>-8650</v>
      </c>
      <c r="BG92" s="41" t="str">
        <f t="shared" si="198"/>
        <v>ffeq_mf_row_oc</v>
      </c>
      <c r="BH92" s="41" t="str">
        <f t="shared" si="199"/>
        <v>ffeq_mf_row_oc_A</v>
      </c>
      <c r="BI92" s="41" t="str">
        <f t="shared" si="200"/>
        <v>ffeq_mf_row_oc_L</v>
      </c>
      <c r="BJ92" s="41" t="str">
        <f t="shared" si="201"/>
        <v>ffeq_mf_row_oc_n</v>
      </c>
      <c r="BK92" s="175"/>
      <c r="BL92" s="175"/>
      <c r="BM92" s="174">
        <f>IF(ISNA(HLOOKUP(BG92, data!$A$1:$BOP$23, VLOOKUP(TFM!$A$2, BS!$A$66:$B$93, 2, FALSE), FALSE)), 0, (HLOOKUP(BG92, data!$A$1:$BOP$23, VLOOKUP(TFM!$A$2, BS!$A$66:$B$93, 2, FALSE), FALSE)))</f>
        <v>0</v>
      </c>
      <c r="BN92" s="174">
        <f>IF(ISNA(HLOOKUP(BH92, data!$A$1:$BOP$23, VLOOKUP(TFM!$A$2, BS!$A$66:$B$93, 2, FALSE), FALSE)), 0, (HLOOKUP(BH92, data!$A$1:$BOP$23, VLOOKUP(TFM!$A$2, BS!$A$66:$B$93, 2, FALSE), FALSE)))</f>
        <v>170</v>
      </c>
      <c r="BO92" s="174">
        <f>IF(ISNA(HLOOKUP(BI92, data!$A$1:$BOP$23, VLOOKUP(TFM!$A$2, BS!$A$66:$B$93, 2, FALSE), FALSE)), 0, (HLOOKUP(BI92, data!$A$1:$BOP$23, VLOOKUP(TFM!$A$2, BS!$A$66:$B$93, 2, FALSE), FALSE)))</f>
        <v>-3242</v>
      </c>
      <c r="BP92" s="174">
        <f>IF(ISNA(HLOOKUP(BJ92, data!$A$1:$BOP$23, VLOOKUP(TFM!$A$2, BS!$A$66:$B$93, 2, FALSE), FALSE)), 0, (HLOOKUP(BJ92, data!$A$1:$BOP$23, VLOOKUP(TFM!$A$2, BS!$A$66:$B$93, 2, FALSE), FALSE)))</f>
        <v>3412</v>
      </c>
      <c r="BQ92" s="174">
        <f t="shared" si="202"/>
        <v>-3412</v>
      </c>
    </row>
    <row r="93" spans="1:69" x14ac:dyDescent="0.2">
      <c r="A93" s="36" t="s">
        <v>19</v>
      </c>
      <c r="C93" s="108" t="s">
        <v>200</v>
      </c>
      <c r="D93" s="36" t="s">
        <v>186</v>
      </c>
      <c r="E93" s="36" t="str">
        <f t="shared" si="172"/>
        <v>ffins</v>
      </c>
      <c r="F93" s="41" t="str">
        <f t="shared" si="173"/>
        <v>ffins_s1_oc</v>
      </c>
      <c r="G93" s="41" t="str">
        <f t="shared" si="174"/>
        <v>ffins_s1_oc_A</v>
      </c>
      <c r="H93" s="41" t="str">
        <f t="shared" si="175"/>
        <v>ffins_s1_oc_L</v>
      </c>
      <c r="I93" s="41" t="str">
        <f t="shared" si="176"/>
        <v>ffins_s1_oc_n</v>
      </c>
      <c r="J93" s="99">
        <f>IF(ISNA(HLOOKUP(F93, data!$A$1:$BOP$23, VLOOKUP(TFM!$A$2, BS!$A$66:$B$93, 2, FALSE), FALSE)), 0, (HLOOKUP(F93, data!$A$1:$BOP$23, VLOOKUP(TFM!$A$2, BS!$A$66:$B$93, 2, FALSE), FALSE)))</f>
        <v>0</v>
      </c>
      <c r="K93" s="99">
        <f>IF(ISNA(HLOOKUP(G93, data!$A$1:$BOP$23, VLOOKUP(TFM!$A$2, BS!$A$66:$B$93, 2, FALSE), FALSE)), 0, (HLOOKUP(G93, data!$A$1:$BOP$23, VLOOKUP(TFM!$A$2, BS!$A$66:$B$93, 2, FALSE), FALSE)))</f>
        <v>0</v>
      </c>
      <c r="L93" s="99">
        <f>IF(ISNA(HLOOKUP(H93, data!$A$1:$BOP$23, VLOOKUP(TFM!$A$2, BS!$A$66:$B$93, 2, FALSE), FALSE)), 0, (HLOOKUP(H93, data!$A$1:$BOP$23, VLOOKUP(TFM!$A$2, BS!$A$66:$B$93, 2, FALSE), FALSE)))</f>
        <v>0</v>
      </c>
      <c r="M93" s="99">
        <f>IF(ISNA(HLOOKUP(I93, data!$A$1:$BOP$23, VLOOKUP(TFM!$A$2, BS!$A$66:$B$93, 2, FALSE), FALSE)), 0, (HLOOKUP(I93, data!$A$1:$BOP$23, VLOOKUP(TFM!$A$2, BS!$A$66:$B$93, 2, FALSE), FALSE)))</f>
        <v>0</v>
      </c>
      <c r="N93" s="99">
        <f t="shared" si="204"/>
        <v>0</v>
      </c>
      <c r="O93" s="41" t="str">
        <f t="shared" si="178"/>
        <v>ffins_h_oc</v>
      </c>
      <c r="P93" s="41" t="str">
        <f t="shared" si="179"/>
        <v>ffins_h_oc_A</v>
      </c>
      <c r="Q93" s="41" t="str">
        <f t="shared" si="180"/>
        <v>ffins_h_oc_L</v>
      </c>
      <c r="R93" s="41" t="str">
        <f t="shared" si="181"/>
        <v>ffins_h_oc_n</v>
      </c>
      <c r="S93" s="171"/>
      <c r="T93" s="171"/>
      <c r="U93" s="99">
        <f>IF(ISNA(HLOOKUP(O93, data!$A$1:$BOP$23, VLOOKUP(TFM!$A$2, BS!$A$66:$B$93, 2, FALSE), FALSE)), 0, (HLOOKUP(O93, data!$A$1:$BOP$23, VLOOKUP(TFM!$A$2, BS!$A$66:$B$93, 2, FALSE), FALSE)))</f>
        <v>0</v>
      </c>
      <c r="V93" s="99">
        <f>IF(ISNA(HLOOKUP(P93, data!$A$1:$BOP$23, VLOOKUP(TFM!$A$2, BS!$A$66:$B$93, 2, FALSE), FALSE)), 0, (HLOOKUP(P93, data!$A$1:$BOP$23, VLOOKUP(TFM!$A$2, BS!$A$66:$B$93, 2, FALSE), FALSE)))</f>
        <v>0</v>
      </c>
      <c r="W93" s="99">
        <f>IF(ISNA(HLOOKUP(Q93, data!$A$1:$BOP$23, VLOOKUP(TFM!$A$2, BS!$A$66:$B$93, 2, FALSE), FALSE)), 0, (HLOOKUP(Q93, data!$A$1:$BOP$23, VLOOKUP(TFM!$A$2, BS!$A$66:$B$93, 2, FALSE), FALSE)))</f>
        <v>0</v>
      </c>
      <c r="X93" s="99">
        <f>IF(ISNA(HLOOKUP(R93, data!$A$1:$BOP$23, VLOOKUP(TFM!$A$2, BS!$A$66:$B$93, 2, FALSE), FALSE)), 0, (HLOOKUP(R93, data!$A$1:$BOP$23, VLOOKUP(TFM!$A$2, BS!$A$66:$B$93, 2, FALSE), FALSE)))</f>
        <v>0</v>
      </c>
      <c r="Y93" s="99">
        <f t="shared" si="203"/>
        <v>0</v>
      </c>
      <c r="Z93" s="41" t="str">
        <f t="shared" si="183"/>
        <v>ffins_g_oc</v>
      </c>
      <c r="AA93" s="41" t="str">
        <f t="shared" si="184"/>
        <v>ffins_g_oc_A</v>
      </c>
      <c r="AB93" s="41" t="str">
        <f t="shared" si="185"/>
        <v>ffins_g_oc_L</v>
      </c>
      <c r="AC93" s="41" t="str">
        <f t="shared" si="186"/>
        <v>ffins_g_oc_n</v>
      </c>
      <c r="AD93" s="171"/>
      <c r="AE93" s="171"/>
      <c r="AF93" s="99">
        <f>IF(ISNA(HLOOKUP(Z93, data!$A$1:$BOP$23, VLOOKUP(TFM!$A$2, BS!$A$66:$B$93, 2, FALSE), FALSE)), 0, (HLOOKUP(Z93, data!$A$1:$BOP$23, VLOOKUP(TFM!$A$2, BS!$A$66:$B$93, 2, FALSE), FALSE)))</f>
        <v>0</v>
      </c>
      <c r="AG93" s="99">
        <f>IF(ISNA(HLOOKUP(AA93, data!$A$1:$BOP$23, VLOOKUP(TFM!$A$2, BS!$A$66:$B$93, 2, FALSE), FALSE)), 0, (HLOOKUP(AA93, data!$A$1:$BOP$23, VLOOKUP(TFM!$A$2, BS!$A$66:$B$93, 2, FALSE), FALSE)))</f>
        <v>0</v>
      </c>
      <c r="AH93" s="99">
        <f>IF(ISNA(HLOOKUP(AB93, data!$A$1:$BOP$23, VLOOKUP(TFM!$A$2, BS!$A$66:$B$93, 2, FALSE), FALSE)), 0, (HLOOKUP(AB93, data!$A$1:$BOP$23, VLOOKUP(TFM!$A$2, BS!$A$66:$B$93, 2, FALSE), FALSE)))</f>
        <v>0</v>
      </c>
      <c r="AI93" s="99">
        <f>IF(ISNA(HLOOKUP(AC93, data!$A$1:$BOP$23, VLOOKUP(TFM!$A$2, BS!$A$66:$B$93, 2, FALSE), FALSE)), 0, (HLOOKUP(AC93, data!$A$1:$BOP$23, VLOOKUP(TFM!$A$2, BS!$A$66:$B$93, 2, FALSE), FALSE)))</f>
        <v>0</v>
      </c>
      <c r="AJ93" s="99">
        <f t="shared" si="187"/>
        <v>0</v>
      </c>
      <c r="AK93" s="41" t="str">
        <f t="shared" si="188"/>
        <v>ffins_f_oc</v>
      </c>
      <c r="AL93" s="41" t="str">
        <f t="shared" si="189"/>
        <v>ffins_f_oc_A</v>
      </c>
      <c r="AM93" s="41" t="str">
        <f t="shared" si="190"/>
        <v>ffins_f_oc_L</v>
      </c>
      <c r="AN93" s="41" t="str">
        <f t="shared" si="191"/>
        <v>ffins_f_oc_n</v>
      </c>
      <c r="AO93" s="171"/>
      <c r="AP93" s="171"/>
      <c r="AQ93" s="99">
        <f>IF(ISNA(HLOOKUP(AK93, data!$A$1:$BOP$23, VLOOKUP(TFM!$A$2, BS!$A$66:$B$93, 2, FALSE), FALSE)), 0, (HLOOKUP(AK93, data!$A$1:$BOP$23, VLOOKUP(TFM!$A$2, BS!$A$66:$B$93, 2, FALSE), FALSE)))</f>
        <v>0</v>
      </c>
      <c r="AR93" s="99">
        <f>IF(ISNA(HLOOKUP(AL93, data!$A$1:$BOP$23, VLOOKUP(TFM!$A$2, BS!$A$66:$B$93, 2, FALSE), FALSE)), 0, (HLOOKUP(AL93, data!$A$1:$BOP$23, VLOOKUP(TFM!$A$2, BS!$A$66:$B$93, 2, FALSE), FALSE)))</f>
        <v>0</v>
      </c>
      <c r="AS93" s="99">
        <f>IF(ISNA(HLOOKUP(AM93, data!$A$1:$BOP$23, VLOOKUP(TFM!$A$2, BS!$A$66:$B$93, 2, FALSE), FALSE)), 0, (HLOOKUP(AM93, data!$A$1:$BOP$23, VLOOKUP(TFM!$A$2, BS!$A$66:$B$93, 2, FALSE), FALSE)))</f>
        <v>0</v>
      </c>
      <c r="AT93" s="99">
        <f>IF(ISNA(HLOOKUP(AN93, data!$A$1:$BOP$23, VLOOKUP(TFM!$A$2, BS!$A$66:$B$93, 2, FALSE), FALSE)), 0, (HLOOKUP(AN93, data!$A$1:$BOP$23, VLOOKUP(TFM!$A$2, BS!$A$66:$B$93, 2, FALSE), FALSE)))</f>
        <v>0</v>
      </c>
      <c r="AU93" s="99">
        <f t="shared" si="192"/>
        <v>0</v>
      </c>
      <c r="AV93" s="41" t="str">
        <f t="shared" si="193"/>
        <v>ffins_nf_oc</v>
      </c>
      <c r="AW93" s="41" t="str">
        <f t="shared" si="194"/>
        <v>ffins_nf_oc_A</v>
      </c>
      <c r="AX93" s="41" t="str">
        <f t="shared" si="195"/>
        <v>ffins_nf_oc_L</v>
      </c>
      <c r="AY93" s="41" t="str">
        <f t="shared" si="196"/>
        <v>ffins_nf_oc_n</v>
      </c>
      <c r="AZ93" s="171"/>
      <c r="BA93" s="171"/>
      <c r="BB93" s="99">
        <f>IF(ISNA(HLOOKUP(AV93, data!$A$1:$BOP$23, VLOOKUP(TFM!$A$2, BS!$A$66:$B$93, 2, FALSE), FALSE)), 0, (HLOOKUP(AV93, data!$A$1:$BOP$23, VLOOKUP(TFM!$A$2, BS!$A$66:$B$93, 2, FALSE), FALSE)))</f>
        <v>0</v>
      </c>
      <c r="BC93" s="99">
        <f>IF(ISNA(HLOOKUP(AW93, data!$A$1:$BOP$23, VLOOKUP(TFM!$A$2, BS!$A$66:$B$93, 2, FALSE), FALSE)), 0, (HLOOKUP(AW93, data!$A$1:$BOP$23, VLOOKUP(TFM!$A$2, BS!$A$66:$B$93, 2, FALSE), FALSE)))</f>
        <v>0</v>
      </c>
      <c r="BD93" s="99">
        <f>IF(ISNA(HLOOKUP(AX93, data!$A$1:$BOP$23, VLOOKUP(TFM!$A$2, BS!$A$66:$B$93, 2, FALSE), FALSE)), 0, (HLOOKUP(AX93, data!$A$1:$BOP$23, VLOOKUP(TFM!$A$2, BS!$A$66:$B$93, 2, FALSE), FALSE)))</f>
        <v>0</v>
      </c>
      <c r="BE93" s="99">
        <f>IF(ISNA(HLOOKUP(AY93, data!$A$1:$BOP$23, VLOOKUP(TFM!$A$2, BS!$A$66:$B$93, 2, FALSE), FALSE)), 0, (HLOOKUP(AY93, data!$A$1:$BOP$23, VLOOKUP(TFM!$A$2, BS!$A$66:$B$93, 2, FALSE), FALSE)))</f>
        <v>0</v>
      </c>
      <c r="BF93" s="99">
        <f t="shared" si="197"/>
        <v>0</v>
      </c>
      <c r="BG93" s="41" t="str">
        <f t="shared" si="198"/>
        <v>ffins_row_oc</v>
      </c>
      <c r="BH93" s="41" t="str">
        <f t="shared" si="199"/>
        <v>ffins_row_oc_A</v>
      </c>
      <c r="BI93" s="41" t="str">
        <f t="shared" si="200"/>
        <v>ffins_row_oc_L</v>
      </c>
      <c r="BJ93" s="41" t="str">
        <f t="shared" si="201"/>
        <v>ffins_row_oc_n</v>
      </c>
      <c r="BK93" s="171"/>
      <c r="BL93" s="171"/>
      <c r="BM93" s="99">
        <f>IF(ISNA(HLOOKUP(BG93, data!$A$1:$BOP$23, VLOOKUP(TFM!$A$2, BS!$A$66:$B$93, 2, FALSE), FALSE)), 0, (HLOOKUP(BG93, data!$A$1:$BOP$23, VLOOKUP(TFM!$A$2, BS!$A$66:$B$93, 2, FALSE), FALSE)))</f>
        <v>0</v>
      </c>
      <c r="BN93" s="99">
        <f>IF(ISNA(HLOOKUP(BH93, data!$A$1:$BOP$23, VLOOKUP(TFM!$A$2, BS!$A$66:$B$93, 2, FALSE), FALSE)), 0, (HLOOKUP(BH93, data!$A$1:$BOP$23, VLOOKUP(TFM!$A$2, BS!$A$66:$B$93, 2, FALSE), FALSE)))</f>
        <v>0</v>
      </c>
      <c r="BO93" s="99">
        <f>IF(ISNA(HLOOKUP(BI93, data!$A$1:$BOP$23, VLOOKUP(TFM!$A$2, BS!$A$66:$B$93, 2, FALSE), FALSE)), 0, (HLOOKUP(BI93, data!$A$1:$BOP$23, VLOOKUP(TFM!$A$2, BS!$A$66:$B$93, 2, FALSE), FALSE)))</f>
        <v>0</v>
      </c>
      <c r="BP93" s="99">
        <f>IF(ISNA(HLOOKUP(BJ93, data!$A$1:$BOP$23, VLOOKUP(TFM!$A$2, BS!$A$66:$B$93, 2, FALSE), FALSE)), 0, (HLOOKUP(BJ93, data!$A$1:$BOP$23, VLOOKUP(TFM!$A$2, BS!$A$66:$B$93, 2, FALSE), FALSE)))</f>
        <v>0</v>
      </c>
      <c r="BQ93" s="99">
        <f t="shared" si="202"/>
        <v>0</v>
      </c>
    </row>
    <row r="94" spans="1:69" s="172" customFormat="1" x14ac:dyDescent="0.2">
      <c r="A94" s="172" t="s">
        <v>201</v>
      </c>
      <c r="C94" s="173" t="s">
        <v>202</v>
      </c>
      <c r="D94" s="172" t="s">
        <v>210</v>
      </c>
      <c r="E94" s="172" t="str">
        <f t="shared" si="172"/>
        <v>ffins_nltr</v>
      </c>
      <c r="F94" s="41" t="str">
        <f t="shared" si="173"/>
        <v>ffins_nltr_s1_oc</v>
      </c>
      <c r="G94" s="41" t="str">
        <f t="shared" si="174"/>
        <v>ffins_nltr_s1_oc_A</v>
      </c>
      <c r="H94" s="41" t="str">
        <f t="shared" si="175"/>
        <v>ffins_nltr_s1_oc_L</v>
      </c>
      <c r="I94" s="41" t="str">
        <f t="shared" si="176"/>
        <v>ffins_nltr_s1_oc_n</v>
      </c>
      <c r="J94" s="174">
        <f>IF(ISNA(HLOOKUP(F94, data!$A$1:$BOP$23, VLOOKUP(TFM!$A$2, BS!$A$66:$B$93, 2, FALSE), FALSE)), 0, (HLOOKUP(F94, data!$A$1:$BOP$23, VLOOKUP(TFM!$A$2, BS!$A$66:$B$93, 2, FALSE), FALSE)))</f>
        <v>0</v>
      </c>
      <c r="K94" s="174">
        <f>IF(ISNA(HLOOKUP(G94, data!$A$1:$BOP$23, VLOOKUP(TFM!$A$2, BS!$A$66:$B$93, 2, FALSE), FALSE)), 0, (HLOOKUP(G94, data!$A$1:$BOP$23, VLOOKUP(TFM!$A$2, BS!$A$66:$B$93, 2, FALSE), FALSE)))</f>
        <v>0</v>
      </c>
      <c r="L94" s="174">
        <f>IF(ISNA(HLOOKUP(H94, data!$A$1:$BOP$23, VLOOKUP(TFM!$A$2, BS!$A$66:$B$93, 2, FALSE), FALSE)), 0, (HLOOKUP(H94, data!$A$1:$BOP$23, VLOOKUP(TFM!$A$2, BS!$A$66:$B$93, 2, FALSE), FALSE)))</f>
        <v>0</v>
      </c>
      <c r="M94" s="174">
        <f>IF(ISNA(HLOOKUP(I94, data!$A$1:$BOP$23, VLOOKUP(TFM!$A$2, BS!$A$66:$B$93, 2, FALSE), FALSE)), 0, (HLOOKUP(I94, data!$A$1:$BOP$23, VLOOKUP(TFM!$A$2, BS!$A$66:$B$93, 2, FALSE), FALSE)))</f>
        <v>0</v>
      </c>
      <c r="N94" s="174">
        <f t="shared" si="204"/>
        <v>0</v>
      </c>
      <c r="O94" s="41" t="str">
        <f t="shared" si="178"/>
        <v>ffins_nltr_h_oc</v>
      </c>
      <c r="P94" s="41" t="str">
        <f t="shared" si="179"/>
        <v>ffins_nltr_h_oc_A</v>
      </c>
      <c r="Q94" s="41" t="str">
        <f t="shared" si="180"/>
        <v>ffins_nltr_h_oc_L</v>
      </c>
      <c r="R94" s="41" t="str">
        <f t="shared" si="181"/>
        <v>ffins_nltr_h_oc_n</v>
      </c>
      <c r="S94" s="175"/>
      <c r="T94" s="175"/>
      <c r="U94" s="174">
        <f>IF(ISNA(HLOOKUP(O94, data!$A$1:$BOP$23, VLOOKUP(TFM!$A$2, BS!$A$66:$B$93, 2, FALSE), FALSE)), 0, (HLOOKUP(O94, data!$A$1:$BOP$23, VLOOKUP(TFM!$A$2, BS!$A$66:$B$93, 2, FALSE), FALSE)))</f>
        <v>0</v>
      </c>
      <c r="V94" s="174">
        <f>IF(ISNA(HLOOKUP(P94, data!$A$1:$BOP$23, VLOOKUP(TFM!$A$2, BS!$A$66:$B$93, 2, FALSE), FALSE)), 0, (HLOOKUP(P94, data!$A$1:$BOP$23, VLOOKUP(TFM!$A$2, BS!$A$66:$B$93, 2, FALSE), FALSE)))</f>
        <v>0</v>
      </c>
      <c r="W94" s="174">
        <f>IF(ISNA(HLOOKUP(Q94, data!$A$1:$BOP$23, VLOOKUP(TFM!$A$2, BS!$A$66:$B$93, 2, FALSE), FALSE)), 0, (HLOOKUP(Q94, data!$A$1:$BOP$23, VLOOKUP(TFM!$A$2, BS!$A$66:$B$93, 2, FALSE), FALSE)))</f>
        <v>0</v>
      </c>
      <c r="X94" s="174">
        <f>IF(ISNA(HLOOKUP(R94, data!$A$1:$BOP$23, VLOOKUP(TFM!$A$2, BS!$A$66:$B$93, 2, FALSE), FALSE)), 0, (HLOOKUP(R94, data!$A$1:$BOP$23, VLOOKUP(TFM!$A$2, BS!$A$66:$B$93, 2, FALSE), FALSE)))</f>
        <v>0</v>
      </c>
      <c r="Y94" s="174">
        <f t="shared" si="203"/>
        <v>0</v>
      </c>
      <c r="Z94" s="41" t="str">
        <f t="shared" si="183"/>
        <v>ffins_nltr_g_oc</v>
      </c>
      <c r="AA94" s="41" t="str">
        <f t="shared" si="184"/>
        <v>ffins_nltr_g_oc_A</v>
      </c>
      <c r="AB94" s="41" t="str">
        <f t="shared" si="185"/>
        <v>ffins_nltr_g_oc_L</v>
      </c>
      <c r="AC94" s="41" t="str">
        <f t="shared" si="186"/>
        <v>ffins_nltr_g_oc_n</v>
      </c>
      <c r="AD94" s="175"/>
      <c r="AE94" s="175"/>
      <c r="AF94" s="174">
        <f>IF(ISNA(HLOOKUP(Z94, data!$A$1:$BOP$23, VLOOKUP(TFM!$A$2, BS!$A$66:$B$93, 2, FALSE), FALSE)), 0, (HLOOKUP(Z94, data!$A$1:$BOP$23, VLOOKUP(TFM!$A$2, BS!$A$66:$B$93, 2, FALSE), FALSE)))</f>
        <v>0</v>
      </c>
      <c r="AG94" s="174">
        <f>IF(ISNA(HLOOKUP(AA94, data!$A$1:$BOP$23, VLOOKUP(TFM!$A$2, BS!$A$66:$B$93, 2, FALSE), FALSE)), 0, (HLOOKUP(AA94, data!$A$1:$BOP$23, VLOOKUP(TFM!$A$2, BS!$A$66:$B$93, 2, FALSE), FALSE)))</f>
        <v>0</v>
      </c>
      <c r="AH94" s="174">
        <f>IF(ISNA(HLOOKUP(AB94, data!$A$1:$BOP$23, VLOOKUP(TFM!$A$2, BS!$A$66:$B$93, 2, FALSE), FALSE)), 0, (HLOOKUP(AB94, data!$A$1:$BOP$23, VLOOKUP(TFM!$A$2, BS!$A$66:$B$93, 2, FALSE), FALSE)))</f>
        <v>0</v>
      </c>
      <c r="AI94" s="174">
        <f>IF(ISNA(HLOOKUP(AC94, data!$A$1:$BOP$23, VLOOKUP(TFM!$A$2, BS!$A$66:$B$93, 2, FALSE), FALSE)), 0, (HLOOKUP(AC94, data!$A$1:$BOP$23, VLOOKUP(TFM!$A$2, BS!$A$66:$B$93, 2, FALSE), FALSE)))</f>
        <v>0</v>
      </c>
      <c r="AJ94" s="174">
        <f t="shared" si="187"/>
        <v>0</v>
      </c>
      <c r="AK94" s="41" t="str">
        <f t="shared" si="188"/>
        <v>ffins_nltr_f_oc</v>
      </c>
      <c r="AL94" s="41" t="str">
        <f t="shared" si="189"/>
        <v>ffins_nltr_f_oc_A</v>
      </c>
      <c r="AM94" s="41" t="str">
        <f t="shared" si="190"/>
        <v>ffins_nltr_f_oc_L</v>
      </c>
      <c r="AN94" s="41" t="str">
        <f t="shared" si="191"/>
        <v>ffins_nltr_f_oc_n</v>
      </c>
      <c r="AO94" s="175"/>
      <c r="AP94" s="175"/>
      <c r="AQ94" s="174">
        <f>IF(ISNA(HLOOKUP(AK94, data!$A$1:$BOP$23, VLOOKUP(TFM!$A$2, BS!$A$66:$B$93, 2, FALSE), FALSE)), 0, (HLOOKUP(AK94, data!$A$1:$BOP$23, VLOOKUP(TFM!$A$2, BS!$A$66:$B$93, 2, FALSE), FALSE)))</f>
        <v>0</v>
      </c>
      <c r="AR94" s="174">
        <f>IF(ISNA(HLOOKUP(AL94, data!$A$1:$BOP$23, VLOOKUP(TFM!$A$2, BS!$A$66:$B$93, 2, FALSE), FALSE)), 0, (HLOOKUP(AL94, data!$A$1:$BOP$23, VLOOKUP(TFM!$A$2, BS!$A$66:$B$93, 2, FALSE), FALSE)))</f>
        <v>0</v>
      </c>
      <c r="AS94" s="174">
        <f>IF(ISNA(HLOOKUP(AM94, data!$A$1:$BOP$23, VLOOKUP(TFM!$A$2, BS!$A$66:$B$93, 2, FALSE), FALSE)), 0, (HLOOKUP(AM94, data!$A$1:$BOP$23, VLOOKUP(TFM!$A$2, BS!$A$66:$B$93, 2, FALSE), FALSE)))</f>
        <v>0</v>
      </c>
      <c r="AT94" s="174">
        <f>IF(ISNA(HLOOKUP(AN94, data!$A$1:$BOP$23, VLOOKUP(TFM!$A$2, BS!$A$66:$B$93, 2, FALSE), FALSE)), 0, (HLOOKUP(AN94, data!$A$1:$BOP$23, VLOOKUP(TFM!$A$2, BS!$A$66:$B$93, 2, FALSE), FALSE)))</f>
        <v>0</v>
      </c>
      <c r="AU94" s="174">
        <f t="shared" si="192"/>
        <v>0</v>
      </c>
      <c r="AV94" s="41" t="str">
        <f t="shared" si="193"/>
        <v>ffins_nltr_nf_oc</v>
      </c>
      <c r="AW94" s="41" t="str">
        <f t="shared" si="194"/>
        <v>ffins_nltr_nf_oc_A</v>
      </c>
      <c r="AX94" s="41" t="str">
        <f t="shared" si="195"/>
        <v>ffins_nltr_nf_oc_L</v>
      </c>
      <c r="AY94" s="41" t="str">
        <f t="shared" si="196"/>
        <v>ffins_nltr_nf_oc_n</v>
      </c>
      <c r="AZ94" s="175"/>
      <c r="BA94" s="175"/>
      <c r="BB94" s="174">
        <f>IF(ISNA(HLOOKUP(AV94, data!$A$1:$BOP$23, VLOOKUP(TFM!$A$2, BS!$A$66:$B$93, 2, FALSE), FALSE)), 0, (HLOOKUP(AV94, data!$A$1:$BOP$23, VLOOKUP(TFM!$A$2, BS!$A$66:$B$93, 2, FALSE), FALSE)))</f>
        <v>0</v>
      </c>
      <c r="BC94" s="174">
        <f>IF(ISNA(HLOOKUP(AW94, data!$A$1:$BOP$23, VLOOKUP(TFM!$A$2, BS!$A$66:$B$93, 2, FALSE), FALSE)), 0, (HLOOKUP(AW94, data!$A$1:$BOP$23, VLOOKUP(TFM!$A$2, BS!$A$66:$B$93, 2, FALSE), FALSE)))</f>
        <v>0</v>
      </c>
      <c r="BD94" s="174">
        <f>IF(ISNA(HLOOKUP(AX94, data!$A$1:$BOP$23, VLOOKUP(TFM!$A$2, BS!$A$66:$B$93, 2, FALSE), FALSE)), 0, (HLOOKUP(AX94, data!$A$1:$BOP$23, VLOOKUP(TFM!$A$2, BS!$A$66:$B$93, 2, FALSE), FALSE)))</f>
        <v>0</v>
      </c>
      <c r="BE94" s="174">
        <f>IF(ISNA(HLOOKUP(AY94, data!$A$1:$BOP$23, VLOOKUP(TFM!$A$2, BS!$A$66:$B$93, 2, FALSE), FALSE)), 0, (HLOOKUP(AY94, data!$A$1:$BOP$23, VLOOKUP(TFM!$A$2, BS!$A$66:$B$93, 2, FALSE), FALSE)))</f>
        <v>0</v>
      </c>
      <c r="BF94" s="174">
        <f t="shared" si="197"/>
        <v>0</v>
      </c>
      <c r="BG94" s="41" t="str">
        <f t="shared" si="198"/>
        <v>ffins_nltr_row_oc</v>
      </c>
      <c r="BH94" s="41" t="str">
        <f t="shared" si="199"/>
        <v>ffins_nltr_row_oc_A</v>
      </c>
      <c r="BI94" s="41" t="str">
        <f t="shared" si="200"/>
        <v>ffins_nltr_row_oc_L</v>
      </c>
      <c r="BJ94" s="41" t="str">
        <f t="shared" si="201"/>
        <v>ffins_nltr_row_oc_n</v>
      </c>
      <c r="BK94" s="175"/>
      <c r="BL94" s="175"/>
      <c r="BM94" s="174">
        <f>IF(ISNA(HLOOKUP(BG94, data!$A$1:$BOP$23, VLOOKUP(TFM!$A$2, BS!$A$66:$B$93, 2, FALSE), FALSE)), 0, (HLOOKUP(BG94, data!$A$1:$BOP$23, VLOOKUP(TFM!$A$2, BS!$A$66:$B$93, 2, FALSE), FALSE)))</f>
        <v>0</v>
      </c>
      <c r="BN94" s="174">
        <f>IF(ISNA(HLOOKUP(BH94, data!$A$1:$BOP$23, VLOOKUP(TFM!$A$2, BS!$A$66:$B$93, 2, FALSE), FALSE)), 0, (HLOOKUP(BH94, data!$A$1:$BOP$23, VLOOKUP(TFM!$A$2, BS!$A$66:$B$93, 2, FALSE), FALSE)))</f>
        <v>0</v>
      </c>
      <c r="BO94" s="174">
        <f>IF(ISNA(HLOOKUP(BI94, data!$A$1:$BOP$23, VLOOKUP(TFM!$A$2, BS!$A$66:$B$93, 2, FALSE), FALSE)), 0, (HLOOKUP(BI94, data!$A$1:$BOP$23, VLOOKUP(TFM!$A$2, BS!$A$66:$B$93, 2, FALSE), FALSE)))</f>
        <v>0</v>
      </c>
      <c r="BP94" s="174">
        <f>IF(ISNA(HLOOKUP(BJ94, data!$A$1:$BOP$23, VLOOKUP(TFM!$A$2, BS!$A$66:$B$93, 2, FALSE), FALSE)), 0, (HLOOKUP(BJ94, data!$A$1:$BOP$23, VLOOKUP(TFM!$A$2, BS!$A$66:$B$93, 2, FALSE), FALSE)))</f>
        <v>0</v>
      </c>
      <c r="BQ94" s="174">
        <f t="shared" si="202"/>
        <v>0</v>
      </c>
    </row>
    <row r="95" spans="1:69" s="172" customFormat="1" x14ac:dyDescent="0.2">
      <c r="A95" s="172" t="s">
        <v>204</v>
      </c>
      <c r="C95" s="173" t="s">
        <v>205</v>
      </c>
      <c r="D95" s="172" t="s">
        <v>211</v>
      </c>
      <c r="E95" s="172" t="str">
        <f t="shared" si="172"/>
        <v>ffins_pcsg</v>
      </c>
      <c r="F95" s="41" t="str">
        <f t="shared" si="173"/>
        <v>ffins_pcsg_s1_oc</v>
      </c>
      <c r="G95" s="41" t="str">
        <f t="shared" si="174"/>
        <v>ffins_pcsg_s1_oc_A</v>
      </c>
      <c r="H95" s="41" t="str">
        <f t="shared" si="175"/>
        <v>ffins_pcsg_s1_oc_L</v>
      </c>
      <c r="I95" s="41" t="str">
        <f t="shared" si="176"/>
        <v>ffins_pcsg_s1_oc_n</v>
      </c>
      <c r="J95" s="174">
        <f>IF(ISNA(HLOOKUP(F95, data!$A$1:$BOP$23, VLOOKUP(TFM!$A$2, BS!$A$66:$B$93, 2, FALSE), FALSE)), 0, (HLOOKUP(F95, data!$A$1:$BOP$23, VLOOKUP(TFM!$A$2, BS!$A$66:$B$93, 2, FALSE), FALSE)))</f>
        <v>0</v>
      </c>
      <c r="K95" s="174">
        <f>IF(ISNA(HLOOKUP(G95, data!$A$1:$BOP$23, VLOOKUP(TFM!$A$2, BS!$A$66:$B$93, 2, FALSE), FALSE)), 0, (HLOOKUP(G95, data!$A$1:$BOP$23, VLOOKUP(TFM!$A$2, BS!$A$66:$B$93, 2, FALSE), FALSE)))</f>
        <v>0</v>
      </c>
      <c r="L95" s="174">
        <f>IF(ISNA(HLOOKUP(H95, data!$A$1:$BOP$23, VLOOKUP(TFM!$A$2, BS!$A$66:$B$93, 2, FALSE), FALSE)), 0, (HLOOKUP(H95, data!$A$1:$BOP$23, VLOOKUP(TFM!$A$2, BS!$A$66:$B$93, 2, FALSE), FALSE)))</f>
        <v>0</v>
      </c>
      <c r="M95" s="174">
        <f>IF(ISNA(HLOOKUP(I95, data!$A$1:$BOP$23, VLOOKUP(TFM!$A$2, BS!$A$66:$B$93, 2, FALSE), FALSE)), 0, (HLOOKUP(I95, data!$A$1:$BOP$23, VLOOKUP(TFM!$A$2, BS!$A$66:$B$93, 2, FALSE), FALSE)))</f>
        <v>0</v>
      </c>
      <c r="N95" s="174">
        <f t="shared" si="204"/>
        <v>0</v>
      </c>
      <c r="O95" s="41" t="str">
        <f t="shared" si="178"/>
        <v>ffins_pcsg_h_oc</v>
      </c>
      <c r="P95" s="41" t="str">
        <f t="shared" si="179"/>
        <v>ffins_pcsg_h_oc_A</v>
      </c>
      <c r="Q95" s="41" t="str">
        <f t="shared" si="180"/>
        <v>ffins_pcsg_h_oc_L</v>
      </c>
      <c r="R95" s="41" t="str">
        <f t="shared" si="181"/>
        <v>ffins_pcsg_h_oc_n</v>
      </c>
      <c r="S95" s="175"/>
      <c r="T95" s="175"/>
      <c r="U95" s="174">
        <f>IF(ISNA(HLOOKUP(O95, data!$A$1:$BOP$23, VLOOKUP(TFM!$A$2, BS!$A$66:$B$93, 2, FALSE), FALSE)), 0, (HLOOKUP(O95, data!$A$1:$BOP$23, VLOOKUP(TFM!$A$2, BS!$A$66:$B$93, 2, FALSE), FALSE)))</f>
        <v>0</v>
      </c>
      <c r="V95" s="174">
        <f>IF(ISNA(HLOOKUP(P95, data!$A$1:$BOP$23, VLOOKUP(TFM!$A$2, BS!$A$66:$B$93, 2, FALSE), FALSE)), 0, (HLOOKUP(P95, data!$A$1:$BOP$23, VLOOKUP(TFM!$A$2, BS!$A$66:$B$93, 2, FALSE), FALSE)))</f>
        <v>0</v>
      </c>
      <c r="W95" s="174">
        <f>IF(ISNA(HLOOKUP(Q95, data!$A$1:$BOP$23, VLOOKUP(TFM!$A$2, BS!$A$66:$B$93, 2, FALSE), FALSE)), 0, (HLOOKUP(Q95, data!$A$1:$BOP$23, VLOOKUP(TFM!$A$2, BS!$A$66:$B$93, 2, FALSE), FALSE)))</f>
        <v>0</v>
      </c>
      <c r="X95" s="174">
        <f>IF(ISNA(HLOOKUP(R95, data!$A$1:$BOP$23, VLOOKUP(TFM!$A$2, BS!$A$66:$B$93, 2, FALSE), FALSE)), 0, (HLOOKUP(R95, data!$A$1:$BOP$23, VLOOKUP(TFM!$A$2, BS!$A$66:$B$93, 2, FALSE), FALSE)))</f>
        <v>0</v>
      </c>
      <c r="Y95" s="174">
        <f t="shared" si="203"/>
        <v>0</v>
      </c>
      <c r="Z95" s="41" t="str">
        <f t="shared" si="183"/>
        <v>ffins_pcsg_g_oc</v>
      </c>
      <c r="AA95" s="41" t="str">
        <f t="shared" si="184"/>
        <v>ffins_pcsg_g_oc_A</v>
      </c>
      <c r="AB95" s="41" t="str">
        <f t="shared" si="185"/>
        <v>ffins_pcsg_g_oc_L</v>
      </c>
      <c r="AC95" s="41" t="str">
        <f t="shared" si="186"/>
        <v>ffins_pcsg_g_oc_n</v>
      </c>
      <c r="AD95" s="175"/>
      <c r="AE95" s="175"/>
      <c r="AF95" s="174">
        <f>IF(ISNA(HLOOKUP(Z95, data!$A$1:$BOP$23, VLOOKUP(TFM!$A$2, BS!$A$66:$B$93, 2, FALSE), FALSE)), 0, (HLOOKUP(Z95, data!$A$1:$BOP$23, VLOOKUP(TFM!$A$2, BS!$A$66:$B$93, 2, FALSE), FALSE)))</f>
        <v>0</v>
      </c>
      <c r="AG95" s="174">
        <f>IF(ISNA(HLOOKUP(AA95, data!$A$1:$BOP$23, VLOOKUP(TFM!$A$2, BS!$A$66:$B$93, 2, FALSE), FALSE)), 0, (HLOOKUP(AA95, data!$A$1:$BOP$23, VLOOKUP(TFM!$A$2, BS!$A$66:$B$93, 2, FALSE), FALSE)))</f>
        <v>0</v>
      </c>
      <c r="AH95" s="174">
        <f>IF(ISNA(HLOOKUP(AB95, data!$A$1:$BOP$23, VLOOKUP(TFM!$A$2, BS!$A$66:$B$93, 2, FALSE), FALSE)), 0, (HLOOKUP(AB95, data!$A$1:$BOP$23, VLOOKUP(TFM!$A$2, BS!$A$66:$B$93, 2, FALSE), FALSE)))</f>
        <v>0</v>
      </c>
      <c r="AI95" s="174">
        <f>IF(ISNA(HLOOKUP(AC95, data!$A$1:$BOP$23, VLOOKUP(TFM!$A$2, BS!$A$66:$B$93, 2, FALSE), FALSE)), 0, (HLOOKUP(AC95, data!$A$1:$BOP$23, VLOOKUP(TFM!$A$2, BS!$A$66:$B$93, 2, FALSE), FALSE)))</f>
        <v>0</v>
      </c>
      <c r="AJ95" s="174">
        <f t="shared" si="187"/>
        <v>0</v>
      </c>
      <c r="AK95" s="41" t="str">
        <f t="shared" si="188"/>
        <v>ffins_pcsg_f_oc</v>
      </c>
      <c r="AL95" s="41" t="str">
        <f t="shared" si="189"/>
        <v>ffins_pcsg_f_oc_A</v>
      </c>
      <c r="AM95" s="41" t="str">
        <f t="shared" si="190"/>
        <v>ffins_pcsg_f_oc_L</v>
      </c>
      <c r="AN95" s="41" t="str">
        <f t="shared" si="191"/>
        <v>ffins_pcsg_f_oc_n</v>
      </c>
      <c r="AO95" s="175"/>
      <c r="AP95" s="175"/>
      <c r="AQ95" s="174">
        <f>IF(ISNA(HLOOKUP(AK95, data!$A$1:$BOP$23, VLOOKUP(TFM!$A$2, BS!$A$66:$B$93, 2, FALSE), FALSE)), 0, (HLOOKUP(AK95, data!$A$1:$BOP$23, VLOOKUP(TFM!$A$2, BS!$A$66:$B$93, 2, FALSE), FALSE)))</f>
        <v>0</v>
      </c>
      <c r="AR95" s="174">
        <f>IF(ISNA(HLOOKUP(AL95, data!$A$1:$BOP$23, VLOOKUP(TFM!$A$2, BS!$A$66:$B$93, 2, FALSE), FALSE)), 0, (HLOOKUP(AL95, data!$A$1:$BOP$23, VLOOKUP(TFM!$A$2, BS!$A$66:$B$93, 2, FALSE), FALSE)))</f>
        <v>0</v>
      </c>
      <c r="AS95" s="174">
        <f>IF(ISNA(HLOOKUP(AM95, data!$A$1:$BOP$23, VLOOKUP(TFM!$A$2, BS!$A$66:$B$93, 2, FALSE), FALSE)), 0, (HLOOKUP(AM95, data!$A$1:$BOP$23, VLOOKUP(TFM!$A$2, BS!$A$66:$B$93, 2, FALSE), FALSE)))</f>
        <v>0</v>
      </c>
      <c r="AT95" s="174">
        <f>IF(ISNA(HLOOKUP(AN95, data!$A$1:$BOP$23, VLOOKUP(TFM!$A$2, BS!$A$66:$B$93, 2, FALSE), FALSE)), 0, (HLOOKUP(AN95, data!$A$1:$BOP$23, VLOOKUP(TFM!$A$2, BS!$A$66:$B$93, 2, FALSE), FALSE)))</f>
        <v>0</v>
      </c>
      <c r="AU95" s="174">
        <f t="shared" si="192"/>
        <v>0</v>
      </c>
      <c r="AV95" s="41" t="str">
        <f t="shared" si="193"/>
        <v>ffins_pcsg_nf_oc</v>
      </c>
      <c r="AW95" s="41" t="str">
        <f t="shared" si="194"/>
        <v>ffins_pcsg_nf_oc_A</v>
      </c>
      <c r="AX95" s="41" t="str">
        <f t="shared" si="195"/>
        <v>ffins_pcsg_nf_oc_L</v>
      </c>
      <c r="AY95" s="41" t="str">
        <f t="shared" si="196"/>
        <v>ffins_pcsg_nf_oc_n</v>
      </c>
      <c r="AZ95" s="175"/>
      <c r="BA95" s="175"/>
      <c r="BB95" s="174">
        <f>IF(ISNA(HLOOKUP(AV95, data!$A$1:$BOP$23, VLOOKUP(TFM!$A$2, BS!$A$66:$B$93, 2, FALSE), FALSE)), 0, (HLOOKUP(AV95, data!$A$1:$BOP$23, VLOOKUP(TFM!$A$2, BS!$A$66:$B$93, 2, FALSE), FALSE)))</f>
        <v>0</v>
      </c>
      <c r="BC95" s="174">
        <f>IF(ISNA(HLOOKUP(AW95, data!$A$1:$BOP$23, VLOOKUP(TFM!$A$2, BS!$A$66:$B$93, 2, FALSE), FALSE)), 0, (HLOOKUP(AW95, data!$A$1:$BOP$23, VLOOKUP(TFM!$A$2, BS!$A$66:$B$93, 2, FALSE), FALSE)))</f>
        <v>0</v>
      </c>
      <c r="BD95" s="174">
        <f>IF(ISNA(HLOOKUP(AX95, data!$A$1:$BOP$23, VLOOKUP(TFM!$A$2, BS!$A$66:$B$93, 2, FALSE), FALSE)), 0, (HLOOKUP(AX95, data!$A$1:$BOP$23, VLOOKUP(TFM!$A$2, BS!$A$66:$B$93, 2, FALSE), FALSE)))</f>
        <v>0</v>
      </c>
      <c r="BE95" s="174">
        <f>IF(ISNA(HLOOKUP(AY95, data!$A$1:$BOP$23, VLOOKUP(TFM!$A$2, BS!$A$66:$B$93, 2, FALSE), FALSE)), 0, (HLOOKUP(AY95, data!$A$1:$BOP$23, VLOOKUP(TFM!$A$2, BS!$A$66:$B$93, 2, FALSE), FALSE)))</f>
        <v>0</v>
      </c>
      <c r="BF95" s="174">
        <f t="shared" si="197"/>
        <v>0</v>
      </c>
      <c r="BG95" s="41" t="str">
        <f t="shared" si="198"/>
        <v>ffins_pcsg_row_oc</v>
      </c>
      <c r="BH95" s="41" t="str">
        <f t="shared" si="199"/>
        <v>ffins_pcsg_row_oc_A</v>
      </c>
      <c r="BI95" s="41" t="str">
        <f t="shared" si="200"/>
        <v>ffins_pcsg_row_oc_L</v>
      </c>
      <c r="BJ95" s="41" t="str">
        <f t="shared" si="201"/>
        <v>ffins_pcsg_row_oc_n</v>
      </c>
      <c r="BK95" s="175"/>
      <c r="BL95" s="175"/>
      <c r="BM95" s="174">
        <f>IF(ISNA(HLOOKUP(BG95, data!$A$1:$BOP$23, VLOOKUP(TFM!$A$2, BS!$A$66:$B$93, 2, FALSE), FALSE)), 0, (HLOOKUP(BG95, data!$A$1:$BOP$23, VLOOKUP(TFM!$A$2, BS!$A$66:$B$93, 2, FALSE), FALSE)))</f>
        <v>0</v>
      </c>
      <c r="BN95" s="174">
        <f>IF(ISNA(HLOOKUP(BH95, data!$A$1:$BOP$23, VLOOKUP(TFM!$A$2, BS!$A$66:$B$93, 2, FALSE), FALSE)), 0, (HLOOKUP(BH95, data!$A$1:$BOP$23, VLOOKUP(TFM!$A$2, BS!$A$66:$B$93, 2, FALSE), FALSE)))</f>
        <v>0</v>
      </c>
      <c r="BO95" s="174">
        <f>IF(ISNA(HLOOKUP(BI95, data!$A$1:$BOP$23, VLOOKUP(TFM!$A$2, BS!$A$66:$B$93, 2, FALSE), FALSE)), 0, (HLOOKUP(BI95, data!$A$1:$BOP$23, VLOOKUP(TFM!$A$2, BS!$A$66:$B$93, 2, FALSE), FALSE)))</f>
        <v>0</v>
      </c>
      <c r="BP95" s="174">
        <f>IF(ISNA(HLOOKUP(BJ95, data!$A$1:$BOP$23, VLOOKUP(TFM!$A$2, BS!$A$66:$B$93, 2, FALSE), FALSE)), 0, (HLOOKUP(BJ95, data!$A$1:$BOP$23, VLOOKUP(TFM!$A$2, BS!$A$66:$B$93, 2, FALSE), FALSE)))</f>
        <v>0</v>
      </c>
      <c r="BQ95" s="174">
        <f t="shared" si="202"/>
        <v>0</v>
      </c>
    </row>
    <row r="96" spans="1:69" s="172" customFormat="1" x14ac:dyDescent="0.2">
      <c r="A96" s="172" t="s">
        <v>246</v>
      </c>
      <c r="C96" s="108" t="s">
        <v>56</v>
      </c>
      <c r="D96" s="172" t="s">
        <v>187</v>
      </c>
      <c r="E96" s="172" t="str">
        <f t="shared" si="172"/>
        <v>ffins_nl</v>
      </c>
      <c r="F96" s="41" t="str">
        <f t="shared" si="173"/>
        <v>ffins_nl_s1_oc</v>
      </c>
      <c r="G96" s="41" t="str">
        <f t="shared" si="174"/>
        <v>ffins_nl_s1_oc_A</v>
      </c>
      <c r="H96" s="41" t="str">
        <f t="shared" si="175"/>
        <v>ffins_nl_s1_oc_L</v>
      </c>
      <c r="I96" s="41" t="str">
        <f t="shared" si="176"/>
        <v>ffins_nl_s1_oc_n</v>
      </c>
      <c r="J96" s="176">
        <f>IF(ISNA(HLOOKUP(F96, data!$A$1:$BOP$23, VLOOKUP(TFM!$A$2, BS!$A$66:$B$93, 2, FALSE), FALSE)), 0, (HLOOKUP(F96, data!$A$1:$BOP$23, VLOOKUP(TFM!$A$2, BS!$A$66:$B$93, 2, FALSE), FALSE)))</f>
        <v>0</v>
      </c>
      <c r="K96" s="176">
        <f>IF(ISNA(HLOOKUP(G96, data!$A$1:$BOP$23, VLOOKUP(TFM!$A$2, BS!$A$66:$B$93, 2, FALSE), FALSE)), 0, (HLOOKUP(G96, data!$A$1:$BOP$23, VLOOKUP(TFM!$A$2, BS!$A$66:$B$93, 2, FALSE), FALSE)))</f>
        <v>0</v>
      </c>
      <c r="L96" s="176">
        <f>IF(ISNA(HLOOKUP(H96, data!$A$1:$BOP$23, VLOOKUP(TFM!$A$2, BS!$A$66:$B$93, 2, FALSE), FALSE)), 0, (HLOOKUP(H96, data!$A$1:$BOP$23, VLOOKUP(TFM!$A$2, BS!$A$66:$B$93, 2, FALSE), FALSE)))</f>
        <v>0</v>
      </c>
      <c r="M96" s="176">
        <f>IF(ISNA(HLOOKUP(I96, data!$A$1:$BOP$23, VLOOKUP(TFM!$A$2, BS!$A$66:$B$93, 2, FALSE), FALSE)), 0, (HLOOKUP(I96, data!$A$1:$BOP$23, VLOOKUP(TFM!$A$2, BS!$A$66:$B$93, 2, FALSE), FALSE)))</f>
        <v>0</v>
      </c>
      <c r="N96" s="176">
        <f t="shared" si="204"/>
        <v>0</v>
      </c>
      <c r="O96" s="41" t="str">
        <f t="shared" si="178"/>
        <v>ffins_nl_h_oc</v>
      </c>
      <c r="P96" s="41" t="str">
        <f t="shared" si="179"/>
        <v>ffins_nl_h_oc_A</v>
      </c>
      <c r="Q96" s="41" t="str">
        <f t="shared" si="180"/>
        <v>ffins_nl_h_oc_L</v>
      </c>
      <c r="R96" s="41" t="str">
        <f t="shared" si="181"/>
        <v>ffins_nl_h_oc_n</v>
      </c>
      <c r="S96" s="177"/>
      <c r="T96" s="177"/>
      <c r="U96" s="176">
        <f>IF(ISNA(HLOOKUP(O96, data!$A$1:$BOP$23, VLOOKUP(TFM!$A$2, BS!$A$66:$B$93, 2, FALSE), FALSE)), 0, (HLOOKUP(O96, data!$A$1:$BOP$23, VLOOKUP(TFM!$A$2, BS!$A$66:$B$93, 2, FALSE), FALSE)))</f>
        <v>0</v>
      </c>
      <c r="V96" s="176">
        <f>IF(ISNA(HLOOKUP(P96, data!$A$1:$BOP$23, VLOOKUP(TFM!$A$2, BS!$A$66:$B$93, 2, FALSE), FALSE)), 0, (HLOOKUP(P96, data!$A$1:$BOP$23, VLOOKUP(TFM!$A$2, BS!$A$66:$B$93, 2, FALSE), FALSE)))</f>
        <v>0</v>
      </c>
      <c r="W96" s="176">
        <f>IF(ISNA(HLOOKUP(Q96, data!$A$1:$BOP$23, VLOOKUP(TFM!$A$2, BS!$A$66:$B$93, 2, FALSE), FALSE)), 0, (HLOOKUP(Q96, data!$A$1:$BOP$23, VLOOKUP(TFM!$A$2, BS!$A$66:$B$93, 2, FALSE), FALSE)))</f>
        <v>0</v>
      </c>
      <c r="X96" s="176">
        <f>IF(ISNA(HLOOKUP(R96, data!$A$1:$BOP$23, VLOOKUP(TFM!$A$2, BS!$A$66:$B$93, 2, FALSE), FALSE)), 0, (HLOOKUP(R96, data!$A$1:$BOP$23, VLOOKUP(TFM!$A$2, BS!$A$66:$B$93, 2, FALSE), FALSE)))</f>
        <v>0</v>
      </c>
      <c r="Y96" s="176">
        <f t="shared" si="203"/>
        <v>0</v>
      </c>
      <c r="Z96" s="41" t="str">
        <f t="shared" si="183"/>
        <v>ffins_nl_g_oc</v>
      </c>
      <c r="AA96" s="41" t="str">
        <f t="shared" si="184"/>
        <v>ffins_nl_g_oc_A</v>
      </c>
      <c r="AB96" s="41" t="str">
        <f t="shared" si="185"/>
        <v>ffins_nl_g_oc_L</v>
      </c>
      <c r="AC96" s="41" t="str">
        <f t="shared" si="186"/>
        <v>ffins_nl_g_oc_n</v>
      </c>
      <c r="AD96" s="177"/>
      <c r="AE96" s="177"/>
      <c r="AF96" s="176">
        <f>IF(ISNA(HLOOKUP(Z96, data!$A$1:$BOP$23, VLOOKUP(TFM!$A$2, BS!$A$66:$B$93, 2, FALSE), FALSE)), 0, (HLOOKUP(Z96, data!$A$1:$BOP$23, VLOOKUP(TFM!$A$2, BS!$A$66:$B$93, 2, FALSE), FALSE)))</f>
        <v>0</v>
      </c>
      <c r="AG96" s="176">
        <f>IF(ISNA(HLOOKUP(AA96, data!$A$1:$BOP$23, VLOOKUP(TFM!$A$2, BS!$A$66:$B$93, 2, FALSE), FALSE)), 0, (HLOOKUP(AA96, data!$A$1:$BOP$23, VLOOKUP(TFM!$A$2, BS!$A$66:$B$93, 2, FALSE), FALSE)))</f>
        <v>0</v>
      </c>
      <c r="AH96" s="176">
        <f>IF(ISNA(HLOOKUP(AB96, data!$A$1:$BOP$23, VLOOKUP(TFM!$A$2, BS!$A$66:$B$93, 2, FALSE), FALSE)), 0, (HLOOKUP(AB96, data!$A$1:$BOP$23, VLOOKUP(TFM!$A$2, BS!$A$66:$B$93, 2, FALSE), FALSE)))</f>
        <v>0</v>
      </c>
      <c r="AI96" s="176">
        <f>IF(ISNA(HLOOKUP(AC96, data!$A$1:$BOP$23, VLOOKUP(TFM!$A$2, BS!$A$66:$B$93, 2, FALSE), FALSE)), 0, (HLOOKUP(AC96, data!$A$1:$BOP$23, VLOOKUP(TFM!$A$2, BS!$A$66:$B$93, 2, FALSE), FALSE)))</f>
        <v>0</v>
      </c>
      <c r="AJ96" s="176">
        <f t="shared" si="187"/>
        <v>0</v>
      </c>
      <c r="AK96" s="41" t="str">
        <f t="shared" si="188"/>
        <v>ffins_nl_f_oc</v>
      </c>
      <c r="AL96" s="41" t="str">
        <f t="shared" si="189"/>
        <v>ffins_nl_f_oc_A</v>
      </c>
      <c r="AM96" s="41" t="str">
        <f t="shared" si="190"/>
        <v>ffins_nl_f_oc_L</v>
      </c>
      <c r="AN96" s="41" t="str">
        <f t="shared" si="191"/>
        <v>ffins_nl_f_oc_n</v>
      </c>
      <c r="AO96" s="177"/>
      <c r="AP96" s="177"/>
      <c r="AQ96" s="176">
        <f>IF(ISNA(HLOOKUP(AK96, data!$A$1:$BOP$23, VLOOKUP(TFM!$A$2, BS!$A$66:$B$93, 2, FALSE), FALSE)), 0, (HLOOKUP(AK96, data!$A$1:$BOP$23, VLOOKUP(TFM!$A$2, BS!$A$66:$B$93, 2, FALSE), FALSE)))</f>
        <v>0</v>
      </c>
      <c r="AR96" s="176">
        <f>IF(ISNA(HLOOKUP(AL96, data!$A$1:$BOP$23, VLOOKUP(TFM!$A$2, BS!$A$66:$B$93, 2, FALSE), FALSE)), 0, (HLOOKUP(AL96, data!$A$1:$BOP$23, VLOOKUP(TFM!$A$2, BS!$A$66:$B$93, 2, FALSE), FALSE)))</f>
        <v>0</v>
      </c>
      <c r="AS96" s="176">
        <f>IF(ISNA(HLOOKUP(AM96, data!$A$1:$BOP$23, VLOOKUP(TFM!$A$2, BS!$A$66:$B$93, 2, FALSE), FALSE)), 0, (HLOOKUP(AM96, data!$A$1:$BOP$23, VLOOKUP(TFM!$A$2, BS!$A$66:$B$93, 2, FALSE), FALSE)))</f>
        <v>0</v>
      </c>
      <c r="AT96" s="176">
        <f>IF(ISNA(HLOOKUP(AN96, data!$A$1:$BOP$23, VLOOKUP(TFM!$A$2, BS!$A$66:$B$93, 2, FALSE), FALSE)), 0, (HLOOKUP(AN96, data!$A$1:$BOP$23, VLOOKUP(TFM!$A$2, BS!$A$66:$B$93, 2, FALSE), FALSE)))</f>
        <v>0</v>
      </c>
      <c r="AU96" s="176">
        <f t="shared" si="192"/>
        <v>0</v>
      </c>
      <c r="AV96" s="41" t="str">
        <f t="shared" si="193"/>
        <v>ffins_nl_nf_oc</v>
      </c>
      <c r="AW96" s="41" t="str">
        <f t="shared" si="194"/>
        <v>ffins_nl_nf_oc_A</v>
      </c>
      <c r="AX96" s="41" t="str">
        <f t="shared" si="195"/>
        <v>ffins_nl_nf_oc_L</v>
      </c>
      <c r="AY96" s="41" t="str">
        <f t="shared" si="196"/>
        <v>ffins_nl_nf_oc_n</v>
      </c>
      <c r="AZ96" s="177"/>
      <c r="BA96" s="177"/>
      <c r="BB96" s="176">
        <f>IF(ISNA(HLOOKUP(AV96, data!$A$1:$BOP$23, VLOOKUP(TFM!$A$2, BS!$A$66:$B$93, 2, FALSE), FALSE)), 0, (HLOOKUP(AV96, data!$A$1:$BOP$23, VLOOKUP(TFM!$A$2, BS!$A$66:$B$93, 2, FALSE), FALSE)))</f>
        <v>0</v>
      </c>
      <c r="BC96" s="176">
        <f>IF(ISNA(HLOOKUP(AW96, data!$A$1:$BOP$23, VLOOKUP(TFM!$A$2, BS!$A$66:$B$93, 2, FALSE), FALSE)), 0, (HLOOKUP(AW96, data!$A$1:$BOP$23, VLOOKUP(TFM!$A$2, BS!$A$66:$B$93, 2, FALSE), FALSE)))</f>
        <v>0</v>
      </c>
      <c r="BD96" s="176">
        <f>IF(ISNA(HLOOKUP(AX96, data!$A$1:$BOP$23, VLOOKUP(TFM!$A$2, BS!$A$66:$B$93, 2, FALSE), FALSE)), 0, (HLOOKUP(AX96, data!$A$1:$BOP$23, VLOOKUP(TFM!$A$2, BS!$A$66:$B$93, 2, FALSE), FALSE)))</f>
        <v>0</v>
      </c>
      <c r="BE96" s="176">
        <f>IF(ISNA(HLOOKUP(AY96, data!$A$1:$BOP$23, VLOOKUP(TFM!$A$2, BS!$A$66:$B$93, 2, FALSE), FALSE)), 0, (HLOOKUP(AY96, data!$A$1:$BOP$23, VLOOKUP(TFM!$A$2, BS!$A$66:$B$93, 2, FALSE), FALSE)))</f>
        <v>0</v>
      </c>
      <c r="BF96" s="176">
        <f t="shared" si="197"/>
        <v>0</v>
      </c>
      <c r="BG96" s="41" t="str">
        <f t="shared" si="198"/>
        <v>ffins_nl_row_oc</v>
      </c>
      <c r="BH96" s="41" t="str">
        <f t="shared" si="199"/>
        <v>ffins_nl_row_oc_A</v>
      </c>
      <c r="BI96" s="41" t="str">
        <f t="shared" si="200"/>
        <v>ffins_nl_row_oc_L</v>
      </c>
      <c r="BJ96" s="41" t="str">
        <f t="shared" si="201"/>
        <v>ffins_nl_row_oc_n</v>
      </c>
      <c r="BK96" s="177"/>
      <c r="BL96" s="177"/>
      <c r="BM96" s="176">
        <f>IF(ISNA(HLOOKUP(BG96, data!$A$1:$BOP$23, VLOOKUP(TFM!$A$2, BS!$A$66:$B$93, 2, FALSE), FALSE)), 0, (HLOOKUP(BG96, data!$A$1:$BOP$23, VLOOKUP(TFM!$A$2, BS!$A$66:$B$93, 2, FALSE), FALSE)))</f>
        <v>0</v>
      </c>
      <c r="BN96" s="176">
        <f>IF(ISNA(HLOOKUP(BH96, data!$A$1:$BOP$23, VLOOKUP(TFM!$A$2, BS!$A$66:$B$93, 2, FALSE), FALSE)), 0, (HLOOKUP(BH96, data!$A$1:$BOP$23, VLOOKUP(TFM!$A$2, BS!$A$66:$B$93, 2, FALSE), FALSE)))</f>
        <v>0</v>
      </c>
      <c r="BO96" s="176">
        <f>IF(ISNA(HLOOKUP(BI96, data!$A$1:$BOP$23, VLOOKUP(TFM!$A$2, BS!$A$66:$B$93, 2, FALSE), FALSE)), 0, (HLOOKUP(BI96, data!$A$1:$BOP$23, VLOOKUP(TFM!$A$2, BS!$A$66:$B$93, 2, FALSE), FALSE)))</f>
        <v>0</v>
      </c>
      <c r="BP96" s="176">
        <f>IF(ISNA(HLOOKUP(BJ96, data!$A$1:$BOP$23, VLOOKUP(TFM!$A$2, BS!$A$66:$B$93, 2, FALSE), FALSE)), 0, (HLOOKUP(BJ96, data!$A$1:$BOP$23, VLOOKUP(TFM!$A$2, BS!$A$66:$B$93, 2, FALSE), FALSE)))</f>
        <v>0</v>
      </c>
      <c r="BQ96" s="176">
        <f t="shared" si="202"/>
        <v>0</v>
      </c>
    </row>
    <row r="97" spans="1:72" s="172" customFormat="1" x14ac:dyDescent="0.2">
      <c r="A97" s="172" t="s">
        <v>64</v>
      </c>
      <c r="C97" s="173" t="s">
        <v>203</v>
      </c>
      <c r="D97" s="172" t="s">
        <v>188</v>
      </c>
      <c r="E97" s="172" t="str">
        <f t="shared" si="172"/>
        <v>ffins_l</v>
      </c>
      <c r="F97" s="41" t="str">
        <f t="shared" si="173"/>
        <v>ffins_l_s1_oc</v>
      </c>
      <c r="G97" s="41" t="str">
        <f t="shared" si="174"/>
        <v>ffins_l_s1_oc_A</v>
      </c>
      <c r="H97" s="41" t="str">
        <f t="shared" si="175"/>
        <v>ffins_l_s1_oc_L</v>
      </c>
      <c r="I97" s="41" t="str">
        <f t="shared" si="176"/>
        <v>ffins_l_s1_oc_n</v>
      </c>
      <c r="J97" s="174">
        <f>IF(ISNA(HLOOKUP(F97, data!$A$1:$BOP$23, VLOOKUP(TFM!$A$2, BS!$A$66:$B$93, 2, FALSE), FALSE)), 0, (HLOOKUP(F97, data!$A$1:$BOP$23, VLOOKUP(TFM!$A$2, BS!$A$66:$B$93, 2, FALSE), FALSE)))</f>
        <v>0</v>
      </c>
      <c r="K97" s="174">
        <f>IF(ISNA(HLOOKUP(G97, data!$A$1:$BOP$23, VLOOKUP(TFM!$A$2, BS!$A$66:$B$93, 2, FALSE), FALSE)), 0, (HLOOKUP(G97, data!$A$1:$BOP$23, VLOOKUP(TFM!$A$2, BS!$A$66:$B$93, 2, FALSE), FALSE)))</f>
        <v>0</v>
      </c>
      <c r="L97" s="174">
        <f>IF(ISNA(HLOOKUP(H97, data!$A$1:$BOP$23, VLOOKUP(TFM!$A$2, BS!$A$66:$B$93, 2, FALSE), FALSE)), 0, (HLOOKUP(H97, data!$A$1:$BOP$23, VLOOKUP(TFM!$A$2, BS!$A$66:$B$93, 2, FALSE), FALSE)))</f>
        <v>0</v>
      </c>
      <c r="M97" s="174">
        <f>IF(ISNA(HLOOKUP(I97, data!$A$1:$BOP$23, VLOOKUP(TFM!$A$2, BS!$A$66:$B$93, 2, FALSE), FALSE)), 0, (HLOOKUP(I97, data!$A$1:$BOP$23, VLOOKUP(TFM!$A$2, BS!$A$66:$B$93, 2, FALSE), FALSE)))</f>
        <v>0</v>
      </c>
      <c r="N97" s="174">
        <f t="shared" si="204"/>
        <v>0</v>
      </c>
      <c r="O97" s="41" t="str">
        <f t="shared" si="178"/>
        <v>ffins_l_h_oc</v>
      </c>
      <c r="P97" s="41" t="str">
        <f t="shared" si="179"/>
        <v>ffins_l_h_oc_A</v>
      </c>
      <c r="Q97" s="41" t="str">
        <f t="shared" si="180"/>
        <v>ffins_l_h_oc_L</v>
      </c>
      <c r="R97" s="41" t="str">
        <f t="shared" si="181"/>
        <v>ffins_l_h_oc_n</v>
      </c>
      <c r="S97" s="175"/>
      <c r="T97" s="175"/>
      <c r="U97" s="174">
        <f>IF(ISNA(HLOOKUP(O97, data!$A$1:$BOP$23, VLOOKUP(TFM!$A$2, BS!$A$66:$B$93, 2, FALSE), FALSE)), 0, (HLOOKUP(O97, data!$A$1:$BOP$23, VLOOKUP(TFM!$A$2, BS!$A$66:$B$93, 2, FALSE), FALSE)))</f>
        <v>0</v>
      </c>
      <c r="V97" s="174">
        <f>IF(ISNA(HLOOKUP(P97, data!$A$1:$BOP$23, VLOOKUP(TFM!$A$2, BS!$A$66:$B$93, 2, FALSE), FALSE)), 0, (HLOOKUP(P97, data!$A$1:$BOP$23, VLOOKUP(TFM!$A$2, BS!$A$66:$B$93, 2, FALSE), FALSE)))</f>
        <v>0</v>
      </c>
      <c r="W97" s="174">
        <f>IF(ISNA(HLOOKUP(Q97, data!$A$1:$BOP$23, VLOOKUP(TFM!$A$2, BS!$A$66:$B$93, 2, FALSE), FALSE)), 0, (HLOOKUP(Q97, data!$A$1:$BOP$23, VLOOKUP(TFM!$A$2, BS!$A$66:$B$93, 2, FALSE), FALSE)))</f>
        <v>0</v>
      </c>
      <c r="X97" s="174">
        <f>IF(ISNA(HLOOKUP(R97, data!$A$1:$BOP$23, VLOOKUP(TFM!$A$2, BS!$A$66:$B$93, 2, FALSE), FALSE)), 0, (HLOOKUP(R97, data!$A$1:$BOP$23, VLOOKUP(TFM!$A$2, BS!$A$66:$B$93, 2, FALSE), FALSE)))</f>
        <v>0</v>
      </c>
      <c r="Y97" s="174">
        <f t="shared" si="203"/>
        <v>0</v>
      </c>
      <c r="Z97" s="41" t="str">
        <f t="shared" si="183"/>
        <v>ffins_l_g_oc</v>
      </c>
      <c r="AA97" s="41" t="str">
        <f t="shared" si="184"/>
        <v>ffins_l_g_oc_A</v>
      </c>
      <c r="AB97" s="41" t="str">
        <f t="shared" si="185"/>
        <v>ffins_l_g_oc_L</v>
      </c>
      <c r="AC97" s="41" t="str">
        <f t="shared" si="186"/>
        <v>ffins_l_g_oc_n</v>
      </c>
      <c r="AD97" s="175"/>
      <c r="AE97" s="175"/>
      <c r="AF97" s="174">
        <f>IF(ISNA(HLOOKUP(Z97, data!$A$1:$BOP$23, VLOOKUP(TFM!$A$2, BS!$A$66:$B$93, 2, FALSE), FALSE)), 0, (HLOOKUP(Z97, data!$A$1:$BOP$23, VLOOKUP(TFM!$A$2, BS!$A$66:$B$93, 2, FALSE), FALSE)))</f>
        <v>0</v>
      </c>
      <c r="AG97" s="174">
        <f>IF(ISNA(HLOOKUP(AA97, data!$A$1:$BOP$23, VLOOKUP(TFM!$A$2, BS!$A$66:$B$93, 2, FALSE), FALSE)), 0, (HLOOKUP(AA97, data!$A$1:$BOP$23, VLOOKUP(TFM!$A$2, BS!$A$66:$B$93, 2, FALSE), FALSE)))</f>
        <v>0</v>
      </c>
      <c r="AH97" s="174">
        <f>IF(ISNA(HLOOKUP(AB97, data!$A$1:$BOP$23, VLOOKUP(TFM!$A$2, BS!$A$66:$B$93, 2, FALSE), FALSE)), 0, (HLOOKUP(AB97, data!$A$1:$BOP$23, VLOOKUP(TFM!$A$2, BS!$A$66:$B$93, 2, FALSE), FALSE)))</f>
        <v>0</v>
      </c>
      <c r="AI97" s="174">
        <f>IF(ISNA(HLOOKUP(AC97, data!$A$1:$BOP$23, VLOOKUP(TFM!$A$2, BS!$A$66:$B$93, 2, FALSE), FALSE)), 0, (HLOOKUP(AC97, data!$A$1:$BOP$23, VLOOKUP(TFM!$A$2, BS!$A$66:$B$93, 2, FALSE), FALSE)))</f>
        <v>0</v>
      </c>
      <c r="AJ97" s="174">
        <f t="shared" si="187"/>
        <v>0</v>
      </c>
      <c r="AK97" s="41" t="str">
        <f t="shared" si="188"/>
        <v>ffins_l_f_oc</v>
      </c>
      <c r="AL97" s="41" t="str">
        <f t="shared" si="189"/>
        <v>ffins_l_f_oc_A</v>
      </c>
      <c r="AM97" s="41" t="str">
        <f t="shared" si="190"/>
        <v>ffins_l_f_oc_L</v>
      </c>
      <c r="AN97" s="41" t="str">
        <f t="shared" si="191"/>
        <v>ffins_l_f_oc_n</v>
      </c>
      <c r="AO97" s="175"/>
      <c r="AP97" s="175"/>
      <c r="AQ97" s="174">
        <f>IF(ISNA(HLOOKUP(AK97, data!$A$1:$BOP$23, VLOOKUP(TFM!$A$2, BS!$A$66:$B$93, 2, FALSE), FALSE)), 0, (HLOOKUP(AK97, data!$A$1:$BOP$23, VLOOKUP(TFM!$A$2, BS!$A$66:$B$93, 2, FALSE), FALSE)))</f>
        <v>0</v>
      </c>
      <c r="AR97" s="174">
        <f>IF(ISNA(HLOOKUP(AL97, data!$A$1:$BOP$23, VLOOKUP(TFM!$A$2, BS!$A$66:$B$93, 2, FALSE), FALSE)), 0, (HLOOKUP(AL97, data!$A$1:$BOP$23, VLOOKUP(TFM!$A$2, BS!$A$66:$B$93, 2, FALSE), FALSE)))</f>
        <v>0</v>
      </c>
      <c r="AS97" s="174">
        <f>IF(ISNA(HLOOKUP(AM97, data!$A$1:$BOP$23, VLOOKUP(TFM!$A$2, BS!$A$66:$B$93, 2, FALSE), FALSE)), 0, (HLOOKUP(AM97, data!$A$1:$BOP$23, VLOOKUP(TFM!$A$2, BS!$A$66:$B$93, 2, FALSE), FALSE)))</f>
        <v>0</v>
      </c>
      <c r="AT97" s="174">
        <f>IF(ISNA(HLOOKUP(AN97, data!$A$1:$BOP$23, VLOOKUP(TFM!$A$2, BS!$A$66:$B$93, 2, FALSE), FALSE)), 0, (HLOOKUP(AN97, data!$A$1:$BOP$23, VLOOKUP(TFM!$A$2, BS!$A$66:$B$93, 2, FALSE), FALSE)))</f>
        <v>0</v>
      </c>
      <c r="AU97" s="174">
        <f t="shared" si="192"/>
        <v>0</v>
      </c>
      <c r="AV97" s="41" t="str">
        <f t="shared" si="193"/>
        <v>ffins_l_nf_oc</v>
      </c>
      <c r="AW97" s="41" t="str">
        <f t="shared" si="194"/>
        <v>ffins_l_nf_oc_A</v>
      </c>
      <c r="AX97" s="41" t="str">
        <f t="shared" si="195"/>
        <v>ffins_l_nf_oc_L</v>
      </c>
      <c r="AY97" s="41" t="str">
        <f t="shared" si="196"/>
        <v>ffins_l_nf_oc_n</v>
      </c>
      <c r="AZ97" s="175"/>
      <c r="BA97" s="175"/>
      <c r="BB97" s="174">
        <f>IF(ISNA(HLOOKUP(AV97, data!$A$1:$BOP$23, VLOOKUP(TFM!$A$2, BS!$A$66:$B$93, 2, FALSE), FALSE)), 0, (HLOOKUP(AV97, data!$A$1:$BOP$23, VLOOKUP(TFM!$A$2, BS!$A$66:$B$93, 2, FALSE), FALSE)))</f>
        <v>0</v>
      </c>
      <c r="BC97" s="174">
        <f>IF(ISNA(HLOOKUP(AW97, data!$A$1:$BOP$23, VLOOKUP(TFM!$A$2, BS!$A$66:$B$93, 2, FALSE), FALSE)), 0, (HLOOKUP(AW97, data!$A$1:$BOP$23, VLOOKUP(TFM!$A$2, BS!$A$66:$B$93, 2, FALSE), FALSE)))</f>
        <v>0</v>
      </c>
      <c r="BD97" s="174">
        <f>IF(ISNA(HLOOKUP(AX97, data!$A$1:$BOP$23, VLOOKUP(TFM!$A$2, BS!$A$66:$B$93, 2, FALSE), FALSE)), 0, (HLOOKUP(AX97, data!$A$1:$BOP$23, VLOOKUP(TFM!$A$2, BS!$A$66:$B$93, 2, FALSE), FALSE)))</f>
        <v>0</v>
      </c>
      <c r="BE97" s="174">
        <f>IF(ISNA(HLOOKUP(AY97, data!$A$1:$BOP$23, VLOOKUP(TFM!$A$2, BS!$A$66:$B$93, 2, FALSE), FALSE)), 0, (HLOOKUP(AY97, data!$A$1:$BOP$23, VLOOKUP(TFM!$A$2, BS!$A$66:$B$93, 2, FALSE), FALSE)))</f>
        <v>0</v>
      </c>
      <c r="BF97" s="174">
        <f t="shared" si="197"/>
        <v>0</v>
      </c>
      <c r="BG97" s="41" t="str">
        <f t="shared" si="198"/>
        <v>ffins_l_row_oc</v>
      </c>
      <c r="BH97" s="41" t="str">
        <f t="shared" si="199"/>
        <v>ffins_l_row_oc_A</v>
      </c>
      <c r="BI97" s="41" t="str">
        <f t="shared" si="200"/>
        <v>ffins_l_row_oc_L</v>
      </c>
      <c r="BJ97" s="41" t="str">
        <f t="shared" si="201"/>
        <v>ffins_l_row_oc_n</v>
      </c>
      <c r="BK97" s="175"/>
      <c r="BL97" s="175"/>
      <c r="BM97" s="174">
        <f>IF(ISNA(HLOOKUP(BG97, data!$A$1:$BOP$23, VLOOKUP(TFM!$A$2, BS!$A$66:$B$93, 2, FALSE), FALSE)), 0, (HLOOKUP(BG97, data!$A$1:$BOP$23, VLOOKUP(TFM!$A$2, BS!$A$66:$B$93, 2, FALSE), FALSE)))</f>
        <v>0</v>
      </c>
      <c r="BN97" s="174">
        <f>IF(ISNA(HLOOKUP(BH97, data!$A$1:$BOP$23, VLOOKUP(TFM!$A$2, BS!$A$66:$B$93, 2, FALSE), FALSE)), 0, (HLOOKUP(BH97, data!$A$1:$BOP$23, VLOOKUP(TFM!$A$2, BS!$A$66:$B$93, 2, FALSE), FALSE)))</f>
        <v>0</v>
      </c>
      <c r="BO97" s="174">
        <f>IF(ISNA(HLOOKUP(BI97, data!$A$1:$BOP$23, VLOOKUP(TFM!$A$2, BS!$A$66:$B$93, 2, FALSE), FALSE)), 0, (HLOOKUP(BI97, data!$A$1:$BOP$23, VLOOKUP(TFM!$A$2, BS!$A$66:$B$93, 2, FALSE), FALSE)))</f>
        <v>0</v>
      </c>
      <c r="BP97" s="174">
        <f>IF(ISNA(HLOOKUP(BJ97, data!$A$1:$BOP$23, VLOOKUP(TFM!$A$2, BS!$A$66:$B$93, 2, FALSE), FALSE)), 0, (HLOOKUP(BJ97, data!$A$1:$BOP$23, VLOOKUP(TFM!$A$2, BS!$A$66:$B$93, 2, FALSE), FALSE)))</f>
        <v>0</v>
      </c>
      <c r="BQ97" s="174">
        <f t="shared" si="202"/>
        <v>0</v>
      </c>
    </row>
    <row r="98" spans="1:72" s="172" customFormat="1" x14ac:dyDescent="0.2">
      <c r="A98" s="172" t="s">
        <v>208</v>
      </c>
      <c r="C98" s="108" t="s">
        <v>209</v>
      </c>
      <c r="D98" s="172" t="s">
        <v>189</v>
      </c>
      <c r="E98" s="172" t="str">
        <f t="shared" si="172"/>
        <v>ffins_pen</v>
      </c>
      <c r="F98" s="41" t="str">
        <f t="shared" si="173"/>
        <v>ffins_pen_s1_oc</v>
      </c>
      <c r="G98" s="41" t="str">
        <f t="shared" si="174"/>
        <v>ffins_pen_s1_oc_A</v>
      </c>
      <c r="H98" s="41" t="str">
        <f t="shared" si="175"/>
        <v>ffins_pen_s1_oc_L</v>
      </c>
      <c r="I98" s="41" t="str">
        <f t="shared" si="176"/>
        <v>ffins_pen_s1_oc_n</v>
      </c>
      <c r="J98" s="176">
        <f>IF(ISNA(HLOOKUP(F98, data!$A$1:$BOP$23, VLOOKUP(TFM!$A$2, BS!$A$66:$B$93, 2, FALSE), FALSE)), 0, (HLOOKUP(F98, data!$A$1:$BOP$23, VLOOKUP(TFM!$A$2, BS!$A$66:$B$93, 2, FALSE), FALSE)))</f>
        <v>0</v>
      </c>
      <c r="K98" s="176">
        <f>IF(ISNA(HLOOKUP(G98, data!$A$1:$BOP$23, VLOOKUP(TFM!$A$2, BS!$A$66:$B$93, 2, FALSE), FALSE)), 0, (HLOOKUP(G98, data!$A$1:$BOP$23, VLOOKUP(TFM!$A$2, BS!$A$66:$B$93, 2, FALSE), FALSE)))</f>
        <v>0</v>
      </c>
      <c r="L98" s="176">
        <f>IF(ISNA(HLOOKUP(H98, data!$A$1:$BOP$23, VLOOKUP(TFM!$A$2, BS!$A$66:$B$93, 2, FALSE), FALSE)), 0, (HLOOKUP(H98, data!$A$1:$BOP$23, VLOOKUP(TFM!$A$2, BS!$A$66:$B$93, 2, FALSE), FALSE)))</f>
        <v>0</v>
      </c>
      <c r="M98" s="176">
        <f>IF(ISNA(HLOOKUP(I98, data!$A$1:$BOP$23, VLOOKUP(TFM!$A$2, BS!$A$66:$B$93, 2, FALSE), FALSE)), 0, (HLOOKUP(I98, data!$A$1:$BOP$23, VLOOKUP(TFM!$A$2, BS!$A$66:$B$93, 2, FALSE), FALSE)))</f>
        <v>0</v>
      </c>
      <c r="N98" s="176">
        <f t="shared" si="204"/>
        <v>0</v>
      </c>
      <c r="O98" s="41" t="str">
        <f t="shared" si="178"/>
        <v>ffins_pen_h_oc</v>
      </c>
      <c r="P98" s="41" t="str">
        <f t="shared" si="179"/>
        <v>ffins_pen_h_oc_A</v>
      </c>
      <c r="Q98" s="41" t="str">
        <f t="shared" si="180"/>
        <v>ffins_pen_h_oc_L</v>
      </c>
      <c r="R98" s="41" t="str">
        <f t="shared" si="181"/>
        <v>ffins_pen_h_oc_n</v>
      </c>
      <c r="S98" s="177"/>
      <c r="T98" s="177"/>
      <c r="U98" s="176">
        <f>IF(ISNA(HLOOKUP(O98, data!$A$1:$BOP$23, VLOOKUP(TFM!$A$2, BS!$A$66:$B$93, 2, FALSE), FALSE)), 0, (HLOOKUP(O98, data!$A$1:$BOP$23, VLOOKUP(TFM!$A$2, BS!$A$66:$B$93, 2, FALSE), FALSE)))</f>
        <v>0</v>
      </c>
      <c r="V98" s="176">
        <f>IF(ISNA(HLOOKUP(P98, data!$A$1:$BOP$23, VLOOKUP(TFM!$A$2, BS!$A$66:$B$93, 2, FALSE), FALSE)), 0, (HLOOKUP(P98, data!$A$1:$BOP$23, VLOOKUP(TFM!$A$2, BS!$A$66:$B$93, 2, FALSE), FALSE)))</f>
        <v>0</v>
      </c>
      <c r="W98" s="176">
        <f>IF(ISNA(HLOOKUP(Q98, data!$A$1:$BOP$23, VLOOKUP(TFM!$A$2, BS!$A$66:$B$93, 2, FALSE), FALSE)), 0, (HLOOKUP(Q98, data!$A$1:$BOP$23, VLOOKUP(TFM!$A$2, BS!$A$66:$B$93, 2, FALSE), FALSE)))</f>
        <v>0</v>
      </c>
      <c r="X98" s="176">
        <f>IF(ISNA(HLOOKUP(R98, data!$A$1:$BOP$23, VLOOKUP(TFM!$A$2, BS!$A$66:$B$93, 2, FALSE), FALSE)), 0, (HLOOKUP(R98, data!$A$1:$BOP$23, VLOOKUP(TFM!$A$2, BS!$A$66:$B$93, 2, FALSE), FALSE)))</f>
        <v>0</v>
      </c>
      <c r="Y98" s="176">
        <f t="shared" si="203"/>
        <v>0</v>
      </c>
      <c r="Z98" s="41" t="str">
        <f t="shared" si="183"/>
        <v>ffins_pen_g_oc</v>
      </c>
      <c r="AA98" s="41" t="str">
        <f t="shared" si="184"/>
        <v>ffins_pen_g_oc_A</v>
      </c>
      <c r="AB98" s="41" t="str">
        <f t="shared" si="185"/>
        <v>ffins_pen_g_oc_L</v>
      </c>
      <c r="AC98" s="41" t="str">
        <f t="shared" si="186"/>
        <v>ffins_pen_g_oc_n</v>
      </c>
      <c r="AD98" s="177"/>
      <c r="AE98" s="177"/>
      <c r="AF98" s="176">
        <f>IF(ISNA(HLOOKUP(Z98, data!$A$1:$BOP$23, VLOOKUP(TFM!$A$2, BS!$A$66:$B$93, 2, FALSE), FALSE)), 0, (HLOOKUP(Z98, data!$A$1:$BOP$23, VLOOKUP(TFM!$A$2, BS!$A$66:$B$93, 2, FALSE), FALSE)))</f>
        <v>0</v>
      </c>
      <c r="AG98" s="176">
        <f>IF(ISNA(HLOOKUP(AA98, data!$A$1:$BOP$23, VLOOKUP(TFM!$A$2, BS!$A$66:$B$93, 2, FALSE), FALSE)), 0, (HLOOKUP(AA98, data!$A$1:$BOP$23, VLOOKUP(TFM!$A$2, BS!$A$66:$B$93, 2, FALSE), FALSE)))</f>
        <v>0</v>
      </c>
      <c r="AH98" s="176">
        <f>IF(ISNA(HLOOKUP(AB98, data!$A$1:$BOP$23, VLOOKUP(TFM!$A$2, BS!$A$66:$B$93, 2, FALSE), FALSE)), 0, (HLOOKUP(AB98, data!$A$1:$BOP$23, VLOOKUP(TFM!$A$2, BS!$A$66:$B$93, 2, FALSE), FALSE)))</f>
        <v>0</v>
      </c>
      <c r="AI98" s="176">
        <f>IF(ISNA(HLOOKUP(AC98, data!$A$1:$BOP$23, VLOOKUP(TFM!$A$2, BS!$A$66:$B$93, 2, FALSE), FALSE)), 0, (HLOOKUP(AC98, data!$A$1:$BOP$23, VLOOKUP(TFM!$A$2, BS!$A$66:$B$93, 2, FALSE), FALSE)))</f>
        <v>0</v>
      </c>
      <c r="AJ98" s="176">
        <f t="shared" si="187"/>
        <v>0</v>
      </c>
      <c r="AK98" s="41" t="str">
        <f t="shared" si="188"/>
        <v>ffins_pen_f_oc</v>
      </c>
      <c r="AL98" s="41" t="str">
        <f t="shared" si="189"/>
        <v>ffins_pen_f_oc_A</v>
      </c>
      <c r="AM98" s="41" t="str">
        <f t="shared" si="190"/>
        <v>ffins_pen_f_oc_L</v>
      </c>
      <c r="AN98" s="41" t="str">
        <f t="shared" si="191"/>
        <v>ffins_pen_f_oc_n</v>
      </c>
      <c r="AO98" s="177"/>
      <c r="AP98" s="177"/>
      <c r="AQ98" s="176">
        <f>IF(ISNA(HLOOKUP(AK98, data!$A$1:$BOP$23, VLOOKUP(TFM!$A$2, BS!$A$66:$B$93, 2, FALSE), FALSE)), 0, (HLOOKUP(AK98, data!$A$1:$BOP$23, VLOOKUP(TFM!$A$2, BS!$A$66:$B$93, 2, FALSE), FALSE)))</f>
        <v>0</v>
      </c>
      <c r="AR98" s="176">
        <f>IF(ISNA(HLOOKUP(AL98, data!$A$1:$BOP$23, VLOOKUP(TFM!$A$2, BS!$A$66:$B$93, 2, FALSE), FALSE)), 0, (HLOOKUP(AL98, data!$A$1:$BOP$23, VLOOKUP(TFM!$A$2, BS!$A$66:$B$93, 2, FALSE), FALSE)))</f>
        <v>0</v>
      </c>
      <c r="AS98" s="176">
        <f>IF(ISNA(HLOOKUP(AM98, data!$A$1:$BOP$23, VLOOKUP(TFM!$A$2, BS!$A$66:$B$93, 2, FALSE), FALSE)), 0, (HLOOKUP(AM98, data!$A$1:$BOP$23, VLOOKUP(TFM!$A$2, BS!$A$66:$B$93, 2, FALSE), FALSE)))</f>
        <v>0</v>
      </c>
      <c r="AT98" s="176">
        <f>IF(ISNA(HLOOKUP(AN98, data!$A$1:$BOP$23, VLOOKUP(TFM!$A$2, BS!$A$66:$B$93, 2, FALSE), FALSE)), 0, (HLOOKUP(AN98, data!$A$1:$BOP$23, VLOOKUP(TFM!$A$2, BS!$A$66:$B$93, 2, FALSE), FALSE)))</f>
        <v>0</v>
      </c>
      <c r="AU98" s="176">
        <f t="shared" si="192"/>
        <v>0</v>
      </c>
      <c r="AV98" s="41" t="str">
        <f t="shared" si="193"/>
        <v>ffins_pen_nf_oc</v>
      </c>
      <c r="AW98" s="41" t="str">
        <f t="shared" si="194"/>
        <v>ffins_pen_nf_oc_A</v>
      </c>
      <c r="AX98" s="41" t="str">
        <f t="shared" si="195"/>
        <v>ffins_pen_nf_oc_L</v>
      </c>
      <c r="AY98" s="41" t="str">
        <f t="shared" si="196"/>
        <v>ffins_pen_nf_oc_n</v>
      </c>
      <c r="AZ98" s="177"/>
      <c r="BA98" s="177"/>
      <c r="BB98" s="176">
        <f>IF(ISNA(HLOOKUP(AV98, data!$A$1:$BOP$23, VLOOKUP(TFM!$A$2, BS!$A$66:$B$93, 2, FALSE), FALSE)), 0, (HLOOKUP(AV98, data!$A$1:$BOP$23, VLOOKUP(TFM!$A$2, BS!$A$66:$B$93, 2, FALSE), FALSE)))</f>
        <v>0</v>
      </c>
      <c r="BC98" s="176">
        <f>IF(ISNA(HLOOKUP(AW98, data!$A$1:$BOP$23, VLOOKUP(TFM!$A$2, BS!$A$66:$B$93, 2, FALSE), FALSE)), 0, (HLOOKUP(AW98, data!$A$1:$BOP$23, VLOOKUP(TFM!$A$2, BS!$A$66:$B$93, 2, FALSE), FALSE)))</f>
        <v>0</v>
      </c>
      <c r="BD98" s="176">
        <f>IF(ISNA(HLOOKUP(AX98, data!$A$1:$BOP$23, VLOOKUP(TFM!$A$2, BS!$A$66:$B$93, 2, FALSE), FALSE)), 0, (HLOOKUP(AX98, data!$A$1:$BOP$23, VLOOKUP(TFM!$A$2, BS!$A$66:$B$93, 2, FALSE), FALSE)))</f>
        <v>0</v>
      </c>
      <c r="BE98" s="176">
        <f>IF(ISNA(HLOOKUP(AY98, data!$A$1:$BOP$23, VLOOKUP(TFM!$A$2, BS!$A$66:$B$93, 2, FALSE), FALSE)), 0, (HLOOKUP(AY98, data!$A$1:$BOP$23, VLOOKUP(TFM!$A$2, BS!$A$66:$B$93, 2, FALSE), FALSE)))</f>
        <v>0</v>
      </c>
      <c r="BF98" s="176">
        <f t="shared" si="197"/>
        <v>0</v>
      </c>
      <c r="BG98" s="41" t="str">
        <f t="shared" si="198"/>
        <v>ffins_pen_row_oc</v>
      </c>
      <c r="BH98" s="41" t="str">
        <f t="shared" si="199"/>
        <v>ffins_pen_row_oc_A</v>
      </c>
      <c r="BI98" s="41" t="str">
        <f t="shared" si="200"/>
        <v>ffins_pen_row_oc_L</v>
      </c>
      <c r="BJ98" s="41" t="str">
        <f t="shared" si="201"/>
        <v>ffins_pen_row_oc_n</v>
      </c>
      <c r="BK98" s="177"/>
      <c r="BL98" s="177"/>
      <c r="BM98" s="176">
        <f>IF(ISNA(HLOOKUP(BG98, data!$A$1:$BOP$23, VLOOKUP(TFM!$A$2, BS!$A$66:$B$93, 2, FALSE), FALSE)), 0, (HLOOKUP(BG98, data!$A$1:$BOP$23, VLOOKUP(TFM!$A$2, BS!$A$66:$B$93, 2, FALSE), FALSE)))</f>
        <v>0</v>
      </c>
      <c r="BN98" s="176">
        <f>IF(ISNA(HLOOKUP(BH98, data!$A$1:$BOP$23, VLOOKUP(TFM!$A$2, BS!$A$66:$B$93, 2, FALSE), FALSE)), 0, (HLOOKUP(BH98, data!$A$1:$BOP$23, VLOOKUP(TFM!$A$2, BS!$A$66:$B$93, 2, FALSE), FALSE)))</f>
        <v>0</v>
      </c>
      <c r="BO98" s="176">
        <f>IF(ISNA(HLOOKUP(BI98, data!$A$1:$BOP$23, VLOOKUP(TFM!$A$2, BS!$A$66:$B$93, 2, FALSE), FALSE)), 0, (HLOOKUP(BI98, data!$A$1:$BOP$23, VLOOKUP(TFM!$A$2, BS!$A$66:$B$93, 2, FALSE), FALSE)))</f>
        <v>0</v>
      </c>
      <c r="BP98" s="176">
        <f>IF(ISNA(HLOOKUP(BJ98, data!$A$1:$BOP$23, VLOOKUP(TFM!$A$2, BS!$A$66:$B$93, 2, FALSE), FALSE)), 0, (HLOOKUP(BJ98, data!$A$1:$BOP$23, VLOOKUP(TFM!$A$2, BS!$A$66:$B$93, 2, FALSE), FALSE)))</f>
        <v>0</v>
      </c>
      <c r="BQ98" s="176">
        <f t="shared" si="202"/>
        <v>0</v>
      </c>
    </row>
    <row r="99" spans="1:72" x14ac:dyDescent="0.2">
      <c r="A99" s="36" t="s">
        <v>20</v>
      </c>
      <c r="C99" s="108" t="s">
        <v>206</v>
      </c>
      <c r="D99" s="36" t="s">
        <v>190</v>
      </c>
      <c r="E99" s="36" t="str">
        <f t="shared" si="172"/>
        <v>ffdop</v>
      </c>
      <c r="F99" s="41" t="str">
        <f t="shared" si="173"/>
        <v>ffdop_s1_oc</v>
      </c>
      <c r="G99" s="41" t="str">
        <f t="shared" si="174"/>
        <v>ffdop_s1_oc_A</v>
      </c>
      <c r="H99" s="41" t="str">
        <f t="shared" si="175"/>
        <v>ffdop_s1_oc_L</v>
      </c>
      <c r="I99" s="41" t="str">
        <f t="shared" si="176"/>
        <v>ffdop_s1_oc_n</v>
      </c>
      <c r="J99" s="99">
        <f>IF(ISNA(HLOOKUP(F99, data!$A$1:$BOP$23, VLOOKUP(TFM!$A$2, BS!$A$66:$B$93, 2, FALSE), FALSE)), 0, (HLOOKUP(F99, data!$A$1:$BOP$23, VLOOKUP(TFM!$A$2, BS!$A$66:$B$93, 2, FALSE), FALSE)))</f>
        <v>-5103</v>
      </c>
      <c r="K99" s="99">
        <f>IF(ISNA(HLOOKUP(G99, data!$A$1:$BOP$23, VLOOKUP(TFM!$A$2, BS!$A$66:$B$93, 2, FALSE), FALSE)), 0, (HLOOKUP(G99, data!$A$1:$BOP$23, VLOOKUP(TFM!$A$2, BS!$A$66:$B$93, 2, FALSE), FALSE)))</f>
        <v>0</v>
      </c>
      <c r="L99" s="99">
        <f>IF(ISNA(HLOOKUP(H99, data!$A$1:$BOP$23, VLOOKUP(TFM!$A$2, BS!$A$66:$B$93, 2, FALSE), FALSE)), 0, (HLOOKUP(H99, data!$A$1:$BOP$23, VLOOKUP(TFM!$A$2, BS!$A$66:$B$93, 2, FALSE), FALSE)))</f>
        <v>0</v>
      </c>
      <c r="M99" s="99">
        <f>IF(ISNA(HLOOKUP(I99, data!$A$1:$BOP$23, VLOOKUP(TFM!$A$2, BS!$A$66:$B$93, 2, FALSE), FALSE)), 0, (HLOOKUP(I99, data!$A$1:$BOP$23, VLOOKUP(TFM!$A$2, BS!$A$66:$B$93, 2, FALSE), FALSE)))</f>
        <v>0</v>
      </c>
      <c r="N99" s="99">
        <f t="shared" si="204"/>
        <v>-5103</v>
      </c>
      <c r="O99" s="41" t="str">
        <f t="shared" si="178"/>
        <v>ffdop_h_oc</v>
      </c>
      <c r="P99" s="41" t="str">
        <f t="shared" si="179"/>
        <v>ffdop_h_oc_A</v>
      </c>
      <c r="Q99" s="41" t="str">
        <f t="shared" si="180"/>
        <v>ffdop_h_oc_L</v>
      </c>
      <c r="R99" s="41" t="str">
        <f t="shared" si="181"/>
        <v>ffdop_h_oc_n</v>
      </c>
      <c r="S99" s="171"/>
      <c r="T99" s="171"/>
      <c r="U99" s="99">
        <f>IF(ISNA(HLOOKUP(O99, data!$A$1:$BOP$23, VLOOKUP(TFM!$A$2, BS!$A$66:$B$93, 2, FALSE), FALSE)), 0, (HLOOKUP(O99, data!$A$1:$BOP$23, VLOOKUP(TFM!$A$2, BS!$A$66:$B$93, 2, FALSE), FALSE)))</f>
        <v>0</v>
      </c>
      <c r="V99" s="99">
        <f>IF(ISNA(HLOOKUP(P99, data!$A$1:$BOP$23, VLOOKUP(TFM!$A$2, BS!$A$66:$B$93, 2, FALSE), FALSE)), 0, (HLOOKUP(P99, data!$A$1:$BOP$23, VLOOKUP(TFM!$A$2, BS!$A$66:$B$93, 2, FALSE), FALSE)))</f>
        <v>0</v>
      </c>
      <c r="W99" s="99">
        <f>IF(ISNA(HLOOKUP(Q99, data!$A$1:$BOP$23, VLOOKUP(TFM!$A$2, BS!$A$66:$B$93, 2, FALSE), FALSE)), 0, (HLOOKUP(Q99, data!$A$1:$BOP$23, VLOOKUP(TFM!$A$2, BS!$A$66:$B$93, 2, FALSE), FALSE)))</f>
        <v>0</v>
      </c>
      <c r="X99" s="99">
        <f>IF(ISNA(HLOOKUP(R99, data!$A$1:$BOP$23, VLOOKUP(TFM!$A$2, BS!$A$66:$B$93, 2, FALSE), FALSE)), 0, (HLOOKUP(R99, data!$A$1:$BOP$23, VLOOKUP(TFM!$A$2, BS!$A$66:$B$93, 2, FALSE), FALSE)))</f>
        <v>0</v>
      </c>
      <c r="Y99" s="99">
        <f t="shared" si="203"/>
        <v>0</v>
      </c>
      <c r="Z99" s="41" t="str">
        <f t="shared" si="183"/>
        <v>ffdop_g_oc</v>
      </c>
      <c r="AA99" s="41" t="str">
        <f t="shared" si="184"/>
        <v>ffdop_g_oc_A</v>
      </c>
      <c r="AB99" s="41" t="str">
        <f t="shared" si="185"/>
        <v>ffdop_g_oc_L</v>
      </c>
      <c r="AC99" s="41" t="str">
        <f t="shared" si="186"/>
        <v>ffdop_g_oc_n</v>
      </c>
      <c r="AD99" s="171"/>
      <c r="AE99" s="171"/>
      <c r="AF99" s="99">
        <f>IF(ISNA(HLOOKUP(Z99, data!$A$1:$BOP$23, VLOOKUP(TFM!$A$2, BS!$A$66:$B$93, 2, FALSE), FALSE)), 0, (HLOOKUP(Z99, data!$A$1:$BOP$23, VLOOKUP(TFM!$A$2, BS!$A$66:$B$93, 2, FALSE), FALSE)))</f>
        <v>0</v>
      </c>
      <c r="AG99" s="99">
        <f>IF(ISNA(HLOOKUP(AA99, data!$A$1:$BOP$23, VLOOKUP(TFM!$A$2, BS!$A$66:$B$93, 2, FALSE), FALSE)), 0, (HLOOKUP(AA99, data!$A$1:$BOP$23, VLOOKUP(TFM!$A$2, BS!$A$66:$B$93, 2, FALSE), FALSE)))</f>
        <v>0</v>
      </c>
      <c r="AH99" s="99">
        <f>IF(ISNA(HLOOKUP(AB99, data!$A$1:$BOP$23, VLOOKUP(TFM!$A$2, BS!$A$66:$B$93, 2, FALSE), FALSE)), 0, (HLOOKUP(AB99, data!$A$1:$BOP$23, VLOOKUP(TFM!$A$2, BS!$A$66:$B$93, 2, FALSE), FALSE)))</f>
        <v>0</v>
      </c>
      <c r="AI99" s="99">
        <f>IF(ISNA(HLOOKUP(AC99, data!$A$1:$BOP$23, VLOOKUP(TFM!$A$2, BS!$A$66:$B$93, 2, FALSE), FALSE)), 0, (HLOOKUP(AC99, data!$A$1:$BOP$23, VLOOKUP(TFM!$A$2, BS!$A$66:$B$93, 2, FALSE), FALSE)))</f>
        <v>0</v>
      </c>
      <c r="AJ99" s="99">
        <f t="shared" si="187"/>
        <v>0</v>
      </c>
      <c r="AK99" s="41" t="str">
        <f t="shared" si="188"/>
        <v>ffdop_f_oc</v>
      </c>
      <c r="AL99" s="41" t="str">
        <f t="shared" si="189"/>
        <v>ffdop_f_oc_A</v>
      </c>
      <c r="AM99" s="41" t="str">
        <f t="shared" si="190"/>
        <v>ffdop_f_oc_L</v>
      </c>
      <c r="AN99" s="41" t="str">
        <f t="shared" si="191"/>
        <v>ffdop_f_oc_n</v>
      </c>
      <c r="AO99" s="171"/>
      <c r="AP99" s="171"/>
      <c r="AQ99" s="99">
        <f>IF(ISNA(HLOOKUP(AK99, data!$A$1:$BOP$23, VLOOKUP(TFM!$A$2, BS!$A$66:$B$93, 2, FALSE), FALSE)), 0, (HLOOKUP(AK99, data!$A$1:$BOP$23, VLOOKUP(TFM!$A$2, BS!$A$66:$B$93, 2, FALSE), FALSE)))</f>
        <v>-149</v>
      </c>
      <c r="AR99" s="99">
        <f>IF(ISNA(HLOOKUP(AL99, data!$A$1:$BOP$23, VLOOKUP(TFM!$A$2, BS!$A$66:$B$93, 2, FALSE), FALSE)), 0, (HLOOKUP(AL99, data!$A$1:$BOP$23, VLOOKUP(TFM!$A$2, BS!$A$66:$B$93, 2, FALSE), FALSE)))</f>
        <v>0</v>
      </c>
      <c r="AS99" s="99">
        <f>IF(ISNA(HLOOKUP(AM99, data!$A$1:$BOP$23, VLOOKUP(TFM!$A$2, BS!$A$66:$B$93, 2, FALSE), FALSE)), 0, (HLOOKUP(AM99, data!$A$1:$BOP$23, VLOOKUP(TFM!$A$2, BS!$A$66:$B$93, 2, FALSE), FALSE)))</f>
        <v>0</v>
      </c>
      <c r="AT99" s="99">
        <f>IF(ISNA(HLOOKUP(AN99, data!$A$1:$BOP$23, VLOOKUP(TFM!$A$2, BS!$A$66:$B$93, 2, FALSE), FALSE)), 0, (HLOOKUP(AN99, data!$A$1:$BOP$23, VLOOKUP(TFM!$A$2, BS!$A$66:$B$93, 2, FALSE), FALSE)))</f>
        <v>0</v>
      </c>
      <c r="AU99" s="99">
        <f t="shared" si="192"/>
        <v>-149</v>
      </c>
      <c r="AV99" s="41" t="str">
        <f t="shared" si="193"/>
        <v>ffdop_nf_oc</v>
      </c>
      <c r="AW99" s="41" t="str">
        <f t="shared" si="194"/>
        <v>ffdop_nf_oc_A</v>
      </c>
      <c r="AX99" s="41" t="str">
        <f t="shared" si="195"/>
        <v>ffdop_nf_oc_L</v>
      </c>
      <c r="AY99" s="41" t="str">
        <f t="shared" si="196"/>
        <v>ffdop_nf_oc_n</v>
      </c>
      <c r="AZ99" s="171"/>
      <c r="BA99" s="171"/>
      <c r="BB99" s="99">
        <f>IF(ISNA(HLOOKUP(AV99, data!$A$1:$BOP$23, VLOOKUP(TFM!$A$2, BS!$A$66:$B$93, 2, FALSE), FALSE)), 0, (HLOOKUP(AV99, data!$A$1:$BOP$23, VLOOKUP(TFM!$A$2, BS!$A$66:$B$93, 2, FALSE), FALSE)))</f>
        <v>-4954</v>
      </c>
      <c r="BC99" s="99">
        <f>IF(ISNA(HLOOKUP(AW99, data!$A$1:$BOP$23, VLOOKUP(TFM!$A$2, BS!$A$66:$B$93, 2, FALSE), FALSE)), 0, (HLOOKUP(AW99, data!$A$1:$BOP$23, VLOOKUP(TFM!$A$2, BS!$A$66:$B$93, 2, FALSE), FALSE)))</f>
        <v>0</v>
      </c>
      <c r="BD99" s="99">
        <f>IF(ISNA(HLOOKUP(AX99, data!$A$1:$BOP$23, VLOOKUP(TFM!$A$2, BS!$A$66:$B$93, 2, FALSE), FALSE)), 0, (HLOOKUP(AX99, data!$A$1:$BOP$23, VLOOKUP(TFM!$A$2, BS!$A$66:$B$93, 2, FALSE), FALSE)))</f>
        <v>0</v>
      </c>
      <c r="BE99" s="99">
        <f>IF(ISNA(HLOOKUP(AY99, data!$A$1:$BOP$23, VLOOKUP(TFM!$A$2, BS!$A$66:$B$93, 2, FALSE), FALSE)), 0, (HLOOKUP(AY99, data!$A$1:$BOP$23, VLOOKUP(TFM!$A$2, BS!$A$66:$B$93, 2, FALSE), FALSE)))</f>
        <v>0</v>
      </c>
      <c r="BF99" s="99">
        <f t="shared" si="197"/>
        <v>-4954</v>
      </c>
      <c r="BG99" s="41" t="str">
        <f t="shared" si="198"/>
        <v>ffdop_row_oc</v>
      </c>
      <c r="BH99" s="41" t="str">
        <f t="shared" si="199"/>
        <v>ffdop_row_oc_A</v>
      </c>
      <c r="BI99" s="41" t="str">
        <f t="shared" si="200"/>
        <v>ffdop_row_oc_L</v>
      </c>
      <c r="BJ99" s="41" t="str">
        <f t="shared" si="201"/>
        <v>ffdop_row_oc_n</v>
      </c>
      <c r="BK99" s="171"/>
      <c r="BL99" s="171"/>
      <c r="BM99" s="99">
        <f>IF(ISNA(HLOOKUP(BG99, data!$A$1:$BOP$23, VLOOKUP(TFM!$A$2, BS!$A$66:$B$93, 2, FALSE), FALSE)), 0, (HLOOKUP(BG99, data!$A$1:$BOP$23, VLOOKUP(TFM!$A$2, BS!$A$66:$B$93, 2, FALSE), FALSE)))</f>
        <v>5103</v>
      </c>
      <c r="BN99" s="99">
        <f>IF(ISNA(HLOOKUP(BH99, data!$A$1:$BOP$23, VLOOKUP(TFM!$A$2, BS!$A$66:$B$93, 2, FALSE), FALSE)), 0, (HLOOKUP(BH99, data!$A$1:$BOP$23, VLOOKUP(TFM!$A$2, BS!$A$66:$B$93, 2, FALSE), FALSE)))</f>
        <v>0</v>
      </c>
      <c r="BO99" s="99">
        <f>IF(ISNA(HLOOKUP(BI99, data!$A$1:$BOP$23, VLOOKUP(TFM!$A$2, BS!$A$66:$B$93, 2, FALSE), FALSE)), 0, (HLOOKUP(BI99, data!$A$1:$BOP$23, VLOOKUP(TFM!$A$2, BS!$A$66:$B$93, 2, FALSE), FALSE)))</f>
        <v>0</v>
      </c>
      <c r="BP99" s="99">
        <f>IF(ISNA(HLOOKUP(BJ99, data!$A$1:$BOP$23, VLOOKUP(TFM!$A$2, BS!$A$66:$B$93, 2, FALSE), FALSE)), 0, (HLOOKUP(BJ99, data!$A$1:$BOP$23, VLOOKUP(TFM!$A$2, BS!$A$66:$B$93, 2, FALSE), FALSE)))</f>
        <v>0</v>
      </c>
      <c r="BQ99" s="99">
        <f t="shared" si="202"/>
        <v>5103</v>
      </c>
    </row>
    <row r="100" spans="1:72" ht="16" thickBot="1" x14ac:dyDescent="0.25">
      <c r="A100" s="36" t="s">
        <v>21</v>
      </c>
      <c r="C100" s="108" t="s">
        <v>207</v>
      </c>
      <c r="D100" s="36" t="s">
        <v>191</v>
      </c>
      <c r="E100" s="36" t="str">
        <f t="shared" si="172"/>
        <v>ffoa</v>
      </c>
      <c r="F100" s="41" t="str">
        <f t="shared" si="173"/>
        <v>ffoa_s1_oc</v>
      </c>
      <c r="G100" s="41" t="str">
        <f t="shared" si="174"/>
        <v>ffoa_s1_oc_A</v>
      </c>
      <c r="H100" s="41" t="str">
        <f t="shared" si="175"/>
        <v>ffoa_s1_oc_L</v>
      </c>
      <c r="I100" s="41" t="str">
        <f t="shared" si="176"/>
        <v>ffoa_s1_oc_n</v>
      </c>
      <c r="J100" s="99">
        <f>IF(ISNA(HLOOKUP(F100, data!$A$1:$BOP$23, VLOOKUP(TFM!$A$2, BS!$A$66:$B$93, 2, FALSE), FALSE)), 0, (HLOOKUP(F100, data!$A$1:$BOP$23, VLOOKUP(TFM!$A$2, BS!$A$66:$B$93, 2, FALSE), FALSE)))</f>
        <v>0</v>
      </c>
      <c r="K100" s="99">
        <f>IF(ISNA(HLOOKUP(G100, data!$A$1:$BOP$23, VLOOKUP(TFM!$A$2, BS!$A$66:$B$93, 2, FALSE), FALSE)), 0, (HLOOKUP(G100, data!$A$1:$BOP$23, VLOOKUP(TFM!$A$2, BS!$A$66:$B$93, 2, FALSE), FALSE)))</f>
        <v>126586</v>
      </c>
      <c r="L100" s="99">
        <f>IF(ISNA(HLOOKUP(H100, data!$A$1:$BOP$23, VLOOKUP(TFM!$A$2, BS!$A$66:$B$93, 2, FALSE), FALSE)), 0, (HLOOKUP(H100, data!$A$1:$BOP$23, VLOOKUP(TFM!$A$2, BS!$A$66:$B$93, 2, FALSE), FALSE)))</f>
        <v>125735</v>
      </c>
      <c r="M100" s="99">
        <f>IF(ISNA(HLOOKUP(I100, data!$A$1:$BOP$23, VLOOKUP(TFM!$A$2, BS!$A$66:$B$93, 2, FALSE), FALSE)), 0, (HLOOKUP(I100, data!$A$1:$BOP$23, VLOOKUP(TFM!$A$2, BS!$A$66:$B$93, 2, FALSE), FALSE)))</f>
        <v>851</v>
      </c>
      <c r="N100" s="99">
        <f t="shared" si="204"/>
        <v>851</v>
      </c>
      <c r="O100" s="139" t="str">
        <f t="shared" si="178"/>
        <v>ffoa_h_oc</v>
      </c>
      <c r="P100" s="139" t="str">
        <f t="shared" si="179"/>
        <v>ffoa_h_oc_A</v>
      </c>
      <c r="Q100" s="139" t="str">
        <f t="shared" si="180"/>
        <v>ffoa_h_oc_L</v>
      </c>
      <c r="R100" s="139" t="str">
        <f t="shared" si="181"/>
        <v>ffoa_h_oc_n</v>
      </c>
      <c r="S100" s="171"/>
      <c r="T100" s="171"/>
      <c r="U100" s="99">
        <f>IF(ISNA(HLOOKUP(O100, data!$A$1:$BOP$23, VLOOKUP(TFM!$A$2, BS!$A$66:$B$93, 2, FALSE), FALSE)), 0, (HLOOKUP(O100, data!$A$1:$BOP$23, VLOOKUP(TFM!$A$2, BS!$A$66:$B$93, 2, FALSE), FALSE)))</f>
        <v>-488</v>
      </c>
      <c r="V100" s="99">
        <f>IF(ISNA(HLOOKUP(P100, data!$A$1:$BOP$23, VLOOKUP(TFM!$A$2, BS!$A$66:$B$93, 2, FALSE), FALSE)), 0, (HLOOKUP(P100, data!$A$1:$BOP$23, VLOOKUP(TFM!$A$2, BS!$A$66:$B$93, 2, FALSE), FALSE)))</f>
        <v>0</v>
      </c>
      <c r="W100" s="99">
        <f>IF(ISNA(HLOOKUP(Q100, data!$A$1:$BOP$23, VLOOKUP(TFM!$A$2, BS!$A$66:$B$93, 2, FALSE), FALSE)), 0, (HLOOKUP(Q100, data!$A$1:$BOP$23, VLOOKUP(TFM!$A$2, BS!$A$66:$B$93, 2, FALSE), FALSE)))</f>
        <v>0</v>
      </c>
      <c r="X100" s="99">
        <f>IF(ISNA(HLOOKUP(R100, data!$A$1:$BOP$23, VLOOKUP(TFM!$A$2, BS!$A$66:$B$93, 2, FALSE), FALSE)), 0, (HLOOKUP(R100, data!$A$1:$BOP$23, VLOOKUP(TFM!$A$2, BS!$A$66:$B$93, 2, FALSE), FALSE)))</f>
        <v>0</v>
      </c>
      <c r="Y100" s="99">
        <f t="shared" si="203"/>
        <v>-488</v>
      </c>
      <c r="Z100" s="139" t="str">
        <f t="shared" si="183"/>
        <v>ffoa_g_oc</v>
      </c>
      <c r="AA100" s="139" t="str">
        <f t="shared" si="184"/>
        <v>ffoa_g_oc_A</v>
      </c>
      <c r="AB100" s="139" t="str">
        <f t="shared" si="185"/>
        <v>ffoa_g_oc_L</v>
      </c>
      <c r="AC100" s="139" t="str">
        <f t="shared" si="186"/>
        <v>ffoa_g_oc_n</v>
      </c>
      <c r="AD100" s="171"/>
      <c r="AE100" s="171"/>
      <c r="AF100" s="99">
        <f>IF(ISNA(HLOOKUP(Z100, data!$A$1:$BOP$23, VLOOKUP(TFM!$A$2, BS!$A$66:$B$93, 2, FALSE), FALSE)), 0, (HLOOKUP(Z100, data!$A$1:$BOP$23, VLOOKUP(TFM!$A$2, BS!$A$66:$B$93, 2, FALSE), FALSE)))</f>
        <v>0</v>
      </c>
      <c r="AG100" s="99">
        <f>IF(ISNA(HLOOKUP(AA100, data!$A$1:$BOP$23, VLOOKUP(TFM!$A$2, BS!$A$66:$B$93, 2, FALSE), FALSE)), 0, (HLOOKUP(AA100, data!$A$1:$BOP$23, VLOOKUP(TFM!$A$2, BS!$A$66:$B$93, 2, FALSE), FALSE)))</f>
        <v>-3340</v>
      </c>
      <c r="AH100" s="99">
        <f>IF(ISNA(HLOOKUP(AB100, data!$A$1:$BOP$23, VLOOKUP(TFM!$A$2, BS!$A$66:$B$93, 2, FALSE), FALSE)), 0, (HLOOKUP(AB100, data!$A$1:$BOP$23, VLOOKUP(TFM!$A$2, BS!$A$66:$B$93, 2, FALSE), FALSE)))</f>
        <v>0</v>
      </c>
      <c r="AI100" s="99">
        <f>IF(ISNA(HLOOKUP(AC100, data!$A$1:$BOP$23, VLOOKUP(TFM!$A$2, BS!$A$66:$B$93, 2, FALSE), FALSE)), 0, (HLOOKUP(AC100, data!$A$1:$BOP$23, VLOOKUP(TFM!$A$2, BS!$A$66:$B$93, 2, FALSE), FALSE)))</f>
        <v>-3340</v>
      </c>
      <c r="AJ100" s="99">
        <f t="shared" si="187"/>
        <v>3340</v>
      </c>
      <c r="AK100" s="139" t="str">
        <f t="shared" si="188"/>
        <v>ffoa_f_oc</v>
      </c>
      <c r="AL100" s="139" t="str">
        <f t="shared" si="189"/>
        <v>ffoa_f_oc_A</v>
      </c>
      <c r="AM100" s="139" t="str">
        <f t="shared" si="190"/>
        <v>ffoa_f_oc_L</v>
      </c>
      <c r="AN100" s="139" t="str">
        <f t="shared" si="191"/>
        <v>ffoa_f_oc_n</v>
      </c>
      <c r="AO100" s="171"/>
      <c r="AP100" s="171"/>
      <c r="AQ100" s="99">
        <f>IF(ISNA(HLOOKUP(AK100, data!$A$1:$BOP$23, VLOOKUP(TFM!$A$2, BS!$A$66:$B$93, 2, FALSE), FALSE)), 0, (HLOOKUP(AK100, data!$A$1:$BOP$23, VLOOKUP(TFM!$A$2, BS!$A$66:$B$93, 2, FALSE), FALSE)))</f>
        <v>0</v>
      </c>
      <c r="AR100" s="99">
        <f>IF(ISNA(HLOOKUP(AL100, data!$A$1:$BOP$23, VLOOKUP(TFM!$A$2, BS!$A$66:$B$93, 2, FALSE), FALSE)), 0, (HLOOKUP(AL100, data!$A$1:$BOP$23, VLOOKUP(TFM!$A$2, BS!$A$66:$B$93, 2, FALSE), FALSE)))</f>
        <v>-34703</v>
      </c>
      <c r="AS100" s="99">
        <f>IF(ISNA(HLOOKUP(AM100, data!$A$1:$BOP$23, VLOOKUP(TFM!$A$2, BS!$A$66:$B$93, 2, FALSE), FALSE)), 0, (HLOOKUP(AM100, data!$A$1:$BOP$23, VLOOKUP(TFM!$A$2, BS!$A$66:$B$93, 2, FALSE), FALSE)))</f>
        <v>9022</v>
      </c>
      <c r="AT100" s="99">
        <f>IF(ISNA(HLOOKUP(AN100, data!$A$1:$BOP$23, VLOOKUP(TFM!$A$2, BS!$A$66:$B$93, 2, FALSE), FALSE)), 0, (HLOOKUP(AN100, data!$A$1:$BOP$23, VLOOKUP(TFM!$A$2, BS!$A$66:$B$93, 2, FALSE), FALSE)))</f>
        <v>-43725</v>
      </c>
      <c r="AU100" s="99">
        <f t="shared" si="192"/>
        <v>43725</v>
      </c>
      <c r="AV100" s="139" t="str">
        <f t="shared" si="193"/>
        <v>ffoa_nf_oc</v>
      </c>
      <c r="AW100" s="139" t="str">
        <f t="shared" si="194"/>
        <v>ffoa_nf_oc_A</v>
      </c>
      <c r="AX100" s="139" t="str">
        <f t="shared" si="195"/>
        <v>ffoa_nf_oc_L</v>
      </c>
      <c r="AY100" s="139" t="str">
        <f t="shared" si="196"/>
        <v>ffoa_nf_oc_n</v>
      </c>
      <c r="AZ100" s="171"/>
      <c r="BA100" s="171"/>
      <c r="BB100" s="99">
        <f>IF(ISNA(HLOOKUP(AV100, data!$A$1:$BOP$23, VLOOKUP(TFM!$A$2, BS!$A$66:$B$93, 2, FALSE), FALSE)), 0, (HLOOKUP(AV100, data!$A$1:$BOP$23, VLOOKUP(TFM!$A$2, BS!$A$66:$B$93, 2, FALSE), FALSE)))</f>
        <v>0</v>
      </c>
      <c r="BC100" s="99">
        <f>IF(ISNA(HLOOKUP(AW100, data!$A$1:$BOP$23, VLOOKUP(TFM!$A$2, BS!$A$66:$B$93, 2, FALSE), FALSE)), 0, (HLOOKUP(AW100, data!$A$1:$BOP$23, VLOOKUP(TFM!$A$2, BS!$A$66:$B$93, 2, FALSE), FALSE)))</f>
        <v>164629</v>
      </c>
      <c r="BD100" s="99">
        <f>IF(ISNA(HLOOKUP(AX100, data!$A$1:$BOP$23, VLOOKUP(TFM!$A$2, BS!$A$66:$B$93, 2, FALSE), FALSE)), 0, (HLOOKUP(AX100, data!$A$1:$BOP$23, VLOOKUP(TFM!$A$2, BS!$A$66:$B$93, 2, FALSE), FALSE)))</f>
        <v>116225</v>
      </c>
      <c r="BE100" s="99">
        <f>IF(ISNA(HLOOKUP(AY100, data!$A$1:$BOP$23, VLOOKUP(TFM!$A$2, BS!$A$66:$B$93, 2, FALSE), FALSE)), 0, (HLOOKUP(AY100, data!$A$1:$BOP$23, VLOOKUP(TFM!$A$2, BS!$A$66:$B$93, 2, FALSE), FALSE)))</f>
        <v>48404</v>
      </c>
      <c r="BF100" s="99">
        <f t="shared" si="197"/>
        <v>-48404</v>
      </c>
      <c r="BG100" s="139" t="str">
        <f t="shared" si="198"/>
        <v>ffoa_row_oc</v>
      </c>
      <c r="BH100" s="139" t="str">
        <f t="shared" si="199"/>
        <v>ffoa_row_oc_A</v>
      </c>
      <c r="BI100" s="139" t="str">
        <f t="shared" si="200"/>
        <v>ffoa_row_oc_L</v>
      </c>
      <c r="BJ100" s="139" t="str">
        <f t="shared" si="201"/>
        <v>ffoa_row_oc_n</v>
      </c>
      <c r="BK100" s="171"/>
      <c r="BL100" s="171"/>
      <c r="BM100" s="99">
        <f>IF(ISNA(HLOOKUP(BG100, data!$A$1:$BOP$23, VLOOKUP(TFM!$A$2, BS!$A$66:$B$93, 2, FALSE), FALSE)), 0, (HLOOKUP(BG100, data!$A$1:$BOP$23, VLOOKUP(TFM!$A$2, BS!$A$66:$B$93, 2, FALSE), FALSE)))</f>
        <v>0</v>
      </c>
      <c r="BN100" s="99">
        <f>IF(ISNA(HLOOKUP(BH100, data!$A$1:$BOP$23, VLOOKUP(TFM!$A$2, BS!$A$66:$B$93, 2, FALSE), FALSE)), 0, (HLOOKUP(BH100, data!$A$1:$BOP$23, VLOOKUP(TFM!$A$2, BS!$A$66:$B$93, 2, FALSE), FALSE)))</f>
        <v>-686</v>
      </c>
      <c r="BO100" s="99">
        <f>IF(ISNA(HLOOKUP(BI100, data!$A$1:$BOP$23, VLOOKUP(TFM!$A$2, BS!$A$66:$B$93, 2, FALSE), FALSE)), 0, (HLOOKUP(BI100, data!$A$1:$BOP$23, VLOOKUP(TFM!$A$2, BS!$A$66:$B$93, 2, FALSE), FALSE)))</f>
        <v>164</v>
      </c>
      <c r="BP100" s="99">
        <f>IF(ISNA(HLOOKUP(BJ100, data!$A$1:$BOP$23, VLOOKUP(TFM!$A$2, BS!$A$66:$B$93, 2, FALSE), FALSE)), 0, (HLOOKUP(BJ100, data!$A$1:$BOP$23, VLOOKUP(TFM!$A$2, BS!$A$66:$B$93, 2, FALSE), FALSE)))</f>
        <v>-850</v>
      </c>
      <c r="BQ100" s="99">
        <f t="shared" si="202"/>
        <v>850</v>
      </c>
    </row>
    <row r="101" spans="1:72" ht="16" thickBot="1" x14ac:dyDescent="0.25">
      <c r="C101" s="108"/>
      <c r="J101" s="143"/>
      <c r="K101" s="143"/>
      <c r="L101" s="143"/>
      <c r="M101" s="143"/>
      <c r="N101" s="178">
        <f>SUM(N99:N100,N93,N90,N87,N82:N84)</f>
        <v>-6089</v>
      </c>
      <c r="O101" s="141"/>
      <c r="P101" s="141"/>
      <c r="Q101" s="141"/>
      <c r="R101" s="141"/>
      <c r="S101" s="179"/>
      <c r="T101" s="179"/>
      <c r="U101" s="143"/>
      <c r="V101" s="143"/>
      <c r="W101" s="143"/>
      <c r="X101" s="143"/>
      <c r="Y101" s="178">
        <f>SUM(Y99:Y100,Y93,Y90,Y87,Y82:Y84)</f>
        <v>21531</v>
      </c>
      <c r="Z101" s="141"/>
      <c r="AA101" s="141"/>
      <c r="AB101" s="141"/>
      <c r="AC101" s="141"/>
      <c r="AD101" s="179"/>
      <c r="AE101" s="179"/>
      <c r="AF101" s="143"/>
      <c r="AG101" s="143"/>
      <c r="AH101" s="143"/>
      <c r="AI101" s="143"/>
      <c r="AJ101" s="178">
        <f>SUM(AJ99:AJ100,AJ93,AJ90,AJ87,AJ82:AJ84)</f>
        <v>3340</v>
      </c>
      <c r="AK101" s="141"/>
      <c r="AL101" s="141"/>
      <c r="AM101" s="141"/>
      <c r="AN101" s="141"/>
      <c r="AO101" s="179"/>
      <c r="AP101" s="179"/>
      <c r="AQ101" s="143"/>
      <c r="AR101" s="143"/>
      <c r="AS101" s="143"/>
      <c r="AT101" s="143"/>
      <c r="AU101" s="178">
        <f>SUM(AU99:AU100,AU93,AU90,AU87,AU82:AU84)</f>
        <v>77071</v>
      </c>
      <c r="AV101" s="141"/>
      <c r="AW101" s="141"/>
      <c r="AX101" s="141"/>
      <c r="AY101" s="141"/>
      <c r="AZ101" s="179"/>
      <c r="BA101" s="179"/>
      <c r="BB101" s="143"/>
      <c r="BC101" s="143"/>
      <c r="BD101" s="143"/>
      <c r="BE101" s="143"/>
      <c r="BF101" s="178">
        <f>SUM(BF99:BF100,BF93,BF90,BF87,BF82:BF84)</f>
        <v>-43718</v>
      </c>
      <c r="BG101" s="141"/>
      <c r="BH101" s="141"/>
      <c r="BI101" s="141"/>
      <c r="BJ101" s="141"/>
      <c r="BK101" s="179"/>
      <c r="BL101" s="179"/>
      <c r="BM101" s="143"/>
      <c r="BN101" s="143"/>
      <c r="BO101" s="143"/>
      <c r="BP101" s="143"/>
      <c r="BQ101" s="178">
        <f>SUM(BQ99:BQ100,BQ93,BQ90,BQ87,BQ82:BQ84)</f>
        <v>4115</v>
      </c>
      <c r="BR101" s="141"/>
      <c r="BS101" s="141"/>
      <c r="BT101" s="148"/>
    </row>
    <row r="102" spans="1:72" x14ac:dyDescent="0.2">
      <c r="C102" s="36" t="s">
        <v>216</v>
      </c>
    </row>
    <row r="103" spans="1:72" x14ac:dyDescent="0.2">
      <c r="C103" s="165" t="s">
        <v>215</v>
      </c>
      <c r="D103" s="43"/>
      <c r="G103" s="36" t="s">
        <v>224</v>
      </c>
      <c r="H103" s="36" t="s">
        <v>225</v>
      </c>
      <c r="I103" s="36" t="s">
        <v>222</v>
      </c>
      <c r="J103" s="42" t="s">
        <v>68</v>
      </c>
      <c r="K103" s="42" t="s">
        <v>68</v>
      </c>
      <c r="L103" s="42" t="s">
        <v>69</v>
      </c>
      <c r="M103" s="188" t="s">
        <v>1562</v>
      </c>
      <c r="N103" s="42" t="s">
        <v>222</v>
      </c>
      <c r="P103" s="36" t="s">
        <v>224</v>
      </c>
      <c r="Q103" s="36" t="s">
        <v>225</v>
      </c>
      <c r="R103" s="36" t="s">
        <v>222</v>
      </c>
      <c r="U103" s="42" t="s">
        <v>68</v>
      </c>
      <c r="V103" s="42" t="s">
        <v>68</v>
      </c>
      <c r="W103" s="42" t="s">
        <v>69</v>
      </c>
      <c r="X103" s="42" t="s">
        <v>69</v>
      </c>
      <c r="Y103" s="42" t="s">
        <v>222</v>
      </c>
      <c r="AA103" s="36" t="s">
        <v>224</v>
      </c>
      <c r="AB103" s="36" t="s">
        <v>225</v>
      </c>
      <c r="AC103" s="36" t="s">
        <v>222</v>
      </c>
      <c r="AF103" s="42" t="s">
        <v>68</v>
      </c>
      <c r="AG103" s="42" t="s">
        <v>68</v>
      </c>
      <c r="AH103" s="42" t="s">
        <v>69</v>
      </c>
      <c r="AI103" s="42" t="s">
        <v>69</v>
      </c>
      <c r="AJ103" s="42" t="s">
        <v>222</v>
      </c>
      <c r="AL103" s="36" t="s">
        <v>224</v>
      </c>
      <c r="AM103" s="36" t="s">
        <v>225</v>
      </c>
      <c r="AN103" s="36" t="s">
        <v>222</v>
      </c>
      <c r="AQ103" s="42" t="s">
        <v>68</v>
      </c>
      <c r="AR103" s="42" t="s">
        <v>68</v>
      </c>
      <c r="AS103" s="42" t="s">
        <v>69</v>
      </c>
      <c r="AT103" s="42" t="s">
        <v>69</v>
      </c>
      <c r="AU103" s="42" t="s">
        <v>222</v>
      </c>
      <c r="AW103" s="36" t="s">
        <v>224</v>
      </c>
      <c r="AX103" s="36" t="s">
        <v>225</v>
      </c>
      <c r="AY103" s="36" t="s">
        <v>222</v>
      </c>
      <c r="BB103" s="42" t="s">
        <v>68</v>
      </c>
      <c r="BC103" s="42" t="s">
        <v>68</v>
      </c>
      <c r="BD103" s="42" t="s">
        <v>69</v>
      </c>
      <c r="BE103" s="42" t="s">
        <v>69</v>
      </c>
      <c r="BF103" s="42" t="s">
        <v>222</v>
      </c>
      <c r="BH103" s="36" t="s">
        <v>224</v>
      </c>
      <c r="BI103" s="36" t="s">
        <v>225</v>
      </c>
      <c r="BJ103" s="36" t="s">
        <v>222</v>
      </c>
      <c r="BM103" s="42" t="s">
        <v>68</v>
      </c>
      <c r="BN103" s="42" t="s">
        <v>68</v>
      </c>
      <c r="BO103" s="42" t="s">
        <v>69</v>
      </c>
      <c r="BP103" s="42" t="s">
        <v>69</v>
      </c>
      <c r="BQ103" s="42" t="s">
        <v>222</v>
      </c>
    </row>
    <row r="104" spans="1:72" x14ac:dyDescent="0.2">
      <c r="A104" s="43" t="s">
        <v>217</v>
      </c>
      <c r="B104" s="43"/>
      <c r="C104" s="166" t="s">
        <v>212</v>
      </c>
      <c r="D104" s="167" t="s">
        <v>141</v>
      </c>
      <c r="E104" s="167" t="str">
        <f t="shared" ref="E104:E123" si="205">CONCATENATE("ff", D104)</f>
        <v>fft</v>
      </c>
      <c r="F104" s="168" t="str">
        <f t="shared" ref="F104:F123" si="206">CONCATENATE($E104, "_", F$4, "_", $C$102)</f>
        <v>fft_s1_tr</v>
      </c>
      <c r="G104" s="168" t="str">
        <f t="shared" ref="G104:G123" si="207">CONCATENATE($E104, "_", G$4, "_", $C$102, "_", K$5)</f>
        <v>fft_s1_tr_A</v>
      </c>
      <c r="H104" s="168" t="str">
        <f t="shared" ref="H104:H123" si="208">CONCATENATE($E104, "_", H$4, "_", $C$102, "_", L$5)</f>
        <v>fft_s1_tr_L</v>
      </c>
      <c r="I104" s="168" t="str">
        <f t="shared" ref="I104:I123" si="209">CONCATENATE($E104, "_", H$4, "_", $C$102, "_", N$5)</f>
        <v>fft_s1_tr_n</v>
      </c>
      <c r="J104" s="169">
        <f>IF(ISNA(HLOOKUP(F104, data!$A$1:$BOP$23, VLOOKUP(TFM!$A$2, BS!$A$66:$B$93, 2, FALSE), FALSE)), 0, (HLOOKUP(F104, data!$A$1:$BOP$23, VLOOKUP(TFM!$A$2, BS!$A$66:$B$93, 2, FALSE), FALSE)))</f>
        <v>0</v>
      </c>
      <c r="K104" s="169">
        <f>IF(ISNA(HLOOKUP(G104, data!$A$1:$BOP$23, VLOOKUP(TFM!$A$2, BS!$A$66:$B$93, 2, FALSE), FALSE)), 0, (HLOOKUP(G104, data!$A$1:$BOP$23, VLOOKUP(TFM!$A$2, BS!$A$66:$B$93, 2, FALSE), FALSE)))</f>
        <v>285847</v>
      </c>
      <c r="L104" s="169">
        <f>IF(ISNA(HLOOKUP(H104, data!$A$1:$BOP$23, VLOOKUP(TFM!$A$2, BS!$A$66:$B$93, 2, FALSE), FALSE)), 0, (HLOOKUP(H104, data!$A$1:$BOP$23, VLOOKUP(TFM!$A$2, BS!$A$66:$B$93, 2, FALSE), FALSE)))</f>
        <v>113981</v>
      </c>
      <c r="M104" s="169">
        <f>IF(ISNA(HLOOKUP(I104, data!$A$1:$BOP$23, VLOOKUP(TFM!$A$2, BS!$A$66:$B$93, 2, FALSE), FALSE)), 0, (HLOOKUP(I104, data!$A$1:$BOP$23, VLOOKUP(TFM!$A$2, BS!$A$66:$B$93, 2, FALSE), FALSE)))</f>
        <v>171866</v>
      </c>
      <c r="N104" s="169">
        <f t="shared" ref="N104" si="210">L104-K104+J104</f>
        <v>-171866</v>
      </c>
      <c r="O104" s="168" t="str">
        <f t="shared" ref="O104:O123" si="211">CONCATENATE($E104, "_", O$4, "_", $C$102)</f>
        <v>fft_h_tr</v>
      </c>
      <c r="P104" s="168" t="str">
        <f t="shared" ref="P104:P123" si="212">CONCATENATE($E104, "_", P$4, "_", $C$102, "_", V$5)</f>
        <v>fft_h_tr_A</v>
      </c>
      <c r="Q104" s="168" t="str">
        <f t="shared" ref="Q104:Q123" si="213">CONCATENATE($E104, "_", Q$4, "_", $C$102, "_", W$5)</f>
        <v>fft_h_tr_L</v>
      </c>
      <c r="R104" s="168" t="str">
        <f t="shared" ref="R104:R123" si="214">CONCATENATE($E104, "_", Q$4, "_", $C$102, "_", Y$5)</f>
        <v>fft_h_tr_n</v>
      </c>
      <c r="S104" s="170"/>
      <c r="T104" s="170"/>
      <c r="U104" s="169">
        <f>IF(ISNA(HLOOKUP(O104, data!$A$1:$BOP$23, VLOOKUP(TFM!$A$2, BS!$A$66:$B$93, 2, FALSE), FALSE)), 0, (HLOOKUP(O104, data!$A$1:$BOP$23, VLOOKUP(TFM!$A$2, BS!$A$66:$B$93, 2, FALSE), FALSE)))</f>
        <v>0</v>
      </c>
      <c r="V104" s="169">
        <f>IF(ISNA(HLOOKUP(P104, data!$A$1:$BOP$23, VLOOKUP(TFM!$A$2, BS!$A$66:$B$93, 2, FALSE), FALSE)), 0, (HLOOKUP(P104, data!$A$1:$BOP$23, VLOOKUP(TFM!$A$2, BS!$A$66:$B$93, 2, FALSE), FALSE)))</f>
        <v>17635</v>
      </c>
      <c r="W104" s="169">
        <f>IF(ISNA(HLOOKUP(Q104, data!$A$1:$BOP$23, VLOOKUP(TFM!$A$2, BS!$A$66:$B$93, 2, FALSE), FALSE)), 0, (HLOOKUP(Q104, data!$A$1:$BOP$23, VLOOKUP(TFM!$A$2, BS!$A$66:$B$93, 2, FALSE), FALSE)))</f>
        <v>47083</v>
      </c>
      <c r="X104" s="169">
        <f>IF(ISNA(HLOOKUP(R104, data!$A$1:$BOP$23, VLOOKUP(TFM!$A$2, BS!$A$66:$B$93, 2, FALSE), FALSE)), 0, (HLOOKUP(R104, data!$A$1:$BOP$23, VLOOKUP(TFM!$A$2, BS!$A$66:$B$93, 2, FALSE), FALSE)))</f>
        <v>-29448</v>
      </c>
      <c r="Y104" s="169">
        <f>V104-W104+U104</f>
        <v>-29448</v>
      </c>
      <c r="Z104" s="168" t="str">
        <f t="shared" ref="Z104:Z123" si="215">CONCATENATE($E104, "_", Z$4, "_", $C$102)</f>
        <v>fft_g_tr</v>
      </c>
      <c r="AA104" s="168" t="str">
        <f t="shared" ref="AA104:AA123" si="216">CONCATENATE($E104, "_", AA$4, "_", $C$102, "_", AG$5)</f>
        <v>fft_g_tr_A</v>
      </c>
      <c r="AB104" s="168" t="str">
        <f t="shared" ref="AB104:AB123" si="217">CONCATENATE($E104, "_", AB$4, "_", $C$102, "_", AH$5)</f>
        <v>fft_g_tr_L</v>
      </c>
      <c r="AC104" s="168" t="str">
        <f t="shared" ref="AC104:AC123" si="218">CONCATENATE($E104, "_", AB$4, "_", $C$102, "_", AJ$5)</f>
        <v>fft_g_tr_n</v>
      </c>
      <c r="AD104" s="170"/>
      <c r="AE104" s="170"/>
      <c r="AF104" s="169">
        <f>IF(ISNA(HLOOKUP(Z104, data!$A$1:$BOP$23, VLOOKUP(TFM!$A$2, BS!$A$66:$B$93, 2, FALSE), FALSE)), 0, (HLOOKUP(Z104, data!$A$1:$BOP$23, VLOOKUP(TFM!$A$2, BS!$A$66:$B$93, 2, FALSE), FALSE)))</f>
        <v>0</v>
      </c>
      <c r="AG104" s="169">
        <f>IF(ISNA(HLOOKUP(AA104, data!$A$1:$BOP$23, VLOOKUP(TFM!$A$2, BS!$A$66:$B$93, 2, FALSE), FALSE)), 0, (HLOOKUP(AA104, data!$A$1:$BOP$23, VLOOKUP(TFM!$A$2, BS!$A$66:$B$93, 2, FALSE), FALSE)))</f>
        <v>45524</v>
      </c>
      <c r="AH104" s="169">
        <f>IF(ISNA(HLOOKUP(AB104, data!$A$1:$BOP$23, VLOOKUP(TFM!$A$2, BS!$A$66:$B$93, 2, FALSE), FALSE)), 0, (HLOOKUP(AB104, data!$A$1:$BOP$23, VLOOKUP(TFM!$A$2, BS!$A$66:$B$93, 2, FALSE), FALSE)))</f>
        <v>24446</v>
      </c>
      <c r="AI104" s="169">
        <f>IF(ISNA(HLOOKUP(AC104, data!$A$1:$BOP$23, VLOOKUP(TFM!$A$2, BS!$A$66:$B$93, 2, FALSE), FALSE)), 0, (HLOOKUP(AC104, data!$A$1:$BOP$23, VLOOKUP(TFM!$A$2, BS!$A$66:$B$93, 2, FALSE), FALSE)))</f>
        <v>21078</v>
      </c>
      <c r="AJ104" s="169">
        <f t="shared" ref="AJ104:AJ123" si="219">AH104-AG104+AF104</f>
        <v>-21078</v>
      </c>
      <c r="AK104" s="168" t="str">
        <f t="shared" ref="AK104:AK123" si="220">CONCATENATE($E104, "_", AK$4, "_", $C$102)</f>
        <v>fft_f_tr</v>
      </c>
      <c r="AL104" s="168" t="str">
        <f t="shared" ref="AL104:AL123" si="221">CONCATENATE($E104, "_", AL$4, "_", $C$102, "_", AR$5)</f>
        <v>fft_f_tr_A</v>
      </c>
      <c r="AM104" s="168" t="str">
        <f t="shared" ref="AM104:AM123" si="222">CONCATENATE($E104, "_", AM$4, "_", $C$102, "_", AS$5)</f>
        <v>fft_f_tr_L</v>
      </c>
      <c r="AN104" s="168" t="str">
        <f t="shared" ref="AN104:AN123" si="223">CONCATENATE($E104, "_", AM$4, "_", $C$102, "_", AU$5)</f>
        <v>fft_f_tr_n</v>
      </c>
      <c r="AO104" s="170"/>
      <c r="AP104" s="170"/>
      <c r="AQ104" s="169">
        <f>IF(ISNA(HLOOKUP(AK104, data!$A$1:$BOP$23, VLOOKUP(TFM!$A$2, BS!$A$66:$B$93, 2, FALSE), FALSE)), 0, (HLOOKUP(AK104, data!$A$1:$BOP$23, VLOOKUP(TFM!$A$2, BS!$A$66:$B$93, 2, FALSE), FALSE)))</f>
        <v>0</v>
      </c>
      <c r="AR104" s="169">
        <f>IF(ISNA(HLOOKUP(AL104, data!$A$1:$BOP$23, VLOOKUP(TFM!$A$2, BS!$A$66:$B$93, 2, FALSE), FALSE)), 0, (HLOOKUP(AL104, data!$A$1:$BOP$23, VLOOKUP(TFM!$A$2, BS!$A$66:$B$93, 2, FALSE), FALSE)))</f>
        <v>282198</v>
      </c>
      <c r="AS104" s="169">
        <f>IF(ISNA(HLOOKUP(AM104, data!$A$1:$BOP$23, VLOOKUP(TFM!$A$2, BS!$A$66:$B$93, 2, FALSE), FALSE)), 0, (HLOOKUP(AM104, data!$A$1:$BOP$23, VLOOKUP(TFM!$A$2, BS!$A$66:$B$93, 2, FALSE), FALSE)))</f>
        <v>225184</v>
      </c>
      <c r="AT104" s="169">
        <f>IF(ISNA(HLOOKUP(AN104, data!$A$1:$BOP$23, VLOOKUP(TFM!$A$2, BS!$A$66:$B$93, 2, FALSE), FALSE)), 0, (HLOOKUP(AN104, data!$A$1:$BOP$23, VLOOKUP(TFM!$A$2, BS!$A$66:$B$93, 2, FALSE), FALSE)))</f>
        <v>57014</v>
      </c>
      <c r="AU104" s="169">
        <f t="shared" ref="AU104:AU123" si="224">AS104-AR104+AQ104</f>
        <v>-57014</v>
      </c>
      <c r="AV104" s="168" t="str">
        <f t="shared" ref="AV104:AV123" si="225">CONCATENATE($E104, "_", AV$4, "_", $C$102)</f>
        <v>fft_nf_tr</v>
      </c>
      <c r="AW104" s="168" t="str">
        <f t="shared" ref="AW104:AW123" si="226">CONCATENATE($E104, "_", AW$4, "_", $C$102, "_", BC$5)</f>
        <v>fft_nf_tr_A</v>
      </c>
      <c r="AX104" s="168" t="str">
        <f t="shared" ref="AX104:AX123" si="227">CONCATENATE($E104, "_", AX$4, "_", $C$102, "_", BD$5)</f>
        <v>fft_nf_tr_L</v>
      </c>
      <c r="AY104" s="168" t="str">
        <f t="shared" ref="AY104:AY123" si="228">CONCATENATE($E104, "_", AX$4, "_", $C$102, "_", BF$5)</f>
        <v>fft_nf_tr_n</v>
      </c>
      <c r="AZ104" s="170"/>
      <c r="BA104" s="170"/>
      <c r="BB104" s="169">
        <f>IF(ISNA(HLOOKUP(AV104, data!$A$1:$BOP$23, VLOOKUP(TFM!$A$2, BS!$A$66:$B$93, 2, FALSE), FALSE)), 0, (HLOOKUP(AV104, data!$A$1:$BOP$23, VLOOKUP(TFM!$A$2, BS!$A$66:$B$93, 2, FALSE), FALSE)))</f>
        <v>0</v>
      </c>
      <c r="BC104" s="169">
        <f>IF(ISNA(HLOOKUP(AW104, data!$A$1:$BOP$23, VLOOKUP(TFM!$A$2, BS!$A$66:$B$93, 2, FALSE), FALSE)), 0, (HLOOKUP(AW104, data!$A$1:$BOP$23, VLOOKUP(TFM!$A$2, BS!$A$66:$B$93, 2, FALSE), FALSE)))</f>
        <v>-59511</v>
      </c>
      <c r="BD104" s="169">
        <f>IF(ISNA(HLOOKUP(AX104, data!$A$1:$BOP$23, VLOOKUP(TFM!$A$2, BS!$A$66:$B$93, 2, FALSE), FALSE)), 0, (HLOOKUP(AX104, data!$A$1:$BOP$23, VLOOKUP(TFM!$A$2, BS!$A$66:$B$93, 2, FALSE), FALSE)))</f>
        <v>-182732</v>
      </c>
      <c r="BE104" s="169">
        <f>IF(ISNA(HLOOKUP(AY104, data!$A$1:$BOP$23, VLOOKUP(TFM!$A$2, BS!$A$66:$B$93, 2, FALSE), FALSE)), 0, (HLOOKUP(AY104, data!$A$1:$BOP$23, VLOOKUP(TFM!$A$2, BS!$A$66:$B$93, 2, FALSE), FALSE)))</f>
        <v>123221</v>
      </c>
      <c r="BF104" s="169">
        <f t="shared" ref="BF104:BF123" si="229">BD104-BC104+BB104</f>
        <v>-123221</v>
      </c>
      <c r="BG104" s="168" t="str">
        <f t="shared" ref="BG104:BG123" si="230">CONCATENATE($E104, "_", BG$4, "_", $C$102)</f>
        <v>fft_row_tr</v>
      </c>
      <c r="BH104" s="168" t="str">
        <f t="shared" ref="BH104:BH123" si="231">CONCATENATE($E104, "_", BH$4, "_", $C$102, "_", BN$5)</f>
        <v>fft_row_tr_A</v>
      </c>
      <c r="BI104" s="168" t="str">
        <f t="shared" ref="BI104:BI123" si="232">CONCATENATE($E104, "_", BI$4, "_", $C$102, "_", BO$5)</f>
        <v>fft_row_tr_L</v>
      </c>
      <c r="BJ104" s="168" t="str">
        <f t="shared" ref="BJ104:BJ123" si="233">CONCATENATE($E104, "_", BI$4, "_", $C$102, "_", BQ$5)</f>
        <v>fft_row_tr_n</v>
      </c>
      <c r="BK104" s="170"/>
      <c r="BL104" s="170"/>
      <c r="BM104" s="169">
        <f>IF(ISNA(HLOOKUP(BG104, data!$A$1:$BOP$23, VLOOKUP(TFM!$A$2, BS!$A$66:$B$93, 2, FALSE), FALSE)), 0, (HLOOKUP(BG104, data!$A$1:$BOP$23, VLOOKUP(TFM!$A$2, BS!$A$66:$B$93, 2, FALSE), FALSE)))</f>
        <v>0</v>
      </c>
      <c r="BN104" s="169">
        <f>IF(ISNA(HLOOKUP(BH104, data!$A$1:$BOP$23, VLOOKUP(TFM!$A$2, BS!$A$66:$B$93, 2, FALSE), FALSE)), 0, (HLOOKUP(BH104, data!$A$1:$BOP$23, VLOOKUP(TFM!$A$2, BS!$A$66:$B$93, 2, FALSE), FALSE)))</f>
        <v>-35141</v>
      </c>
      <c r="BO104" s="169">
        <f>IF(ISNA(HLOOKUP(BI104, data!$A$1:$BOP$23, VLOOKUP(TFM!$A$2, BS!$A$66:$B$93, 2, FALSE), FALSE)), 0, (HLOOKUP(BI104, data!$A$1:$BOP$23, VLOOKUP(TFM!$A$2, BS!$A$66:$B$93, 2, FALSE), FALSE)))</f>
        <v>136726</v>
      </c>
      <c r="BP104" s="169">
        <f>IF(ISNA(HLOOKUP(BJ104, data!$A$1:$BOP$23, VLOOKUP(TFM!$A$2, BS!$A$66:$B$93, 2, FALSE), FALSE)), 0, (HLOOKUP(BJ104, data!$A$1:$BOP$23, VLOOKUP(TFM!$A$2, BS!$A$66:$B$93, 2, FALSE), FALSE)))</f>
        <v>-171867</v>
      </c>
      <c r="BQ104" s="169">
        <f t="shared" ref="BQ104:BQ123" si="234">BO104-BN104+BM104</f>
        <v>171867</v>
      </c>
    </row>
    <row r="105" spans="1:72" s="43" customFormat="1" x14ac:dyDescent="0.2">
      <c r="A105" s="43" t="s">
        <v>6</v>
      </c>
      <c r="C105" s="180" t="s">
        <v>3</v>
      </c>
      <c r="D105" s="36" t="s">
        <v>177</v>
      </c>
      <c r="E105" s="43" t="str">
        <f t="shared" si="205"/>
        <v>ffmg</v>
      </c>
      <c r="F105" s="97" t="str">
        <f t="shared" si="206"/>
        <v>ffmg_s1_tr</v>
      </c>
      <c r="G105" s="97" t="str">
        <f t="shared" si="207"/>
        <v>ffmg_s1_tr_A</v>
      </c>
      <c r="H105" s="97" t="str">
        <f t="shared" si="208"/>
        <v>ffmg_s1_tr_L</v>
      </c>
      <c r="I105" s="97" t="str">
        <f t="shared" si="209"/>
        <v>ffmg_s1_tr_n</v>
      </c>
      <c r="J105" s="99">
        <f>IF(ISNA(HLOOKUP(F105, data!$A$1:$BOP$23, VLOOKUP(TFM!$A$2, BS!$A$66:$B$93, 2, FALSE), FALSE)), 0, (HLOOKUP(F105, data!$A$1:$BOP$23, VLOOKUP(TFM!$A$2, BS!$A$66:$B$93, 2, FALSE), FALSE)))</f>
        <v>0</v>
      </c>
      <c r="K105" s="99">
        <f>IF(ISNA(HLOOKUP(G105, data!$A$1:$BOP$23, VLOOKUP(TFM!$A$2, BS!$A$66:$B$93, 2, FALSE), FALSE)), 0, (HLOOKUP(G105, data!$A$1:$BOP$23, VLOOKUP(TFM!$A$2, BS!$A$66:$B$93, 2, FALSE), FALSE)))</f>
        <v>1122</v>
      </c>
      <c r="L105" s="99">
        <f>IF(ISNA(HLOOKUP(H105, data!$A$1:$BOP$23, VLOOKUP(TFM!$A$2, BS!$A$66:$B$93, 2, FALSE), FALSE)), 0, (HLOOKUP(H105, data!$A$1:$BOP$23, VLOOKUP(TFM!$A$2, BS!$A$66:$B$93, 2, FALSE), FALSE)))</f>
        <v>1122</v>
      </c>
      <c r="M105" s="99">
        <f>IF(ISNA(HLOOKUP(I105, data!$A$1:$BOP$23, VLOOKUP(TFM!$A$2, BS!$A$66:$B$93, 2, FALSE), FALSE)), 0, (HLOOKUP(I105, data!$A$1:$BOP$23, VLOOKUP(TFM!$A$2, BS!$A$66:$B$93, 2, FALSE), FALSE)))</f>
        <v>0</v>
      </c>
      <c r="N105" s="99">
        <f>K105-L105+J105</f>
        <v>0</v>
      </c>
      <c r="O105" s="97" t="str">
        <f t="shared" si="211"/>
        <v>ffmg_h_tr</v>
      </c>
      <c r="P105" s="97" t="str">
        <f t="shared" si="212"/>
        <v>ffmg_h_tr_A</v>
      </c>
      <c r="Q105" s="97" t="str">
        <f t="shared" si="213"/>
        <v>ffmg_h_tr_L</v>
      </c>
      <c r="R105" s="97" t="str">
        <f t="shared" si="214"/>
        <v>ffmg_h_tr_n</v>
      </c>
      <c r="S105" s="171"/>
      <c r="T105" s="171"/>
      <c r="U105" s="99">
        <f>IF(ISNA(HLOOKUP(O105, data!$A$1:$BOP$23, VLOOKUP(TFM!$A$2, BS!$A$66:$B$93, 2, FALSE), FALSE)), 0, (HLOOKUP(O105, data!$A$1:$BOP$23, VLOOKUP(TFM!$A$2, BS!$A$66:$B$93, 2, FALSE), FALSE)))</f>
        <v>0</v>
      </c>
      <c r="V105" s="99">
        <f>IF(ISNA(HLOOKUP(P105, data!$A$1:$BOP$23, VLOOKUP(TFM!$A$2, BS!$A$66:$B$93, 2, FALSE), FALSE)), 0, (HLOOKUP(P105, data!$A$1:$BOP$23, VLOOKUP(TFM!$A$2, BS!$A$66:$B$93, 2, FALSE), FALSE)))</f>
        <v>0</v>
      </c>
      <c r="W105" s="99">
        <f>IF(ISNA(HLOOKUP(Q105, data!$A$1:$BOP$23, VLOOKUP(TFM!$A$2, BS!$A$66:$B$93, 2, FALSE), FALSE)), 0, (HLOOKUP(Q105, data!$A$1:$BOP$23, VLOOKUP(TFM!$A$2, BS!$A$66:$B$93, 2, FALSE), FALSE)))</f>
        <v>0</v>
      </c>
      <c r="X105" s="99">
        <f>IF(ISNA(HLOOKUP(R105, data!$A$1:$BOP$23, VLOOKUP(TFM!$A$2, BS!$A$66:$B$93, 2, FALSE), FALSE)), 0, (HLOOKUP(R105, data!$A$1:$BOP$23, VLOOKUP(TFM!$A$2, BS!$A$66:$B$93, 2, FALSE), FALSE)))</f>
        <v>0</v>
      </c>
      <c r="Y105" s="99">
        <f t="shared" ref="Y105:Y123" si="235">V105-W105+U105</f>
        <v>0</v>
      </c>
      <c r="Z105" s="97" t="str">
        <f t="shared" si="215"/>
        <v>ffmg_g_tr</v>
      </c>
      <c r="AA105" s="97" t="str">
        <f t="shared" si="216"/>
        <v>ffmg_g_tr_A</v>
      </c>
      <c r="AB105" s="97" t="str">
        <f t="shared" si="217"/>
        <v>ffmg_g_tr_L</v>
      </c>
      <c r="AC105" s="97" t="str">
        <f t="shared" si="218"/>
        <v>ffmg_g_tr_n</v>
      </c>
      <c r="AD105" s="171"/>
      <c r="AE105" s="171"/>
      <c r="AF105" s="99">
        <f>IF(ISNA(HLOOKUP(Z105, data!$A$1:$BOP$23, VLOOKUP(TFM!$A$2, BS!$A$66:$B$93, 2, FALSE), FALSE)), 0, (HLOOKUP(Z105, data!$A$1:$BOP$23, VLOOKUP(TFM!$A$2, BS!$A$66:$B$93, 2, FALSE), FALSE)))</f>
        <v>0</v>
      </c>
      <c r="AG105" s="99">
        <f>IF(ISNA(HLOOKUP(AA105, data!$A$1:$BOP$23, VLOOKUP(TFM!$A$2, BS!$A$66:$B$93, 2, FALSE), FALSE)), 0, (HLOOKUP(AA105, data!$A$1:$BOP$23, VLOOKUP(TFM!$A$2, BS!$A$66:$B$93, 2, FALSE), FALSE)))</f>
        <v>0</v>
      </c>
      <c r="AH105" s="99">
        <f>IF(ISNA(HLOOKUP(AB105, data!$A$1:$BOP$23, VLOOKUP(TFM!$A$2, BS!$A$66:$B$93, 2, FALSE), FALSE)), 0, (HLOOKUP(AB105, data!$A$1:$BOP$23, VLOOKUP(TFM!$A$2, BS!$A$66:$B$93, 2, FALSE), FALSE)))</f>
        <v>0</v>
      </c>
      <c r="AI105" s="99">
        <f>IF(ISNA(HLOOKUP(AC105, data!$A$1:$BOP$23, VLOOKUP(TFM!$A$2, BS!$A$66:$B$93, 2, FALSE), FALSE)), 0, (HLOOKUP(AC105, data!$A$1:$BOP$23, VLOOKUP(TFM!$A$2, BS!$A$66:$B$93, 2, FALSE), FALSE)))</f>
        <v>0</v>
      </c>
      <c r="AJ105" s="99">
        <f t="shared" si="219"/>
        <v>0</v>
      </c>
      <c r="AK105" s="97" t="str">
        <f t="shared" si="220"/>
        <v>ffmg_f_tr</v>
      </c>
      <c r="AL105" s="97" t="str">
        <f t="shared" si="221"/>
        <v>ffmg_f_tr_A</v>
      </c>
      <c r="AM105" s="97" t="str">
        <f t="shared" si="222"/>
        <v>ffmg_f_tr_L</v>
      </c>
      <c r="AN105" s="97" t="str">
        <f t="shared" si="223"/>
        <v>ffmg_f_tr_n</v>
      </c>
      <c r="AO105" s="171"/>
      <c r="AP105" s="171"/>
      <c r="AQ105" s="99">
        <f>IF(ISNA(HLOOKUP(AK105, data!$A$1:$BOP$23, VLOOKUP(TFM!$A$2, BS!$A$66:$B$93, 2, FALSE), FALSE)), 0, (HLOOKUP(AK105, data!$A$1:$BOP$23, VLOOKUP(TFM!$A$2, BS!$A$66:$B$93, 2, FALSE), FALSE)))</f>
        <v>0</v>
      </c>
      <c r="AR105" s="99">
        <f>IF(ISNA(HLOOKUP(AL105, data!$A$1:$BOP$23, VLOOKUP(TFM!$A$2, BS!$A$66:$B$93, 2, FALSE), FALSE)), 0, (HLOOKUP(AL105, data!$A$1:$BOP$23, VLOOKUP(TFM!$A$2, BS!$A$66:$B$93, 2, FALSE), FALSE)))</f>
        <v>1122</v>
      </c>
      <c r="AS105" s="99">
        <f>IF(ISNA(HLOOKUP(AM105, data!$A$1:$BOP$23, VLOOKUP(TFM!$A$2, BS!$A$66:$B$93, 2, FALSE), FALSE)), 0, (HLOOKUP(AM105, data!$A$1:$BOP$23, VLOOKUP(TFM!$A$2, BS!$A$66:$B$93, 2, FALSE), FALSE)))</f>
        <v>1122</v>
      </c>
      <c r="AT105" s="99">
        <f>IF(ISNA(HLOOKUP(AN105, data!$A$1:$BOP$23, VLOOKUP(TFM!$A$2, BS!$A$66:$B$93, 2, FALSE), FALSE)), 0, (HLOOKUP(AN105, data!$A$1:$BOP$23, VLOOKUP(TFM!$A$2, BS!$A$66:$B$93, 2, FALSE), FALSE)))</f>
        <v>0</v>
      </c>
      <c r="AU105" s="99">
        <f t="shared" si="224"/>
        <v>0</v>
      </c>
      <c r="AV105" s="97" t="str">
        <f t="shared" si="225"/>
        <v>ffmg_nf_tr</v>
      </c>
      <c r="AW105" s="97" t="str">
        <f t="shared" si="226"/>
        <v>ffmg_nf_tr_A</v>
      </c>
      <c r="AX105" s="97" t="str">
        <f t="shared" si="227"/>
        <v>ffmg_nf_tr_L</v>
      </c>
      <c r="AY105" s="97" t="str">
        <f t="shared" si="228"/>
        <v>ffmg_nf_tr_n</v>
      </c>
      <c r="AZ105" s="171"/>
      <c r="BA105" s="171"/>
      <c r="BB105" s="99">
        <f>IF(ISNA(HLOOKUP(AV105, data!$A$1:$BOP$23, VLOOKUP(TFM!$A$2, BS!$A$66:$B$93, 2, FALSE), FALSE)), 0, (HLOOKUP(AV105, data!$A$1:$BOP$23, VLOOKUP(TFM!$A$2, BS!$A$66:$B$93, 2, FALSE), FALSE)))</f>
        <v>0</v>
      </c>
      <c r="BC105" s="99">
        <f>IF(ISNA(HLOOKUP(AW105, data!$A$1:$BOP$23, VLOOKUP(TFM!$A$2, BS!$A$66:$B$93, 2, FALSE), FALSE)), 0, (HLOOKUP(AW105, data!$A$1:$BOP$23, VLOOKUP(TFM!$A$2, BS!$A$66:$B$93, 2, FALSE), FALSE)))</f>
        <v>0</v>
      </c>
      <c r="BD105" s="99">
        <f>IF(ISNA(HLOOKUP(AX105, data!$A$1:$BOP$23, VLOOKUP(TFM!$A$2, BS!$A$66:$B$93, 2, FALSE), FALSE)), 0, (HLOOKUP(AX105, data!$A$1:$BOP$23, VLOOKUP(TFM!$A$2, BS!$A$66:$B$93, 2, FALSE), FALSE)))</f>
        <v>0</v>
      </c>
      <c r="BE105" s="99">
        <f>IF(ISNA(HLOOKUP(AY105, data!$A$1:$BOP$23, VLOOKUP(TFM!$A$2, BS!$A$66:$B$93, 2, FALSE), FALSE)), 0, (HLOOKUP(AY105, data!$A$1:$BOP$23, VLOOKUP(TFM!$A$2, BS!$A$66:$B$93, 2, FALSE), FALSE)))</f>
        <v>0</v>
      </c>
      <c r="BF105" s="99">
        <f t="shared" si="229"/>
        <v>0</v>
      </c>
      <c r="BG105" s="97" t="str">
        <f t="shared" si="230"/>
        <v>ffmg_row_tr</v>
      </c>
      <c r="BH105" s="97" t="str">
        <f t="shared" si="231"/>
        <v>ffmg_row_tr_A</v>
      </c>
      <c r="BI105" s="97" t="str">
        <f t="shared" si="232"/>
        <v>ffmg_row_tr_L</v>
      </c>
      <c r="BJ105" s="97" t="str">
        <f t="shared" si="233"/>
        <v>ffmg_row_tr_n</v>
      </c>
      <c r="BK105" s="171"/>
      <c r="BL105" s="171"/>
      <c r="BM105" s="99">
        <f>IF(ISNA(HLOOKUP(BG105, data!$A$1:$BOP$23, VLOOKUP(TFM!$A$2, BS!$A$66:$B$93, 2, FALSE), FALSE)), 0, (HLOOKUP(BG105, data!$A$1:$BOP$23, VLOOKUP(TFM!$A$2, BS!$A$66:$B$93, 2, FALSE), FALSE)))</f>
        <v>0</v>
      </c>
      <c r="BN105" s="99">
        <f>IF(ISNA(HLOOKUP(BH105, data!$A$1:$BOP$23, VLOOKUP(TFM!$A$2, BS!$A$66:$B$93, 2, FALSE), FALSE)), 0, (HLOOKUP(BH105, data!$A$1:$BOP$23, VLOOKUP(TFM!$A$2, BS!$A$66:$B$93, 2, FALSE), FALSE)))</f>
        <v>1122</v>
      </c>
      <c r="BO105" s="99">
        <f>IF(ISNA(HLOOKUP(BI105, data!$A$1:$BOP$23, VLOOKUP(TFM!$A$2, BS!$A$66:$B$93, 2, FALSE), FALSE)), 0, (HLOOKUP(BI105, data!$A$1:$BOP$23, VLOOKUP(TFM!$A$2, BS!$A$66:$B$93, 2, FALSE), FALSE)))</f>
        <v>1122</v>
      </c>
      <c r="BP105" s="99">
        <f>IF(ISNA(HLOOKUP(BJ105, data!$A$1:$BOP$23, VLOOKUP(TFM!$A$2, BS!$A$66:$B$93, 2, FALSE), FALSE)), 0, (HLOOKUP(BJ105, data!$A$1:$BOP$23, VLOOKUP(TFM!$A$2, BS!$A$66:$B$93, 2, FALSE), FALSE)))</f>
        <v>0</v>
      </c>
      <c r="BQ105" s="99">
        <f t="shared" si="234"/>
        <v>0</v>
      </c>
    </row>
    <row r="106" spans="1:72" s="43" customFormat="1" x14ac:dyDescent="0.2">
      <c r="A106" s="43" t="s">
        <v>13</v>
      </c>
      <c r="C106" s="180" t="s">
        <v>12</v>
      </c>
      <c r="D106" s="36" t="s">
        <v>178</v>
      </c>
      <c r="E106" s="43" t="str">
        <f t="shared" si="205"/>
        <v>ffmd</v>
      </c>
      <c r="F106" s="97" t="str">
        <f t="shared" si="206"/>
        <v>ffmd_s1_tr</v>
      </c>
      <c r="G106" s="97" t="str">
        <f t="shared" si="207"/>
        <v>ffmd_s1_tr_A</v>
      </c>
      <c r="H106" s="97" t="str">
        <f t="shared" si="208"/>
        <v>ffmd_s1_tr_L</v>
      </c>
      <c r="I106" s="97" t="str">
        <f t="shared" si="209"/>
        <v>ffmd_s1_tr_n</v>
      </c>
      <c r="J106" s="99">
        <f>IF(ISNA(HLOOKUP(F106, data!$A$1:$BOP$23, VLOOKUP(TFM!$A$2, BS!$A$66:$B$93, 2, FALSE), FALSE)), 0, (HLOOKUP(F106, data!$A$1:$BOP$23, VLOOKUP(TFM!$A$2, BS!$A$66:$B$93, 2, FALSE), FALSE)))</f>
        <v>0</v>
      </c>
      <c r="K106" s="99">
        <f>IF(ISNA(HLOOKUP(G106, data!$A$1:$BOP$23, VLOOKUP(TFM!$A$2, BS!$A$66:$B$93, 2, FALSE), FALSE)), 0, (HLOOKUP(G106, data!$A$1:$BOP$23, VLOOKUP(TFM!$A$2, BS!$A$66:$B$93, 2, FALSE), FALSE)))</f>
        <v>-7074</v>
      </c>
      <c r="L106" s="99">
        <f>IF(ISNA(HLOOKUP(H106, data!$A$1:$BOP$23, VLOOKUP(TFM!$A$2, BS!$A$66:$B$93, 2, FALSE), FALSE)), 0, (HLOOKUP(H106, data!$A$1:$BOP$23, VLOOKUP(TFM!$A$2, BS!$A$66:$B$93, 2, FALSE), FALSE)))</f>
        <v>-77143</v>
      </c>
      <c r="M106" s="99">
        <f>IF(ISNA(HLOOKUP(I106, data!$A$1:$BOP$23, VLOOKUP(TFM!$A$2, BS!$A$66:$B$93, 2, FALSE), FALSE)), 0, (HLOOKUP(I106, data!$A$1:$BOP$23, VLOOKUP(TFM!$A$2, BS!$A$66:$B$93, 2, FALSE), FALSE)))</f>
        <v>70069</v>
      </c>
      <c r="N106" s="99">
        <f t="shared" ref="N106:N123" si="236">K106-L106+J106</f>
        <v>70069</v>
      </c>
      <c r="O106" s="97" t="str">
        <f t="shared" si="211"/>
        <v>ffmd_h_tr</v>
      </c>
      <c r="P106" s="97" t="str">
        <f t="shared" si="212"/>
        <v>ffmd_h_tr_A</v>
      </c>
      <c r="Q106" s="97" t="str">
        <f t="shared" si="213"/>
        <v>ffmd_h_tr_L</v>
      </c>
      <c r="R106" s="97" t="str">
        <f t="shared" si="214"/>
        <v>ffmd_h_tr_n</v>
      </c>
      <c r="S106" s="171"/>
      <c r="T106" s="171"/>
      <c r="U106" s="99">
        <f>IF(ISNA(HLOOKUP(O106, data!$A$1:$BOP$23, VLOOKUP(TFM!$A$2, BS!$A$66:$B$93, 2, FALSE), FALSE)), 0, (HLOOKUP(O106, data!$A$1:$BOP$23, VLOOKUP(TFM!$A$2, BS!$A$66:$B$93, 2, FALSE), FALSE)))</f>
        <v>18275</v>
      </c>
      <c r="V106" s="99">
        <f>IF(ISNA(HLOOKUP(P106, data!$A$1:$BOP$23, VLOOKUP(TFM!$A$2, BS!$A$66:$B$93, 2, FALSE), FALSE)), 0, (HLOOKUP(P106, data!$A$1:$BOP$23, VLOOKUP(TFM!$A$2, BS!$A$66:$B$93, 2, FALSE), FALSE)))</f>
        <v>0</v>
      </c>
      <c r="W106" s="99">
        <f>IF(ISNA(HLOOKUP(Q106, data!$A$1:$BOP$23, VLOOKUP(TFM!$A$2, BS!$A$66:$B$93, 2, FALSE), FALSE)), 0, (HLOOKUP(Q106, data!$A$1:$BOP$23, VLOOKUP(TFM!$A$2, BS!$A$66:$B$93, 2, FALSE), FALSE)))</f>
        <v>0</v>
      </c>
      <c r="X106" s="99">
        <f>IF(ISNA(HLOOKUP(R106, data!$A$1:$BOP$23, VLOOKUP(TFM!$A$2, BS!$A$66:$B$93, 2, FALSE), FALSE)), 0, (HLOOKUP(R106, data!$A$1:$BOP$23, VLOOKUP(TFM!$A$2, BS!$A$66:$B$93, 2, FALSE), FALSE)))</f>
        <v>0</v>
      </c>
      <c r="Y106" s="99">
        <f t="shared" si="235"/>
        <v>18275</v>
      </c>
      <c r="Z106" s="97" t="str">
        <f t="shared" si="215"/>
        <v>ffmd_g_tr</v>
      </c>
      <c r="AA106" s="97" t="str">
        <f t="shared" si="216"/>
        <v>ffmd_g_tr_A</v>
      </c>
      <c r="AB106" s="97" t="str">
        <f t="shared" si="217"/>
        <v>ffmd_g_tr_L</v>
      </c>
      <c r="AC106" s="97" t="str">
        <f t="shared" si="218"/>
        <v>ffmd_g_tr_n</v>
      </c>
      <c r="AD106" s="171"/>
      <c r="AE106" s="171"/>
      <c r="AF106" s="99">
        <f>IF(ISNA(HLOOKUP(Z106, data!$A$1:$BOP$23, VLOOKUP(TFM!$A$2, BS!$A$66:$B$93, 2, FALSE), FALSE)), 0, (HLOOKUP(Z106, data!$A$1:$BOP$23, VLOOKUP(TFM!$A$2, BS!$A$66:$B$93, 2, FALSE), FALSE)))</f>
        <v>0</v>
      </c>
      <c r="AG106" s="99">
        <f>IF(ISNA(HLOOKUP(AA106, data!$A$1:$BOP$23, VLOOKUP(TFM!$A$2, BS!$A$66:$B$93, 2, FALSE), FALSE)), 0, (HLOOKUP(AA106, data!$A$1:$BOP$23, VLOOKUP(TFM!$A$2, BS!$A$66:$B$93, 2, FALSE), FALSE)))</f>
        <v>51795</v>
      </c>
      <c r="AH106" s="99">
        <f>IF(ISNA(HLOOKUP(AB106, data!$A$1:$BOP$23, VLOOKUP(TFM!$A$2, BS!$A$66:$B$93, 2, FALSE), FALSE)), 0, (HLOOKUP(AB106, data!$A$1:$BOP$23, VLOOKUP(TFM!$A$2, BS!$A$66:$B$93, 2, FALSE), FALSE)))</f>
        <v>533</v>
      </c>
      <c r="AI106" s="99">
        <f>IF(ISNA(HLOOKUP(AC106, data!$A$1:$BOP$23, VLOOKUP(TFM!$A$2, BS!$A$66:$B$93, 2, FALSE), FALSE)), 0, (HLOOKUP(AC106, data!$A$1:$BOP$23, VLOOKUP(TFM!$A$2, BS!$A$66:$B$93, 2, FALSE), FALSE)))</f>
        <v>51262</v>
      </c>
      <c r="AJ106" s="99">
        <f t="shared" si="219"/>
        <v>-51262</v>
      </c>
      <c r="AK106" s="97" t="str">
        <f t="shared" si="220"/>
        <v>ffmd_f_tr</v>
      </c>
      <c r="AL106" s="97" t="str">
        <f t="shared" si="221"/>
        <v>ffmd_f_tr_A</v>
      </c>
      <c r="AM106" s="97" t="str">
        <f t="shared" si="222"/>
        <v>ffmd_f_tr_L</v>
      </c>
      <c r="AN106" s="97" t="str">
        <f t="shared" si="223"/>
        <v>ffmd_f_tr_n</v>
      </c>
      <c r="AO106" s="171"/>
      <c r="AP106" s="171"/>
      <c r="AQ106" s="99">
        <f>IF(ISNA(HLOOKUP(AK106, data!$A$1:$BOP$23, VLOOKUP(TFM!$A$2, BS!$A$66:$B$93, 2, FALSE), FALSE)), 0, (HLOOKUP(AK106, data!$A$1:$BOP$23, VLOOKUP(TFM!$A$2, BS!$A$66:$B$93, 2, FALSE), FALSE)))</f>
        <v>0</v>
      </c>
      <c r="AR106" s="99">
        <f>IF(ISNA(HLOOKUP(AL106, data!$A$1:$BOP$23, VLOOKUP(TFM!$A$2, BS!$A$66:$B$93, 2, FALSE), FALSE)), 0, (HLOOKUP(AL106, data!$A$1:$BOP$23, VLOOKUP(TFM!$A$2, BS!$A$66:$B$93, 2, FALSE), FALSE)))</f>
        <v>-84852</v>
      </c>
      <c r="AS106" s="99">
        <f>IF(ISNA(HLOOKUP(AM106, data!$A$1:$BOP$23, VLOOKUP(TFM!$A$2, BS!$A$66:$B$93, 2, FALSE), FALSE)), 0, (HLOOKUP(AM106, data!$A$1:$BOP$23, VLOOKUP(TFM!$A$2, BS!$A$66:$B$93, 2, FALSE), FALSE)))</f>
        <v>-77677</v>
      </c>
      <c r="AT106" s="99">
        <f>IF(ISNA(HLOOKUP(AN106, data!$A$1:$BOP$23, VLOOKUP(TFM!$A$2, BS!$A$66:$B$93, 2, FALSE), FALSE)), 0, (HLOOKUP(AN106, data!$A$1:$BOP$23, VLOOKUP(TFM!$A$2, BS!$A$66:$B$93, 2, FALSE), FALSE)))</f>
        <v>-7175</v>
      </c>
      <c r="AU106" s="99">
        <f t="shared" si="224"/>
        <v>7175</v>
      </c>
      <c r="AV106" s="97" t="str">
        <f t="shared" si="225"/>
        <v>ffmd_nf_tr</v>
      </c>
      <c r="AW106" s="97" t="str">
        <f t="shared" si="226"/>
        <v>ffmd_nf_tr_A</v>
      </c>
      <c r="AX106" s="97" t="str">
        <f t="shared" si="227"/>
        <v>ffmd_nf_tr_L</v>
      </c>
      <c r="AY106" s="97" t="str">
        <f t="shared" si="228"/>
        <v>ffmd_nf_tr_n</v>
      </c>
      <c r="AZ106" s="171"/>
      <c r="BA106" s="171"/>
      <c r="BB106" s="99">
        <f>IF(ISNA(HLOOKUP(AV106, data!$A$1:$BOP$23, VLOOKUP(TFM!$A$2, BS!$A$66:$B$93, 2, FALSE), FALSE)), 0, (HLOOKUP(AV106, data!$A$1:$BOP$23, VLOOKUP(TFM!$A$2, BS!$A$66:$B$93, 2, FALSE), FALSE)))</f>
        <v>7708</v>
      </c>
      <c r="BC106" s="99">
        <f>IF(ISNA(HLOOKUP(AW106, data!$A$1:$BOP$23, VLOOKUP(TFM!$A$2, BS!$A$66:$B$93, 2, FALSE), FALSE)), 0, (HLOOKUP(AW106, data!$A$1:$BOP$23, VLOOKUP(TFM!$A$2, BS!$A$66:$B$93, 2, FALSE), FALSE)))</f>
        <v>0</v>
      </c>
      <c r="BD106" s="99">
        <f>IF(ISNA(HLOOKUP(AX106, data!$A$1:$BOP$23, VLOOKUP(TFM!$A$2, BS!$A$66:$B$93, 2, FALSE), FALSE)), 0, (HLOOKUP(AX106, data!$A$1:$BOP$23, VLOOKUP(TFM!$A$2, BS!$A$66:$B$93, 2, FALSE), FALSE)))</f>
        <v>0</v>
      </c>
      <c r="BE106" s="99">
        <f>IF(ISNA(HLOOKUP(AY106, data!$A$1:$BOP$23, VLOOKUP(TFM!$A$2, BS!$A$66:$B$93, 2, FALSE), FALSE)), 0, (HLOOKUP(AY106, data!$A$1:$BOP$23, VLOOKUP(TFM!$A$2, BS!$A$66:$B$93, 2, FALSE), FALSE)))</f>
        <v>0</v>
      </c>
      <c r="BF106" s="99">
        <f t="shared" si="229"/>
        <v>7708</v>
      </c>
      <c r="BG106" s="97" t="str">
        <f t="shared" si="230"/>
        <v>ffmd_row_tr</v>
      </c>
      <c r="BH106" s="97" t="str">
        <f t="shared" si="231"/>
        <v>ffmd_row_tr_A</v>
      </c>
      <c r="BI106" s="97" t="str">
        <f t="shared" si="232"/>
        <v>ffmd_row_tr_L</v>
      </c>
      <c r="BJ106" s="97" t="str">
        <f t="shared" si="233"/>
        <v>ffmd_row_tr_n</v>
      </c>
      <c r="BK106" s="171"/>
      <c r="BL106" s="171"/>
      <c r="BM106" s="99">
        <f>IF(ISNA(HLOOKUP(BG106, data!$A$1:$BOP$23, VLOOKUP(TFM!$A$2, BS!$A$66:$B$93, 2, FALSE), FALSE)), 0, (HLOOKUP(BG106, data!$A$1:$BOP$23, VLOOKUP(TFM!$A$2, BS!$A$66:$B$93, 2, FALSE), FALSE)))</f>
        <v>0</v>
      </c>
      <c r="BN106" s="99">
        <f>IF(ISNA(HLOOKUP(BH106, data!$A$1:$BOP$23, VLOOKUP(TFM!$A$2, BS!$A$66:$B$93, 2, FALSE), FALSE)), 0, (HLOOKUP(BH106, data!$A$1:$BOP$23, VLOOKUP(TFM!$A$2, BS!$A$66:$B$93, 2, FALSE), FALSE)))</f>
        <v>-177999</v>
      </c>
      <c r="BO106" s="99">
        <f>IF(ISNA(HLOOKUP(BI106, data!$A$1:$BOP$23, VLOOKUP(TFM!$A$2, BS!$A$66:$B$93, 2, FALSE), FALSE)), 0, (HLOOKUP(BI106, data!$A$1:$BOP$23, VLOOKUP(TFM!$A$2, BS!$A$66:$B$93, 2, FALSE), FALSE)))</f>
        <v>-107930</v>
      </c>
      <c r="BP106" s="99">
        <f>IF(ISNA(HLOOKUP(BJ106, data!$A$1:$BOP$23, VLOOKUP(TFM!$A$2, BS!$A$66:$B$93, 2, FALSE), FALSE)), 0, (HLOOKUP(BJ106, data!$A$1:$BOP$23, VLOOKUP(TFM!$A$2, BS!$A$66:$B$93, 2, FALSE), FALSE)))</f>
        <v>-70069</v>
      </c>
      <c r="BQ106" s="99">
        <f t="shared" si="234"/>
        <v>70069</v>
      </c>
    </row>
    <row r="107" spans="1:72" s="43" customFormat="1" x14ac:dyDescent="0.2">
      <c r="A107" s="43" t="s">
        <v>15</v>
      </c>
      <c r="C107" s="180" t="s">
        <v>14</v>
      </c>
      <c r="D107" s="36" t="s">
        <v>179</v>
      </c>
      <c r="E107" s="43" t="str">
        <f t="shared" si="205"/>
        <v>ffd</v>
      </c>
      <c r="F107" s="97" t="str">
        <f t="shared" si="206"/>
        <v>ffd_s1_tr</v>
      </c>
      <c r="G107" s="97" t="str">
        <f t="shared" si="207"/>
        <v>ffd_s1_tr_A</v>
      </c>
      <c r="H107" s="97" t="str">
        <f t="shared" si="208"/>
        <v>ffd_s1_tr_L</v>
      </c>
      <c r="I107" s="97" t="str">
        <f t="shared" si="209"/>
        <v>ffd_s1_tr_n</v>
      </c>
      <c r="J107" s="99">
        <f>IF(ISNA(HLOOKUP(F107, data!$A$1:$BOP$23, VLOOKUP(TFM!$A$2, BS!$A$66:$B$93, 2, FALSE), FALSE)), 0, (HLOOKUP(F107, data!$A$1:$BOP$23, VLOOKUP(TFM!$A$2, BS!$A$66:$B$93, 2, FALSE), FALSE)))</f>
        <v>0</v>
      </c>
      <c r="K107" s="99">
        <f>IF(ISNA(HLOOKUP(G107, data!$A$1:$BOP$23, VLOOKUP(TFM!$A$2, BS!$A$66:$B$93, 2, FALSE), FALSE)), 0, (HLOOKUP(G107, data!$A$1:$BOP$23, VLOOKUP(TFM!$A$2, BS!$A$66:$B$93, 2, FALSE), FALSE)))</f>
        <v>118371</v>
      </c>
      <c r="L107" s="99">
        <f>IF(ISNA(HLOOKUP(H107, data!$A$1:$BOP$23, VLOOKUP(TFM!$A$2, BS!$A$66:$B$93, 2, FALSE), FALSE)), 0, (HLOOKUP(H107, data!$A$1:$BOP$23, VLOOKUP(TFM!$A$2, BS!$A$66:$B$93, 2, FALSE), FALSE)))</f>
        <v>59270</v>
      </c>
      <c r="M107" s="99">
        <f>IF(ISNA(HLOOKUP(I107, data!$A$1:$BOP$23, VLOOKUP(TFM!$A$2, BS!$A$66:$B$93, 2, FALSE), FALSE)), 0, (HLOOKUP(I107, data!$A$1:$BOP$23, VLOOKUP(TFM!$A$2, BS!$A$66:$B$93, 2, FALSE), FALSE)))</f>
        <v>59101</v>
      </c>
      <c r="N107" s="99">
        <f t="shared" si="236"/>
        <v>59101</v>
      </c>
      <c r="O107" s="97" t="str">
        <f t="shared" si="211"/>
        <v>ffd_h_tr</v>
      </c>
      <c r="P107" s="97" t="str">
        <f t="shared" si="212"/>
        <v>ffd_h_tr_A</v>
      </c>
      <c r="Q107" s="97" t="str">
        <f t="shared" si="213"/>
        <v>ffd_h_tr_L</v>
      </c>
      <c r="R107" s="97" t="str">
        <f t="shared" si="214"/>
        <v>ffd_h_tr_n</v>
      </c>
      <c r="S107" s="171"/>
      <c r="T107" s="171"/>
      <c r="U107" s="99">
        <f>IF(ISNA(HLOOKUP(O107, data!$A$1:$BOP$23, VLOOKUP(TFM!$A$2, BS!$A$66:$B$93, 2, FALSE), FALSE)), 0, (HLOOKUP(O107, data!$A$1:$BOP$23, VLOOKUP(TFM!$A$2, BS!$A$66:$B$93, 2, FALSE), FALSE)))</f>
        <v>0</v>
      </c>
      <c r="V107" s="99">
        <f>IF(ISNA(HLOOKUP(P107, data!$A$1:$BOP$23, VLOOKUP(TFM!$A$2, BS!$A$66:$B$93, 2, FALSE), FALSE)), 0, (HLOOKUP(P107, data!$A$1:$BOP$23, VLOOKUP(TFM!$A$2, BS!$A$66:$B$93, 2, FALSE), FALSE)))</f>
        <v>-16750</v>
      </c>
      <c r="W107" s="99">
        <f>IF(ISNA(HLOOKUP(Q107, data!$A$1:$BOP$23, VLOOKUP(TFM!$A$2, BS!$A$66:$B$93, 2, FALSE), FALSE)), 0, (HLOOKUP(Q107, data!$A$1:$BOP$23, VLOOKUP(TFM!$A$2, BS!$A$66:$B$93, 2, FALSE), FALSE)))</f>
        <v>-1307</v>
      </c>
      <c r="X107" s="99">
        <f>IF(ISNA(HLOOKUP(R107, data!$A$1:$BOP$23, VLOOKUP(TFM!$A$2, BS!$A$66:$B$93, 2, FALSE), FALSE)), 0, (HLOOKUP(R107, data!$A$1:$BOP$23, VLOOKUP(TFM!$A$2, BS!$A$66:$B$93, 2, FALSE), FALSE)))</f>
        <v>-15443</v>
      </c>
      <c r="Y107" s="99">
        <f t="shared" si="235"/>
        <v>-15443</v>
      </c>
      <c r="Z107" s="97" t="str">
        <f t="shared" si="215"/>
        <v>ffd_g_tr</v>
      </c>
      <c r="AA107" s="97" t="str">
        <f t="shared" si="216"/>
        <v>ffd_g_tr_A</v>
      </c>
      <c r="AB107" s="97" t="str">
        <f t="shared" si="217"/>
        <v>ffd_g_tr_L</v>
      </c>
      <c r="AC107" s="97" t="str">
        <f t="shared" si="218"/>
        <v>ffd_g_tr_n</v>
      </c>
      <c r="AD107" s="171"/>
      <c r="AE107" s="171"/>
      <c r="AF107" s="99">
        <f>IF(ISNA(HLOOKUP(Z107, data!$A$1:$BOP$23, VLOOKUP(TFM!$A$2, BS!$A$66:$B$93, 2, FALSE), FALSE)), 0, (HLOOKUP(Z107, data!$A$1:$BOP$23, VLOOKUP(TFM!$A$2, BS!$A$66:$B$93, 2, FALSE), FALSE)))</f>
        <v>0</v>
      </c>
      <c r="AG107" s="99">
        <f>IF(ISNA(HLOOKUP(AA107, data!$A$1:$BOP$23, VLOOKUP(TFM!$A$2, BS!$A$66:$B$93, 2, FALSE), FALSE)), 0, (HLOOKUP(AA107, data!$A$1:$BOP$23, VLOOKUP(TFM!$A$2, BS!$A$66:$B$93, 2, FALSE), FALSE)))</f>
        <v>-32086</v>
      </c>
      <c r="AH107" s="99">
        <f>IF(ISNA(HLOOKUP(AB107, data!$A$1:$BOP$23, VLOOKUP(TFM!$A$2, BS!$A$66:$B$93, 2, FALSE), FALSE)), 0, (HLOOKUP(AB107, data!$A$1:$BOP$23, VLOOKUP(TFM!$A$2, BS!$A$66:$B$93, 2, FALSE), FALSE)))</f>
        <v>18313</v>
      </c>
      <c r="AI107" s="99">
        <f>IF(ISNA(HLOOKUP(AC107, data!$A$1:$BOP$23, VLOOKUP(TFM!$A$2, BS!$A$66:$B$93, 2, FALSE), FALSE)), 0, (HLOOKUP(AC107, data!$A$1:$BOP$23, VLOOKUP(TFM!$A$2, BS!$A$66:$B$93, 2, FALSE), FALSE)))</f>
        <v>-50399</v>
      </c>
      <c r="AJ107" s="99">
        <f t="shared" si="219"/>
        <v>50399</v>
      </c>
      <c r="AK107" s="97" t="str">
        <f t="shared" si="220"/>
        <v>ffd_f_tr</v>
      </c>
      <c r="AL107" s="97" t="str">
        <f t="shared" si="221"/>
        <v>ffd_f_tr_A</v>
      </c>
      <c r="AM107" s="97" t="str">
        <f t="shared" si="222"/>
        <v>ffd_f_tr_L</v>
      </c>
      <c r="AN107" s="97" t="str">
        <f t="shared" si="223"/>
        <v>ffd_f_tr_n</v>
      </c>
      <c r="AO107" s="171"/>
      <c r="AP107" s="171"/>
      <c r="AQ107" s="99">
        <f>IF(ISNA(HLOOKUP(AK107, data!$A$1:$BOP$23, VLOOKUP(TFM!$A$2, BS!$A$66:$B$93, 2, FALSE), FALSE)), 0, (HLOOKUP(AK107, data!$A$1:$BOP$23, VLOOKUP(TFM!$A$2, BS!$A$66:$B$93, 2, FALSE), FALSE)))</f>
        <v>0</v>
      </c>
      <c r="AR107" s="99">
        <f>IF(ISNA(HLOOKUP(AL107, data!$A$1:$BOP$23, VLOOKUP(TFM!$A$2, BS!$A$66:$B$93, 2, FALSE), FALSE)), 0, (HLOOKUP(AL107, data!$A$1:$BOP$23, VLOOKUP(TFM!$A$2, BS!$A$66:$B$93, 2, FALSE), FALSE)))</f>
        <v>107462</v>
      </c>
      <c r="AS107" s="99">
        <f>IF(ISNA(HLOOKUP(AM107, data!$A$1:$BOP$23, VLOOKUP(TFM!$A$2, BS!$A$66:$B$93, 2, FALSE), FALSE)), 0, (HLOOKUP(AM107, data!$A$1:$BOP$23, VLOOKUP(TFM!$A$2, BS!$A$66:$B$93, 2, FALSE), FALSE)))</f>
        <v>39367</v>
      </c>
      <c r="AT107" s="99">
        <f>IF(ISNA(HLOOKUP(AN107, data!$A$1:$BOP$23, VLOOKUP(TFM!$A$2, BS!$A$66:$B$93, 2, FALSE), FALSE)), 0, (HLOOKUP(AN107, data!$A$1:$BOP$23, VLOOKUP(TFM!$A$2, BS!$A$66:$B$93, 2, FALSE), FALSE)))</f>
        <v>68095</v>
      </c>
      <c r="AU107" s="99">
        <f t="shared" si="224"/>
        <v>-68095</v>
      </c>
      <c r="AV107" s="97" t="str">
        <f t="shared" si="225"/>
        <v>ffd_nf_tr</v>
      </c>
      <c r="AW107" s="97" t="str">
        <f t="shared" si="226"/>
        <v>ffd_nf_tr_A</v>
      </c>
      <c r="AX107" s="97" t="str">
        <f t="shared" si="227"/>
        <v>ffd_nf_tr_L</v>
      </c>
      <c r="AY107" s="97" t="str">
        <f t="shared" si="228"/>
        <v>ffd_nf_tr_n</v>
      </c>
      <c r="AZ107" s="171"/>
      <c r="BA107" s="171"/>
      <c r="BB107" s="99">
        <f>IF(ISNA(HLOOKUP(AV107, data!$A$1:$BOP$23, VLOOKUP(TFM!$A$2, BS!$A$66:$B$93, 2, FALSE), FALSE)), 0, (HLOOKUP(AV107, data!$A$1:$BOP$23, VLOOKUP(TFM!$A$2, BS!$A$66:$B$93, 2, FALSE), FALSE)))</f>
        <v>0</v>
      </c>
      <c r="BC107" s="99">
        <f>IF(ISNA(HLOOKUP(AW107, data!$A$1:$BOP$23, VLOOKUP(TFM!$A$2, BS!$A$66:$B$93, 2, FALSE), FALSE)), 0, (HLOOKUP(AW107, data!$A$1:$BOP$23, VLOOKUP(TFM!$A$2, BS!$A$66:$B$93, 2, FALSE), FALSE)))</f>
        <v>59744</v>
      </c>
      <c r="BD107" s="99">
        <f>IF(ISNA(HLOOKUP(AX107, data!$A$1:$BOP$23, VLOOKUP(TFM!$A$2, BS!$A$66:$B$93, 2, FALSE), FALSE)), 0, (HLOOKUP(AX107, data!$A$1:$BOP$23, VLOOKUP(TFM!$A$2, BS!$A$66:$B$93, 2, FALSE), FALSE)))</f>
        <v>2897</v>
      </c>
      <c r="BE107" s="99">
        <f>IF(ISNA(HLOOKUP(AY107, data!$A$1:$BOP$23, VLOOKUP(TFM!$A$2, BS!$A$66:$B$93, 2, FALSE), FALSE)), 0, (HLOOKUP(AY107, data!$A$1:$BOP$23, VLOOKUP(TFM!$A$2, BS!$A$66:$B$93, 2, FALSE), FALSE)))</f>
        <v>56847</v>
      </c>
      <c r="BF107" s="99">
        <f t="shared" si="229"/>
        <v>-56847</v>
      </c>
      <c r="BG107" s="97" t="str">
        <f t="shared" si="230"/>
        <v>ffd_row_tr</v>
      </c>
      <c r="BH107" s="97" t="str">
        <f t="shared" si="231"/>
        <v>ffd_row_tr_A</v>
      </c>
      <c r="BI107" s="97" t="str">
        <f t="shared" si="232"/>
        <v>ffd_row_tr_L</v>
      </c>
      <c r="BJ107" s="97" t="str">
        <f t="shared" si="233"/>
        <v>ffd_row_tr_n</v>
      </c>
      <c r="BK107" s="171"/>
      <c r="BL107" s="171"/>
      <c r="BM107" s="99">
        <f>IF(ISNA(HLOOKUP(BG107, data!$A$1:$BOP$23, VLOOKUP(TFM!$A$2, BS!$A$66:$B$93, 2, FALSE), FALSE)), 0, (HLOOKUP(BG107, data!$A$1:$BOP$23, VLOOKUP(TFM!$A$2, BS!$A$66:$B$93, 2, FALSE), FALSE)))</f>
        <v>0</v>
      </c>
      <c r="BN107" s="99">
        <f>IF(ISNA(HLOOKUP(BH107, data!$A$1:$BOP$23, VLOOKUP(TFM!$A$2, BS!$A$66:$B$93, 2, FALSE), FALSE)), 0, (HLOOKUP(BH107, data!$A$1:$BOP$23, VLOOKUP(TFM!$A$2, BS!$A$66:$B$93, 2, FALSE), FALSE)))</f>
        <v>94818</v>
      </c>
      <c r="BO107" s="99">
        <f>IF(ISNA(HLOOKUP(BI107, data!$A$1:$BOP$23, VLOOKUP(TFM!$A$2, BS!$A$66:$B$93, 2, FALSE), FALSE)), 0, (HLOOKUP(BI107, data!$A$1:$BOP$23, VLOOKUP(TFM!$A$2, BS!$A$66:$B$93, 2, FALSE), FALSE)))</f>
        <v>153919</v>
      </c>
      <c r="BP107" s="99">
        <f>IF(ISNA(HLOOKUP(BJ107, data!$A$1:$BOP$23, VLOOKUP(TFM!$A$2, BS!$A$66:$B$93, 2, FALSE), FALSE)), 0, (HLOOKUP(BJ107, data!$A$1:$BOP$23, VLOOKUP(TFM!$A$2, BS!$A$66:$B$93, 2, FALSE), FALSE)))</f>
        <v>-59101</v>
      </c>
      <c r="BQ107" s="99">
        <f t="shared" si="234"/>
        <v>59101</v>
      </c>
    </row>
    <row r="108" spans="1:72" s="172" customFormat="1" x14ac:dyDescent="0.2">
      <c r="A108" s="172" t="s">
        <v>57</v>
      </c>
      <c r="C108" s="173" t="s">
        <v>193</v>
      </c>
      <c r="D108" s="172" t="s">
        <v>180</v>
      </c>
      <c r="E108" s="172" t="str">
        <f t="shared" si="205"/>
        <v>ffd_st</v>
      </c>
      <c r="F108" s="41" t="str">
        <f t="shared" si="206"/>
        <v>ffd_st_s1_tr</v>
      </c>
      <c r="G108" s="41" t="str">
        <f t="shared" si="207"/>
        <v>ffd_st_s1_tr_A</v>
      </c>
      <c r="H108" s="41" t="str">
        <f t="shared" si="208"/>
        <v>ffd_st_s1_tr_L</v>
      </c>
      <c r="I108" s="41" t="str">
        <f t="shared" si="209"/>
        <v>ffd_st_s1_tr_n</v>
      </c>
      <c r="J108" s="174">
        <f>IF(ISNA(HLOOKUP(F108, data!$A$1:$BOP$23, VLOOKUP(TFM!$A$2, BS!$A$66:$B$93, 2, FALSE), FALSE)), 0, (HLOOKUP(F108, data!$A$1:$BOP$23, VLOOKUP(TFM!$A$2, BS!$A$66:$B$93, 2, FALSE), FALSE)))</f>
        <v>0</v>
      </c>
      <c r="K108" s="174">
        <f>IF(ISNA(HLOOKUP(G108, data!$A$1:$BOP$23, VLOOKUP(TFM!$A$2, BS!$A$66:$B$93, 2, FALSE), FALSE)), 0, (HLOOKUP(G108, data!$A$1:$BOP$23, VLOOKUP(TFM!$A$2, BS!$A$66:$B$93, 2, FALSE), FALSE)))</f>
        <v>-53707</v>
      </c>
      <c r="L108" s="174">
        <f>IF(ISNA(HLOOKUP(H108, data!$A$1:$BOP$23, VLOOKUP(TFM!$A$2, BS!$A$66:$B$93, 2, FALSE), FALSE)), 0, (HLOOKUP(H108, data!$A$1:$BOP$23, VLOOKUP(TFM!$A$2, BS!$A$66:$B$93, 2, FALSE), FALSE)))</f>
        <v>-40902</v>
      </c>
      <c r="M108" s="174">
        <f>IF(ISNA(HLOOKUP(I108, data!$A$1:$BOP$23, VLOOKUP(TFM!$A$2, BS!$A$66:$B$93, 2, FALSE), FALSE)), 0, (HLOOKUP(I108, data!$A$1:$BOP$23, VLOOKUP(TFM!$A$2, BS!$A$66:$B$93, 2, FALSE), FALSE)))</f>
        <v>-12805</v>
      </c>
      <c r="N108" s="174">
        <f t="shared" si="236"/>
        <v>-12805</v>
      </c>
      <c r="O108" s="41" t="str">
        <f t="shared" si="211"/>
        <v>ffd_st_h_tr</v>
      </c>
      <c r="P108" s="41" t="str">
        <f t="shared" si="212"/>
        <v>ffd_st_h_tr_A</v>
      </c>
      <c r="Q108" s="41" t="str">
        <f t="shared" si="213"/>
        <v>ffd_st_h_tr_L</v>
      </c>
      <c r="R108" s="41" t="str">
        <f t="shared" si="214"/>
        <v>ffd_st_h_tr_n</v>
      </c>
      <c r="S108" s="175"/>
      <c r="T108" s="175"/>
      <c r="U108" s="174">
        <f>IF(ISNA(HLOOKUP(O108, data!$A$1:$BOP$23, VLOOKUP(TFM!$A$2, BS!$A$66:$B$93, 2, FALSE), FALSE)), 0, (HLOOKUP(O108, data!$A$1:$BOP$23, VLOOKUP(TFM!$A$2, BS!$A$66:$B$93, 2, FALSE), FALSE)))</f>
        <v>-1766</v>
      </c>
      <c r="V108" s="174">
        <f>IF(ISNA(HLOOKUP(P108, data!$A$1:$BOP$23, VLOOKUP(TFM!$A$2, BS!$A$66:$B$93, 2, FALSE), FALSE)), 0, (HLOOKUP(P108, data!$A$1:$BOP$23, VLOOKUP(TFM!$A$2, BS!$A$66:$B$93, 2, FALSE), FALSE)))</f>
        <v>0</v>
      </c>
      <c r="W108" s="174">
        <f>IF(ISNA(HLOOKUP(Q108, data!$A$1:$BOP$23, VLOOKUP(TFM!$A$2, BS!$A$66:$B$93, 2, FALSE), FALSE)), 0, (HLOOKUP(Q108, data!$A$1:$BOP$23, VLOOKUP(TFM!$A$2, BS!$A$66:$B$93, 2, FALSE), FALSE)))</f>
        <v>0</v>
      </c>
      <c r="X108" s="174">
        <f>IF(ISNA(HLOOKUP(R108, data!$A$1:$BOP$23, VLOOKUP(TFM!$A$2, BS!$A$66:$B$93, 2, FALSE), FALSE)), 0, (HLOOKUP(R108, data!$A$1:$BOP$23, VLOOKUP(TFM!$A$2, BS!$A$66:$B$93, 2, FALSE), FALSE)))</f>
        <v>0</v>
      </c>
      <c r="Y108" s="174">
        <f t="shared" si="235"/>
        <v>-1766</v>
      </c>
      <c r="Z108" s="41" t="str">
        <f t="shared" si="215"/>
        <v>ffd_st_g_tr</v>
      </c>
      <c r="AA108" s="41" t="str">
        <f t="shared" si="216"/>
        <v>ffd_st_g_tr_A</v>
      </c>
      <c r="AB108" s="41" t="str">
        <f t="shared" si="217"/>
        <v>ffd_st_g_tr_L</v>
      </c>
      <c r="AC108" s="41" t="str">
        <f t="shared" si="218"/>
        <v>ffd_st_g_tr_n</v>
      </c>
      <c r="AD108" s="175"/>
      <c r="AE108" s="175"/>
      <c r="AF108" s="174">
        <f>IF(ISNA(HLOOKUP(Z108, data!$A$1:$BOP$23, VLOOKUP(TFM!$A$2, BS!$A$66:$B$93, 2, FALSE), FALSE)), 0, (HLOOKUP(Z108, data!$A$1:$BOP$23, VLOOKUP(TFM!$A$2, BS!$A$66:$B$93, 2, FALSE), FALSE)))</f>
        <v>0</v>
      </c>
      <c r="AG108" s="174">
        <f>IF(ISNA(HLOOKUP(AA108, data!$A$1:$BOP$23, VLOOKUP(TFM!$A$2, BS!$A$66:$B$93, 2, FALSE), FALSE)), 0, (HLOOKUP(AA108, data!$A$1:$BOP$23, VLOOKUP(TFM!$A$2, BS!$A$66:$B$93, 2, FALSE), FALSE)))</f>
        <v>298</v>
      </c>
      <c r="AH108" s="174">
        <f>IF(ISNA(HLOOKUP(AB108, data!$A$1:$BOP$23, VLOOKUP(TFM!$A$2, BS!$A$66:$B$93, 2, FALSE), FALSE)), 0, (HLOOKUP(AB108, data!$A$1:$BOP$23, VLOOKUP(TFM!$A$2, BS!$A$66:$B$93, 2, FALSE), FALSE)))</f>
        <v>-1687</v>
      </c>
      <c r="AI108" s="174">
        <f>IF(ISNA(HLOOKUP(AC108, data!$A$1:$BOP$23, VLOOKUP(TFM!$A$2, BS!$A$66:$B$93, 2, FALSE), FALSE)), 0, (HLOOKUP(AC108, data!$A$1:$BOP$23, VLOOKUP(TFM!$A$2, BS!$A$66:$B$93, 2, FALSE), FALSE)))</f>
        <v>1985</v>
      </c>
      <c r="AJ108" s="174">
        <f t="shared" si="219"/>
        <v>-1985</v>
      </c>
      <c r="AK108" s="41" t="str">
        <f t="shared" si="220"/>
        <v>ffd_st_f_tr</v>
      </c>
      <c r="AL108" s="41" t="str">
        <f t="shared" si="221"/>
        <v>ffd_st_f_tr_A</v>
      </c>
      <c r="AM108" s="41" t="str">
        <f t="shared" si="222"/>
        <v>ffd_st_f_tr_L</v>
      </c>
      <c r="AN108" s="41" t="str">
        <f t="shared" si="223"/>
        <v>ffd_st_f_tr_n</v>
      </c>
      <c r="AO108" s="175"/>
      <c r="AP108" s="175"/>
      <c r="AQ108" s="174">
        <f>IF(ISNA(HLOOKUP(AK108, data!$A$1:$BOP$23, VLOOKUP(TFM!$A$2, BS!$A$66:$B$93, 2, FALSE), FALSE)), 0, (HLOOKUP(AK108, data!$A$1:$BOP$23, VLOOKUP(TFM!$A$2, BS!$A$66:$B$93, 2, FALSE), FALSE)))</f>
        <v>0</v>
      </c>
      <c r="AR108" s="174">
        <f>IF(ISNA(HLOOKUP(AL108, data!$A$1:$BOP$23, VLOOKUP(TFM!$A$2, BS!$A$66:$B$93, 2, FALSE), FALSE)), 0, (HLOOKUP(AL108, data!$A$1:$BOP$23, VLOOKUP(TFM!$A$2, BS!$A$66:$B$93, 2, FALSE), FALSE)))</f>
        <v>-75938</v>
      </c>
      <c r="AS108" s="174">
        <f>IF(ISNA(HLOOKUP(AM108, data!$A$1:$BOP$23, VLOOKUP(TFM!$A$2, BS!$A$66:$B$93, 2, FALSE), FALSE)), 0, (HLOOKUP(AM108, data!$A$1:$BOP$23, VLOOKUP(TFM!$A$2, BS!$A$66:$B$93, 2, FALSE), FALSE)))</f>
        <v>-38659</v>
      </c>
      <c r="AT108" s="174">
        <f>IF(ISNA(HLOOKUP(AN108, data!$A$1:$BOP$23, VLOOKUP(TFM!$A$2, BS!$A$66:$B$93, 2, FALSE), FALSE)), 0, (HLOOKUP(AN108, data!$A$1:$BOP$23, VLOOKUP(TFM!$A$2, BS!$A$66:$B$93, 2, FALSE), FALSE)))</f>
        <v>-37279</v>
      </c>
      <c r="AU108" s="174">
        <f t="shared" si="224"/>
        <v>37279</v>
      </c>
      <c r="AV108" s="41" t="str">
        <f t="shared" si="225"/>
        <v>ffd_st_nf_tr</v>
      </c>
      <c r="AW108" s="41" t="str">
        <f t="shared" si="226"/>
        <v>ffd_st_nf_tr_A</v>
      </c>
      <c r="AX108" s="41" t="str">
        <f t="shared" si="227"/>
        <v>ffd_st_nf_tr_L</v>
      </c>
      <c r="AY108" s="41" t="str">
        <f t="shared" si="228"/>
        <v>ffd_st_nf_tr_n</v>
      </c>
      <c r="AZ108" s="175"/>
      <c r="BA108" s="175"/>
      <c r="BB108" s="174">
        <f>IF(ISNA(HLOOKUP(AV108, data!$A$1:$BOP$23, VLOOKUP(TFM!$A$2, BS!$A$66:$B$93, 2, FALSE), FALSE)), 0, (HLOOKUP(AV108, data!$A$1:$BOP$23, VLOOKUP(TFM!$A$2, BS!$A$66:$B$93, 2, FALSE), FALSE)))</f>
        <v>0</v>
      </c>
      <c r="BC108" s="174">
        <f>IF(ISNA(HLOOKUP(AW108, data!$A$1:$BOP$23, VLOOKUP(TFM!$A$2, BS!$A$66:$B$93, 2, FALSE), FALSE)), 0, (HLOOKUP(AW108, data!$A$1:$BOP$23, VLOOKUP(TFM!$A$2, BS!$A$66:$B$93, 2, FALSE), FALSE)))</f>
        <v>23698</v>
      </c>
      <c r="BD108" s="174">
        <f>IF(ISNA(HLOOKUP(AX108, data!$A$1:$BOP$23, VLOOKUP(TFM!$A$2, BS!$A$66:$B$93, 2, FALSE), FALSE)), 0, (HLOOKUP(AX108, data!$A$1:$BOP$23, VLOOKUP(TFM!$A$2, BS!$A$66:$B$93, 2, FALSE), FALSE)))</f>
        <v>-556</v>
      </c>
      <c r="BE108" s="174">
        <f>IF(ISNA(HLOOKUP(AY108, data!$A$1:$BOP$23, VLOOKUP(TFM!$A$2, BS!$A$66:$B$93, 2, FALSE), FALSE)), 0, (HLOOKUP(AY108, data!$A$1:$BOP$23, VLOOKUP(TFM!$A$2, BS!$A$66:$B$93, 2, FALSE), FALSE)))</f>
        <v>24254</v>
      </c>
      <c r="BF108" s="174">
        <f t="shared" si="229"/>
        <v>-24254</v>
      </c>
      <c r="BG108" s="41" t="str">
        <f t="shared" si="230"/>
        <v>ffd_st_row_tr</v>
      </c>
      <c r="BH108" s="41" t="str">
        <f t="shared" si="231"/>
        <v>ffd_st_row_tr_A</v>
      </c>
      <c r="BI108" s="41" t="str">
        <f t="shared" si="232"/>
        <v>ffd_st_row_tr_L</v>
      </c>
      <c r="BJ108" s="41" t="str">
        <f t="shared" si="233"/>
        <v>ffd_st_row_tr_n</v>
      </c>
      <c r="BK108" s="175"/>
      <c r="BL108" s="175"/>
      <c r="BM108" s="174">
        <f>IF(ISNA(HLOOKUP(BG108, data!$A$1:$BOP$23, VLOOKUP(TFM!$A$2, BS!$A$66:$B$93, 2, FALSE), FALSE)), 0, (HLOOKUP(BG108, data!$A$1:$BOP$23, VLOOKUP(TFM!$A$2, BS!$A$66:$B$93, 2, FALSE), FALSE)))</f>
        <v>0</v>
      </c>
      <c r="BN108" s="174">
        <f>IF(ISNA(HLOOKUP(BH108, data!$A$1:$BOP$23, VLOOKUP(TFM!$A$2, BS!$A$66:$B$93, 2, FALSE), FALSE)), 0, (HLOOKUP(BH108, data!$A$1:$BOP$23, VLOOKUP(TFM!$A$2, BS!$A$66:$B$93, 2, FALSE), FALSE)))</f>
        <v>4255</v>
      </c>
      <c r="BO108" s="174">
        <f>IF(ISNA(HLOOKUP(BI108, data!$A$1:$BOP$23, VLOOKUP(TFM!$A$2, BS!$A$66:$B$93, 2, FALSE), FALSE)), 0, (HLOOKUP(BI108, data!$A$1:$BOP$23, VLOOKUP(TFM!$A$2, BS!$A$66:$B$93, 2, FALSE), FALSE)))</f>
        <v>-8550</v>
      </c>
      <c r="BP108" s="174">
        <f>IF(ISNA(HLOOKUP(BJ108, data!$A$1:$BOP$23, VLOOKUP(TFM!$A$2, BS!$A$66:$B$93, 2, FALSE), FALSE)), 0, (HLOOKUP(BJ108, data!$A$1:$BOP$23, VLOOKUP(TFM!$A$2, BS!$A$66:$B$93, 2, FALSE), FALSE)))</f>
        <v>12805</v>
      </c>
      <c r="BQ108" s="174">
        <f t="shared" si="234"/>
        <v>-12805</v>
      </c>
    </row>
    <row r="109" spans="1:72" s="172" customFormat="1" x14ac:dyDescent="0.2">
      <c r="A109" s="172" t="s">
        <v>59</v>
      </c>
      <c r="C109" s="173" t="s">
        <v>194</v>
      </c>
      <c r="D109" s="172" t="s">
        <v>181</v>
      </c>
      <c r="E109" s="172" t="str">
        <f t="shared" si="205"/>
        <v>ffd_lt</v>
      </c>
      <c r="F109" s="41" t="str">
        <f t="shared" si="206"/>
        <v>ffd_lt_s1_tr</v>
      </c>
      <c r="G109" s="41" t="str">
        <f t="shared" si="207"/>
        <v>ffd_lt_s1_tr_A</v>
      </c>
      <c r="H109" s="41" t="str">
        <f t="shared" si="208"/>
        <v>ffd_lt_s1_tr_L</v>
      </c>
      <c r="I109" s="41" t="str">
        <f t="shared" si="209"/>
        <v>ffd_lt_s1_tr_n</v>
      </c>
      <c r="J109" s="174">
        <f>IF(ISNA(HLOOKUP(F109, data!$A$1:$BOP$23, VLOOKUP(TFM!$A$2, BS!$A$66:$B$93, 2, FALSE), FALSE)), 0, (HLOOKUP(F109, data!$A$1:$BOP$23, VLOOKUP(TFM!$A$2, BS!$A$66:$B$93, 2, FALSE), FALSE)))</f>
        <v>0</v>
      </c>
      <c r="K109" s="174">
        <f>IF(ISNA(HLOOKUP(G109, data!$A$1:$BOP$23, VLOOKUP(TFM!$A$2, BS!$A$66:$B$93, 2, FALSE), FALSE)), 0, (HLOOKUP(G109, data!$A$1:$BOP$23, VLOOKUP(TFM!$A$2, BS!$A$66:$B$93, 2, FALSE), FALSE)))</f>
        <v>172078</v>
      </c>
      <c r="L109" s="174">
        <f>IF(ISNA(HLOOKUP(H109, data!$A$1:$BOP$23, VLOOKUP(TFM!$A$2, BS!$A$66:$B$93, 2, FALSE), FALSE)), 0, (HLOOKUP(H109, data!$A$1:$BOP$23, VLOOKUP(TFM!$A$2, BS!$A$66:$B$93, 2, FALSE), FALSE)))</f>
        <v>100172</v>
      </c>
      <c r="M109" s="174">
        <f>IF(ISNA(HLOOKUP(I109, data!$A$1:$BOP$23, VLOOKUP(TFM!$A$2, BS!$A$66:$B$93, 2, FALSE), FALSE)), 0, (HLOOKUP(I109, data!$A$1:$BOP$23, VLOOKUP(TFM!$A$2, BS!$A$66:$B$93, 2, FALSE), FALSE)))</f>
        <v>71906</v>
      </c>
      <c r="N109" s="174">
        <f t="shared" si="236"/>
        <v>71906</v>
      </c>
      <c r="O109" s="41" t="str">
        <f t="shared" si="211"/>
        <v>ffd_lt_h_tr</v>
      </c>
      <c r="P109" s="41" t="str">
        <f t="shared" si="212"/>
        <v>ffd_lt_h_tr_A</v>
      </c>
      <c r="Q109" s="41" t="str">
        <f t="shared" si="213"/>
        <v>ffd_lt_h_tr_L</v>
      </c>
      <c r="R109" s="41" t="str">
        <f t="shared" si="214"/>
        <v>ffd_lt_h_tr_n</v>
      </c>
      <c r="S109" s="175"/>
      <c r="T109" s="175"/>
      <c r="U109" s="174">
        <f>IF(ISNA(HLOOKUP(O109, data!$A$1:$BOP$23, VLOOKUP(TFM!$A$2, BS!$A$66:$B$93, 2, FALSE), FALSE)), 0, (HLOOKUP(O109, data!$A$1:$BOP$23, VLOOKUP(TFM!$A$2, BS!$A$66:$B$93, 2, FALSE), FALSE)))</f>
        <v>0</v>
      </c>
      <c r="V109" s="174">
        <f>IF(ISNA(HLOOKUP(P109, data!$A$1:$BOP$23, VLOOKUP(TFM!$A$2, BS!$A$66:$B$93, 2, FALSE), FALSE)), 0, (HLOOKUP(P109, data!$A$1:$BOP$23, VLOOKUP(TFM!$A$2, BS!$A$66:$B$93, 2, FALSE), FALSE)))</f>
        <v>-14984</v>
      </c>
      <c r="W109" s="174">
        <f>IF(ISNA(HLOOKUP(Q109, data!$A$1:$BOP$23, VLOOKUP(TFM!$A$2, BS!$A$66:$B$93, 2, FALSE), FALSE)), 0, (HLOOKUP(Q109, data!$A$1:$BOP$23, VLOOKUP(TFM!$A$2, BS!$A$66:$B$93, 2, FALSE), FALSE)))</f>
        <v>-1307</v>
      </c>
      <c r="X109" s="174">
        <f>IF(ISNA(HLOOKUP(R109, data!$A$1:$BOP$23, VLOOKUP(TFM!$A$2, BS!$A$66:$B$93, 2, FALSE), FALSE)), 0, (HLOOKUP(R109, data!$A$1:$BOP$23, VLOOKUP(TFM!$A$2, BS!$A$66:$B$93, 2, FALSE), FALSE)))</f>
        <v>-13677</v>
      </c>
      <c r="Y109" s="174">
        <f t="shared" si="235"/>
        <v>-13677</v>
      </c>
      <c r="Z109" s="41" t="str">
        <f t="shared" si="215"/>
        <v>ffd_lt_g_tr</v>
      </c>
      <c r="AA109" s="41" t="str">
        <f t="shared" si="216"/>
        <v>ffd_lt_g_tr_A</v>
      </c>
      <c r="AB109" s="41" t="str">
        <f t="shared" si="217"/>
        <v>ffd_lt_g_tr_L</v>
      </c>
      <c r="AC109" s="41" t="str">
        <f t="shared" si="218"/>
        <v>ffd_lt_g_tr_n</v>
      </c>
      <c r="AD109" s="175"/>
      <c r="AE109" s="175"/>
      <c r="AF109" s="174">
        <f>IF(ISNA(HLOOKUP(Z109, data!$A$1:$BOP$23, VLOOKUP(TFM!$A$2, BS!$A$66:$B$93, 2, FALSE), FALSE)), 0, (HLOOKUP(Z109, data!$A$1:$BOP$23, VLOOKUP(TFM!$A$2, BS!$A$66:$B$93, 2, FALSE), FALSE)))</f>
        <v>0</v>
      </c>
      <c r="AG109" s="174">
        <f>IF(ISNA(HLOOKUP(AA109, data!$A$1:$BOP$23, VLOOKUP(TFM!$A$2, BS!$A$66:$B$93, 2, FALSE), FALSE)), 0, (HLOOKUP(AA109, data!$A$1:$BOP$23, VLOOKUP(TFM!$A$2, BS!$A$66:$B$93, 2, FALSE), FALSE)))</f>
        <v>-32384</v>
      </c>
      <c r="AH109" s="174">
        <f>IF(ISNA(HLOOKUP(AB109, data!$A$1:$BOP$23, VLOOKUP(TFM!$A$2, BS!$A$66:$B$93, 2, FALSE), FALSE)), 0, (HLOOKUP(AB109, data!$A$1:$BOP$23, VLOOKUP(TFM!$A$2, BS!$A$66:$B$93, 2, FALSE), FALSE)))</f>
        <v>20000</v>
      </c>
      <c r="AI109" s="174">
        <f>IF(ISNA(HLOOKUP(AC109, data!$A$1:$BOP$23, VLOOKUP(TFM!$A$2, BS!$A$66:$B$93, 2, FALSE), FALSE)), 0, (HLOOKUP(AC109, data!$A$1:$BOP$23, VLOOKUP(TFM!$A$2, BS!$A$66:$B$93, 2, FALSE), FALSE)))</f>
        <v>-52384</v>
      </c>
      <c r="AJ109" s="174">
        <f t="shared" si="219"/>
        <v>52384</v>
      </c>
      <c r="AK109" s="41" t="str">
        <f t="shared" si="220"/>
        <v>ffd_lt_f_tr</v>
      </c>
      <c r="AL109" s="41" t="str">
        <f t="shared" si="221"/>
        <v>ffd_lt_f_tr_A</v>
      </c>
      <c r="AM109" s="41" t="str">
        <f t="shared" si="222"/>
        <v>ffd_lt_f_tr_L</v>
      </c>
      <c r="AN109" s="41" t="str">
        <f t="shared" si="223"/>
        <v>ffd_lt_f_tr_n</v>
      </c>
      <c r="AO109" s="175"/>
      <c r="AP109" s="175"/>
      <c r="AQ109" s="174">
        <f>IF(ISNA(HLOOKUP(AK109, data!$A$1:$BOP$23, VLOOKUP(TFM!$A$2, BS!$A$66:$B$93, 2, FALSE), FALSE)), 0, (HLOOKUP(AK109, data!$A$1:$BOP$23, VLOOKUP(TFM!$A$2, BS!$A$66:$B$93, 2, FALSE), FALSE)))</f>
        <v>0</v>
      </c>
      <c r="AR109" s="174">
        <f>IF(ISNA(HLOOKUP(AL109, data!$A$1:$BOP$23, VLOOKUP(TFM!$A$2, BS!$A$66:$B$93, 2, FALSE), FALSE)), 0, (HLOOKUP(AL109, data!$A$1:$BOP$23, VLOOKUP(TFM!$A$2, BS!$A$66:$B$93, 2, FALSE), FALSE)))</f>
        <v>183400</v>
      </c>
      <c r="AS109" s="174">
        <f>IF(ISNA(HLOOKUP(AM109, data!$A$1:$BOP$23, VLOOKUP(TFM!$A$2, BS!$A$66:$B$93, 2, FALSE), FALSE)), 0, (HLOOKUP(AM109, data!$A$1:$BOP$23, VLOOKUP(TFM!$A$2, BS!$A$66:$B$93, 2, FALSE), FALSE)))</f>
        <v>78026</v>
      </c>
      <c r="AT109" s="174">
        <f>IF(ISNA(HLOOKUP(AN109, data!$A$1:$BOP$23, VLOOKUP(TFM!$A$2, BS!$A$66:$B$93, 2, FALSE), FALSE)), 0, (HLOOKUP(AN109, data!$A$1:$BOP$23, VLOOKUP(TFM!$A$2, BS!$A$66:$B$93, 2, FALSE), FALSE)))</f>
        <v>105374</v>
      </c>
      <c r="AU109" s="174">
        <f t="shared" si="224"/>
        <v>-105374</v>
      </c>
      <c r="AV109" s="41" t="str">
        <f t="shared" si="225"/>
        <v>ffd_lt_nf_tr</v>
      </c>
      <c r="AW109" s="41" t="str">
        <f t="shared" si="226"/>
        <v>ffd_lt_nf_tr_A</v>
      </c>
      <c r="AX109" s="41" t="str">
        <f t="shared" si="227"/>
        <v>ffd_lt_nf_tr_L</v>
      </c>
      <c r="AY109" s="41" t="str">
        <f t="shared" si="228"/>
        <v>ffd_lt_nf_tr_n</v>
      </c>
      <c r="AZ109" s="175"/>
      <c r="BA109" s="175"/>
      <c r="BB109" s="174">
        <f>IF(ISNA(HLOOKUP(AV109, data!$A$1:$BOP$23, VLOOKUP(TFM!$A$2, BS!$A$66:$B$93, 2, FALSE), FALSE)), 0, (HLOOKUP(AV109, data!$A$1:$BOP$23, VLOOKUP(TFM!$A$2, BS!$A$66:$B$93, 2, FALSE), FALSE)))</f>
        <v>0</v>
      </c>
      <c r="BC109" s="174">
        <f>IF(ISNA(HLOOKUP(AW109, data!$A$1:$BOP$23, VLOOKUP(TFM!$A$2, BS!$A$66:$B$93, 2, FALSE), FALSE)), 0, (HLOOKUP(AW109, data!$A$1:$BOP$23, VLOOKUP(TFM!$A$2, BS!$A$66:$B$93, 2, FALSE), FALSE)))</f>
        <v>36046</v>
      </c>
      <c r="BD109" s="174">
        <f>IF(ISNA(HLOOKUP(AX109, data!$A$1:$BOP$23, VLOOKUP(TFM!$A$2, BS!$A$66:$B$93, 2, FALSE), FALSE)), 0, (HLOOKUP(AX109, data!$A$1:$BOP$23, VLOOKUP(TFM!$A$2, BS!$A$66:$B$93, 2, FALSE), FALSE)))</f>
        <v>3453</v>
      </c>
      <c r="BE109" s="174">
        <f>IF(ISNA(HLOOKUP(AY109, data!$A$1:$BOP$23, VLOOKUP(TFM!$A$2, BS!$A$66:$B$93, 2, FALSE), FALSE)), 0, (HLOOKUP(AY109, data!$A$1:$BOP$23, VLOOKUP(TFM!$A$2, BS!$A$66:$B$93, 2, FALSE), FALSE)))</f>
        <v>32593</v>
      </c>
      <c r="BF109" s="174">
        <f t="shared" si="229"/>
        <v>-32593</v>
      </c>
      <c r="BG109" s="41" t="str">
        <f t="shared" si="230"/>
        <v>ffd_lt_row_tr</v>
      </c>
      <c r="BH109" s="41" t="str">
        <f t="shared" si="231"/>
        <v>ffd_lt_row_tr_A</v>
      </c>
      <c r="BI109" s="41" t="str">
        <f t="shared" si="232"/>
        <v>ffd_lt_row_tr_L</v>
      </c>
      <c r="BJ109" s="41" t="str">
        <f t="shared" si="233"/>
        <v>ffd_lt_row_tr_n</v>
      </c>
      <c r="BK109" s="175"/>
      <c r="BL109" s="175"/>
      <c r="BM109" s="174">
        <f>IF(ISNA(HLOOKUP(BG109, data!$A$1:$BOP$23, VLOOKUP(TFM!$A$2, BS!$A$66:$B$93, 2, FALSE), FALSE)), 0, (HLOOKUP(BG109, data!$A$1:$BOP$23, VLOOKUP(TFM!$A$2, BS!$A$66:$B$93, 2, FALSE), FALSE)))</f>
        <v>0</v>
      </c>
      <c r="BN109" s="174">
        <f>IF(ISNA(HLOOKUP(BH109, data!$A$1:$BOP$23, VLOOKUP(TFM!$A$2, BS!$A$66:$B$93, 2, FALSE), FALSE)), 0, (HLOOKUP(BH109, data!$A$1:$BOP$23, VLOOKUP(TFM!$A$2, BS!$A$66:$B$93, 2, FALSE), FALSE)))</f>
        <v>90563</v>
      </c>
      <c r="BO109" s="174">
        <f>IF(ISNA(HLOOKUP(BI109, data!$A$1:$BOP$23, VLOOKUP(TFM!$A$2, BS!$A$66:$B$93, 2, FALSE), FALSE)), 0, (HLOOKUP(BI109, data!$A$1:$BOP$23, VLOOKUP(TFM!$A$2, BS!$A$66:$B$93, 2, FALSE), FALSE)))</f>
        <v>162469</v>
      </c>
      <c r="BP109" s="174">
        <f>IF(ISNA(HLOOKUP(BJ109, data!$A$1:$BOP$23, VLOOKUP(TFM!$A$2, BS!$A$66:$B$93, 2, FALSE), FALSE)), 0, (HLOOKUP(BJ109, data!$A$1:$BOP$23, VLOOKUP(TFM!$A$2, BS!$A$66:$B$93, 2, FALSE), FALSE)))</f>
        <v>-71906</v>
      </c>
      <c r="BQ109" s="174">
        <f t="shared" si="234"/>
        <v>71906</v>
      </c>
    </row>
    <row r="110" spans="1:72" s="43" customFormat="1" x14ac:dyDescent="0.2">
      <c r="A110" s="43" t="s">
        <v>17</v>
      </c>
      <c r="C110" s="180" t="s">
        <v>16</v>
      </c>
      <c r="D110" s="36" t="s">
        <v>174</v>
      </c>
      <c r="E110" s="43" t="str">
        <f t="shared" si="205"/>
        <v>ffl</v>
      </c>
      <c r="F110" s="97" t="str">
        <f t="shared" si="206"/>
        <v>ffl_s1_tr</v>
      </c>
      <c r="G110" s="97" t="str">
        <f t="shared" si="207"/>
        <v>ffl_s1_tr_A</v>
      </c>
      <c r="H110" s="97" t="str">
        <f t="shared" si="208"/>
        <v>ffl_s1_tr_L</v>
      </c>
      <c r="I110" s="97" t="str">
        <f t="shared" si="209"/>
        <v>ffl_s1_tr_n</v>
      </c>
      <c r="J110" s="99">
        <f>IF(ISNA(HLOOKUP(F110, data!$A$1:$BOP$23, VLOOKUP(TFM!$A$2, BS!$A$66:$B$93, 2, FALSE), FALSE)), 0, (HLOOKUP(F110, data!$A$1:$BOP$23, VLOOKUP(TFM!$A$2, BS!$A$66:$B$93, 2, FALSE), FALSE)))</f>
        <v>0</v>
      </c>
      <c r="K110" s="99">
        <f>IF(ISNA(HLOOKUP(G110, data!$A$1:$BOP$23, VLOOKUP(TFM!$A$2, BS!$A$66:$B$93, 2, FALSE), FALSE)), 0, (HLOOKUP(G110, data!$A$1:$BOP$23, VLOOKUP(TFM!$A$2, BS!$A$66:$B$93, 2, FALSE), FALSE)))</f>
        <v>34472</v>
      </c>
      <c r="L110" s="99">
        <f>IF(ISNA(HLOOKUP(H110, data!$A$1:$BOP$23, VLOOKUP(TFM!$A$2, BS!$A$66:$B$93, 2, FALSE), FALSE)), 0, (HLOOKUP(H110, data!$A$1:$BOP$23, VLOOKUP(TFM!$A$2, BS!$A$66:$B$93, 2, FALSE), FALSE)))</f>
        <v>42737</v>
      </c>
      <c r="M110" s="99">
        <f>IF(ISNA(HLOOKUP(I110, data!$A$1:$BOP$23, VLOOKUP(TFM!$A$2, BS!$A$66:$B$93, 2, FALSE), FALSE)), 0, (HLOOKUP(I110, data!$A$1:$BOP$23, VLOOKUP(TFM!$A$2, BS!$A$66:$B$93, 2, FALSE), FALSE)))</f>
        <v>-8265</v>
      </c>
      <c r="N110" s="99">
        <f t="shared" si="236"/>
        <v>-8265</v>
      </c>
      <c r="O110" s="97" t="str">
        <f t="shared" si="211"/>
        <v>ffl_h_tr</v>
      </c>
      <c r="P110" s="97" t="str">
        <f t="shared" si="212"/>
        <v>ffl_h_tr_A</v>
      </c>
      <c r="Q110" s="97" t="str">
        <f t="shared" si="213"/>
        <v>ffl_h_tr_L</v>
      </c>
      <c r="R110" s="97" t="str">
        <f t="shared" si="214"/>
        <v>ffl_h_tr_n</v>
      </c>
      <c r="S110" s="171"/>
      <c r="T110" s="171"/>
      <c r="U110" s="99">
        <f>IF(ISNA(HLOOKUP(O110, data!$A$1:$BOP$23, VLOOKUP(TFM!$A$2, BS!$A$66:$B$93, 2, FALSE), FALSE)), 0, (HLOOKUP(O110, data!$A$1:$BOP$23, VLOOKUP(TFM!$A$2, BS!$A$66:$B$93, 2, FALSE), FALSE)))</f>
        <v>-45958</v>
      </c>
      <c r="V110" s="99">
        <f>IF(ISNA(HLOOKUP(P110, data!$A$1:$BOP$23, VLOOKUP(TFM!$A$2, BS!$A$66:$B$93, 2, FALSE), FALSE)), 0, (HLOOKUP(P110, data!$A$1:$BOP$23, VLOOKUP(TFM!$A$2, BS!$A$66:$B$93, 2, FALSE), FALSE)))</f>
        <v>0</v>
      </c>
      <c r="W110" s="99">
        <f>IF(ISNA(HLOOKUP(Q110, data!$A$1:$BOP$23, VLOOKUP(TFM!$A$2, BS!$A$66:$B$93, 2, FALSE), FALSE)), 0, (HLOOKUP(Q110, data!$A$1:$BOP$23, VLOOKUP(TFM!$A$2, BS!$A$66:$B$93, 2, FALSE), FALSE)))</f>
        <v>0</v>
      </c>
      <c r="X110" s="99">
        <f>IF(ISNA(HLOOKUP(R110, data!$A$1:$BOP$23, VLOOKUP(TFM!$A$2, BS!$A$66:$B$93, 2, FALSE), FALSE)), 0, (HLOOKUP(R110, data!$A$1:$BOP$23, VLOOKUP(TFM!$A$2, BS!$A$66:$B$93, 2, FALSE), FALSE)))</f>
        <v>0</v>
      </c>
      <c r="Y110" s="99">
        <f t="shared" si="235"/>
        <v>-45958</v>
      </c>
      <c r="Z110" s="97" t="str">
        <f t="shared" si="215"/>
        <v>ffl_g_tr</v>
      </c>
      <c r="AA110" s="97" t="str">
        <f t="shared" si="216"/>
        <v>ffl_g_tr_A</v>
      </c>
      <c r="AB110" s="97" t="str">
        <f t="shared" si="217"/>
        <v>ffl_g_tr_L</v>
      </c>
      <c r="AC110" s="97" t="str">
        <f t="shared" si="218"/>
        <v>ffl_g_tr_n</v>
      </c>
      <c r="AD110" s="171"/>
      <c r="AE110" s="171"/>
      <c r="AF110" s="99">
        <f>IF(ISNA(HLOOKUP(Z110, data!$A$1:$BOP$23, VLOOKUP(TFM!$A$2, BS!$A$66:$B$93, 2, FALSE), FALSE)), 0, (HLOOKUP(Z110, data!$A$1:$BOP$23, VLOOKUP(TFM!$A$2, BS!$A$66:$B$93, 2, FALSE), FALSE)))</f>
        <v>0</v>
      </c>
      <c r="AG110" s="99">
        <f>IF(ISNA(HLOOKUP(AA110, data!$A$1:$BOP$23, VLOOKUP(TFM!$A$2, BS!$A$66:$B$93, 2, FALSE), FALSE)), 0, (HLOOKUP(AA110, data!$A$1:$BOP$23, VLOOKUP(TFM!$A$2, BS!$A$66:$B$93, 2, FALSE), FALSE)))</f>
        <v>6861</v>
      </c>
      <c r="AH110" s="99">
        <f>IF(ISNA(HLOOKUP(AB110, data!$A$1:$BOP$23, VLOOKUP(TFM!$A$2, BS!$A$66:$B$93, 2, FALSE), FALSE)), 0, (HLOOKUP(AB110, data!$A$1:$BOP$23, VLOOKUP(TFM!$A$2, BS!$A$66:$B$93, 2, FALSE), FALSE)))</f>
        <v>4393</v>
      </c>
      <c r="AI110" s="99">
        <f>IF(ISNA(HLOOKUP(AC110, data!$A$1:$BOP$23, VLOOKUP(TFM!$A$2, BS!$A$66:$B$93, 2, FALSE), FALSE)), 0, (HLOOKUP(AC110, data!$A$1:$BOP$23, VLOOKUP(TFM!$A$2, BS!$A$66:$B$93, 2, FALSE), FALSE)))</f>
        <v>2468</v>
      </c>
      <c r="AJ110" s="99">
        <f t="shared" si="219"/>
        <v>-2468</v>
      </c>
      <c r="AK110" s="97" t="str">
        <f t="shared" si="220"/>
        <v>ffl_f_tr</v>
      </c>
      <c r="AL110" s="97" t="str">
        <f t="shared" si="221"/>
        <v>ffl_f_tr_A</v>
      </c>
      <c r="AM110" s="97" t="str">
        <f t="shared" si="222"/>
        <v>ffl_f_tr_L</v>
      </c>
      <c r="AN110" s="97" t="str">
        <f t="shared" si="223"/>
        <v>ffl_f_tr_n</v>
      </c>
      <c r="AO110" s="171"/>
      <c r="AP110" s="171"/>
      <c r="AQ110" s="99">
        <f>IF(ISNA(HLOOKUP(AK110, data!$A$1:$BOP$23, VLOOKUP(TFM!$A$2, BS!$A$66:$B$93, 2, FALSE), FALSE)), 0, (HLOOKUP(AK110, data!$A$1:$BOP$23, VLOOKUP(TFM!$A$2, BS!$A$66:$B$93, 2, FALSE), FALSE)))</f>
        <v>0</v>
      </c>
      <c r="AR110" s="99">
        <f>IF(ISNA(HLOOKUP(AL110, data!$A$1:$BOP$23, VLOOKUP(TFM!$A$2, BS!$A$66:$B$93, 2, FALSE), FALSE)), 0, (HLOOKUP(AL110, data!$A$1:$BOP$23, VLOOKUP(TFM!$A$2, BS!$A$66:$B$93, 2, FALSE), FALSE)))</f>
        <v>31640</v>
      </c>
      <c r="AS110" s="99">
        <f>IF(ISNA(HLOOKUP(AM110, data!$A$1:$BOP$23, VLOOKUP(TFM!$A$2, BS!$A$66:$B$93, 2, FALSE), FALSE)), 0, (HLOOKUP(AM110, data!$A$1:$BOP$23, VLOOKUP(TFM!$A$2, BS!$A$66:$B$93, 2, FALSE), FALSE)))</f>
        <v>96233</v>
      </c>
      <c r="AT110" s="99">
        <f>IF(ISNA(HLOOKUP(AN110, data!$A$1:$BOP$23, VLOOKUP(TFM!$A$2, BS!$A$66:$B$93, 2, FALSE), FALSE)), 0, (HLOOKUP(AN110, data!$A$1:$BOP$23, VLOOKUP(TFM!$A$2, BS!$A$66:$B$93, 2, FALSE), FALSE)))</f>
        <v>-64593</v>
      </c>
      <c r="AU110" s="99">
        <f t="shared" si="224"/>
        <v>64593</v>
      </c>
      <c r="AV110" s="97" t="str">
        <f t="shared" si="225"/>
        <v>ffl_nf_tr</v>
      </c>
      <c r="AW110" s="97" t="str">
        <f t="shared" si="226"/>
        <v>ffl_nf_tr_A</v>
      </c>
      <c r="AX110" s="97" t="str">
        <f t="shared" si="227"/>
        <v>ffl_nf_tr_L</v>
      </c>
      <c r="AY110" s="97" t="str">
        <f t="shared" si="228"/>
        <v>ffl_nf_tr_n</v>
      </c>
      <c r="AZ110" s="171"/>
      <c r="BA110" s="171"/>
      <c r="BB110" s="99">
        <f>IF(ISNA(HLOOKUP(AV110, data!$A$1:$BOP$23, VLOOKUP(TFM!$A$2, BS!$A$66:$B$93, 2, FALSE), FALSE)), 0, (HLOOKUP(AV110, data!$A$1:$BOP$23, VLOOKUP(TFM!$A$2, BS!$A$66:$B$93, 2, FALSE), FALSE)))</f>
        <v>0</v>
      </c>
      <c r="BC110" s="99">
        <f>IF(ISNA(HLOOKUP(AW110, data!$A$1:$BOP$23, VLOOKUP(TFM!$A$2, BS!$A$66:$B$93, 2, FALSE), FALSE)), 0, (HLOOKUP(AW110, data!$A$1:$BOP$23, VLOOKUP(TFM!$A$2, BS!$A$66:$B$93, 2, FALSE), FALSE)))</f>
        <v>-4028</v>
      </c>
      <c r="BD110" s="99">
        <f>IF(ISNA(HLOOKUP(AX110, data!$A$1:$BOP$23, VLOOKUP(TFM!$A$2, BS!$A$66:$B$93, 2, FALSE), FALSE)), 0, (HLOOKUP(AX110, data!$A$1:$BOP$23, VLOOKUP(TFM!$A$2, BS!$A$66:$B$93, 2, FALSE), FALSE)))</f>
        <v>-103848</v>
      </c>
      <c r="BE110" s="99">
        <f>IF(ISNA(HLOOKUP(AY110, data!$A$1:$BOP$23, VLOOKUP(TFM!$A$2, BS!$A$66:$B$93, 2, FALSE), FALSE)), 0, (HLOOKUP(AY110, data!$A$1:$BOP$23, VLOOKUP(TFM!$A$2, BS!$A$66:$B$93, 2, FALSE), FALSE)))</f>
        <v>99820</v>
      </c>
      <c r="BF110" s="99">
        <f t="shared" si="229"/>
        <v>-99820</v>
      </c>
      <c r="BG110" s="97" t="str">
        <f t="shared" si="230"/>
        <v>ffl_row_tr</v>
      </c>
      <c r="BH110" s="97" t="str">
        <f t="shared" si="231"/>
        <v>ffl_row_tr_A</v>
      </c>
      <c r="BI110" s="97" t="str">
        <f t="shared" si="232"/>
        <v>ffl_row_tr_L</v>
      </c>
      <c r="BJ110" s="97" t="str">
        <f t="shared" si="233"/>
        <v>ffl_row_tr_n</v>
      </c>
      <c r="BK110" s="171"/>
      <c r="BL110" s="171"/>
      <c r="BM110" s="99">
        <f>IF(ISNA(HLOOKUP(BG110, data!$A$1:$BOP$23, VLOOKUP(TFM!$A$2, BS!$A$66:$B$93, 2, FALSE), FALSE)), 0, (HLOOKUP(BG110, data!$A$1:$BOP$23, VLOOKUP(TFM!$A$2, BS!$A$66:$B$93, 2, FALSE), FALSE)))</f>
        <v>0</v>
      </c>
      <c r="BN110" s="99">
        <f>IF(ISNA(HLOOKUP(BH110, data!$A$1:$BOP$23, VLOOKUP(TFM!$A$2, BS!$A$66:$B$93, 2, FALSE), FALSE)), 0, (HLOOKUP(BH110, data!$A$1:$BOP$23, VLOOKUP(TFM!$A$2, BS!$A$66:$B$93, 2, FALSE), FALSE)))</f>
        <v>9399</v>
      </c>
      <c r="BO110" s="99">
        <f>IF(ISNA(HLOOKUP(BI110, data!$A$1:$BOP$23, VLOOKUP(TFM!$A$2, BS!$A$66:$B$93, 2, FALSE), FALSE)), 0, (HLOOKUP(BI110, data!$A$1:$BOP$23, VLOOKUP(TFM!$A$2, BS!$A$66:$B$93, 2, FALSE), FALSE)))</f>
        <v>1134</v>
      </c>
      <c r="BP110" s="99">
        <f>IF(ISNA(HLOOKUP(BJ110, data!$A$1:$BOP$23, VLOOKUP(TFM!$A$2, BS!$A$66:$B$93, 2, FALSE), FALSE)), 0, (HLOOKUP(BJ110, data!$A$1:$BOP$23, VLOOKUP(TFM!$A$2, BS!$A$66:$B$93, 2, FALSE), FALSE)))</f>
        <v>8265</v>
      </c>
      <c r="BQ110" s="99">
        <f t="shared" si="234"/>
        <v>-8265</v>
      </c>
    </row>
    <row r="111" spans="1:72" s="172" customFormat="1" x14ac:dyDescent="0.2">
      <c r="A111" s="172" t="s">
        <v>60</v>
      </c>
      <c r="C111" s="173" t="s">
        <v>195</v>
      </c>
      <c r="D111" s="172" t="s">
        <v>182</v>
      </c>
      <c r="E111" s="172" t="str">
        <f t="shared" si="205"/>
        <v>ffl_st</v>
      </c>
      <c r="F111" s="41" t="str">
        <f t="shared" si="206"/>
        <v>ffl_st_s1_tr</v>
      </c>
      <c r="G111" s="41" t="str">
        <f t="shared" si="207"/>
        <v>ffl_st_s1_tr_A</v>
      </c>
      <c r="H111" s="41" t="str">
        <f t="shared" si="208"/>
        <v>ffl_st_s1_tr_L</v>
      </c>
      <c r="I111" s="41" t="str">
        <f t="shared" si="209"/>
        <v>ffl_st_s1_tr_n</v>
      </c>
      <c r="J111" s="174">
        <f>IF(ISNA(HLOOKUP(F111, data!$A$1:$BOP$23, VLOOKUP(TFM!$A$2, BS!$A$66:$B$93, 2, FALSE), FALSE)), 0, (HLOOKUP(F111, data!$A$1:$BOP$23, VLOOKUP(TFM!$A$2, BS!$A$66:$B$93, 2, FALSE), FALSE)))</f>
        <v>0</v>
      </c>
      <c r="K111" s="174">
        <f>IF(ISNA(HLOOKUP(G111, data!$A$1:$BOP$23, VLOOKUP(TFM!$A$2, BS!$A$66:$B$93, 2, FALSE), FALSE)), 0, (HLOOKUP(G111, data!$A$1:$BOP$23, VLOOKUP(TFM!$A$2, BS!$A$66:$B$93, 2, FALSE), FALSE)))</f>
        <v>-55192</v>
      </c>
      <c r="L111" s="174">
        <f>IF(ISNA(HLOOKUP(H111, data!$A$1:$BOP$23, VLOOKUP(TFM!$A$2, BS!$A$66:$B$93, 2, FALSE), FALSE)), 0, (HLOOKUP(H111, data!$A$1:$BOP$23, VLOOKUP(TFM!$A$2, BS!$A$66:$B$93, 2, FALSE), FALSE)))</f>
        <v>-30176</v>
      </c>
      <c r="M111" s="174">
        <f>IF(ISNA(HLOOKUP(I111, data!$A$1:$BOP$23, VLOOKUP(TFM!$A$2, BS!$A$66:$B$93, 2, FALSE), FALSE)), 0, (HLOOKUP(I111, data!$A$1:$BOP$23, VLOOKUP(TFM!$A$2, BS!$A$66:$B$93, 2, FALSE), FALSE)))</f>
        <v>-25016</v>
      </c>
      <c r="N111" s="174">
        <f t="shared" si="236"/>
        <v>-25016</v>
      </c>
      <c r="O111" s="41" t="str">
        <f t="shared" si="211"/>
        <v>ffl_st_h_tr</v>
      </c>
      <c r="P111" s="41" t="str">
        <f t="shared" si="212"/>
        <v>ffl_st_h_tr_A</v>
      </c>
      <c r="Q111" s="41" t="str">
        <f t="shared" si="213"/>
        <v>ffl_st_h_tr_L</v>
      </c>
      <c r="R111" s="41" t="str">
        <f t="shared" si="214"/>
        <v>ffl_st_h_tr_n</v>
      </c>
      <c r="S111" s="175"/>
      <c r="T111" s="175"/>
      <c r="U111" s="174">
        <f>IF(ISNA(HLOOKUP(O111, data!$A$1:$BOP$23, VLOOKUP(TFM!$A$2, BS!$A$66:$B$93, 2, FALSE), FALSE)), 0, (HLOOKUP(O111, data!$A$1:$BOP$23, VLOOKUP(TFM!$A$2, BS!$A$66:$B$93, 2, FALSE), FALSE)))</f>
        <v>-4122</v>
      </c>
      <c r="V111" s="174">
        <f>IF(ISNA(HLOOKUP(P111, data!$A$1:$BOP$23, VLOOKUP(TFM!$A$2, BS!$A$66:$B$93, 2, FALSE), FALSE)), 0, (HLOOKUP(P111, data!$A$1:$BOP$23, VLOOKUP(TFM!$A$2, BS!$A$66:$B$93, 2, FALSE), FALSE)))</f>
        <v>0</v>
      </c>
      <c r="W111" s="174">
        <f>IF(ISNA(HLOOKUP(Q111, data!$A$1:$BOP$23, VLOOKUP(TFM!$A$2, BS!$A$66:$B$93, 2, FALSE), FALSE)), 0, (HLOOKUP(Q111, data!$A$1:$BOP$23, VLOOKUP(TFM!$A$2, BS!$A$66:$B$93, 2, FALSE), FALSE)))</f>
        <v>0</v>
      </c>
      <c r="X111" s="174">
        <f>IF(ISNA(HLOOKUP(R111, data!$A$1:$BOP$23, VLOOKUP(TFM!$A$2, BS!$A$66:$B$93, 2, FALSE), FALSE)), 0, (HLOOKUP(R111, data!$A$1:$BOP$23, VLOOKUP(TFM!$A$2, BS!$A$66:$B$93, 2, FALSE), FALSE)))</f>
        <v>0</v>
      </c>
      <c r="Y111" s="174">
        <f t="shared" si="235"/>
        <v>-4122</v>
      </c>
      <c r="Z111" s="41" t="str">
        <f t="shared" si="215"/>
        <v>ffl_st_g_tr</v>
      </c>
      <c r="AA111" s="41" t="str">
        <f t="shared" si="216"/>
        <v>ffl_st_g_tr_A</v>
      </c>
      <c r="AB111" s="41" t="str">
        <f t="shared" si="217"/>
        <v>ffl_st_g_tr_L</v>
      </c>
      <c r="AC111" s="41" t="str">
        <f t="shared" si="218"/>
        <v>ffl_st_g_tr_n</v>
      </c>
      <c r="AD111" s="175"/>
      <c r="AE111" s="175"/>
      <c r="AF111" s="174">
        <f>IF(ISNA(HLOOKUP(Z111, data!$A$1:$BOP$23, VLOOKUP(TFM!$A$2, BS!$A$66:$B$93, 2, FALSE), FALSE)), 0, (HLOOKUP(Z111, data!$A$1:$BOP$23, VLOOKUP(TFM!$A$2, BS!$A$66:$B$93, 2, FALSE), FALSE)))</f>
        <v>0</v>
      </c>
      <c r="AG111" s="174">
        <f>IF(ISNA(HLOOKUP(AA111, data!$A$1:$BOP$23, VLOOKUP(TFM!$A$2, BS!$A$66:$B$93, 2, FALSE), FALSE)), 0, (HLOOKUP(AA111, data!$A$1:$BOP$23, VLOOKUP(TFM!$A$2, BS!$A$66:$B$93, 2, FALSE), FALSE)))</f>
        <v>350</v>
      </c>
      <c r="AH111" s="174">
        <f>IF(ISNA(HLOOKUP(AB111, data!$A$1:$BOP$23, VLOOKUP(TFM!$A$2, BS!$A$66:$B$93, 2, FALSE), FALSE)), 0, (HLOOKUP(AB111, data!$A$1:$BOP$23, VLOOKUP(TFM!$A$2, BS!$A$66:$B$93, 2, FALSE), FALSE)))</f>
        <v>1428</v>
      </c>
      <c r="AI111" s="174">
        <f>IF(ISNA(HLOOKUP(AC111, data!$A$1:$BOP$23, VLOOKUP(TFM!$A$2, BS!$A$66:$B$93, 2, FALSE), FALSE)), 0, (HLOOKUP(AC111, data!$A$1:$BOP$23, VLOOKUP(TFM!$A$2, BS!$A$66:$B$93, 2, FALSE), FALSE)))</f>
        <v>-1078</v>
      </c>
      <c r="AJ111" s="174">
        <f t="shared" si="219"/>
        <v>1078</v>
      </c>
      <c r="AK111" s="41" t="str">
        <f t="shared" si="220"/>
        <v>ffl_st_f_tr</v>
      </c>
      <c r="AL111" s="41" t="str">
        <f t="shared" si="221"/>
        <v>ffl_st_f_tr_A</v>
      </c>
      <c r="AM111" s="41" t="str">
        <f t="shared" si="222"/>
        <v>ffl_st_f_tr_L</v>
      </c>
      <c r="AN111" s="41" t="str">
        <f t="shared" si="223"/>
        <v>ffl_st_f_tr_n</v>
      </c>
      <c r="AO111" s="175"/>
      <c r="AP111" s="175"/>
      <c r="AQ111" s="174">
        <f>IF(ISNA(HLOOKUP(AK111, data!$A$1:$BOP$23, VLOOKUP(TFM!$A$2, BS!$A$66:$B$93, 2, FALSE), FALSE)), 0, (HLOOKUP(AK111, data!$A$1:$BOP$23, VLOOKUP(TFM!$A$2, BS!$A$66:$B$93, 2, FALSE), FALSE)))</f>
        <v>0</v>
      </c>
      <c r="AR111" s="174">
        <f>IF(ISNA(HLOOKUP(AL111, data!$A$1:$BOP$23, VLOOKUP(TFM!$A$2, BS!$A$66:$B$93, 2, FALSE), FALSE)), 0, (HLOOKUP(AL111, data!$A$1:$BOP$23, VLOOKUP(TFM!$A$2, BS!$A$66:$B$93, 2, FALSE), FALSE)))</f>
        <v>-56812</v>
      </c>
      <c r="AS111" s="174">
        <f>IF(ISNA(HLOOKUP(AM111, data!$A$1:$BOP$23, VLOOKUP(TFM!$A$2, BS!$A$66:$B$93, 2, FALSE), FALSE)), 0, (HLOOKUP(AM111, data!$A$1:$BOP$23, VLOOKUP(TFM!$A$2, BS!$A$66:$B$93, 2, FALSE), FALSE)))</f>
        <v>40119</v>
      </c>
      <c r="AT111" s="174">
        <f>IF(ISNA(HLOOKUP(AN111, data!$A$1:$BOP$23, VLOOKUP(TFM!$A$2, BS!$A$66:$B$93, 2, FALSE), FALSE)), 0, (HLOOKUP(AN111, data!$A$1:$BOP$23, VLOOKUP(TFM!$A$2, BS!$A$66:$B$93, 2, FALSE), FALSE)))</f>
        <v>-96931</v>
      </c>
      <c r="AU111" s="174">
        <f t="shared" si="224"/>
        <v>96931</v>
      </c>
      <c r="AV111" s="41" t="str">
        <f t="shared" si="225"/>
        <v>ffl_st_nf_tr</v>
      </c>
      <c r="AW111" s="41" t="str">
        <f t="shared" si="226"/>
        <v>ffl_st_nf_tr_A</v>
      </c>
      <c r="AX111" s="41" t="str">
        <f t="shared" si="227"/>
        <v>ffl_st_nf_tr_L</v>
      </c>
      <c r="AY111" s="41" t="str">
        <f t="shared" si="228"/>
        <v>ffl_st_nf_tr_n</v>
      </c>
      <c r="AZ111" s="175"/>
      <c r="BA111" s="175"/>
      <c r="BB111" s="174">
        <f>IF(ISNA(HLOOKUP(AV111, data!$A$1:$BOP$23, VLOOKUP(TFM!$A$2, BS!$A$66:$B$93, 2, FALSE), FALSE)), 0, (HLOOKUP(AV111, data!$A$1:$BOP$23, VLOOKUP(TFM!$A$2, BS!$A$66:$B$93, 2, FALSE), FALSE)))</f>
        <v>0</v>
      </c>
      <c r="BC111" s="174">
        <f>IF(ISNA(HLOOKUP(AW111, data!$A$1:$BOP$23, VLOOKUP(TFM!$A$2, BS!$A$66:$B$93, 2, FALSE), FALSE)), 0, (HLOOKUP(AW111, data!$A$1:$BOP$23, VLOOKUP(TFM!$A$2, BS!$A$66:$B$93, 2, FALSE), FALSE)))</f>
        <v>1270</v>
      </c>
      <c r="BD111" s="174">
        <f>IF(ISNA(HLOOKUP(AX111, data!$A$1:$BOP$23, VLOOKUP(TFM!$A$2, BS!$A$66:$B$93, 2, FALSE), FALSE)), 0, (HLOOKUP(AX111, data!$A$1:$BOP$23, VLOOKUP(TFM!$A$2, BS!$A$66:$B$93, 2, FALSE), FALSE)))</f>
        <v>-75845</v>
      </c>
      <c r="BE111" s="174">
        <f>IF(ISNA(HLOOKUP(AY111, data!$A$1:$BOP$23, VLOOKUP(TFM!$A$2, BS!$A$66:$B$93, 2, FALSE), FALSE)), 0, (HLOOKUP(AY111, data!$A$1:$BOP$23, VLOOKUP(TFM!$A$2, BS!$A$66:$B$93, 2, FALSE), FALSE)))</f>
        <v>77115</v>
      </c>
      <c r="BF111" s="174">
        <f t="shared" si="229"/>
        <v>-77115</v>
      </c>
      <c r="BG111" s="41" t="str">
        <f t="shared" si="230"/>
        <v>ffl_st_row_tr</v>
      </c>
      <c r="BH111" s="41" t="str">
        <f t="shared" si="231"/>
        <v>ffl_st_row_tr_A</v>
      </c>
      <c r="BI111" s="41" t="str">
        <f t="shared" si="232"/>
        <v>ffl_st_row_tr_L</v>
      </c>
      <c r="BJ111" s="41" t="str">
        <f t="shared" si="233"/>
        <v>ffl_st_row_tr_n</v>
      </c>
      <c r="BK111" s="175"/>
      <c r="BL111" s="175"/>
      <c r="BM111" s="174">
        <f>IF(ISNA(HLOOKUP(BG111, data!$A$1:$BOP$23, VLOOKUP(TFM!$A$2, BS!$A$66:$B$93, 2, FALSE), FALSE)), 0, (HLOOKUP(BG111, data!$A$1:$BOP$23, VLOOKUP(TFM!$A$2, BS!$A$66:$B$93, 2, FALSE), FALSE)))</f>
        <v>0</v>
      </c>
      <c r="BN111" s="174">
        <f>IF(ISNA(HLOOKUP(BH111, data!$A$1:$BOP$23, VLOOKUP(TFM!$A$2, BS!$A$66:$B$93, 2, FALSE), FALSE)), 0, (HLOOKUP(BH111, data!$A$1:$BOP$23, VLOOKUP(TFM!$A$2, BS!$A$66:$B$93, 2, FALSE), FALSE)))</f>
        <v>29899</v>
      </c>
      <c r="BO111" s="174">
        <f>IF(ISNA(HLOOKUP(BI111, data!$A$1:$BOP$23, VLOOKUP(TFM!$A$2, BS!$A$66:$B$93, 2, FALSE), FALSE)), 0, (HLOOKUP(BI111, data!$A$1:$BOP$23, VLOOKUP(TFM!$A$2, BS!$A$66:$B$93, 2, FALSE), FALSE)))</f>
        <v>4884</v>
      </c>
      <c r="BP111" s="174">
        <f>IF(ISNA(HLOOKUP(BJ111, data!$A$1:$BOP$23, VLOOKUP(TFM!$A$2, BS!$A$66:$B$93, 2, FALSE), FALSE)), 0, (HLOOKUP(BJ111, data!$A$1:$BOP$23, VLOOKUP(TFM!$A$2, BS!$A$66:$B$93, 2, FALSE), FALSE)))</f>
        <v>25015</v>
      </c>
      <c r="BQ111" s="174">
        <f t="shared" si="234"/>
        <v>-25015</v>
      </c>
    </row>
    <row r="112" spans="1:72" s="172" customFormat="1" x14ac:dyDescent="0.2">
      <c r="A112" s="172" t="s">
        <v>61</v>
      </c>
      <c r="C112" s="173" t="s">
        <v>196</v>
      </c>
      <c r="D112" s="172" t="s">
        <v>1480</v>
      </c>
      <c r="E112" s="172" t="str">
        <f t="shared" si="205"/>
        <v>ffl_lt</v>
      </c>
      <c r="F112" s="41" t="str">
        <f t="shared" si="206"/>
        <v>ffl_lt_s1_tr</v>
      </c>
      <c r="G112" s="41" t="str">
        <f t="shared" si="207"/>
        <v>ffl_lt_s1_tr_A</v>
      </c>
      <c r="H112" s="41" t="str">
        <f t="shared" si="208"/>
        <v>ffl_lt_s1_tr_L</v>
      </c>
      <c r="I112" s="41" t="str">
        <f t="shared" si="209"/>
        <v>ffl_lt_s1_tr_n</v>
      </c>
      <c r="J112" s="174">
        <f>IF(ISNA(HLOOKUP(F112, data!$A$1:$BOP$23, VLOOKUP(TFM!$A$2, BS!$A$66:$B$93, 2, FALSE), FALSE)), 0, (HLOOKUP(F112, data!$A$1:$BOP$23, VLOOKUP(TFM!$A$2, BS!$A$66:$B$93, 2, FALSE), FALSE)))</f>
        <v>0</v>
      </c>
      <c r="K112" s="174">
        <f>IF(ISNA(HLOOKUP(G112, data!$A$1:$BOP$23, VLOOKUP(TFM!$A$2, BS!$A$66:$B$93, 2, FALSE), FALSE)), 0, (HLOOKUP(G112, data!$A$1:$BOP$23, VLOOKUP(TFM!$A$2, BS!$A$66:$B$93, 2, FALSE), FALSE)))</f>
        <v>89664</v>
      </c>
      <c r="L112" s="174">
        <f>IF(ISNA(HLOOKUP(H112, data!$A$1:$BOP$23, VLOOKUP(TFM!$A$2, BS!$A$66:$B$93, 2, FALSE), FALSE)), 0, (HLOOKUP(H112, data!$A$1:$BOP$23, VLOOKUP(TFM!$A$2, BS!$A$66:$B$93, 2, FALSE), FALSE)))</f>
        <v>72913</v>
      </c>
      <c r="M112" s="174">
        <f>IF(ISNA(HLOOKUP(I112, data!$A$1:$BOP$23, VLOOKUP(TFM!$A$2, BS!$A$66:$B$93, 2, FALSE), FALSE)), 0, (HLOOKUP(I112, data!$A$1:$BOP$23, VLOOKUP(TFM!$A$2, BS!$A$66:$B$93, 2, FALSE), FALSE)))</f>
        <v>16751</v>
      </c>
      <c r="N112" s="174">
        <f t="shared" si="236"/>
        <v>16751</v>
      </c>
      <c r="O112" s="41" t="str">
        <f t="shared" si="211"/>
        <v>ffl_lt_h_tr</v>
      </c>
      <c r="P112" s="41" t="str">
        <f t="shared" si="212"/>
        <v>ffl_lt_h_tr_A</v>
      </c>
      <c r="Q112" s="41" t="str">
        <f t="shared" si="213"/>
        <v>ffl_lt_h_tr_L</v>
      </c>
      <c r="R112" s="41" t="str">
        <f t="shared" si="214"/>
        <v>ffl_lt_h_tr_n</v>
      </c>
      <c r="S112" s="175"/>
      <c r="T112" s="175"/>
      <c r="U112" s="174">
        <f>IF(ISNA(HLOOKUP(O112, data!$A$1:$BOP$23, VLOOKUP(TFM!$A$2, BS!$A$66:$B$93, 2, FALSE), FALSE)), 0, (HLOOKUP(O112, data!$A$1:$BOP$23, VLOOKUP(TFM!$A$2, BS!$A$66:$B$93, 2, FALSE), FALSE)))</f>
        <v>-41836</v>
      </c>
      <c r="V112" s="174">
        <f>IF(ISNA(HLOOKUP(P112, data!$A$1:$BOP$23, VLOOKUP(TFM!$A$2, BS!$A$66:$B$93, 2, FALSE), FALSE)), 0, (HLOOKUP(P112, data!$A$1:$BOP$23, VLOOKUP(TFM!$A$2, BS!$A$66:$B$93, 2, FALSE), FALSE)))</f>
        <v>0</v>
      </c>
      <c r="W112" s="174">
        <f>IF(ISNA(HLOOKUP(Q112, data!$A$1:$BOP$23, VLOOKUP(TFM!$A$2, BS!$A$66:$B$93, 2, FALSE), FALSE)), 0, (HLOOKUP(Q112, data!$A$1:$BOP$23, VLOOKUP(TFM!$A$2, BS!$A$66:$B$93, 2, FALSE), FALSE)))</f>
        <v>0</v>
      </c>
      <c r="X112" s="174">
        <f>IF(ISNA(HLOOKUP(R112, data!$A$1:$BOP$23, VLOOKUP(TFM!$A$2, BS!$A$66:$B$93, 2, FALSE), FALSE)), 0, (HLOOKUP(R112, data!$A$1:$BOP$23, VLOOKUP(TFM!$A$2, BS!$A$66:$B$93, 2, FALSE), FALSE)))</f>
        <v>0</v>
      </c>
      <c r="Y112" s="174">
        <f t="shared" si="235"/>
        <v>-41836</v>
      </c>
      <c r="Z112" s="41" t="str">
        <f t="shared" si="215"/>
        <v>ffl_lt_g_tr</v>
      </c>
      <c r="AA112" s="41" t="str">
        <f t="shared" si="216"/>
        <v>ffl_lt_g_tr_A</v>
      </c>
      <c r="AB112" s="41" t="str">
        <f t="shared" si="217"/>
        <v>ffl_lt_g_tr_L</v>
      </c>
      <c r="AC112" s="41" t="str">
        <f t="shared" si="218"/>
        <v>ffl_lt_g_tr_n</v>
      </c>
      <c r="AD112" s="175"/>
      <c r="AE112" s="175"/>
      <c r="AF112" s="174">
        <f>IF(ISNA(HLOOKUP(Z112, data!$A$1:$BOP$23, VLOOKUP(TFM!$A$2, BS!$A$66:$B$93, 2, FALSE), FALSE)), 0, (HLOOKUP(Z112, data!$A$1:$BOP$23, VLOOKUP(TFM!$A$2, BS!$A$66:$B$93, 2, FALSE), FALSE)))</f>
        <v>0</v>
      </c>
      <c r="AG112" s="174">
        <f>IF(ISNA(HLOOKUP(AA112, data!$A$1:$BOP$23, VLOOKUP(TFM!$A$2, BS!$A$66:$B$93, 2, FALSE), FALSE)), 0, (HLOOKUP(AA112, data!$A$1:$BOP$23, VLOOKUP(TFM!$A$2, BS!$A$66:$B$93, 2, FALSE), FALSE)))</f>
        <v>6511</v>
      </c>
      <c r="AH112" s="174">
        <f>IF(ISNA(HLOOKUP(AB112, data!$A$1:$BOP$23, VLOOKUP(TFM!$A$2, BS!$A$66:$B$93, 2, FALSE), FALSE)), 0, (HLOOKUP(AB112, data!$A$1:$BOP$23, VLOOKUP(TFM!$A$2, BS!$A$66:$B$93, 2, FALSE), FALSE)))</f>
        <v>2965</v>
      </c>
      <c r="AI112" s="174">
        <f>IF(ISNA(HLOOKUP(AC112, data!$A$1:$BOP$23, VLOOKUP(TFM!$A$2, BS!$A$66:$B$93, 2, FALSE), FALSE)), 0, (HLOOKUP(AC112, data!$A$1:$BOP$23, VLOOKUP(TFM!$A$2, BS!$A$66:$B$93, 2, FALSE), FALSE)))</f>
        <v>3546</v>
      </c>
      <c r="AJ112" s="174">
        <f t="shared" si="219"/>
        <v>-3546</v>
      </c>
      <c r="AK112" s="41" t="str">
        <f t="shared" si="220"/>
        <v>ffl_lt_f_tr</v>
      </c>
      <c r="AL112" s="41" t="str">
        <f t="shared" si="221"/>
        <v>ffl_lt_f_tr_A</v>
      </c>
      <c r="AM112" s="41" t="str">
        <f t="shared" si="222"/>
        <v>ffl_lt_f_tr_L</v>
      </c>
      <c r="AN112" s="41" t="str">
        <f t="shared" si="223"/>
        <v>ffl_lt_f_tr_n</v>
      </c>
      <c r="AO112" s="175"/>
      <c r="AP112" s="175"/>
      <c r="AQ112" s="174">
        <f>IF(ISNA(HLOOKUP(AK112, data!$A$1:$BOP$23, VLOOKUP(TFM!$A$2, BS!$A$66:$B$93, 2, FALSE), FALSE)), 0, (HLOOKUP(AK112, data!$A$1:$BOP$23, VLOOKUP(TFM!$A$2, BS!$A$66:$B$93, 2, FALSE), FALSE)))</f>
        <v>0</v>
      </c>
      <c r="AR112" s="174">
        <f>IF(ISNA(HLOOKUP(AL112, data!$A$1:$BOP$23, VLOOKUP(TFM!$A$2, BS!$A$66:$B$93, 2, FALSE), FALSE)), 0, (HLOOKUP(AL112, data!$A$1:$BOP$23, VLOOKUP(TFM!$A$2, BS!$A$66:$B$93, 2, FALSE), FALSE)))</f>
        <v>88451</v>
      </c>
      <c r="AS112" s="174">
        <f>IF(ISNA(HLOOKUP(AM112, data!$A$1:$BOP$23, VLOOKUP(TFM!$A$2, BS!$A$66:$B$93, 2, FALSE), FALSE)), 0, (HLOOKUP(AM112, data!$A$1:$BOP$23, VLOOKUP(TFM!$A$2, BS!$A$66:$B$93, 2, FALSE), FALSE)))</f>
        <v>56114</v>
      </c>
      <c r="AT112" s="174">
        <f>IF(ISNA(HLOOKUP(AN112, data!$A$1:$BOP$23, VLOOKUP(TFM!$A$2, BS!$A$66:$B$93, 2, FALSE), FALSE)), 0, (HLOOKUP(AN112, data!$A$1:$BOP$23, VLOOKUP(TFM!$A$2, BS!$A$66:$B$93, 2, FALSE), FALSE)))</f>
        <v>32337</v>
      </c>
      <c r="AU112" s="174">
        <f t="shared" si="224"/>
        <v>-32337</v>
      </c>
      <c r="AV112" s="41" t="str">
        <f t="shared" si="225"/>
        <v>ffl_lt_nf_tr</v>
      </c>
      <c r="AW112" s="41" t="str">
        <f t="shared" si="226"/>
        <v>ffl_lt_nf_tr_A</v>
      </c>
      <c r="AX112" s="41" t="str">
        <f t="shared" si="227"/>
        <v>ffl_lt_nf_tr_L</v>
      </c>
      <c r="AY112" s="41" t="str">
        <f t="shared" si="228"/>
        <v>ffl_lt_nf_tr_n</v>
      </c>
      <c r="AZ112" s="175"/>
      <c r="BA112" s="175"/>
      <c r="BB112" s="174">
        <f>IF(ISNA(HLOOKUP(AV112, data!$A$1:$BOP$23, VLOOKUP(TFM!$A$2, BS!$A$66:$B$93, 2, FALSE), FALSE)), 0, (HLOOKUP(AV112, data!$A$1:$BOP$23, VLOOKUP(TFM!$A$2, BS!$A$66:$B$93, 2, FALSE), FALSE)))</f>
        <v>0</v>
      </c>
      <c r="BC112" s="174">
        <f>IF(ISNA(HLOOKUP(AW112, data!$A$1:$BOP$23, VLOOKUP(TFM!$A$2, BS!$A$66:$B$93, 2, FALSE), FALSE)), 0, (HLOOKUP(AW112, data!$A$1:$BOP$23, VLOOKUP(TFM!$A$2, BS!$A$66:$B$93, 2, FALSE), FALSE)))</f>
        <v>-5298</v>
      </c>
      <c r="BD112" s="174">
        <f>IF(ISNA(HLOOKUP(AX112, data!$A$1:$BOP$23, VLOOKUP(TFM!$A$2, BS!$A$66:$B$93, 2, FALSE), FALSE)), 0, (HLOOKUP(AX112, data!$A$1:$BOP$23, VLOOKUP(TFM!$A$2, BS!$A$66:$B$93, 2, FALSE), FALSE)))</f>
        <v>-28003</v>
      </c>
      <c r="BE112" s="174">
        <f>IF(ISNA(HLOOKUP(AY112, data!$A$1:$BOP$23, VLOOKUP(TFM!$A$2, BS!$A$66:$B$93, 2, FALSE), FALSE)), 0, (HLOOKUP(AY112, data!$A$1:$BOP$23, VLOOKUP(TFM!$A$2, BS!$A$66:$B$93, 2, FALSE), FALSE)))</f>
        <v>22705</v>
      </c>
      <c r="BF112" s="174">
        <f t="shared" si="229"/>
        <v>-22705</v>
      </c>
      <c r="BG112" s="41" t="str">
        <f t="shared" si="230"/>
        <v>ffl_lt_row_tr</v>
      </c>
      <c r="BH112" s="41" t="str">
        <f t="shared" si="231"/>
        <v>ffl_lt_row_tr_A</v>
      </c>
      <c r="BI112" s="41" t="str">
        <f t="shared" si="232"/>
        <v>ffl_lt_row_tr_L</v>
      </c>
      <c r="BJ112" s="41" t="str">
        <f t="shared" si="233"/>
        <v>ffl_lt_row_tr_n</v>
      </c>
      <c r="BK112" s="175"/>
      <c r="BL112" s="175"/>
      <c r="BM112" s="174">
        <f>IF(ISNA(HLOOKUP(BG112, data!$A$1:$BOP$23, VLOOKUP(TFM!$A$2, BS!$A$66:$B$93, 2, FALSE), FALSE)), 0, (HLOOKUP(BG112, data!$A$1:$BOP$23, VLOOKUP(TFM!$A$2, BS!$A$66:$B$93, 2, FALSE), FALSE)))</f>
        <v>0</v>
      </c>
      <c r="BN112" s="174">
        <f>IF(ISNA(HLOOKUP(BH112, data!$A$1:$BOP$23, VLOOKUP(TFM!$A$2, BS!$A$66:$B$93, 2, FALSE), FALSE)), 0, (HLOOKUP(BH112, data!$A$1:$BOP$23, VLOOKUP(TFM!$A$2, BS!$A$66:$B$93, 2, FALSE), FALSE)))</f>
        <v>-20500</v>
      </c>
      <c r="BO112" s="174">
        <f>IF(ISNA(HLOOKUP(BI112, data!$A$1:$BOP$23, VLOOKUP(TFM!$A$2, BS!$A$66:$B$93, 2, FALSE), FALSE)), 0, (HLOOKUP(BI112, data!$A$1:$BOP$23, VLOOKUP(TFM!$A$2, BS!$A$66:$B$93, 2, FALSE), FALSE)))</f>
        <v>-3750</v>
      </c>
      <c r="BP112" s="174">
        <f>IF(ISNA(HLOOKUP(BJ112, data!$A$1:$BOP$23, VLOOKUP(TFM!$A$2, BS!$A$66:$B$93, 2, FALSE), FALSE)), 0, (HLOOKUP(BJ112, data!$A$1:$BOP$23, VLOOKUP(TFM!$A$2, BS!$A$66:$B$93, 2, FALSE), FALSE)))</f>
        <v>-16750</v>
      </c>
      <c r="BQ112" s="174">
        <f t="shared" si="234"/>
        <v>16750</v>
      </c>
    </row>
    <row r="113" spans="1:72" s="43" customFormat="1" x14ac:dyDescent="0.2">
      <c r="A113" s="43" t="s">
        <v>18</v>
      </c>
      <c r="C113" s="180" t="s">
        <v>197</v>
      </c>
      <c r="D113" s="36" t="s">
        <v>183</v>
      </c>
      <c r="E113" s="43" t="str">
        <f t="shared" si="205"/>
        <v>ffeq</v>
      </c>
      <c r="F113" s="97" t="str">
        <f t="shared" si="206"/>
        <v>ffeq_s1_tr</v>
      </c>
      <c r="G113" s="97" t="str">
        <f t="shared" si="207"/>
        <v>ffeq_s1_tr_A</v>
      </c>
      <c r="H113" s="97" t="str">
        <f t="shared" si="208"/>
        <v>ffeq_s1_tr_L</v>
      </c>
      <c r="I113" s="97" t="str">
        <f t="shared" si="209"/>
        <v>ffeq_s1_tr_n</v>
      </c>
      <c r="J113" s="99">
        <f>IF(ISNA(HLOOKUP(F113, data!$A$1:$BOP$23, VLOOKUP(TFM!$A$2, BS!$A$66:$B$93, 2, FALSE), FALSE)), 0, (HLOOKUP(F113, data!$A$1:$BOP$23, VLOOKUP(TFM!$A$2, BS!$A$66:$B$93, 2, FALSE), FALSE)))</f>
        <v>0</v>
      </c>
      <c r="K113" s="99">
        <f>IF(ISNA(HLOOKUP(G113, data!$A$1:$BOP$23, VLOOKUP(TFM!$A$2, BS!$A$66:$B$93, 2, FALSE), FALSE)), 0, (HLOOKUP(G113, data!$A$1:$BOP$23, VLOOKUP(TFM!$A$2, BS!$A$66:$B$93, 2, FALSE), FALSE)))</f>
        <v>78401</v>
      </c>
      <c r="L113" s="99">
        <f>IF(ISNA(HLOOKUP(H113, data!$A$1:$BOP$23, VLOOKUP(TFM!$A$2, BS!$A$66:$B$93, 2, FALSE), FALSE)), 0, (HLOOKUP(H113, data!$A$1:$BOP$23, VLOOKUP(TFM!$A$2, BS!$A$66:$B$93, 2, FALSE), FALSE)))</f>
        <v>-6054</v>
      </c>
      <c r="M113" s="99">
        <f>IF(ISNA(HLOOKUP(I113, data!$A$1:$BOP$23, VLOOKUP(TFM!$A$2, BS!$A$66:$B$93, 2, FALSE), FALSE)), 0, (HLOOKUP(I113, data!$A$1:$BOP$23, VLOOKUP(TFM!$A$2, BS!$A$66:$B$93, 2, FALSE), FALSE)))</f>
        <v>84455</v>
      </c>
      <c r="N113" s="99">
        <f t="shared" si="236"/>
        <v>84455</v>
      </c>
      <c r="O113" s="97" t="str">
        <f t="shared" si="211"/>
        <v>ffeq_h_tr</v>
      </c>
      <c r="P113" s="97" t="str">
        <f t="shared" si="212"/>
        <v>ffeq_h_tr_A</v>
      </c>
      <c r="Q113" s="97" t="str">
        <f t="shared" si="213"/>
        <v>ffeq_h_tr_L</v>
      </c>
      <c r="R113" s="97" t="str">
        <f t="shared" si="214"/>
        <v>ffeq_h_tr_n</v>
      </c>
      <c r="S113" s="171"/>
      <c r="T113" s="171"/>
      <c r="U113" s="99">
        <f>IF(ISNA(HLOOKUP(O113, data!$A$1:$BOP$23, VLOOKUP(TFM!$A$2, BS!$A$66:$B$93, 2, FALSE), FALSE)), 0, (HLOOKUP(O113, data!$A$1:$BOP$23, VLOOKUP(TFM!$A$2, BS!$A$66:$B$93, 2, FALSE), FALSE)))</f>
        <v>2633</v>
      </c>
      <c r="V113" s="99">
        <f>IF(ISNA(HLOOKUP(P113, data!$A$1:$BOP$23, VLOOKUP(TFM!$A$2, BS!$A$66:$B$93, 2, FALSE), FALSE)), 0, (HLOOKUP(P113, data!$A$1:$BOP$23, VLOOKUP(TFM!$A$2, BS!$A$66:$B$93, 2, FALSE), FALSE)))</f>
        <v>0</v>
      </c>
      <c r="W113" s="99">
        <f>IF(ISNA(HLOOKUP(Q113, data!$A$1:$BOP$23, VLOOKUP(TFM!$A$2, BS!$A$66:$B$93, 2, FALSE), FALSE)), 0, (HLOOKUP(Q113, data!$A$1:$BOP$23, VLOOKUP(TFM!$A$2, BS!$A$66:$B$93, 2, FALSE), FALSE)))</f>
        <v>0</v>
      </c>
      <c r="X113" s="99">
        <f>IF(ISNA(HLOOKUP(R113, data!$A$1:$BOP$23, VLOOKUP(TFM!$A$2, BS!$A$66:$B$93, 2, FALSE), FALSE)), 0, (HLOOKUP(R113, data!$A$1:$BOP$23, VLOOKUP(TFM!$A$2, BS!$A$66:$B$93, 2, FALSE), FALSE)))</f>
        <v>0</v>
      </c>
      <c r="Y113" s="99">
        <f t="shared" si="235"/>
        <v>2633</v>
      </c>
      <c r="Z113" s="97" t="str">
        <f t="shared" si="215"/>
        <v>ffeq_g_tr</v>
      </c>
      <c r="AA113" s="97" t="str">
        <f t="shared" si="216"/>
        <v>ffeq_g_tr_A</v>
      </c>
      <c r="AB113" s="97" t="str">
        <f t="shared" si="217"/>
        <v>ffeq_g_tr_L</v>
      </c>
      <c r="AC113" s="97" t="str">
        <f t="shared" si="218"/>
        <v>ffeq_g_tr_n</v>
      </c>
      <c r="AD113" s="171"/>
      <c r="AE113" s="171"/>
      <c r="AF113" s="99">
        <f>IF(ISNA(HLOOKUP(Z113, data!$A$1:$BOP$23, VLOOKUP(TFM!$A$2, BS!$A$66:$B$93, 2, FALSE), FALSE)), 0, (HLOOKUP(Z113, data!$A$1:$BOP$23, VLOOKUP(TFM!$A$2, BS!$A$66:$B$93, 2, FALSE), FALSE)))</f>
        <v>73</v>
      </c>
      <c r="AG113" s="99">
        <f>IF(ISNA(HLOOKUP(AA113, data!$A$1:$BOP$23, VLOOKUP(TFM!$A$2, BS!$A$66:$B$93, 2, FALSE), FALSE)), 0, (HLOOKUP(AA113, data!$A$1:$BOP$23, VLOOKUP(TFM!$A$2, BS!$A$66:$B$93, 2, FALSE), FALSE)))</f>
        <v>0</v>
      </c>
      <c r="AH113" s="99">
        <f>IF(ISNA(HLOOKUP(AB113, data!$A$1:$BOP$23, VLOOKUP(TFM!$A$2, BS!$A$66:$B$93, 2, FALSE), FALSE)), 0, (HLOOKUP(AB113, data!$A$1:$BOP$23, VLOOKUP(TFM!$A$2, BS!$A$66:$B$93, 2, FALSE), FALSE)))</f>
        <v>0</v>
      </c>
      <c r="AI113" s="99">
        <f>IF(ISNA(HLOOKUP(AC113, data!$A$1:$BOP$23, VLOOKUP(TFM!$A$2, BS!$A$66:$B$93, 2, FALSE), FALSE)), 0, (HLOOKUP(AC113, data!$A$1:$BOP$23, VLOOKUP(TFM!$A$2, BS!$A$66:$B$93, 2, FALSE), FALSE)))</f>
        <v>0</v>
      </c>
      <c r="AJ113" s="99">
        <f t="shared" si="219"/>
        <v>73</v>
      </c>
      <c r="AK113" s="97" t="str">
        <f t="shared" si="220"/>
        <v>ffeq_f_tr</v>
      </c>
      <c r="AL113" s="97" t="str">
        <f t="shared" si="221"/>
        <v>ffeq_f_tr_A</v>
      </c>
      <c r="AM113" s="97" t="str">
        <f t="shared" si="222"/>
        <v>ffeq_f_tr_L</v>
      </c>
      <c r="AN113" s="97" t="str">
        <f t="shared" si="223"/>
        <v>ffeq_f_tr_n</v>
      </c>
      <c r="AO113" s="171"/>
      <c r="AP113" s="171"/>
      <c r="AQ113" s="99">
        <f>IF(ISNA(HLOOKUP(AK113, data!$A$1:$BOP$23, VLOOKUP(TFM!$A$2, BS!$A$66:$B$93, 2, FALSE), FALSE)), 0, (HLOOKUP(AK113, data!$A$1:$BOP$23, VLOOKUP(TFM!$A$2, BS!$A$66:$B$93, 2, FALSE), FALSE)))</f>
        <v>0</v>
      </c>
      <c r="AR113" s="99">
        <f>IF(ISNA(HLOOKUP(AL113, data!$A$1:$BOP$23, VLOOKUP(TFM!$A$2, BS!$A$66:$B$93, 2, FALSE), FALSE)), 0, (HLOOKUP(AL113, data!$A$1:$BOP$23, VLOOKUP(TFM!$A$2, BS!$A$66:$B$93, 2, FALSE), FALSE)))</f>
        <v>134995</v>
      </c>
      <c r="AS113" s="99">
        <f>IF(ISNA(HLOOKUP(AM113, data!$A$1:$BOP$23, VLOOKUP(TFM!$A$2, BS!$A$66:$B$93, 2, FALSE), FALSE)), 0, (HLOOKUP(AM113, data!$A$1:$BOP$23, VLOOKUP(TFM!$A$2, BS!$A$66:$B$93, 2, FALSE), FALSE)))</f>
        <v>-18879</v>
      </c>
      <c r="AT113" s="99">
        <f>IF(ISNA(HLOOKUP(AN113, data!$A$1:$BOP$23, VLOOKUP(TFM!$A$2, BS!$A$66:$B$93, 2, FALSE), FALSE)), 0, (HLOOKUP(AN113, data!$A$1:$BOP$23, VLOOKUP(TFM!$A$2, BS!$A$66:$B$93, 2, FALSE), FALSE)))</f>
        <v>153874</v>
      </c>
      <c r="AU113" s="99">
        <f t="shared" si="224"/>
        <v>-153874</v>
      </c>
      <c r="AV113" s="97" t="str">
        <f t="shared" si="225"/>
        <v>ffeq_nf_tr</v>
      </c>
      <c r="AW113" s="97" t="str">
        <f t="shared" si="226"/>
        <v>ffeq_nf_tr_A</v>
      </c>
      <c r="AX113" s="97" t="str">
        <f t="shared" si="227"/>
        <v>ffeq_nf_tr_L</v>
      </c>
      <c r="AY113" s="97" t="str">
        <f t="shared" si="228"/>
        <v>ffeq_nf_tr_n</v>
      </c>
      <c r="AZ113" s="171"/>
      <c r="BA113" s="171"/>
      <c r="BB113" s="99">
        <f>IF(ISNA(HLOOKUP(AV113, data!$A$1:$BOP$23, VLOOKUP(TFM!$A$2, BS!$A$66:$B$93, 2, FALSE), FALSE)), 0, (HLOOKUP(AV113, data!$A$1:$BOP$23, VLOOKUP(TFM!$A$2, BS!$A$66:$B$93, 2, FALSE), FALSE)))</f>
        <v>0</v>
      </c>
      <c r="BC113" s="99">
        <f>IF(ISNA(HLOOKUP(AW113, data!$A$1:$BOP$23, VLOOKUP(TFM!$A$2, BS!$A$66:$B$93, 2, FALSE), FALSE)), 0, (HLOOKUP(AW113, data!$A$1:$BOP$23, VLOOKUP(TFM!$A$2, BS!$A$66:$B$93, 2, FALSE), FALSE)))</f>
        <v>-59300</v>
      </c>
      <c r="BD113" s="99">
        <f>IF(ISNA(HLOOKUP(AX113, data!$A$1:$BOP$23, VLOOKUP(TFM!$A$2, BS!$A$66:$B$93, 2, FALSE), FALSE)), 0, (HLOOKUP(AX113, data!$A$1:$BOP$23, VLOOKUP(TFM!$A$2, BS!$A$66:$B$93, 2, FALSE), FALSE)))</f>
        <v>12825</v>
      </c>
      <c r="BE113" s="99">
        <f>IF(ISNA(HLOOKUP(AY113, data!$A$1:$BOP$23, VLOOKUP(TFM!$A$2, BS!$A$66:$B$93, 2, FALSE), FALSE)), 0, (HLOOKUP(AY113, data!$A$1:$BOP$23, VLOOKUP(TFM!$A$2, BS!$A$66:$B$93, 2, FALSE), FALSE)))</f>
        <v>-72125</v>
      </c>
      <c r="BF113" s="99">
        <f t="shared" si="229"/>
        <v>72125</v>
      </c>
      <c r="BG113" s="97" t="str">
        <f t="shared" si="230"/>
        <v>ffeq_row_tr</v>
      </c>
      <c r="BH113" s="97" t="str">
        <f t="shared" si="231"/>
        <v>ffeq_row_tr_A</v>
      </c>
      <c r="BI113" s="97" t="str">
        <f t="shared" si="232"/>
        <v>ffeq_row_tr_L</v>
      </c>
      <c r="BJ113" s="97" t="str">
        <f t="shared" si="233"/>
        <v>ffeq_row_tr_n</v>
      </c>
      <c r="BK113" s="171"/>
      <c r="BL113" s="171"/>
      <c r="BM113" s="99">
        <f>IF(ISNA(HLOOKUP(BG113, data!$A$1:$BOP$23, VLOOKUP(TFM!$A$2, BS!$A$66:$B$93, 2, FALSE), FALSE)), 0, (HLOOKUP(BG113, data!$A$1:$BOP$23, VLOOKUP(TFM!$A$2, BS!$A$66:$B$93, 2, FALSE), FALSE)))</f>
        <v>0</v>
      </c>
      <c r="BN113" s="99">
        <f>IF(ISNA(HLOOKUP(BH113, data!$A$1:$BOP$23, VLOOKUP(TFM!$A$2, BS!$A$66:$B$93, 2, FALSE), FALSE)), 0, (HLOOKUP(BH113, data!$A$1:$BOP$23, VLOOKUP(TFM!$A$2, BS!$A$66:$B$93, 2, FALSE), FALSE)))</f>
        <v>36641</v>
      </c>
      <c r="BO113" s="99">
        <f>IF(ISNA(HLOOKUP(BI113, data!$A$1:$BOP$23, VLOOKUP(TFM!$A$2, BS!$A$66:$B$93, 2, FALSE), FALSE)), 0, (HLOOKUP(BI113, data!$A$1:$BOP$23, VLOOKUP(TFM!$A$2, BS!$A$66:$B$93, 2, FALSE), FALSE)))</f>
        <v>121096</v>
      </c>
      <c r="BP113" s="99">
        <f>IF(ISNA(HLOOKUP(BJ113, data!$A$1:$BOP$23, VLOOKUP(TFM!$A$2, BS!$A$66:$B$93, 2, FALSE), FALSE)), 0, (HLOOKUP(BJ113, data!$A$1:$BOP$23, VLOOKUP(TFM!$A$2, BS!$A$66:$B$93, 2, FALSE), FALSE)))</f>
        <v>-84455</v>
      </c>
      <c r="BQ113" s="99">
        <f t="shared" si="234"/>
        <v>84455</v>
      </c>
    </row>
    <row r="114" spans="1:72" s="172" customFormat="1" x14ac:dyDescent="0.2">
      <c r="A114" s="172" t="s">
        <v>62</v>
      </c>
      <c r="C114" s="173" t="s">
        <v>198</v>
      </c>
      <c r="D114" s="172" t="s">
        <v>184</v>
      </c>
      <c r="E114" s="172" t="str">
        <f t="shared" si="205"/>
        <v>ffeq_xmf</v>
      </c>
      <c r="F114" s="41" t="str">
        <f t="shared" si="206"/>
        <v>ffeq_xmf_s1_tr</v>
      </c>
      <c r="G114" s="41" t="str">
        <f t="shared" si="207"/>
        <v>ffeq_xmf_s1_tr_A</v>
      </c>
      <c r="H114" s="41" t="str">
        <f t="shared" si="208"/>
        <v>ffeq_xmf_s1_tr_L</v>
      </c>
      <c r="I114" s="41" t="str">
        <f t="shared" si="209"/>
        <v>ffeq_xmf_s1_tr_n</v>
      </c>
      <c r="J114" s="174">
        <f>IF(ISNA(HLOOKUP(F114, data!$A$1:$BOP$23, VLOOKUP(TFM!$A$2, BS!$A$66:$B$93, 2, FALSE), FALSE)), 0, (HLOOKUP(F114, data!$A$1:$BOP$23, VLOOKUP(TFM!$A$2, BS!$A$66:$B$93, 2, FALSE), FALSE)))</f>
        <v>0</v>
      </c>
      <c r="K114" s="174">
        <f>IF(ISNA(HLOOKUP(G114, data!$A$1:$BOP$23, VLOOKUP(TFM!$A$2, BS!$A$66:$B$93, 2, FALSE), FALSE)), 0, (HLOOKUP(G114, data!$A$1:$BOP$23, VLOOKUP(TFM!$A$2, BS!$A$66:$B$93, 2, FALSE), FALSE)))</f>
        <v>150969</v>
      </c>
      <c r="L114" s="174">
        <f>IF(ISNA(HLOOKUP(H114, data!$A$1:$BOP$23, VLOOKUP(TFM!$A$2, BS!$A$66:$B$93, 2, FALSE), FALSE)), 0, (HLOOKUP(H114, data!$A$1:$BOP$23, VLOOKUP(TFM!$A$2, BS!$A$66:$B$93, 2, FALSE), FALSE)))</f>
        <v>81204</v>
      </c>
      <c r="M114" s="174">
        <f>IF(ISNA(HLOOKUP(I114, data!$A$1:$BOP$23, VLOOKUP(TFM!$A$2, BS!$A$66:$B$93, 2, FALSE), FALSE)), 0, (HLOOKUP(I114, data!$A$1:$BOP$23, VLOOKUP(TFM!$A$2, BS!$A$66:$B$93, 2, FALSE), FALSE)))</f>
        <v>69765</v>
      </c>
      <c r="N114" s="174">
        <f t="shared" si="236"/>
        <v>69765</v>
      </c>
      <c r="O114" s="41" t="str">
        <f t="shared" si="211"/>
        <v>ffeq_xmf_h_tr</v>
      </c>
      <c r="P114" s="41" t="str">
        <f t="shared" si="212"/>
        <v>ffeq_xmf_h_tr_A</v>
      </c>
      <c r="Q114" s="41" t="str">
        <f t="shared" si="213"/>
        <v>ffeq_xmf_h_tr_L</v>
      </c>
      <c r="R114" s="41" t="str">
        <f t="shared" si="214"/>
        <v>ffeq_xmf_h_tr_n</v>
      </c>
      <c r="S114" s="175"/>
      <c r="T114" s="175"/>
      <c r="U114" s="174">
        <f>IF(ISNA(HLOOKUP(O114, data!$A$1:$BOP$23, VLOOKUP(TFM!$A$2, BS!$A$66:$B$93, 2, FALSE), FALSE)), 0, (HLOOKUP(O114, data!$A$1:$BOP$23, VLOOKUP(TFM!$A$2, BS!$A$66:$B$93, 2, FALSE), FALSE)))</f>
        <v>-15161</v>
      </c>
      <c r="V114" s="174">
        <f>IF(ISNA(HLOOKUP(P114, data!$A$1:$BOP$23, VLOOKUP(TFM!$A$2, BS!$A$66:$B$93, 2, FALSE), FALSE)), 0, (HLOOKUP(P114, data!$A$1:$BOP$23, VLOOKUP(TFM!$A$2, BS!$A$66:$B$93, 2, FALSE), FALSE)))</f>
        <v>0</v>
      </c>
      <c r="W114" s="174">
        <f>IF(ISNA(HLOOKUP(Q114, data!$A$1:$BOP$23, VLOOKUP(TFM!$A$2, BS!$A$66:$B$93, 2, FALSE), FALSE)), 0, (HLOOKUP(Q114, data!$A$1:$BOP$23, VLOOKUP(TFM!$A$2, BS!$A$66:$B$93, 2, FALSE), FALSE)))</f>
        <v>0</v>
      </c>
      <c r="X114" s="174">
        <f>IF(ISNA(HLOOKUP(R114, data!$A$1:$BOP$23, VLOOKUP(TFM!$A$2, BS!$A$66:$B$93, 2, FALSE), FALSE)), 0, (HLOOKUP(R114, data!$A$1:$BOP$23, VLOOKUP(TFM!$A$2, BS!$A$66:$B$93, 2, FALSE), FALSE)))</f>
        <v>0</v>
      </c>
      <c r="Y114" s="174">
        <f t="shared" si="235"/>
        <v>-15161</v>
      </c>
      <c r="Z114" s="41" t="str">
        <f t="shared" si="215"/>
        <v>ffeq_xmf_g_tr</v>
      </c>
      <c r="AA114" s="41" t="str">
        <f t="shared" si="216"/>
        <v>ffeq_xmf_g_tr_A</v>
      </c>
      <c r="AB114" s="41" t="str">
        <f t="shared" si="217"/>
        <v>ffeq_xmf_g_tr_L</v>
      </c>
      <c r="AC114" s="41" t="str">
        <f t="shared" si="218"/>
        <v>ffeq_xmf_g_tr_n</v>
      </c>
      <c r="AD114" s="175"/>
      <c r="AE114" s="175"/>
      <c r="AF114" s="174">
        <f>IF(ISNA(HLOOKUP(Z114, data!$A$1:$BOP$23, VLOOKUP(TFM!$A$2, BS!$A$66:$B$93, 2, FALSE), FALSE)), 0, (HLOOKUP(Z114, data!$A$1:$BOP$23, VLOOKUP(TFM!$A$2, BS!$A$66:$B$93, 2, FALSE), FALSE)))</f>
        <v>2099</v>
      </c>
      <c r="AG114" s="174">
        <f>IF(ISNA(HLOOKUP(AA114, data!$A$1:$BOP$23, VLOOKUP(TFM!$A$2, BS!$A$66:$B$93, 2, FALSE), FALSE)), 0, (HLOOKUP(AA114, data!$A$1:$BOP$23, VLOOKUP(TFM!$A$2, BS!$A$66:$B$93, 2, FALSE), FALSE)))</f>
        <v>0</v>
      </c>
      <c r="AH114" s="174">
        <f>IF(ISNA(HLOOKUP(AB114, data!$A$1:$BOP$23, VLOOKUP(TFM!$A$2, BS!$A$66:$B$93, 2, FALSE), FALSE)), 0, (HLOOKUP(AB114, data!$A$1:$BOP$23, VLOOKUP(TFM!$A$2, BS!$A$66:$B$93, 2, FALSE), FALSE)))</f>
        <v>0</v>
      </c>
      <c r="AI114" s="174">
        <f>IF(ISNA(HLOOKUP(AC114, data!$A$1:$BOP$23, VLOOKUP(TFM!$A$2, BS!$A$66:$B$93, 2, FALSE), FALSE)), 0, (HLOOKUP(AC114, data!$A$1:$BOP$23, VLOOKUP(TFM!$A$2, BS!$A$66:$B$93, 2, FALSE), FALSE)))</f>
        <v>0</v>
      </c>
      <c r="AJ114" s="174">
        <f t="shared" si="219"/>
        <v>2099</v>
      </c>
      <c r="AK114" s="41" t="str">
        <f t="shared" si="220"/>
        <v>ffeq_xmf_f_tr</v>
      </c>
      <c r="AL114" s="41" t="str">
        <f t="shared" si="221"/>
        <v>ffeq_xmf_f_tr_A</v>
      </c>
      <c r="AM114" s="41" t="str">
        <f t="shared" si="222"/>
        <v>ffeq_xmf_f_tr_L</v>
      </c>
      <c r="AN114" s="41" t="str">
        <f t="shared" si="223"/>
        <v>ffeq_xmf_f_tr_n</v>
      </c>
      <c r="AO114" s="175"/>
      <c r="AP114" s="175"/>
      <c r="AQ114" s="174">
        <f>IF(ISNA(HLOOKUP(AK114, data!$A$1:$BOP$23, VLOOKUP(TFM!$A$2, BS!$A$66:$B$93, 2, FALSE), FALSE)), 0, (HLOOKUP(AK114, data!$A$1:$BOP$23, VLOOKUP(TFM!$A$2, BS!$A$66:$B$93, 2, FALSE), FALSE)))</f>
        <v>0</v>
      </c>
      <c r="AR114" s="174">
        <f>IF(ISNA(HLOOKUP(AL114, data!$A$1:$BOP$23, VLOOKUP(TFM!$A$2, BS!$A$66:$B$93, 2, FALSE), FALSE)), 0, (HLOOKUP(AL114, data!$A$1:$BOP$23, VLOOKUP(TFM!$A$2, BS!$A$66:$B$93, 2, FALSE), FALSE)))</f>
        <v>52363</v>
      </c>
      <c r="AS114" s="174">
        <f>IF(ISNA(HLOOKUP(AM114, data!$A$1:$BOP$23, VLOOKUP(TFM!$A$2, BS!$A$66:$B$93, 2, FALSE), FALSE)), 0, (HLOOKUP(AM114, data!$A$1:$BOP$23, VLOOKUP(TFM!$A$2, BS!$A$66:$B$93, 2, FALSE), FALSE)))</f>
        <v>68379</v>
      </c>
      <c r="AT114" s="174">
        <f>IF(ISNA(HLOOKUP(AN114, data!$A$1:$BOP$23, VLOOKUP(TFM!$A$2, BS!$A$66:$B$93, 2, FALSE), FALSE)), 0, (HLOOKUP(AN114, data!$A$1:$BOP$23, VLOOKUP(TFM!$A$2, BS!$A$66:$B$93, 2, FALSE), FALSE)))</f>
        <v>-16016</v>
      </c>
      <c r="AU114" s="174">
        <f t="shared" si="224"/>
        <v>16016</v>
      </c>
      <c r="AV114" s="41" t="str">
        <f t="shared" si="225"/>
        <v>ffeq_xmf_nf_tr</v>
      </c>
      <c r="AW114" s="41" t="str">
        <f t="shared" si="226"/>
        <v>ffeq_xmf_nf_tr_A</v>
      </c>
      <c r="AX114" s="41" t="str">
        <f t="shared" si="227"/>
        <v>ffeq_xmf_nf_tr_L</v>
      </c>
      <c r="AY114" s="41" t="str">
        <f t="shared" si="228"/>
        <v>ffeq_xmf_nf_tr_n</v>
      </c>
      <c r="AZ114" s="175"/>
      <c r="BA114" s="175"/>
      <c r="BB114" s="174">
        <f>IF(ISNA(HLOOKUP(AV114, data!$A$1:$BOP$23, VLOOKUP(TFM!$A$2, BS!$A$66:$B$93, 2, FALSE), FALSE)), 0, (HLOOKUP(AV114, data!$A$1:$BOP$23, VLOOKUP(TFM!$A$2, BS!$A$66:$B$93, 2, FALSE), FALSE)))</f>
        <v>0</v>
      </c>
      <c r="BC114" s="174">
        <f>IF(ISNA(HLOOKUP(AW114, data!$A$1:$BOP$23, VLOOKUP(TFM!$A$2, BS!$A$66:$B$93, 2, FALSE), FALSE)), 0, (HLOOKUP(AW114, data!$A$1:$BOP$23, VLOOKUP(TFM!$A$2, BS!$A$66:$B$93, 2, FALSE), FALSE)))</f>
        <v>111667</v>
      </c>
      <c r="BD114" s="174">
        <f>IF(ISNA(HLOOKUP(AX114, data!$A$1:$BOP$23, VLOOKUP(TFM!$A$2, BS!$A$66:$B$93, 2, FALSE), FALSE)), 0, (HLOOKUP(AX114, data!$A$1:$BOP$23, VLOOKUP(TFM!$A$2, BS!$A$66:$B$93, 2, FALSE), FALSE)))</f>
        <v>12825</v>
      </c>
      <c r="BE114" s="174">
        <f>IF(ISNA(HLOOKUP(AY114, data!$A$1:$BOP$23, VLOOKUP(TFM!$A$2, BS!$A$66:$B$93, 2, FALSE), FALSE)), 0, (HLOOKUP(AY114, data!$A$1:$BOP$23, VLOOKUP(TFM!$A$2, BS!$A$66:$B$93, 2, FALSE), FALSE)))</f>
        <v>98842</v>
      </c>
      <c r="BF114" s="174">
        <f t="shared" si="229"/>
        <v>-98842</v>
      </c>
      <c r="BG114" s="41" t="str">
        <f t="shared" si="230"/>
        <v>ffeq_xmf_row_tr</v>
      </c>
      <c r="BH114" s="41" t="str">
        <f t="shared" si="231"/>
        <v>ffeq_xmf_row_tr_A</v>
      </c>
      <c r="BI114" s="41" t="str">
        <f t="shared" si="232"/>
        <v>ffeq_xmf_row_tr_L</v>
      </c>
      <c r="BJ114" s="41" t="str">
        <f t="shared" si="233"/>
        <v>ffeq_xmf_row_tr_n</v>
      </c>
      <c r="BK114" s="175"/>
      <c r="BL114" s="175"/>
      <c r="BM114" s="174">
        <f>IF(ISNA(HLOOKUP(BG114, data!$A$1:$BOP$23, VLOOKUP(TFM!$A$2, BS!$A$66:$B$93, 2, FALSE), FALSE)), 0, (HLOOKUP(BG114, data!$A$1:$BOP$23, VLOOKUP(TFM!$A$2, BS!$A$66:$B$93, 2, FALSE), FALSE)))</f>
        <v>0</v>
      </c>
      <c r="BN114" s="174">
        <f>IF(ISNA(HLOOKUP(BH114, data!$A$1:$BOP$23, VLOOKUP(TFM!$A$2, BS!$A$66:$B$93, 2, FALSE), FALSE)), 0, (HLOOKUP(BH114, data!$A$1:$BOP$23, VLOOKUP(TFM!$A$2, BS!$A$66:$B$93, 2, FALSE), FALSE)))</f>
        <v>39712</v>
      </c>
      <c r="BO114" s="174">
        <f>IF(ISNA(HLOOKUP(BI114, data!$A$1:$BOP$23, VLOOKUP(TFM!$A$2, BS!$A$66:$B$93, 2, FALSE), FALSE)), 0, (HLOOKUP(BI114, data!$A$1:$BOP$23, VLOOKUP(TFM!$A$2, BS!$A$66:$B$93, 2, FALSE), FALSE)))</f>
        <v>109477</v>
      </c>
      <c r="BP114" s="174">
        <f>IF(ISNA(HLOOKUP(BJ114, data!$A$1:$BOP$23, VLOOKUP(TFM!$A$2, BS!$A$66:$B$93, 2, FALSE), FALSE)), 0, (HLOOKUP(BJ114, data!$A$1:$BOP$23, VLOOKUP(TFM!$A$2, BS!$A$66:$B$93, 2, FALSE), FALSE)))</f>
        <v>-69765</v>
      </c>
      <c r="BQ114" s="174">
        <f t="shared" si="234"/>
        <v>69765</v>
      </c>
    </row>
    <row r="115" spans="1:72" s="172" customFormat="1" x14ac:dyDescent="0.2">
      <c r="A115" s="172" t="s">
        <v>63</v>
      </c>
      <c r="C115" s="173" t="s">
        <v>199</v>
      </c>
      <c r="D115" s="172" t="s">
        <v>185</v>
      </c>
      <c r="E115" s="172" t="str">
        <f t="shared" si="205"/>
        <v>ffeq_mf</v>
      </c>
      <c r="F115" s="41" t="str">
        <f t="shared" si="206"/>
        <v>ffeq_mf_s1_tr</v>
      </c>
      <c r="G115" s="41" t="str">
        <f t="shared" si="207"/>
        <v>ffeq_mf_s1_tr_A</v>
      </c>
      <c r="H115" s="41" t="str">
        <f t="shared" si="208"/>
        <v>ffeq_mf_s1_tr_L</v>
      </c>
      <c r="I115" s="41" t="str">
        <f t="shared" si="209"/>
        <v>ffeq_mf_s1_tr_n</v>
      </c>
      <c r="J115" s="174">
        <f>IF(ISNA(HLOOKUP(F115, data!$A$1:$BOP$23, VLOOKUP(TFM!$A$2, BS!$A$66:$B$93, 2, FALSE), FALSE)), 0, (HLOOKUP(F115, data!$A$1:$BOP$23, VLOOKUP(TFM!$A$2, BS!$A$66:$B$93, 2, FALSE), FALSE)))</f>
        <v>0</v>
      </c>
      <c r="K115" s="174">
        <f>IF(ISNA(HLOOKUP(G115, data!$A$1:$BOP$23, VLOOKUP(TFM!$A$2, BS!$A$66:$B$93, 2, FALSE), FALSE)), 0, (HLOOKUP(G115, data!$A$1:$BOP$23, VLOOKUP(TFM!$A$2, BS!$A$66:$B$93, 2, FALSE), FALSE)))</f>
        <v>-72568</v>
      </c>
      <c r="L115" s="174">
        <f>IF(ISNA(HLOOKUP(H115, data!$A$1:$BOP$23, VLOOKUP(TFM!$A$2, BS!$A$66:$B$93, 2, FALSE), FALSE)), 0, (HLOOKUP(H115, data!$A$1:$BOP$23, VLOOKUP(TFM!$A$2, BS!$A$66:$B$93, 2, FALSE), FALSE)))</f>
        <v>-87258</v>
      </c>
      <c r="M115" s="174">
        <f>IF(ISNA(HLOOKUP(I115, data!$A$1:$BOP$23, VLOOKUP(TFM!$A$2, BS!$A$66:$B$93, 2, FALSE), FALSE)), 0, (HLOOKUP(I115, data!$A$1:$BOP$23, VLOOKUP(TFM!$A$2, BS!$A$66:$B$93, 2, FALSE), FALSE)))</f>
        <v>14690</v>
      </c>
      <c r="N115" s="174">
        <f t="shared" si="236"/>
        <v>14690</v>
      </c>
      <c r="O115" s="41" t="str">
        <f t="shared" si="211"/>
        <v>ffeq_mf_h_tr</v>
      </c>
      <c r="P115" s="41" t="str">
        <f t="shared" si="212"/>
        <v>ffeq_mf_h_tr_A</v>
      </c>
      <c r="Q115" s="41" t="str">
        <f t="shared" si="213"/>
        <v>ffeq_mf_h_tr_L</v>
      </c>
      <c r="R115" s="41" t="str">
        <f t="shared" si="214"/>
        <v>ffeq_mf_h_tr_n</v>
      </c>
      <c r="S115" s="175"/>
      <c r="T115" s="175"/>
      <c r="U115" s="174">
        <f>IF(ISNA(HLOOKUP(O115, data!$A$1:$BOP$23, VLOOKUP(TFM!$A$2, BS!$A$66:$B$93, 2, FALSE), FALSE)), 0, (HLOOKUP(O115, data!$A$1:$BOP$23, VLOOKUP(TFM!$A$2, BS!$A$66:$B$93, 2, FALSE), FALSE)))</f>
        <v>17794</v>
      </c>
      <c r="V115" s="174">
        <f>IF(ISNA(HLOOKUP(P115, data!$A$1:$BOP$23, VLOOKUP(TFM!$A$2, BS!$A$66:$B$93, 2, FALSE), FALSE)), 0, (HLOOKUP(P115, data!$A$1:$BOP$23, VLOOKUP(TFM!$A$2, BS!$A$66:$B$93, 2, FALSE), FALSE)))</f>
        <v>0</v>
      </c>
      <c r="W115" s="174">
        <f>IF(ISNA(HLOOKUP(Q115, data!$A$1:$BOP$23, VLOOKUP(TFM!$A$2, BS!$A$66:$B$93, 2, FALSE), FALSE)), 0, (HLOOKUP(Q115, data!$A$1:$BOP$23, VLOOKUP(TFM!$A$2, BS!$A$66:$B$93, 2, FALSE), FALSE)))</f>
        <v>0</v>
      </c>
      <c r="X115" s="174">
        <f>IF(ISNA(HLOOKUP(R115, data!$A$1:$BOP$23, VLOOKUP(TFM!$A$2, BS!$A$66:$B$93, 2, FALSE), FALSE)), 0, (HLOOKUP(R115, data!$A$1:$BOP$23, VLOOKUP(TFM!$A$2, BS!$A$66:$B$93, 2, FALSE), FALSE)))</f>
        <v>0</v>
      </c>
      <c r="Y115" s="174">
        <f t="shared" si="235"/>
        <v>17794</v>
      </c>
      <c r="Z115" s="41" t="str">
        <f t="shared" si="215"/>
        <v>ffeq_mf_g_tr</v>
      </c>
      <c r="AA115" s="41" t="str">
        <f t="shared" si="216"/>
        <v>ffeq_mf_g_tr_A</v>
      </c>
      <c r="AB115" s="41" t="str">
        <f t="shared" si="217"/>
        <v>ffeq_mf_g_tr_L</v>
      </c>
      <c r="AC115" s="41" t="str">
        <f t="shared" si="218"/>
        <v>ffeq_mf_g_tr_n</v>
      </c>
      <c r="AD115" s="175"/>
      <c r="AE115" s="175"/>
      <c r="AF115" s="174">
        <f>IF(ISNA(HLOOKUP(Z115, data!$A$1:$BOP$23, VLOOKUP(TFM!$A$2, BS!$A$66:$B$93, 2, FALSE), FALSE)), 0, (HLOOKUP(Z115, data!$A$1:$BOP$23, VLOOKUP(TFM!$A$2, BS!$A$66:$B$93, 2, FALSE), FALSE)))</f>
        <v>-2027</v>
      </c>
      <c r="AG115" s="174">
        <f>IF(ISNA(HLOOKUP(AA115, data!$A$1:$BOP$23, VLOOKUP(TFM!$A$2, BS!$A$66:$B$93, 2, FALSE), FALSE)), 0, (HLOOKUP(AA115, data!$A$1:$BOP$23, VLOOKUP(TFM!$A$2, BS!$A$66:$B$93, 2, FALSE), FALSE)))</f>
        <v>0</v>
      </c>
      <c r="AH115" s="174">
        <f>IF(ISNA(HLOOKUP(AB115, data!$A$1:$BOP$23, VLOOKUP(TFM!$A$2, BS!$A$66:$B$93, 2, FALSE), FALSE)), 0, (HLOOKUP(AB115, data!$A$1:$BOP$23, VLOOKUP(TFM!$A$2, BS!$A$66:$B$93, 2, FALSE), FALSE)))</f>
        <v>0</v>
      </c>
      <c r="AI115" s="174">
        <f>IF(ISNA(HLOOKUP(AC115, data!$A$1:$BOP$23, VLOOKUP(TFM!$A$2, BS!$A$66:$B$93, 2, FALSE), FALSE)), 0, (HLOOKUP(AC115, data!$A$1:$BOP$23, VLOOKUP(TFM!$A$2, BS!$A$66:$B$93, 2, FALSE), FALSE)))</f>
        <v>0</v>
      </c>
      <c r="AJ115" s="174">
        <f t="shared" si="219"/>
        <v>-2027</v>
      </c>
      <c r="AK115" s="41" t="str">
        <f t="shared" si="220"/>
        <v>ffeq_mf_f_tr</v>
      </c>
      <c r="AL115" s="41" t="str">
        <f t="shared" si="221"/>
        <v>ffeq_mf_f_tr_A</v>
      </c>
      <c r="AM115" s="41" t="str">
        <f t="shared" si="222"/>
        <v>ffeq_mf_f_tr_L</v>
      </c>
      <c r="AN115" s="41" t="str">
        <f t="shared" si="223"/>
        <v>ffeq_mf_f_tr_n</v>
      </c>
      <c r="AO115" s="175"/>
      <c r="AP115" s="175"/>
      <c r="AQ115" s="174">
        <f>IF(ISNA(HLOOKUP(AK115, data!$A$1:$BOP$23, VLOOKUP(TFM!$A$2, BS!$A$66:$B$93, 2, FALSE), FALSE)), 0, (HLOOKUP(AK115, data!$A$1:$BOP$23, VLOOKUP(TFM!$A$2, BS!$A$66:$B$93, 2, FALSE), FALSE)))</f>
        <v>0</v>
      </c>
      <c r="AR115" s="174">
        <f>IF(ISNA(HLOOKUP(AL115, data!$A$1:$BOP$23, VLOOKUP(TFM!$A$2, BS!$A$66:$B$93, 2, FALSE), FALSE)), 0, (HLOOKUP(AL115, data!$A$1:$BOP$23, VLOOKUP(TFM!$A$2, BS!$A$66:$B$93, 2, FALSE), FALSE)))</f>
        <v>82632</v>
      </c>
      <c r="AS115" s="174">
        <f>IF(ISNA(HLOOKUP(AM115, data!$A$1:$BOP$23, VLOOKUP(TFM!$A$2, BS!$A$66:$B$93, 2, FALSE), FALSE)), 0, (HLOOKUP(AM115, data!$A$1:$BOP$23, VLOOKUP(TFM!$A$2, BS!$A$66:$B$93, 2, FALSE), FALSE)))</f>
        <v>-87258</v>
      </c>
      <c r="AT115" s="174">
        <f>IF(ISNA(HLOOKUP(AN115, data!$A$1:$BOP$23, VLOOKUP(TFM!$A$2, BS!$A$66:$B$93, 2, FALSE), FALSE)), 0, (HLOOKUP(AN115, data!$A$1:$BOP$23, VLOOKUP(TFM!$A$2, BS!$A$66:$B$93, 2, FALSE), FALSE)))</f>
        <v>169890</v>
      </c>
      <c r="AU115" s="174">
        <f t="shared" si="224"/>
        <v>-169890</v>
      </c>
      <c r="AV115" s="41" t="str">
        <f t="shared" si="225"/>
        <v>ffeq_mf_nf_tr</v>
      </c>
      <c r="AW115" s="41" t="str">
        <f t="shared" si="226"/>
        <v>ffeq_mf_nf_tr_A</v>
      </c>
      <c r="AX115" s="41" t="str">
        <f t="shared" si="227"/>
        <v>ffeq_mf_nf_tr_L</v>
      </c>
      <c r="AY115" s="41" t="str">
        <f t="shared" si="228"/>
        <v>ffeq_mf_nf_tr_n</v>
      </c>
      <c r="AZ115" s="175"/>
      <c r="BA115" s="175"/>
      <c r="BB115" s="174">
        <f>IF(ISNA(HLOOKUP(AV115, data!$A$1:$BOP$23, VLOOKUP(TFM!$A$2, BS!$A$66:$B$93, 2, FALSE), FALSE)), 0, (HLOOKUP(AV115, data!$A$1:$BOP$23, VLOOKUP(TFM!$A$2, BS!$A$66:$B$93, 2, FALSE), FALSE)))</f>
        <v>-170967</v>
      </c>
      <c r="BC115" s="174">
        <f>IF(ISNA(HLOOKUP(AW115, data!$A$1:$BOP$23, VLOOKUP(TFM!$A$2, BS!$A$66:$B$93, 2, FALSE), FALSE)), 0, (HLOOKUP(AW115, data!$A$1:$BOP$23, VLOOKUP(TFM!$A$2, BS!$A$66:$B$93, 2, FALSE), FALSE)))</f>
        <v>0</v>
      </c>
      <c r="BD115" s="174">
        <f>IF(ISNA(HLOOKUP(AX115, data!$A$1:$BOP$23, VLOOKUP(TFM!$A$2, BS!$A$66:$B$93, 2, FALSE), FALSE)), 0, (HLOOKUP(AX115, data!$A$1:$BOP$23, VLOOKUP(TFM!$A$2, BS!$A$66:$B$93, 2, FALSE), FALSE)))</f>
        <v>0</v>
      </c>
      <c r="BE115" s="174">
        <f>IF(ISNA(HLOOKUP(AY115, data!$A$1:$BOP$23, VLOOKUP(TFM!$A$2, BS!$A$66:$B$93, 2, FALSE), FALSE)), 0, (HLOOKUP(AY115, data!$A$1:$BOP$23, VLOOKUP(TFM!$A$2, BS!$A$66:$B$93, 2, FALSE), FALSE)))</f>
        <v>0</v>
      </c>
      <c r="BF115" s="174">
        <f t="shared" si="229"/>
        <v>-170967</v>
      </c>
      <c r="BG115" s="41" t="str">
        <f t="shared" si="230"/>
        <v>ffeq_mf_row_tr</v>
      </c>
      <c r="BH115" s="41" t="str">
        <f t="shared" si="231"/>
        <v>ffeq_mf_row_tr_A</v>
      </c>
      <c r="BI115" s="41" t="str">
        <f t="shared" si="232"/>
        <v>ffeq_mf_row_tr_L</v>
      </c>
      <c r="BJ115" s="41" t="str">
        <f t="shared" si="233"/>
        <v>ffeq_mf_row_tr_n</v>
      </c>
      <c r="BK115" s="175"/>
      <c r="BL115" s="175"/>
      <c r="BM115" s="174">
        <f>IF(ISNA(HLOOKUP(BG115, data!$A$1:$BOP$23, VLOOKUP(TFM!$A$2, BS!$A$66:$B$93, 2, FALSE), FALSE)), 0, (HLOOKUP(BG115, data!$A$1:$BOP$23, VLOOKUP(TFM!$A$2, BS!$A$66:$B$93, 2, FALSE), FALSE)))</f>
        <v>0</v>
      </c>
      <c r="BN115" s="174">
        <f>IF(ISNA(HLOOKUP(BH115, data!$A$1:$BOP$23, VLOOKUP(TFM!$A$2, BS!$A$66:$B$93, 2, FALSE), FALSE)), 0, (HLOOKUP(BH115, data!$A$1:$BOP$23, VLOOKUP(TFM!$A$2, BS!$A$66:$B$93, 2, FALSE), FALSE)))</f>
        <v>-3071</v>
      </c>
      <c r="BO115" s="174">
        <f>IF(ISNA(HLOOKUP(BI115, data!$A$1:$BOP$23, VLOOKUP(TFM!$A$2, BS!$A$66:$B$93, 2, FALSE), FALSE)), 0, (HLOOKUP(BI115, data!$A$1:$BOP$23, VLOOKUP(TFM!$A$2, BS!$A$66:$B$93, 2, FALSE), FALSE)))</f>
        <v>11619</v>
      </c>
      <c r="BP115" s="174">
        <f>IF(ISNA(HLOOKUP(BJ115, data!$A$1:$BOP$23, VLOOKUP(TFM!$A$2, BS!$A$66:$B$93, 2, FALSE), FALSE)), 0, (HLOOKUP(BJ115, data!$A$1:$BOP$23, VLOOKUP(TFM!$A$2, BS!$A$66:$B$93, 2, FALSE), FALSE)))</f>
        <v>-14690</v>
      </c>
      <c r="BQ115" s="174">
        <f t="shared" si="234"/>
        <v>14690</v>
      </c>
    </row>
    <row r="116" spans="1:72" s="43" customFormat="1" x14ac:dyDescent="0.2">
      <c r="A116" s="43" t="s">
        <v>19</v>
      </c>
      <c r="C116" s="180" t="s">
        <v>200</v>
      </c>
      <c r="D116" s="36" t="s">
        <v>186</v>
      </c>
      <c r="E116" s="43" t="str">
        <f t="shared" si="205"/>
        <v>ffins</v>
      </c>
      <c r="F116" s="97" t="str">
        <f t="shared" si="206"/>
        <v>ffins_s1_tr</v>
      </c>
      <c r="G116" s="97" t="str">
        <f t="shared" si="207"/>
        <v>ffins_s1_tr_A</v>
      </c>
      <c r="H116" s="97" t="str">
        <f t="shared" si="208"/>
        <v>ffins_s1_tr_L</v>
      </c>
      <c r="I116" s="97" t="str">
        <f t="shared" si="209"/>
        <v>ffins_s1_tr_n</v>
      </c>
      <c r="J116" s="99">
        <f>IF(ISNA(HLOOKUP(F116, data!$A$1:$BOP$23, VLOOKUP(TFM!$A$2, BS!$A$66:$B$93, 2, FALSE), FALSE)), 0, (HLOOKUP(F116, data!$A$1:$BOP$23, VLOOKUP(TFM!$A$2, BS!$A$66:$B$93, 2, FALSE), FALSE)))</f>
        <v>0</v>
      </c>
      <c r="K116" s="99">
        <f>IF(ISNA(HLOOKUP(G116, data!$A$1:$BOP$23, VLOOKUP(TFM!$A$2, BS!$A$66:$B$93, 2, FALSE), FALSE)), 0, (HLOOKUP(G116, data!$A$1:$BOP$23, VLOOKUP(TFM!$A$2, BS!$A$66:$B$93, 2, FALSE), FALSE)))</f>
        <v>9751</v>
      </c>
      <c r="L116" s="99">
        <f>IF(ISNA(HLOOKUP(H116, data!$A$1:$BOP$23, VLOOKUP(TFM!$A$2, BS!$A$66:$B$93, 2, FALSE), FALSE)), 0, (HLOOKUP(H116, data!$A$1:$BOP$23, VLOOKUP(TFM!$A$2, BS!$A$66:$B$93, 2, FALSE), FALSE)))</f>
        <v>12115</v>
      </c>
      <c r="M116" s="99">
        <f>IF(ISNA(HLOOKUP(I116, data!$A$1:$BOP$23, VLOOKUP(TFM!$A$2, BS!$A$66:$B$93, 2, FALSE), FALSE)), 0, (HLOOKUP(I116, data!$A$1:$BOP$23, VLOOKUP(TFM!$A$2, BS!$A$66:$B$93, 2, FALSE), FALSE)))</f>
        <v>-2364</v>
      </c>
      <c r="N116" s="99">
        <f t="shared" si="236"/>
        <v>-2364</v>
      </c>
      <c r="O116" s="97" t="str">
        <f t="shared" si="211"/>
        <v>ffins_h_tr</v>
      </c>
      <c r="P116" s="97" t="str">
        <f t="shared" si="212"/>
        <v>ffins_h_tr_A</v>
      </c>
      <c r="Q116" s="97" t="str">
        <f t="shared" si="213"/>
        <v>ffins_h_tr_L</v>
      </c>
      <c r="R116" s="97" t="str">
        <f t="shared" si="214"/>
        <v>ffins_h_tr_n</v>
      </c>
      <c r="S116" s="171"/>
      <c r="T116" s="171"/>
      <c r="U116" s="99">
        <f>IF(ISNA(HLOOKUP(O116, data!$A$1:$BOP$23, VLOOKUP(TFM!$A$2, BS!$A$66:$B$93, 2, FALSE), FALSE)), 0, (HLOOKUP(O116, data!$A$1:$BOP$23, VLOOKUP(TFM!$A$2, BS!$A$66:$B$93, 2, FALSE), FALSE)))</f>
        <v>17201</v>
      </c>
      <c r="V116" s="99">
        <f>IF(ISNA(HLOOKUP(P116, data!$A$1:$BOP$23, VLOOKUP(TFM!$A$2, BS!$A$66:$B$93, 2, FALSE), FALSE)), 0, (HLOOKUP(P116, data!$A$1:$BOP$23, VLOOKUP(TFM!$A$2, BS!$A$66:$B$93, 2, FALSE), FALSE)))</f>
        <v>0</v>
      </c>
      <c r="W116" s="99">
        <f>IF(ISNA(HLOOKUP(Q116, data!$A$1:$BOP$23, VLOOKUP(TFM!$A$2, BS!$A$66:$B$93, 2, FALSE), FALSE)), 0, (HLOOKUP(Q116, data!$A$1:$BOP$23, VLOOKUP(TFM!$A$2, BS!$A$66:$B$93, 2, FALSE), FALSE)))</f>
        <v>0</v>
      </c>
      <c r="X116" s="99">
        <f>IF(ISNA(HLOOKUP(R116, data!$A$1:$BOP$23, VLOOKUP(TFM!$A$2, BS!$A$66:$B$93, 2, FALSE), FALSE)), 0, (HLOOKUP(R116, data!$A$1:$BOP$23, VLOOKUP(TFM!$A$2, BS!$A$66:$B$93, 2, FALSE), FALSE)))</f>
        <v>0</v>
      </c>
      <c r="Y116" s="99">
        <f t="shared" si="235"/>
        <v>17201</v>
      </c>
      <c r="Z116" s="97" t="str">
        <f t="shared" si="215"/>
        <v>ffins_g_tr</v>
      </c>
      <c r="AA116" s="97" t="str">
        <f t="shared" si="216"/>
        <v>ffins_g_tr_A</v>
      </c>
      <c r="AB116" s="97" t="str">
        <f t="shared" si="217"/>
        <v>ffins_g_tr_L</v>
      </c>
      <c r="AC116" s="97" t="str">
        <f t="shared" si="218"/>
        <v>ffins_g_tr_n</v>
      </c>
      <c r="AD116" s="171"/>
      <c r="AE116" s="171"/>
      <c r="AF116" s="99">
        <f>IF(ISNA(HLOOKUP(Z116, data!$A$1:$BOP$23, VLOOKUP(TFM!$A$2, BS!$A$66:$B$93, 2, FALSE), FALSE)), 0, (HLOOKUP(Z116, data!$A$1:$BOP$23, VLOOKUP(TFM!$A$2, BS!$A$66:$B$93, 2, FALSE), FALSE)))</f>
        <v>-231</v>
      </c>
      <c r="AG116" s="99">
        <f>IF(ISNA(HLOOKUP(AA116, data!$A$1:$BOP$23, VLOOKUP(TFM!$A$2, BS!$A$66:$B$93, 2, FALSE), FALSE)), 0, (HLOOKUP(AA116, data!$A$1:$BOP$23, VLOOKUP(TFM!$A$2, BS!$A$66:$B$93, 2, FALSE), FALSE)))</f>
        <v>0</v>
      </c>
      <c r="AH116" s="99">
        <f>IF(ISNA(HLOOKUP(AB116, data!$A$1:$BOP$23, VLOOKUP(TFM!$A$2, BS!$A$66:$B$93, 2, FALSE), FALSE)), 0, (HLOOKUP(AB116, data!$A$1:$BOP$23, VLOOKUP(TFM!$A$2, BS!$A$66:$B$93, 2, FALSE), FALSE)))</f>
        <v>0</v>
      </c>
      <c r="AI116" s="99">
        <f>IF(ISNA(HLOOKUP(AC116, data!$A$1:$BOP$23, VLOOKUP(TFM!$A$2, BS!$A$66:$B$93, 2, FALSE), FALSE)), 0, (HLOOKUP(AC116, data!$A$1:$BOP$23, VLOOKUP(TFM!$A$2, BS!$A$66:$B$93, 2, FALSE), FALSE)))</f>
        <v>0</v>
      </c>
      <c r="AJ116" s="99">
        <f t="shared" si="219"/>
        <v>-231</v>
      </c>
      <c r="AK116" s="97" t="str">
        <f t="shared" si="220"/>
        <v>ffins_f_tr</v>
      </c>
      <c r="AL116" s="97" t="str">
        <f t="shared" si="221"/>
        <v>ffins_f_tr_A</v>
      </c>
      <c r="AM116" s="97" t="str">
        <f t="shared" si="222"/>
        <v>ffins_f_tr_L</v>
      </c>
      <c r="AN116" s="97" t="str">
        <f t="shared" si="223"/>
        <v>ffins_f_tr_n</v>
      </c>
      <c r="AO116" s="171"/>
      <c r="AP116" s="171"/>
      <c r="AQ116" s="99">
        <f>IF(ISNA(HLOOKUP(AK116, data!$A$1:$BOP$23, VLOOKUP(TFM!$A$2, BS!$A$66:$B$93, 2, FALSE), FALSE)), 0, (HLOOKUP(AK116, data!$A$1:$BOP$23, VLOOKUP(TFM!$A$2, BS!$A$66:$B$93, 2, FALSE), FALSE)))</f>
        <v>0</v>
      </c>
      <c r="AR116" s="99">
        <f>IF(ISNA(HLOOKUP(AL116, data!$A$1:$BOP$23, VLOOKUP(TFM!$A$2, BS!$A$66:$B$93, 2, FALSE), FALSE)), 0, (HLOOKUP(AL116, data!$A$1:$BOP$23, VLOOKUP(TFM!$A$2, BS!$A$66:$B$93, 2, FALSE), FALSE)))</f>
        <v>-2277</v>
      </c>
      <c r="AS116" s="99">
        <f>IF(ISNA(HLOOKUP(AM116, data!$A$1:$BOP$23, VLOOKUP(TFM!$A$2, BS!$A$66:$B$93, 2, FALSE), FALSE)), 0, (HLOOKUP(AM116, data!$A$1:$BOP$23, VLOOKUP(TFM!$A$2, BS!$A$66:$B$93, 2, FALSE), FALSE)))</f>
        <v>12115</v>
      </c>
      <c r="AT116" s="99">
        <f>IF(ISNA(HLOOKUP(AN116, data!$A$1:$BOP$23, VLOOKUP(TFM!$A$2, BS!$A$66:$B$93, 2, FALSE), FALSE)), 0, (HLOOKUP(AN116, data!$A$1:$BOP$23, VLOOKUP(TFM!$A$2, BS!$A$66:$B$93, 2, FALSE), FALSE)))</f>
        <v>-14392</v>
      </c>
      <c r="AU116" s="99">
        <f t="shared" si="224"/>
        <v>14392</v>
      </c>
      <c r="AV116" s="97" t="str">
        <f t="shared" si="225"/>
        <v>ffins_nf_tr</v>
      </c>
      <c r="AW116" s="97" t="str">
        <f t="shared" si="226"/>
        <v>ffins_nf_tr_A</v>
      </c>
      <c r="AX116" s="97" t="str">
        <f t="shared" si="227"/>
        <v>ffins_nf_tr_L</v>
      </c>
      <c r="AY116" s="97" t="str">
        <f t="shared" si="228"/>
        <v>ffins_nf_tr_n</v>
      </c>
      <c r="AZ116" s="171"/>
      <c r="BA116" s="171"/>
      <c r="BB116" s="99">
        <f>IF(ISNA(HLOOKUP(AV116, data!$A$1:$BOP$23, VLOOKUP(TFM!$A$2, BS!$A$66:$B$93, 2, FALSE), FALSE)), 0, (HLOOKUP(AV116, data!$A$1:$BOP$23, VLOOKUP(TFM!$A$2, BS!$A$66:$B$93, 2, FALSE), FALSE)))</f>
        <v>-4941</v>
      </c>
      <c r="BC116" s="99">
        <f>IF(ISNA(HLOOKUP(AW116, data!$A$1:$BOP$23, VLOOKUP(TFM!$A$2, BS!$A$66:$B$93, 2, FALSE), FALSE)), 0, (HLOOKUP(AW116, data!$A$1:$BOP$23, VLOOKUP(TFM!$A$2, BS!$A$66:$B$93, 2, FALSE), FALSE)))</f>
        <v>0</v>
      </c>
      <c r="BD116" s="99">
        <f>IF(ISNA(HLOOKUP(AX116, data!$A$1:$BOP$23, VLOOKUP(TFM!$A$2, BS!$A$66:$B$93, 2, FALSE), FALSE)), 0, (HLOOKUP(AX116, data!$A$1:$BOP$23, VLOOKUP(TFM!$A$2, BS!$A$66:$B$93, 2, FALSE), FALSE)))</f>
        <v>0</v>
      </c>
      <c r="BE116" s="99">
        <f>IF(ISNA(HLOOKUP(AY116, data!$A$1:$BOP$23, VLOOKUP(TFM!$A$2, BS!$A$66:$B$93, 2, FALSE), FALSE)), 0, (HLOOKUP(AY116, data!$A$1:$BOP$23, VLOOKUP(TFM!$A$2, BS!$A$66:$B$93, 2, FALSE), FALSE)))</f>
        <v>0</v>
      </c>
      <c r="BF116" s="99">
        <f t="shared" si="229"/>
        <v>-4941</v>
      </c>
      <c r="BG116" s="97" t="str">
        <f t="shared" si="230"/>
        <v>ffins_row_tr</v>
      </c>
      <c r="BH116" s="97" t="str">
        <f t="shared" si="231"/>
        <v>ffins_row_tr_A</v>
      </c>
      <c r="BI116" s="97" t="str">
        <f t="shared" si="232"/>
        <v>ffins_row_tr_L</v>
      </c>
      <c r="BJ116" s="97" t="str">
        <f t="shared" si="233"/>
        <v>ffins_row_tr_n</v>
      </c>
      <c r="BK116" s="171"/>
      <c r="BL116" s="171"/>
      <c r="BM116" s="99">
        <f>IF(ISNA(HLOOKUP(BG116, data!$A$1:$BOP$23, VLOOKUP(TFM!$A$2, BS!$A$66:$B$93, 2, FALSE), FALSE)), 0, (HLOOKUP(BG116, data!$A$1:$BOP$23, VLOOKUP(TFM!$A$2, BS!$A$66:$B$93, 2, FALSE), FALSE)))</f>
        <v>0</v>
      </c>
      <c r="BN116" s="99">
        <f>IF(ISNA(HLOOKUP(BH116, data!$A$1:$BOP$23, VLOOKUP(TFM!$A$2, BS!$A$66:$B$93, 2, FALSE), FALSE)), 0, (HLOOKUP(BH116, data!$A$1:$BOP$23, VLOOKUP(TFM!$A$2, BS!$A$66:$B$93, 2, FALSE), FALSE)))</f>
        <v>241</v>
      </c>
      <c r="BO116" s="99">
        <f>IF(ISNA(HLOOKUP(BI116, data!$A$1:$BOP$23, VLOOKUP(TFM!$A$2, BS!$A$66:$B$93, 2, FALSE), FALSE)), 0, (HLOOKUP(BI116, data!$A$1:$BOP$23, VLOOKUP(TFM!$A$2, BS!$A$66:$B$93, 2, FALSE), FALSE)))</f>
        <v>-2123</v>
      </c>
      <c r="BP116" s="99">
        <f>IF(ISNA(HLOOKUP(BJ116, data!$A$1:$BOP$23, VLOOKUP(TFM!$A$2, BS!$A$66:$B$93, 2, FALSE), FALSE)), 0, (HLOOKUP(BJ116, data!$A$1:$BOP$23, VLOOKUP(TFM!$A$2, BS!$A$66:$B$93, 2, FALSE), FALSE)))</f>
        <v>2364</v>
      </c>
      <c r="BQ116" s="99">
        <f t="shared" si="234"/>
        <v>-2364</v>
      </c>
    </row>
    <row r="117" spans="1:72" s="172" customFormat="1" x14ac:dyDescent="0.2">
      <c r="A117" s="172" t="s">
        <v>201</v>
      </c>
      <c r="C117" s="173" t="s">
        <v>202</v>
      </c>
      <c r="D117" s="172" t="s">
        <v>210</v>
      </c>
      <c r="E117" s="172" t="str">
        <f t="shared" si="205"/>
        <v>ffins_nltr</v>
      </c>
      <c r="F117" s="41" t="str">
        <f t="shared" si="206"/>
        <v>ffins_nltr_s1_tr</v>
      </c>
      <c r="G117" s="41" t="str">
        <f t="shared" si="207"/>
        <v>ffins_nltr_s1_tr_A</v>
      </c>
      <c r="H117" s="41" t="str">
        <f t="shared" si="208"/>
        <v>ffins_nltr_s1_tr_L</v>
      </c>
      <c r="I117" s="41" t="str">
        <f t="shared" si="209"/>
        <v>ffins_nltr_s1_tr_n</v>
      </c>
      <c r="J117" s="174">
        <f>IF(ISNA(HLOOKUP(F117, data!$A$1:$BOP$23, VLOOKUP(TFM!$A$2, BS!$A$66:$B$93, 2, FALSE), FALSE)), 0, (HLOOKUP(F117, data!$A$1:$BOP$23, VLOOKUP(TFM!$A$2, BS!$A$66:$B$93, 2, FALSE), FALSE)))</f>
        <v>0</v>
      </c>
      <c r="K117" s="174">
        <f>IF(ISNA(HLOOKUP(G117, data!$A$1:$BOP$23, VLOOKUP(TFM!$A$2, BS!$A$66:$B$93, 2, FALSE), FALSE)), 0, (HLOOKUP(G117, data!$A$1:$BOP$23, VLOOKUP(TFM!$A$2, BS!$A$66:$B$93, 2, FALSE), FALSE)))</f>
        <v>-10047</v>
      </c>
      <c r="L117" s="174">
        <f>IF(ISNA(HLOOKUP(H117, data!$A$1:$BOP$23, VLOOKUP(TFM!$A$2, BS!$A$66:$B$93, 2, FALSE), FALSE)), 0, (HLOOKUP(H117, data!$A$1:$BOP$23, VLOOKUP(TFM!$A$2, BS!$A$66:$B$93, 2, FALSE), FALSE)))</f>
        <v>-7924</v>
      </c>
      <c r="M117" s="174">
        <f>IF(ISNA(HLOOKUP(I117, data!$A$1:$BOP$23, VLOOKUP(TFM!$A$2, BS!$A$66:$B$93, 2, FALSE), FALSE)), 0, (HLOOKUP(I117, data!$A$1:$BOP$23, VLOOKUP(TFM!$A$2, BS!$A$66:$B$93, 2, FALSE), FALSE)))</f>
        <v>-2123</v>
      </c>
      <c r="N117" s="174">
        <f t="shared" si="236"/>
        <v>-2123</v>
      </c>
      <c r="O117" s="41" t="str">
        <f t="shared" si="211"/>
        <v>ffins_nltr_h_tr</v>
      </c>
      <c r="P117" s="41" t="str">
        <f t="shared" si="212"/>
        <v>ffins_nltr_h_tr_A</v>
      </c>
      <c r="Q117" s="41" t="str">
        <f t="shared" si="213"/>
        <v>ffins_nltr_h_tr_L</v>
      </c>
      <c r="R117" s="41" t="str">
        <f t="shared" si="214"/>
        <v>ffins_nltr_h_tr_n</v>
      </c>
      <c r="S117" s="175"/>
      <c r="T117" s="175"/>
      <c r="U117" s="174">
        <f>IF(ISNA(HLOOKUP(O117, data!$A$1:$BOP$23, VLOOKUP(TFM!$A$2, BS!$A$66:$B$93, 2, FALSE), FALSE)), 0, (HLOOKUP(O117, data!$A$1:$BOP$23, VLOOKUP(TFM!$A$2, BS!$A$66:$B$93, 2, FALSE), FALSE)))</f>
        <v>-2597</v>
      </c>
      <c r="V117" s="174">
        <f>IF(ISNA(HLOOKUP(P117, data!$A$1:$BOP$23, VLOOKUP(TFM!$A$2, BS!$A$66:$B$93, 2, FALSE), FALSE)), 0, (HLOOKUP(P117, data!$A$1:$BOP$23, VLOOKUP(TFM!$A$2, BS!$A$66:$B$93, 2, FALSE), FALSE)))</f>
        <v>0</v>
      </c>
      <c r="W117" s="174">
        <f>IF(ISNA(HLOOKUP(Q117, data!$A$1:$BOP$23, VLOOKUP(TFM!$A$2, BS!$A$66:$B$93, 2, FALSE), FALSE)), 0, (HLOOKUP(Q117, data!$A$1:$BOP$23, VLOOKUP(TFM!$A$2, BS!$A$66:$B$93, 2, FALSE), FALSE)))</f>
        <v>0</v>
      </c>
      <c r="X117" s="174">
        <f>IF(ISNA(HLOOKUP(R117, data!$A$1:$BOP$23, VLOOKUP(TFM!$A$2, BS!$A$66:$B$93, 2, FALSE), FALSE)), 0, (HLOOKUP(R117, data!$A$1:$BOP$23, VLOOKUP(TFM!$A$2, BS!$A$66:$B$93, 2, FALSE), FALSE)))</f>
        <v>0</v>
      </c>
      <c r="Y117" s="174">
        <f t="shared" si="235"/>
        <v>-2597</v>
      </c>
      <c r="Z117" s="41" t="str">
        <f t="shared" si="215"/>
        <v>ffins_nltr_g_tr</v>
      </c>
      <c r="AA117" s="41" t="str">
        <f t="shared" si="216"/>
        <v>ffins_nltr_g_tr_A</v>
      </c>
      <c r="AB117" s="41" t="str">
        <f t="shared" si="217"/>
        <v>ffins_nltr_g_tr_L</v>
      </c>
      <c r="AC117" s="41" t="str">
        <f t="shared" si="218"/>
        <v>ffins_nltr_g_tr_n</v>
      </c>
      <c r="AD117" s="175"/>
      <c r="AE117" s="175"/>
      <c r="AF117" s="174">
        <f>IF(ISNA(HLOOKUP(Z117, data!$A$1:$BOP$23, VLOOKUP(TFM!$A$2, BS!$A$66:$B$93, 2, FALSE), FALSE)), 0, (HLOOKUP(Z117, data!$A$1:$BOP$23, VLOOKUP(TFM!$A$2, BS!$A$66:$B$93, 2, FALSE), FALSE)))</f>
        <v>-231</v>
      </c>
      <c r="AG117" s="174">
        <f>IF(ISNA(HLOOKUP(AA117, data!$A$1:$BOP$23, VLOOKUP(TFM!$A$2, BS!$A$66:$B$93, 2, FALSE), FALSE)), 0, (HLOOKUP(AA117, data!$A$1:$BOP$23, VLOOKUP(TFM!$A$2, BS!$A$66:$B$93, 2, FALSE), FALSE)))</f>
        <v>0</v>
      </c>
      <c r="AH117" s="174">
        <f>IF(ISNA(HLOOKUP(AB117, data!$A$1:$BOP$23, VLOOKUP(TFM!$A$2, BS!$A$66:$B$93, 2, FALSE), FALSE)), 0, (HLOOKUP(AB117, data!$A$1:$BOP$23, VLOOKUP(TFM!$A$2, BS!$A$66:$B$93, 2, FALSE), FALSE)))</f>
        <v>0</v>
      </c>
      <c r="AI117" s="174">
        <f>IF(ISNA(HLOOKUP(AC117, data!$A$1:$BOP$23, VLOOKUP(TFM!$A$2, BS!$A$66:$B$93, 2, FALSE), FALSE)), 0, (HLOOKUP(AC117, data!$A$1:$BOP$23, VLOOKUP(TFM!$A$2, BS!$A$66:$B$93, 2, FALSE), FALSE)))</f>
        <v>0</v>
      </c>
      <c r="AJ117" s="174">
        <f t="shared" si="219"/>
        <v>-231</v>
      </c>
      <c r="AK117" s="41" t="str">
        <f t="shared" si="220"/>
        <v>ffins_nltr_f_tr</v>
      </c>
      <c r="AL117" s="41" t="str">
        <f t="shared" si="221"/>
        <v>ffins_nltr_f_tr_A</v>
      </c>
      <c r="AM117" s="41" t="str">
        <f t="shared" si="222"/>
        <v>ffins_nltr_f_tr_L</v>
      </c>
      <c r="AN117" s="41" t="str">
        <f t="shared" si="223"/>
        <v>ffins_nltr_f_tr_n</v>
      </c>
      <c r="AO117" s="175"/>
      <c r="AP117" s="175"/>
      <c r="AQ117" s="174">
        <f>IF(ISNA(HLOOKUP(AK117, data!$A$1:$BOP$23, VLOOKUP(TFM!$A$2, BS!$A$66:$B$93, 2, FALSE), FALSE)), 0, (HLOOKUP(AK117, data!$A$1:$BOP$23, VLOOKUP(TFM!$A$2, BS!$A$66:$B$93, 2, FALSE), FALSE)))</f>
        <v>0</v>
      </c>
      <c r="AR117" s="174">
        <f>IF(ISNA(HLOOKUP(AL117, data!$A$1:$BOP$23, VLOOKUP(TFM!$A$2, BS!$A$66:$B$93, 2, FALSE), FALSE)), 0, (HLOOKUP(AL117, data!$A$1:$BOP$23, VLOOKUP(TFM!$A$2, BS!$A$66:$B$93, 2, FALSE), FALSE)))</f>
        <v>-2277</v>
      </c>
      <c r="AS117" s="174">
        <f>IF(ISNA(HLOOKUP(AM117, data!$A$1:$BOP$23, VLOOKUP(TFM!$A$2, BS!$A$66:$B$93, 2, FALSE), FALSE)), 0, (HLOOKUP(AM117, data!$A$1:$BOP$23, VLOOKUP(TFM!$A$2, BS!$A$66:$B$93, 2, FALSE), FALSE)))</f>
        <v>-7924</v>
      </c>
      <c r="AT117" s="174">
        <f>IF(ISNA(HLOOKUP(AN117, data!$A$1:$BOP$23, VLOOKUP(TFM!$A$2, BS!$A$66:$B$93, 2, FALSE), FALSE)), 0, (HLOOKUP(AN117, data!$A$1:$BOP$23, VLOOKUP(TFM!$A$2, BS!$A$66:$B$93, 2, FALSE), FALSE)))</f>
        <v>5647</v>
      </c>
      <c r="AU117" s="174">
        <f t="shared" si="224"/>
        <v>-5647</v>
      </c>
      <c r="AV117" s="41" t="str">
        <f t="shared" si="225"/>
        <v>ffins_nltr_nf_tr</v>
      </c>
      <c r="AW117" s="41" t="str">
        <f t="shared" si="226"/>
        <v>ffins_nltr_nf_tr_A</v>
      </c>
      <c r="AX117" s="41" t="str">
        <f t="shared" si="227"/>
        <v>ffins_nltr_nf_tr_L</v>
      </c>
      <c r="AY117" s="41" t="str">
        <f t="shared" si="228"/>
        <v>ffins_nltr_nf_tr_n</v>
      </c>
      <c r="AZ117" s="175"/>
      <c r="BA117" s="175"/>
      <c r="BB117" s="174">
        <f>IF(ISNA(HLOOKUP(AV117, data!$A$1:$BOP$23, VLOOKUP(TFM!$A$2, BS!$A$66:$B$93, 2, FALSE), FALSE)), 0, (HLOOKUP(AV117, data!$A$1:$BOP$23, VLOOKUP(TFM!$A$2, BS!$A$66:$B$93, 2, FALSE), FALSE)))</f>
        <v>-4941</v>
      </c>
      <c r="BC117" s="174">
        <f>IF(ISNA(HLOOKUP(AW117, data!$A$1:$BOP$23, VLOOKUP(TFM!$A$2, BS!$A$66:$B$93, 2, FALSE), FALSE)), 0, (HLOOKUP(AW117, data!$A$1:$BOP$23, VLOOKUP(TFM!$A$2, BS!$A$66:$B$93, 2, FALSE), FALSE)))</f>
        <v>0</v>
      </c>
      <c r="BD117" s="174">
        <f>IF(ISNA(HLOOKUP(AX117, data!$A$1:$BOP$23, VLOOKUP(TFM!$A$2, BS!$A$66:$B$93, 2, FALSE), FALSE)), 0, (HLOOKUP(AX117, data!$A$1:$BOP$23, VLOOKUP(TFM!$A$2, BS!$A$66:$B$93, 2, FALSE), FALSE)))</f>
        <v>0</v>
      </c>
      <c r="BE117" s="174">
        <f>IF(ISNA(HLOOKUP(AY117, data!$A$1:$BOP$23, VLOOKUP(TFM!$A$2, BS!$A$66:$B$93, 2, FALSE), FALSE)), 0, (HLOOKUP(AY117, data!$A$1:$BOP$23, VLOOKUP(TFM!$A$2, BS!$A$66:$B$93, 2, FALSE), FALSE)))</f>
        <v>0</v>
      </c>
      <c r="BF117" s="174">
        <f t="shared" si="229"/>
        <v>-4941</v>
      </c>
      <c r="BG117" s="41" t="str">
        <f t="shared" si="230"/>
        <v>ffins_nltr_row_tr</v>
      </c>
      <c r="BH117" s="41" t="str">
        <f t="shared" si="231"/>
        <v>ffins_nltr_row_tr_A</v>
      </c>
      <c r="BI117" s="41" t="str">
        <f t="shared" si="232"/>
        <v>ffins_nltr_row_tr_L</v>
      </c>
      <c r="BJ117" s="41" t="str">
        <f t="shared" si="233"/>
        <v>ffins_nltr_row_tr_n</v>
      </c>
      <c r="BK117" s="175"/>
      <c r="BL117" s="175"/>
      <c r="BM117" s="174">
        <f>IF(ISNA(HLOOKUP(BG117, data!$A$1:$BOP$23, VLOOKUP(TFM!$A$2, BS!$A$66:$B$93, 2, FALSE), FALSE)), 0, (HLOOKUP(BG117, data!$A$1:$BOP$23, VLOOKUP(TFM!$A$2, BS!$A$66:$B$93, 2, FALSE), FALSE)))</f>
        <v>2123</v>
      </c>
      <c r="BN117" s="174">
        <f>IF(ISNA(HLOOKUP(BH117, data!$A$1:$BOP$23, VLOOKUP(TFM!$A$2, BS!$A$66:$B$93, 2, FALSE), FALSE)), 0, (HLOOKUP(BH117, data!$A$1:$BOP$23, VLOOKUP(TFM!$A$2, BS!$A$66:$B$93, 2, FALSE), FALSE)))</f>
        <v>0</v>
      </c>
      <c r="BO117" s="174">
        <f>IF(ISNA(HLOOKUP(BI117, data!$A$1:$BOP$23, VLOOKUP(TFM!$A$2, BS!$A$66:$B$93, 2, FALSE), FALSE)), 0, (HLOOKUP(BI117, data!$A$1:$BOP$23, VLOOKUP(TFM!$A$2, BS!$A$66:$B$93, 2, FALSE), FALSE)))</f>
        <v>0</v>
      </c>
      <c r="BP117" s="174">
        <f>IF(ISNA(HLOOKUP(BJ117, data!$A$1:$BOP$23, VLOOKUP(TFM!$A$2, BS!$A$66:$B$93, 2, FALSE), FALSE)), 0, (HLOOKUP(BJ117, data!$A$1:$BOP$23, VLOOKUP(TFM!$A$2, BS!$A$66:$B$93, 2, FALSE), FALSE)))</f>
        <v>0</v>
      </c>
      <c r="BQ117" s="174">
        <f t="shared" si="234"/>
        <v>2123</v>
      </c>
    </row>
    <row r="118" spans="1:72" s="172" customFormat="1" x14ac:dyDescent="0.2">
      <c r="A118" s="172" t="s">
        <v>204</v>
      </c>
      <c r="C118" s="173" t="s">
        <v>205</v>
      </c>
      <c r="D118" s="172" t="s">
        <v>211</v>
      </c>
      <c r="E118" s="172" t="str">
        <f t="shared" si="205"/>
        <v>ffins_pcsg</v>
      </c>
      <c r="F118" s="41" t="str">
        <f t="shared" si="206"/>
        <v>ffins_pcsg_s1_tr</v>
      </c>
      <c r="G118" s="41" t="str">
        <f t="shared" si="207"/>
        <v>ffins_pcsg_s1_tr_A</v>
      </c>
      <c r="H118" s="41" t="str">
        <f t="shared" si="208"/>
        <v>ffins_pcsg_s1_tr_L</v>
      </c>
      <c r="I118" s="41" t="str">
        <f t="shared" si="209"/>
        <v>ffins_pcsg_s1_tr_n</v>
      </c>
      <c r="J118" s="174">
        <f>IF(ISNA(HLOOKUP(F118, data!$A$1:$BOP$23, VLOOKUP(TFM!$A$2, BS!$A$66:$B$93, 2, FALSE), FALSE)), 0, (HLOOKUP(F118, data!$A$1:$BOP$23, VLOOKUP(TFM!$A$2, BS!$A$66:$B$93, 2, FALSE), FALSE)))</f>
        <v>0</v>
      </c>
      <c r="K118" s="174">
        <f>IF(ISNA(HLOOKUP(G118, data!$A$1:$BOP$23, VLOOKUP(TFM!$A$2, BS!$A$66:$B$93, 2, FALSE), FALSE)), 0, (HLOOKUP(G118, data!$A$1:$BOP$23, VLOOKUP(TFM!$A$2, BS!$A$66:$B$93, 2, FALSE), FALSE)))</f>
        <v>0</v>
      </c>
      <c r="L118" s="174">
        <f>IF(ISNA(HLOOKUP(H118, data!$A$1:$BOP$23, VLOOKUP(TFM!$A$2, BS!$A$66:$B$93, 2, FALSE), FALSE)), 0, (HLOOKUP(H118, data!$A$1:$BOP$23, VLOOKUP(TFM!$A$2, BS!$A$66:$B$93, 2, FALSE), FALSE)))</f>
        <v>0</v>
      </c>
      <c r="M118" s="174">
        <f>IF(ISNA(HLOOKUP(I118, data!$A$1:$BOP$23, VLOOKUP(TFM!$A$2, BS!$A$66:$B$93, 2, FALSE), FALSE)), 0, (HLOOKUP(I118, data!$A$1:$BOP$23, VLOOKUP(TFM!$A$2, BS!$A$66:$B$93, 2, FALSE), FALSE)))</f>
        <v>0</v>
      </c>
      <c r="N118" s="174">
        <f t="shared" si="236"/>
        <v>0</v>
      </c>
      <c r="O118" s="41" t="str">
        <f t="shared" si="211"/>
        <v>ffins_pcsg_h_tr</v>
      </c>
      <c r="P118" s="41" t="str">
        <f t="shared" si="212"/>
        <v>ffins_pcsg_h_tr_A</v>
      </c>
      <c r="Q118" s="41" t="str">
        <f t="shared" si="213"/>
        <v>ffins_pcsg_h_tr_L</v>
      </c>
      <c r="R118" s="41" t="str">
        <f t="shared" si="214"/>
        <v>ffins_pcsg_h_tr_n</v>
      </c>
      <c r="S118" s="175"/>
      <c r="T118" s="175"/>
      <c r="U118" s="174">
        <f>IF(ISNA(HLOOKUP(O118, data!$A$1:$BOP$23, VLOOKUP(TFM!$A$2, BS!$A$66:$B$93, 2, FALSE), FALSE)), 0, (HLOOKUP(O118, data!$A$1:$BOP$23, VLOOKUP(TFM!$A$2, BS!$A$66:$B$93, 2, FALSE), FALSE)))</f>
        <v>0</v>
      </c>
      <c r="V118" s="174">
        <f>IF(ISNA(HLOOKUP(P118, data!$A$1:$BOP$23, VLOOKUP(TFM!$A$2, BS!$A$66:$B$93, 2, FALSE), FALSE)), 0, (HLOOKUP(P118, data!$A$1:$BOP$23, VLOOKUP(TFM!$A$2, BS!$A$66:$B$93, 2, FALSE), FALSE)))</f>
        <v>0</v>
      </c>
      <c r="W118" s="174">
        <f>IF(ISNA(HLOOKUP(Q118, data!$A$1:$BOP$23, VLOOKUP(TFM!$A$2, BS!$A$66:$B$93, 2, FALSE), FALSE)), 0, (HLOOKUP(Q118, data!$A$1:$BOP$23, VLOOKUP(TFM!$A$2, BS!$A$66:$B$93, 2, FALSE), FALSE)))</f>
        <v>0</v>
      </c>
      <c r="X118" s="174">
        <f>IF(ISNA(HLOOKUP(R118, data!$A$1:$BOP$23, VLOOKUP(TFM!$A$2, BS!$A$66:$B$93, 2, FALSE), FALSE)), 0, (HLOOKUP(R118, data!$A$1:$BOP$23, VLOOKUP(TFM!$A$2, BS!$A$66:$B$93, 2, FALSE), FALSE)))</f>
        <v>0</v>
      </c>
      <c r="Y118" s="174">
        <f t="shared" si="235"/>
        <v>0</v>
      </c>
      <c r="Z118" s="41" t="str">
        <f t="shared" si="215"/>
        <v>ffins_pcsg_g_tr</v>
      </c>
      <c r="AA118" s="41" t="str">
        <f t="shared" si="216"/>
        <v>ffins_pcsg_g_tr_A</v>
      </c>
      <c r="AB118" s="41" t="str">
        <f t="shared" si="217"/>
        <v>ffins_pcsg_g_tr_L</v>
      </c>
      <c r="AC118" s="41" t="str">
        <f t="shared" si="218"/>
        <v>ffins_pcsg_g_tr_n</v>
      </c>
      <c r="AD118" s="175"/>
      <c r="AE118" s="175"/>
      <c r="AF118" s="174">
        <f>IF(ISNA(HLOOKUP(Z118, data!$A$1:$BOP$23, VLOOKUP(TFM!$A$2, BS!$A$66:$B$93, 2, FALSE), FALSE)), 0, (HLOOKUP(Z118, data!$A$1:$BOP$23, VLOOKUP(TFM!$A$2, BS!$A$66:$B$93, 2, FALSE), FALSE)))</f>
        <v>0</v>
      </c>
      <c r="AG118" s="174">
        <f>IF(ISNA(HLOOKUP(AA118, data!$A$1:$BOP$23, VLOOKUP(TFM!$A$2, BS!$A$66:$B$93, 2, FALSE), FALSE)), 0, (HLOOKUP(AA118, data!$A$1:$BOP$23, VLOOKUP(TFM!$A$2, BS!$A$66:$B$93, 2, FALSE), FALSE)))</f>
        <v>0</v>
      </c>
      <c r="AH118" s="174">
        <f>IF(ISNA(HLOOKUP(AB118, data!$A$1:$BOP$23, VLOOKUP(TFM!$A$2, BS!$A$66:$B$93, 2, FALSE), FALSE)), 0, (HLOOKUP(AB118, data!$A$1:$BOP$23, VLOOKUP(TFM!$A$2, BS!$A$66:$B$93, 2, FALSE), FALSE)))</f>
        <v>0</v>
      </c>
      <c r="AI118" s="174">
        <f>IF(ISNA(HLOOKUP(AC118, data!$A$1:$BOP$23, VLOOKUP(TFM!$A$2, BS!$A$66:$B$93, 2, FALSE), FALSE)), 0, (HLOOKUP(AC118, data!$A$1:$BOP$23, VLOOKUP(TFM!$A$2, BS!$A$66:$B$93, 2, FALSE), FALSE)))</f>
        <v>0</v>
      </c>
      <c r="AJ118" s="174">
        <f t="shared" si="219"/>
        <v>0</v>
      </c>
      <c r="AK118" s="41" t="str">
        <f t="shared" si="220"/>
        <v>ffins_pcsg_f_tr</v>
      </c>
      <c r="AL118" s="41" t="str">
        <f t="shared" si="221"/>
        <v>ffins_pcsg_f_tr_A</v>
      </c>
      <c r="AM118" s="41" t="str">
        <f t="shared" si="222"/>
        <v>ffins_pcsg_f_tr_L</v>
      </c>
      <c r="AN118" s="41" t="str">
        <f t="shared" si="223"/>
        <v>ffins_pcsg_f_tr_n</v>
      </c>
      <c r="AO118" s="175"/>
      <c r="AP118" s="175"/>
      <c r="AQ118" s="174">
        <f>IF(ISNA(HLOOKUP(AK118, data!$A$1:$BOP$23, VLOOKUP(TFM!$A$2, BS!$A$66:$B$93, 2, FALSE), FALSE)), 0, (HLOOKUP(AK118, data!$A$1:$BOP$23, VLOOKUP(TFM!$A$2, BS!$A$66:$B$93, 2, FALSE), FALSE)))</f>
        <v>0</v>
      </c>
      <c r="AR118" s="174">
        <f>IF(ISNA(HLOOKUP(AL118, data!$A$1:$BOP$23, VLOOKUP(TFM!$A$2, BS!$A$66:$B$93, 2, FALSE), FALSE)), 0, (HLOOKUP(AL118, data!$A$1:$BOP$23, VLOOKUP(TFM!$A$2, BS!$A$66:$B$93, 2, FALSE), FALSE)))</f>
        <v>0</v>
      </c>
      <c r="AS118" s="174">
        <f>IF(ISNA(HLOOKUP(AM118, data!$A$1:$BOP$23, VLOOKUP(TFM!$A$2, BS!$A$66:$B$93, 2, FALSE), FALSE)), 0, (HLOOKUP(AM118, data!$A$1:$BOP$23, VLOOKUP(TFM!$A$2, BS!$A$66:$B$93, 2, FALSE), FALSE)))</f>
        <v>0</v>
      </c>
      <c r="AT118" s="174">
        <f>IF(ISNA(HLOOKUP(AN118, data!$A$1:$BOP$23, VLOOKUP(TFM!$A$2, BS!$A$66:$B$93, 2, FALSE), FALSE)), 0, (HLOOKUP(AN118, data!$A$1:$BOP$23, VLOOKUP(TFM!$A$2, BS!$A$66:$B$93, 2, FALSE), FALSE)))</f>
        <v>0</v>
      </c>
      <c r="AU118" s="174">
        <f t="shared" si="224"/>
        <v>0</v>
      </c>
      <c r="AV118" s="41" t="str">
        <f t="shared" si="225"/>
        <v>ffins_pcsg_nf_tr</v>
      </c>
      <c r="AW118" s="41" t="str">
        <f t="shared" si="226"/>
        <v>ffins_pcsg_nf_tr_A</v>
      </c>
      <c r="AX118" s="41" t="str">
        <f t="shared" si="227"/>
        <v>ffins_pcsg_nf_tr_L</v>
      </c>
      <c r="AY118" s="41" t="str">
        <f t="shared" si="228"/>
        <v>ffins_pcsg_nf_tr_n</v>
      </c>
      <c r="AZ118" s="175"/>
      <c r="BA118" s="175"/>
      <c r="BB118" s="174">
        <f>IF(ISNA(HLOOKUP(AV118, data!$A$1:$BOP$23, VLOOKUP(TFM!$A$2, BS!$A$66:$B$93, 2, FALSE), FALSE)), 0, (HLOOKUP(AV118, data!$A$1:$BOP$23, VLOOKUP(TFM!$A$2, BS!$A$66:$B$93, 2, FALSE), FALSE)))</f>
        <v>0</v>
      </c>
      <c r="BC118" s="174">
        <f>IF(ISNA(HLOOKUP(AW118, data!$A$1:$BOP$23, VLOOKUP(TFM!$A$2, BS!$A$66:$B$93, 2, FALSE), FALSE)), 0, (HLOOKUP(AW118, data!$A$1:$BOP$23, VLOOKUP(TFM!$A$2, BS!$A$66:$B$93, 2, FALSE), FALSE)))</f>
        <v>0</v>
      </c>
      <c r="BD118" s="174">
        <f>IF(ISNA(HLOOKUP(AX118, data!$A$1:$BOP$23, VLOOKUP(TFM!$A$2, BS!$A$66:$B$93, 2, FALSE), FALSE)), 0, (HLOOKUP(AX118, data!$A$1:$BOP$23, VLOOKUP(TFM!$A$2, BS!$A$66:$B$93, 2, FALSE), FALSE)))</f>
        <v>0</v>
      </c>
      <c r="BE118" s="174">
        <f>IF(ISNA(HLOOKUP(AY118, data!$A$1:$BOP$23, VLOOKUP(TFM!$A$2, BS!$A$66:$B$93, 2, FALSE), FALSE)), 0, (HLOOKUP(AY118, data!$A$1:$BOP$23, VLOOKUP(TFM!$A$2, BS!$A$66:$B$93, 2, FALSE), FALSE)))</f>
        <v>0</v>
      </c>
      <c r="BF118" s="174">
        <f t="shared" si="229"/>
        <v>0</v>
      </c>
      <c r="BG118" s="41" t="str">
        <f t="shared" si="230"/>
        <v>ffins_pcsg_row_tr</v>
      </c>
      <c r="BH118" s="41" t="str">
        <f t="shared" si="231"/>
        <v>ffins_pcsg_row_tr_A</v>
      </c>
      <c r="BI118" s="41" t="str">
        <f t="shared" si="232"/>
        <v>ffins_pcsg_row_tr_L</v>
      </c>
      <c r="BJ118" s="41" t="str">
        <f t="shared" si="233"/>
        <v>ffins_pcsg_row_tr_n</v>
      </c>
      <c r="BK118" s="175"/>
      <c r="BL118" s="175"/>
      <c r="BM118" s="174">
        <f>IF(ISNA(HLOOKUP(BG118, data!$A$1:$BOP$23, VLOOKUP(TFM!$A$2, BS!$A$66:$B$93, 2, FALSE), FALSE)), 0, (HLOOKUP(BG118, data!$A$1:$BOP$23, VLOOKUP(TFM!$A$2, BS!$A$66:$B$93, 2, FALSE), FALSE)))</f>
        <v>0</v>
      </c>
      <c r="BN118" s="174">
        <f>IF(ISNA(HLOOKUP(BH118, data!$A$1:$BOP$23, VLOOKUP(TFM!$A$2, BS!$A$66:$B$93, 2, FALSE), FALSE)), 0, (HLOOKUP(BH118, data!$A$1:$BOP$23, VLOOKUP(TFM!$A$2, BS!$A$66:$B$93, 2, FALSE), FALSE)))</f>
        <v>0</v>
      </c>
      <c r="BO118" s="174">
        <f>IF(ISNA(HLOOKUP(BI118, data!$A$1:$BOP$23, VLOOKUP(TFM!$A$2, BS!$A$66:$B$93, 2, FALSE), FALSE)), 0, (HLOOKUP(BI118, data!$A$1:$BOP$23, VLOOKUP(TFM!$A$2, BS!$A$66:$B$93, 2, FALSE), FALSE)))</f>
        <v>0</v>
      </c>
      <c r="BP118" s="174">
        <f>IF(ISNA(HLOOKUP(BJ118, data!$A$1:$BOP$23, VLOOKUP(TFM!$A$2, BS!$A$66:$B$93, 2, FALSE), FALSE)), 0, (HLOOKUP(BJ118, data!$A$1:$BOP$23, VLOOKUP(TFM!$A$2, BS!$A$66:$B$93, 2, FALSE), FALSE)))</f>
        <v>0</v>
      </c>
      <c r="BQ118" s="174">
        <f t="shared" si="234"/>
        <v>0</v>
      </c>
    </row>
    <row r="119" spans="1:72" s="172" customFormat="1" x14ac:dyDescent="0.2">
      <c r="A119" s="172" t="s">
        <v>246</v>
      </c>
      <c r="C119" s="108" t="s">
        <v>56</v>
      </c>
      <c r="D119" s="172" t="s">
        <v>187</v>
      </c>
      <c r="E119" s="172" t="str">
        <f t="shared" si="205"/>
        <v>ffins_nl</v>
      </c>
      <c r="F119" s="41" t="str">
        <f t="shared" si="206"/>
        <v>ffins_nl_s1_tr</v>
      </c>
      <c r="G119" s="41" t="str">
        <f t="shared" si="207"/>
        <v>ffins_nl_s1_tr_A</v>
      </c>
      <c r="H119" s="41" t="str">
        <f t="shared" si="208"/>
        <v>ffins_nl_s1_tr_L</v>
      </c>
      <c r="I119" s="41" t="str">
        <f t="shared" si="209"/>
        <v>ffins_nl_s1_tr_n</v>
      </c>
      <c r="J119" s="176">
        <f>IF(ISNA(HLOOKUP(F119, data!$A$1:$BOP$23, VLOOKUP(TFM!$A$2, BS!$A$66:$B$93, 2, FALSE), FALSE)), 0, (HLOOKUP(F119, data!$A$1:$BOP$23, VLOOKUP(TFM!$A$2, BS!$A$66:$B$93, 2, FALSE), FALSE)))</f>
        <v>0</v>
      </c>
      <c r="K119" s="176">
        <f>IF(ISNA(HLOOKUP(G119, data!$A$1:$BOP$23, VLOOKUP(TFM!$A$2, BS!$A$66:$B$93, 2, FALSE), FALSE)), 0, (HLOOKUP(G119, data!$A$1:$BOP$23, VLOOKUP(TFM!$A$2, BS!$A$66:$B$93, 2, FALSE), FALSE)))</f>
        <v>0</v>
      </c>
      <c r="L119" s="176">
        <f>IF(ISNA(HLOOKUP(H119, data!$A$1:$BOP$23, VLOOKUP(TFM!$A$2, BS!$A$66:$B$93, 2, FALSE), FALSE)), 0, (HLOOKUP(H119, data!$A$1:$BOP$23, VLOOKUP(TFM!$A$2, BS!$A$66:$B$93, 2, FALSE), FALSE)))</f>
        <v>0</v>
      </c>
      <c r="M119" s="176">
        <f>IF(ISNA(HLOOKUP(I119, data!$A$1:$BOP$23, VLOOKUP(TFM!$A$2, BS!$A$66:$B$93, 2, FALSE), FALSE)), 0, (HLOOKUP(I119, data!$A$1:$BOP$23, VLOOKUP(TFM!$A$2, BS!$A$66:$B$93, 2, FALSE), FALSE)))</f>
        <v>0</v>
      </c>
      <c r="N119" s="176">
        <f t="shared" si="236"/>
        <v>0</v>
      </c>
      <c r="O119" s="41" t="str">
        <f t="shared" si="211"/>
        <v>ffins_nl_h_tr</v>
      </c>
      <c r="P119" s="41" t="str">
        <f t="shared" si="212"/>
        <v>ffins_nl_h_tr_A</v>
      </c>
      <c r="Q119" s="41" t="str">
        <f t="shared" si="213"/>
        <v>ffins_nl_h_tr_L</v>
      </c>
      <c r="R119" s="41" t="str">
        <f t="shared" si="214"/>
        <v>ffins_nl_h_tr_n</v>
      </c>
      <c r="S119" s="177"/>
      <c r="T119" s="177"/>
      <c r="U119" s="176">
        <f>IF(ISNA(HLOOKUP(O119, data!$A$1:$BOP$23, VLOOKUP(TFM!$A$2, BS!$A$66:$B$93, 2, FALSE), FALSE)), 0, (HLOOKUP(O119, data!$A$1:$BOP$23, VLOOKUP(TFM!$A$2, BS!$A$66:$B$93, 2, FALSE), FALSE)))</f>
        <v>0</v>
      </c>
      <c r="V119" s="176">
        <f>IF(ISNA(HLOOKUP(P119, data!$A$1:$BOP$23, VLOOKUP(TFM!$A$2, BS!$A$66:$B$93, 2, FALSE), FALSE)), 0, (HLOOKUP(P119, data!$A$1:$BOP$23, VLOOKUP(TFM!$A$2, BS!$A$66:$B$93, 2, FALSE), FALSE)))</f>
        <v>0</v>
      </c>
      <c r="W119" s="176">
        <f>IF(ISNA(HLOOKUP(Q119, data!$A$1:$BOP$23, VLOOKUP(TFM!$A$2, BS!$A$66:$B$93, 2, FALSE), FALSE)), 0, (HLOOKUP(Q119, data!$A$1:$BOP$23, VLOOKUP(TFM!$A$2, BS!$A$66:$B$93, 2, FALSE), FALSE)))</f>
        <v>0</v>
      </c>
      <c r="X119" s="176">
        <f>IF(ISNA(HLOOKUP(R119, data!$A$1:$BOP$23, VLOOKUP(TFM!$A$2, BS!$A$66:$B$93, 2, FALSE), FALSE)), 0, (HLOOKUP(R119, data!$A$1:$BOP$23, VLOOKUP(TFM!$A$2, BS!$A$66:$B$93, 2, FALSE), FALSE)))</f>
        <v>0</v>
      </c>
      <c r="Y119" s="176">
        <f t="shared" si="235"/>
        <v>0</v>
      </c>
      <c r="Z119" s="41" t="str">
        <f t="shared" si="215"/>
        <v>ffins_nl_g_tr</v>
      </c>
      <c r="AA119" s="41" t="str">
        <f t="shared" si="216"/>
        <v>ffins_nl_g_tr_A</v>
      </c>
      <c r="AB119" s="41" t="str">
        <f t="shared" si="217"/>
        <v>ffins_nl_g_tr_L</v>
      </c>
      <c r="AC119" s="41" t="str">
        <f t="shared" si="218"/>
        <v>ffins_nl_g_tr_n</v>
      </c>
      <c r="AD119" s="177"/>
      <c r="AE119" s="177"/>
      <c r="AF119" s="176">
        <f>IF(ISNA(HLOOKUP(Z119, data!$A$1:$BOP$23, VLOOKUP(TFM!$A$2, BS!$A$66:$B$93, 2, FALSE), FALSE)), 0, (HLOOKUP(Z119, data!$A$1:$BOP$23, VLOOKUP(TFM!$A$2, BS!$A$66:$B$93, 2, FALSE), FALSE)))</f>
        <v>0</v>
      </c>
      <c r="AG119" s="176">
        <f>IF(ISNA(HLOOKUP(AA119, data!$A$1:$BOP$23, VLOOKUP(TFM!$A$2, BS!$A$66:$B$93, 2, FALSE), FALSE)), 0, (HLOOKUP(AA119, data!$A$1:$BOP$23, VLOOKUP(TFM!$A$2, BS!$A$66:$B$93, 2, FALSE), FALSE)))</f>
        <v>0</v>
      </c>
      <c r="AH119" s="176">
        <f>IF(ISNA(HLOOKUP(AB119, data!$A$1:$BOP$23, VLOOKUP(TFM!$A$2, BS!$A$66:$B$93, 2, FALSE), FALSE)), 0, (HLOOKUP(AB119, data!$A$1:$BOP$23, VLOOKUP(TFM!$A$2, BS!$A$66:$B$93, 2, FALSE), FALSE)))</f>
        <v>0</v>
      </c>
      <c r="AI119" s="176">
        <f>IF(ISNA(HLOOKUP(AC119, data!$A$1:$BOP$23, VLOOKUP(TFM!$A$2, BS!$A$66:$B$93, 2, FALSE), FALSE)), 0, (HLOOKUP(AC119, data!$A$1:$BOP$23, VLOOKUP(TFM!$A$2, BS!$A$66:$B$93, 2, FALSE), FALSE)))</f>
        <v>0</v>
      </c>
      <c r="AJ119" s="176">
        <f t="shared" si="219"/>
        <v>0</v>
      </c>
      <c r="AK119" s="41" t="str">
        <f t="shared" si="220"/>
        <v>ffins_nl_f_tr</v>
      </c>
      <c r="AL119" s="41" t="str">
        <f t="shared" si="221"/>
        <v>ffins_nl_f_tr_A</v>
      </c>
      <c r="AM119" s="41" t="str">
        <f t="shared" si="222"/>
        <v>ffins_nl_f_tr_L</v>
      </c>
      <c r="AN119" s="41" t="str">
        <f t="shared" si="223"/>
        <v>ffins_nl_f_tr_n</v>
      </c>
      <c r="AO119" s="177"/>
      <c r="AP119" s="177"/>
      <c r="AQ119" s="176">
        <f>IF(ISNA(HLOOKUP(AK119, data!$A$1:$BOP$23, VLOOKUP(TFM!$A$2, BS!$A$66:$B$93, 2, FALSE), FALSE)), 0, (HLOOKUP(AK119, data!$A$1:$BOP$23, VLOOKUP(TFM!$A$2, BS!$A$66:$B$93, 2, FALSE), FALSE)))</f>
        <v>0</v>
      </c>
      <c r="AR119" s="176">
        <f>IF(ISNA(HLOOKUP(AL119, data!$A$1:$BOP$23, VLOOKUP(TFM!$A$2, BS!$A$66:$B$93, 2, FALSE), FALSE)), 0, (HLOOKUP(AL119, data!$A$1:$BOP$23, VLOOKUP(TFM!$A$2, BS!$A$66:$B$93, 2, FALSE), FALSE)))</f>
        <v>0</v>
      </c>
      <c r="AS119" s="176">
        <f>IF(ISNA(HLOOKUP(AM119, data!$A$1:$BOP$23, VLOOKUP(TFM!$A$2, BS!$A$66:$B$93, 2, FALSE), FALSE)), 0, (HLOOKUP(AM119, data!$A$1:$BOP$23, VLOOKUP(TFM!$A$2, BS!$A$66:$B$93, 2, FALSE), FALSE)))</f>
        <v>0</v>
      </c>
      <c r="AT119" s="176">
        <f>IF(ISNA(HLOOKUP(AN119, data!$A$1:$BOP$23, VLOOKUP(TFM!$A$2, BS!$A$66:$B$93, 2, FALSE), FALSE)), 0, (HLOOKUP(AN119, data!$A$1:$BOP$23, VLOOKUP(TFM!$A$2, BS!$A$66:$B$93, 2, FALSE), FALSE)))</f>
        <v>0</v>
      </c>
      <c r="AU119" s="176">
        <f t="shared" si="224"/>
        <v>0</v>
      </c>
      <c r="AV119" s="41" t="str">
        <f t="shared" si="225"/>
        <v>ffins_nl_nf_tr</v>
      </c>
      <c r="AW119" s="41" t="str">
        <f t="shared" si="226"/>
        <v>ffins_nl_nf_tr_A</v>
      </c>
      <c r="AX119" s="41" t="str">
        <f t="shared" si="227"/>
        <v>ffins_nl_nf_tr_L</v>
      </c>
      <c r="AY119" s="41" t="str">
        <f t="shared" si="228"/>
        <v>ffins_nl_nf_tr_n</v>
      </c>
      <c r="AZ119" s="177"/>
      <c r="BA119" s="177"/>
      <c r="BB119" s="176">
        <f>IF(ISNA(HLOOKUP(AV119, data!$A$1:$BOP$23, VLOOKUP(TFM!$A$2, BS!$A$66:$B$93, 2, FALSE), FALSE)), 0, (HLOOKUP(AV119, data!$A$1:$BOP$23, VLOOKUP(TFM!$A$2, BS!$A$66:$B$93, 2, FALSE), FALSE)))</f>
        <v>0</v>
      </c>
      <c r="BC119" s="176">
        <f>IF(ISNA(HLOOKUP(AW119, data!$A$1:$BOP$23, VLOOKUP(TFM!$A$2, BS!$A$66:$B$93, 2, FALSE), FALSE)), 0, (HLOOKUP(AW119, data!$A$1:$BOP$23, VLOOKUP(TFM!$A$2, BS!$A$66:$B$93, 2, FALSE), FALSE)))</f>
        <v>0</v>
      </c>
      <c r="BD119" s="176">
        <f>IF(ISNA(HLOOKUP(AX119, data!$A$1:$BOP$23, VLOOKUP(TFM!$A$2, BS!$A$66:$B$93, 2, FALSE), FALSE)), 0, (HLOOKUP(AX119, data!$A$1:$BOP$23, VLOOKUP(TFM!$A$2, BS!$A$66:$B$93, 2, FALSE), FALSE)))</f>
        <v>0</v>
      </c>
      <c r="BE119" s="176">
        <f>IF(ISNA(HLOOKUP(AY119, data!$A$1:$BOP$23, VLOOKUP(TFM!$A$2, BS!$A$66:$B$93, 2, FALSE), FALSE)), 0, (HLOOKUP(AY119, data!$A$1:$BOP$23, VLOOKUP(TFM!$A$2, BS!$A$66:$B$93, 2, FALSE), FALSE)))</f>
        <v>0</v>
      </c>
      <c r="BF119" s="176">
        <f t="shared" si="229"/>
        <v>0</v>
      </c>
      <c r="BG119" s="41" t="str">
        <f t="shared" si="230"/>
        <v>ffins_nl_row_tr</v>
      </c>
      <c r="BH119" s="41" t="str">
        <f t="shared" si="231"/>
        <v>ffins_nl_row_tr_A</v>
      </c>
      <c r="BI119" s="41" t="str">
        <f t="shared" si="232"/>
        <v>ffins_nl_row_tr_L</v>
      </c>
      <c r="BJ119" s="41" t="str">
        <f t="shared" si="233"/>
        <v>ffins_nl_row_tr_n</v>
      </c>
      <c r="BK119" s="177"/>
      <c r="BL119" s="177"/>
      <c r="BM119" s="176">
        <f>IF(ISNA(HLOOKUP(BG119, data!$A$1:$BOP$23, VLOOKUP(TFM!$A$2, BS!$A$66:$B$93, 2, FALSE), FALSE)), 0, (HLOOKUP(BG119, data!$A$1:$BOP$23, VLOOKUP(TFM!$A$2, BS!$A$66:$B$93, 2, FALSE), FALSE)))</f>
        <v>0</v>
      </c>
      <c r="BN119" s="176">
        <f>IF(ISNA(HLOOKUP(BH119, data!$A$1:$BOP$23, VLOOKUP(TFM!$A$2, BS!$A$66:$B$93, 2, FALSE), FALSE)), 0, (HLOOKUP(BH119, data!$A$1:$BOP$23, VLOOKUP(TFM!$A$2, BS!$A$66:$B$93, 2, FALSE), FALSE)))</f>
        <v>0</v>
      </c>
      <c r="BO119" s="176">
        <f>IF(ISNA(HLOOKUP(BI119, data!$A$1:$BOP$23, VLOOKUP(TFM!$A$2, BS!$A$66:$B$93, 2, FALSE), FALSE)), 0, (HLOOKUP(BI119, data!$A$1:$BOP$23, VLOOKUP(TFM!$A$2, BS!$A$66:$B$93, 2, FALSE), FALSE)))</f>
        <v>0</v>
      </c>
      <c r="BP119" s="176">
        <f>IF(ISNA(HLOOKUP(BJ119, data!$A$1:$BOP$23, VLOOKUP(TFM!$A$2, BS!$A$66:$B$93, 2, FALSE), FALSE)), 0, (HLOOKUP(BJ119, data!$A$1:$BOP$23, VLOOKUP(TFM!$A$2, BS!$A$66:$B$93, 2, FALSE), FALSE)))</f>
        <v>0</v>
      </c>
      <c r="BQ119" s="176">
        <f t="shared" si="234"/>
        <v>0</v>
      </c>
    </row>
    <row r="120" spans="1:72" s="172" customFormat="1" x14ac:dyDescent="0.2">
      <c r="A120" s="172" t="s">
        <v>64</v>
      </c>
      <c r="C120" s="173" t="s">
        <v>203</v>
      </c>
      <c r="D120" s="172" t="s">
        <v>188</v>
      </c>
      <c r="E120" s="172" t="str">
        <f t="shared" si="205"/>
        <v>ffins_l</v>
      </c>
      <c r="F120" s="41" t="str">
        <f t="shared" si="206"/>
        <v>ffins_l_s1_tr</v>
      </c>
      <c r="G120" s="41" t="str">
        <f t="shared" si="207"/>
        <v>ffins_l_s1_tr_A</v>
      </c>
      <c r="H120" s="41" t="str">
        <f t="shared" si="208"/>
        <v>ffins_l_s1_tr_L</v>
      </c>
      <c r="I120" s="41" t="str">
        <f t="shared" si="209"/>
        <v>ffins_l_s1_tr_n</v>
      </c>
      <c r="J120" s="174">
        <f>IF(ISNA(HLOOKUP(F120, data!$A$1:$BOP$23, VLOOKUP(TFM!$A$2, BS!$A$66:$B$93, 2, FALSE), FALSE)), 0, (HLOOKUP(F120, data!$A$1:$BOP$23, VLOOKUP(TFM!$A$2, BS!$A$66:$B$93, 2, FALSE), FALSE)))</f>
        <v>2352</v>
      </c>
      <c r="K120" s="174">
        <f>IF(ISNA(HLOOKUP(G120, data!$A$1:$BOP$23, VLOOKUP(TFM!$A$2, BS!$A$66:$B$93, 2, FALSE), FALSE)), 0, (HLOOKUP(G120, data!$A$1:$BOP$23, VLOOKUP(TFM!$A$2, BS!$A$66:$B$93, 2, FALSE), FALSE)))</f>
        <v>0</v>
      </c>
      <c r="L120" s="174">
        <f>IF(ISNA(HLOOKUP(H120, data!$A$1:$BOP$23, VLOOKUP(TFM!$A$2, BS!$A$66:$B$93, 2, FALSE), FALSE)), 0, (HLOOKUP(H120, data!$A$1:$BOP$23, VLOOKUP(TFM!$A$2, BS!$A$66:$B$93, 2, FALSE), FALSE)))</f>
        <v>0</v>
      </c>
      <c r="M120" s="174">
        <f>IF(ISNA(HLOOKUP(I120, data!$A$1:$BOP$23, VLOOKUP(TFM!$A$2, BS!$A$66:$B$93, 2, FALSE), FALSE)), 0, (HLOOKUP(I120, data!$A$1:$BOP$23, VLOOKUP(TFM!$A$2, BS!$A$66:$B$93, 2, FALSE), FALSE)))</f>
        <v>0</v>
      </c>
      <c r="N120" s="174">
        <f t="shared" si="236"/>
        <v>2352</v>
      </c>
      <c r="O120" s="41" t="str">
        <f t="shared" si="211"/>
        <v>ffins_l_h_tr</v>
      </c>
      <c r="P120" s="41" t="str">
        <f t="shared" si="212"/>
        <v>ffins_l_h_tr_A</v>
      </c>
      <c r="Q120" s="41" t="str">
        <f t="shared" si="213"/>
        <v>ffins_l_h_tr_L</v>
      </c>
      <c r="R120" s="41" t="str">
        <f t="shared" si="214"/>
        <v>ffins_l_h_tr_n</v>
      </c>
      <c r="S120" s="175"/>
      <c r="T120" s="175"/>
      <c r="U120" s="174">
        <f>IF(ISNA(HLOOKUP(O120, data!$A$1:$BOP$23, VLOOKUP(TFM!$A$2, BS!$A$66:$B$93, 2, FALSE), FALSE)), 0, (HLOOKUP(O120, data!$A$1:$BOP$23, VLOOKUP(TFM!$A$2, BS!$A$66:$B$93, 2, FALSE), FALSE)))</f>
        <v>2352</v>
      </c>
      <c r="V120" s="174">
        <f>IF(ISNA(HLOOKUP(P120, data!$A$1:$BOP$23, VLOOKUP(TFM!$A$2, BS!$A$66:$B$93, 2, FALSE), FALSE)), 0, (HLOOKUP(P120, data!$A$1:$BOP$23, VLOOKUP(TFM!$A$2, BS!$A$66:$B$93, 2, FALSE), FALSE)))</f>
        <v>0</v>
      </c>
      <c r="W120" s="174">
        <f>IF(ISNA(HLOOKUP(Q120, data!$A$1:$BOP$23, VLOOKUP(TFM!$A$2, BS!$A$66:$B$93, 2, FALSE), FALSE)), 0, (HLOOKUP(Q120, data!$A$1:$BOP$23, VLOOKUP(TFM!$A$2, BS!$A$66:$B$93, 2, FALSE), FALSE)))</f>
        <v>0</v>
      </c>
      <c r="X120" s="174">
        <f>IF(ISNA(HLOOKUP(R120, data!$A$1:$BOP$23, VLOOKUP(TFM!$A$2, BS!$A$66:$B$93, 2, FALSE), FALSE)), 0, (HLOOKUP(R120, data!$A$1:$BOP$23, VLOOKUP(TFM!$A$2, BS!$A$66:$B$93, 2, FALSE), FALSE)))</f>
        <v>0</v>
      </c>
      <c r="Y120" s="174">
        <f t="shared" si="235"/>
        <v>2352</v>
      </c>
      <c r="Z120" s="41" t="str">
        <f t="shared" si="215"/>
        <v>ffins_l_g_tr</v>
      </c>
      <c r="AA120" s="41" t="str">
        <f t="shared" si="216"/>
        <v>ffins_l_g_tr_A</v>
      </c>
      <c r="AB120" s="41" t="str">
        <f t="shared" si="217"/>
        <v>ffins_l_g_tr_L</v>
      </c>
      <c r="AC120" s="41" t="str">
        <f t="shared" si="218"/>
        <v>ffins_l_g_tr_n</v>
      </c>
      <c r="AD120" s="175"/>
      <c r="AE120" s="175"/>
      <c r="AF120" s="174">
        <f>IF(ISNA(HLOOKUP(Z120, data!$A$1:$BOP$23, VLOOKUP(TFM!$A$2, BS!$A$66:$B$93, 2, FALSE), FALSE)), 0, (HLOOKUP(Z120, data!$A$1:$BOP$23, VLOOKUP(TFM!$A$2, BS!$A$66:$B$93, 2, FALSE), FALSE)))</f>
        <v>0</v>
      </c>
      <c r="AG120" s="174">
        <f>IF(ISNA(HLOOKUP(AA120, data!$A$1:$BOP$23, VLOOKUP(TFM!$A$2, BS!$A$66:$B$93, 2, FALSE), FALSE)), 0, (HLOOKUP(AA120, data!$A$1:$BOP$23, VLOOKUP(TFM!$A$2, BS!$A$66:$B$93, 2, FALSE), FALSE)))</f>
        <v>0</v>
      </c>
      <c r="AH120" s="174">
        <f>IF(ISNA(HLOOKUP(AB120, data!$A$1:$BOP$23, VLOOKUP(TFM!$A$2, BS!$A$66:$B$93, 2, FALSE), FALSE)), 0, (HLOOKUP(AB120, data!$A$1:$BOP$23, VLOOKUP(TFM!$A$2, BS!$A$66:$B$93, 2, FALSE), FALSE)))</f>
        <v>0</v>
      </c>
      <c r="AI120" s="174">
        <f>IF(ISNA(HLOOKUP(AC120, data!$A$1:$BOP$23, VLOOKUP(TFM!$A$2, BS!$A$66:$B$93, 2, FALSE), FALSE)), 0, (HLOOKUP(AC120, data!$A$1:$BOP$23, VLOOKUP(TFM!$A$2, BS!$A$66:$B$93, 2, FALSE), FALSE)))</f>
        <v>0</v>
      </c>
      <c r="AJ120" s="174">
        <f t="shared" si="219"/>
        <v>0</v>
      </c>
      <c r="AK120" s="41" t="str">
        <f t="shared" si="220"/>
        <v>ffins_l_f_tr</v>
      </c>
      <c r="AL120" s="41" t="str">
        <f t="shared" si="221"/>
        <v>ffins_l_f_tr_A</v>
      </c>
      <c r="AM120" s="41" t="str">
        <f t="shared" si="222"/>
        <v>ffins_l_f_tr_L</v>
      </c>
      <c r="AN120" s="41" t="str">
        <f t="shared" si="223"/>
        <v>ffins_l_f_tr_n</v>
      </c>
      <c r="AO120" s="175"/>
      <c r="AP120" s="175"/>
      <c r="AQ120" s="174">
        <f>IF(ISNA(HLOOKUP(AK120, data!$A$1:$BOP$23, VLOOKUP(TFM!$A$2, BS!$A$66:$B$93, 2, FALSE), FALSE)), 0, (HLOOKUP(AK120, data!$A$1:$BOP$23, VLOOKUP(TFM!$A$2, BS!$A$66:$B$93, 2, FALSE), FALSE)))</f>
        <v>-2352</v>
      </c>
      <c r="AR120" s="174">
        <f>IF(ISNA(HLOOKUP(AL120, data!$A$1:$BOP$23, VLOOKUP(TFM!$A$2, BS!$A$66:$B$93, 2, FALSE), FALSE)), 0, (HLOOKUP(AL120, data!$A$1:$BOP$23, VLOOKUP(TFM!$A$2, BS!$A$66:$B$93, 2, FALSE), FALSE)))</f>
        <v>0</v>
      </c>
      <c r="AS120" s="174">
        <f>IF(ISNA(HLOOKUP(AM120, data!$A$1:$BOP$23, VLOOKUP(TFM!$A$2, BS!$A$66:$B$93, 2, FALSE), FALSE)), 0, (HLOOKUP(AM120, data!$A$1:$BOP$23, VLOOKUP(TFM!$A$2, BS!$A$66:$B$93, 2, FALSE), FALSE)))</f>
        <v>0</v>
      </c>
      <c r="AT120" s="174">
        <f>IF(ISNA(HLOOKUP(AN120, data!$A$1:$BOP$23, VLOOKUP(TFM!$A$2, BS!$A$66:$B$93, 2, FALSE), FALSE)), 0, (HLOOKUP(AN120, data!$A$1:$BOP$23, VLOOKUP(TFM!$A$2, BS!$A$66:$B$93, 2, FALSE), FALSE)))</f>
        <v>0</v>
      </c>
      <c r="AU120" s="174">
        <f t="shared" si="224"/>
        <v>-2352</v>
      </c>
      <c r="AV120" s="41" t="str">
        <f t="shared" si="225"/>
        <v>ffins_l_nf_tr</v>
      </c>
      <c r="AW120" s="41" t="str">
        <f t="shared" si="226"/>
        <v>ffins_l_nf_tr_A</v>
      </c>
      <c r="AX120" s="41" t="str">
        <f t="shared" si="227"/>
        <v>ffins_l_nf_tr_L</v>
      </c>
      <c r="AY120" s="41" t="str">
        <f t="shared" si="228"/>
        <v>ffins_l_nf_tr_n</v>
      </c>
      <c r="AZ120" s="175"/>
      <c r="BA120" s="175"/>
      <c r="BB120" s="174">
        <f>IF(ISNA(HLOOKUP(AV120, data!$A$1:$BOP$23, VLOOKUP(TFM!$A$2, BS!$A$66:$B$93, 2, FALSE), FALSE)), 0, (HLOOKUP(AV120, data!$A$1:$BOP$23, VLOOKUP(TFM!$A$2, BS!$A$66:$B$93, 2, FALSE), FALSE)))</f>
        <v>0</v>
      </c>
      <c r="BC120" s="174">
        <f>IF(ISNA(HLOOKUP(AW120, data!$A$1:$BOP$23, VLOOKUP(TFM!$A$2, BS!$A$66:$B$93, 2, FALSE), FALSE)), 0, (HLOOKUP(AW120, data!$A$1:$BOP$23, VLOOKUP(TFM!$A$2, BS!$A$66:$B$93, 2, FALSE), FALSE)))</f>
        <v>0</v>
      </c>
      <c r="BD120" s="174">
        <f>IF(ISNA(HLOOKUP(AX120, data!$A$1:$BOP$23, VLOOKUP(TFM!$A$2, BS!$A$66:$B$93, 2, FALSE), FALSE)), 0, (HLOOKUP(AX120, data!$A$1:$BOP$23, VLOOKUP(TFM!$A$2, BS!$A$66:$B$93, 2, FALSE), FALSE)))</f>
        <v>0</v>
      </c>
      <c r="BE120" s="174">
        <f>IF(ISNA(HLOOKUP(AY120, data!$A$1:$BOP$23, VLOOKUP(TFM!$A$2, BS!$A$66:$B$93, 2, FALSE), FALSE)), 0, (HLOOKUP(AY120, data!$A$1:$BOP$23, VLOOKUP(TFM!$A$2, BS!$A$66:$B$93, 2, FALSE), FALSE)))</f>
        <v>0</v>
      </c>
      <c r="BF120" s="174">
        <f t="shared" si="229"/>
        <v>0</v>
      </c>
      <c r="BG120" s="41" t="str">
        <f t="shared" si="230"/>
        <v>ffins_l_row_tr</v>
      </c>
      <c r="BH120" s="41" t="str">
        <f t="shared" si="231"/>
        <v>ffins_l_row_tr_A</v>
      </c>
      <c r="BI120" s="41" t="str">
        <f t="shared" si="232"/>
        <v>ffins_l_row_tr_L</v>
      </c>
      <c r="BJ120" s="41" t="str">
        <f t="shared" si="233"/>
        <v>ffins_l_row_tr_n</v>
      </c>
      <c r="BK120" s="175"/>
      <c r="BL120" s="175"/>
      <c r="BM120" s="174">
        <f>IF(ISNA(HLOOKUP(BG120, data!$A$1:$BOP$23, VLOOKUP(TFM!$A$2, BS!$A$66:$B$93, 2, FALSE), FALSE)), 0, (HLOOKUP(BG120, data!$A$1:$BOP$23, VLOOKUP(TFM!$A$2, BS!$A$66:$B$93, 2, FALSE), FALSE)))</f>
        <v>0</v>
      </c>
      <c r="BN120" s="174">
        <f>IF(ISNA(HLOOKUP(BH120, data!$A$1:$BOP$23, VLOOKUP(TFM!$A$2, BS!$A$66:$B$93, 2, FALSE), FALSE)), 0, (HLOOKUP(BH120, data!$A$1:$BOP$23, VLOOKUP(TFM!$A$2, BS!$A$66:$B$93, 2, FALSE), FALSE)))</f>
        <v>0</v>
      </c>
      <c r="BO120" s="174">
        <f>IF(ISNA(HLOOKUP(BI120, data!$A$1:$BOP$23, VLOOKUP(TFM!$A$2, BS!$A$66:$B$93, 2, FALSE), FALSE)), 0, (HLOOKUP(BI120, data!$A$1:$BOP$23, VLOOKUP(TFM!$A$2, BS!$A$66:$B$93, 2, FALSE), FALSE)))</f>
        <v>0</v>
      </c>
      <c r="BP120" s="174">
        <f>IF(ISNA(HLOOKUP(BJ120, data!$A$1:$BOP$23, VLOOKUP(TFM!$A$2, BS!$A$66:$B$93, 2, FALSE), FALSE)), 0, (HLOOKUP(BJ120, data!$A$1:$BOP$23, VLOOKUP(TFM!$A$2, BS!$A$66:$B$93, 2, FALSE), FALSE)))</f>
        <v>0</v>
      </c>
      <c r="BQ120" s="174">
        <f t="shared" si="234"/>
        <v>0</v>
      </c>
    </row>
    <row r="121" spans="1:72" s="172" customFormat="1" x14ac:dyDescent="0.2">
      <c r="A121" s="172" t="s">
        <v>208</v>
      </c>
      <c r="C121" s="108" t="s">
        <v>209</v>
      </c>
      <c r="D121" s="172" t="s">
        <v>189</v>
      </c>
      <c r="E121" s="172" t="str">
        <f t="shared" si="205"/>
        <v>ffins_pen</v>
      </c>
      <c r="F121" s="41" t="str">
        <f t="shared" si="206"/>
        <v>ffins_pen_s1_tr</v>
      </c>
      <c r="G121" s="41" t="str">
        <f t="shared" si="207"/>
        <v>ffins_pen_s1_tr_A</v>
      </c>
      <c r="H121" s="41" t="str">
        <f t="shared" si="208"/>
        <v>ffins_pen_s1_tr_L</v>
      </c>
      <c r="I121" s="41" t="str">
        <f t="shared" si="209"/>
        <v>ffins_pen_s1_tr_n</v>
      </c>
      <c r="J121" s="176">
        <f>IF(ISNA(HLOOKUP(F121, data!$A$1:$BOP$23, VLOOKUP(TFM!$A$2, BS!$A$66:$B$93, 2, FALSE), FALSE)), 0, (HLOOKUP(F121, data!$A$1:$BOP$23, VLOOKUP(TFM!$A$2, BS!$A$66:$B$93, 2, FALSE), FALSE)))</f>
        <v>0</v>
      </c>
      <c r="K121" s="176">
        <f>IF(ISNA(HLOOKUP(G121, data!$A$1:$BOP$23, VLOOKUP(TFM!$A$2, BS!$A$66:$B$93, 2, FALSE), FALSE)), 0, (HLOOKUP(G121, data!$A$1:$BOP$23, VLOOKUP(TFM!$A$2, BS!$A$66:$B$93, 2, FALSE), FALSE)))</f>
        <v>17446</v>
      </c>
      <c r="L121" s="176">
        <f>IF(ISNA(HLOOKUP(H121, data!$A$1:$BOP$23, VLOOKUP(TFM!$A$2, BS!$A$66:$B$93, 2, FALSE), FALSE)), 0, (HLOOKUP(H121, data!$A$1:$BOP$23, VLOOKUP(TFM!$A$2, BS!$A$66:$B$93, 2, FALSE), FALSE)))</f>
        <v>17687</v>
      </c>
      <c r="M121" s="176">
        <f>IF(ISNA(HLOOKUP(I121, data!$A$1:$BOP$23, VLOOKUP(TFM!$A$2, BS!$A$66:$B$93, 2, FALSE), FALSE)), 0, (HLOOKUP(I121, data!$A$1:$BOP$23, VLOOKUP(TFM!$A$2, BS!$A$66:$B$93, 2, FALSE), FALSE)))</f>
        <v>-241</v>
      </c>
      <c r="N121" s="176">
        <f t="shared" si="236"/>
        <v>-241</v>
      </c>
      <c r="O121" s="41" t="str">
        <f t="shared" si="211"/>
        <v>ffins_pen_h_tr</v>
      </c>
      <c r="P121" s="41" t="str">
        <f t="shared" si="212"/>
        <v>ffins_pen_h_tr_A</v>
      </c>
      <c r="Q121" s="41" t="str">
        <f t="shared" si="213"/>
        <v>ffins_pen_h_tr_L</v>
      </c>
      <c r="R121" s="41" t="str">
        <f t="shared" si="214"/>
        <v>ffins_pen_h_tr_n</v>
      </c>
      <c r="S121" s="177"/>
      <c r="T121" s="177"/>
      <c r="U121" s="176">
        <f>IF(ISNA(HLOOKUP(O121, data!$A$1:$BOP$23, VLOOKUP(TFM!$A$2, BS!$A$66:$B$93, 2, FALSE), FALSE)), 0, (HLOOKUP(O121, data!$A$1:$BOP$23, VLOOKUP(TFM!$A$2, BS!$A$66:$B$93, 2, FALSE), FALSE)))</f>
        <v>17446</v>
      </c>
      <c r="V121" s="176">
        <f>IF(ISNA(HLOOKUP(P121, data!$A$1:$BOP$23, VLOOKUP(TFM!$A$2, BS!$A$66:$B$93, 2, FALSE), FALSE)), 0, (HLOOKUP(P121, data!$A$1:$BOP$23, VLOOKUP(TFM!$A$2, BS!$A$66:$B$93, 2, FALSE), FALSE)))</f>
        <v>0</v>
      </c>
      <c r="W121" s="176">
        <f>IF(ISNA(HLOOKUP(Q121, data!$A$1:$BOP$23, VLOOKUP(TFM!$A$2, BS!$A$66:$B$93, 2, FALSE), FALSE)), 0, (HLOOKUP(Q121, data!$A$1:$BOP$23, VLOOKUP(TFM!$A$2, BS!$A$66:$B$93, 2, FALSE), FALSE)))</f>
        <v>0</v>
      </c>
      <c r="X121" s="176">
        <f>IF(ISNA(HLOOKUP(R121, data!$A$1:$BOP$23, VLOOKUP(TFM!$A$2, BS!$A$66:$B$93, 2, FALSE), FALSE)), 0, (HLOOKUP(R121, data!$A$1:$BOP$23, VLOOKUP(TFM!$A$2, BS!$A$66:$B$93, 2, FALSE), FALSE)))</f>
        <v>0</v>
      </c>
      <c r="Y121" s="176">
        <f t="shared" si="235"/>
        <v>17446</v>
      </c>
      <c r="Z121" s="41" t="str">
        <f t="shared" si="215"/>
        <v>ffins_pen_g_tr</v>
      </c>
      <c r="AA121" s="41" t="str">
        <f t="shared" si="216"/>
        <v>ffins_pen_g_tr_A</v>
      </c>
      <c r="AB121" s="41" t="str">
        <f t="shared" si="217"/>
        <v>ffins_pen_g_tr_L</v>
      </c>
      <c r="AC121" s="41" t="str">
        <f t="shared" si="218"/>
        <v>ffins_pen_g_tr_n</v>
      </c>
      <c r="AD121" s="177"/>
      <c r="AE121" s="177"/>
      <c r="AF121" s="176">
        <f>IF(ISNA(HLOOKUP(Z121, data!$A$1:$BOP$23, VLOOKUP(TFM!$A$2, BS!$A$66:$B$93, 2, FALSE), FALSE)), 0, (HLOOKUP(Z121, data!$A$1:$BOP$23, VLOOKUP(TFM!$A$2, BS!$A$66:$B$93, 2, FALSE), FALSE)))</f>
        <v>0</v>
      </c>
      <c r="AG121" s="176">
        <f>IF(ISNA(HLOOKUP(AA121, data!$A$1:$BOP$23, VLOOKUP(TFM!$A$2, BS!$A$66:$B$93, 2, FALSE), FALSE)), 0, (HLOOKUP(AA121, data!$A$1:$BOP$23, VLOOKUP(TFM!$A$2, BS!$A$66:$B$93, 2, FALSE), FALSE)))</f>
        <v>0</v>
      </c>
      <c r="AH121" s="176">
        <f>IF(ISNA(HLOOKUP(AB121, data!$A$1:$BOP$23, VLOOKUP(TFM!$A$2, BS!$A$66:$B$93, 2, FALSE), FALSE)), 0, (HLOOKUP(AB121, data!$A$1:$BOP$23, VLOOKUP(TFM!$A$2, BS!$A$66:$B$93, 2, FALSE), FALSE)))</f>
        <v>0</v>
      </c>
      <c r="AI121" s="176">
        <f>IF(ISNA(HLOOKUP(AC121, data!$A$1:$BOP$23, VLOOKUP(TFM!$A$2, BS!$A$66:$B$93, 2, FALSE), FALSE)), 0, (HLOOKUP(AC121, data!$A$1:$BOP$23, VLOOKUP(TFM!$A$2, BS!$A$66:$B$93, 2, FALSE), FALSE)))</f>
        <v>0</v>
      </c>
      <c r="AJ121" s="176">
        <f t="shared" si="219"/>
        <v>0</v>
      </c>
      <c r="AK121" s="41" t="str">
        <f t="shared" si="220"/>
        <v>ffins_pen_f_tr</v>
      </c>
      <c r="AL121" s="41" t="str">
        <f t="shared" si="221"/>
        <v>ffins_pen_f_tr_A</v>
      </c>
      <c r="AM121" s="41" t="str">
        <f t="shared" si="222"/>
        <v>ffins_pen_f_tr_L</v>
      </c>
      <c r="AN121" s="41" t="str">
        <f t="shared" si="223"/>
        <v>ffins_pen_f_tr_n</v>
      </c>
      <c r="AO121" s="177"/>
      <c r="AP121" s="177"/>
      <c r="AQ121" s="176">
        <f>IF(ISNA(HLOOKUP(AK121, data!$A$1:$BOP$23, VLOOKUP(TFM!$A$2, BS!$A$66:$B$93, 2, FALSE), FALSE)), 0, (HLOOKUP(AK121, data!$A$1:$BOP$23, VLOOKUP(TFM!$A$2, BS!$A$66:$B$93, 2, FALSE), FALSE)))</f>
        <v>-17687</v>
      </c>
      <c r="AR121" s="176">
        <f>IF(ISNA(HLOOKUP(AL121, data!$A$1:$BOP$23, VLOOKUP(TFM!$A$2, BS!$A$66:$B$93, 2, FALSE), FALSE)), 0, (HLOOKUP(AL121, data!$A$1:$BOP$23, VLOOKUP(TFM!$A$2, BS!$A$66:$B$93, 2, FALSE), FALSE)))</f>
        <v>0</v>
      </c>
      <c r="AS121" s="176">
        <f>IF(ISNA(HLOOKUP(AM121, data!$A$1:$BOP$23, VLOOKUP(TFM!$A$2, BS!$A$66:$B$93, 2, FALSE), FALSE)), 0, (HLOOKUP(AM121, data!$A$1:$BOP$23, VLOOKUP(TFM!$A$2, BS!$A$66:$B$93, 2, FALSE), FALSE)))</f>
        <v>0</v>
      </c>
      <c r="AT121" s="176">
        <f>IF(ISNA(HLOOKUP(AN121, data!$A$1:$BOP$23, VLOOKUP(TFM!$A$2, BS!$A$66:$B$93, 2, FALSE), FALSE)), 0, (HLOOKUP(AN121, data!$A$1:$BOP$23, VLOOKUP(TFM!$A$2, BS!$A$66:$B$93, 2, FALSE), FALSE)))</f>
        <v>0</v>
      </c>
      <c r="AU121" s="176">
        <f t="shared" si="224"/>
        <v>-17687</v>
      </c>
      <c r="AV121" s="41" t="str">
        <f t="shared" si="225"/>
        <v>ffins_pen_nf_tr</v>
      </c>
      <c r="AW121" s="41" t="str">
        <f t="shared" si="226"/>
        <v>ffins_pen_nf_tr_A</v>
      </c>
      <c r="AX121" s="41" t="str">
        <f t="shared" si="227"/>
        <v>ffins_pen_nf_tr_L</v>
      </c>
      <c r="AY121" s="41" t="str">
        <f t="shared" si="228"/>
        <v>ffins_pen_nf_tr_n</v>
      </c>
      <c r="AZ121" s="177"/>
      <c r="BA121" s="177"/>
      <c r="BB121" s="176">
        <f>IF(ISNA(HLOOKUP(AV121, data!$A$1:$BOP$23, VLOOKUP(TFM!$A$2, BS!$A$66:$B$93, 2, FALSE), FALSE)), 0, (HLOOKUP(AV121, data!$A$1:$BOP$23, VLOOKUP(TFM!$A$2, BS!$A$66:$B$93, 2, FALSE), FALSE)))</f>
        <v>0</v>
      </c>
      <c r="BC121" s="176">
        <f>IF(ISNA(HLOOKUP(AW121, data!$A$1:$BOP$23, VLOOKUP(TFM!$A$2, BS!$A$66:$B$93, 2, FALSE), FALSE)), 0, (HLOOKUP(AW121, data!$A$1:$BOP$23, VLOOKUP(TFM!$A$2, BS!$A$66:$B$93, 2, FALSE), FALSE)))</f>
        <v>0</v>
      </c>
      <c r="BD121" s="176">
        <f>IF(ISNA(HLOOKUP(AX121, data!$A$1:$BOP$23, VLOOKUP(TFM!$A$2, BS!$A$66:$B$93, 2, FALSE), FALSE)), 0, (HLOOKUP(AX121, data!$A$1:$BOP$23, VLOOKUP(TFM!$A$2, BS!$A$66:$B$93, 2, FALSE), FALSE)))</f>
        <v>0</v>
      </c>
      <c r="BE121" s="176">
        <f>IF(ISNA(HLOOKUP(AY121, data!$A$1:$BOP$23, VLOOKUP(TFM!$A$2, BS!$A$66:$B$93, 2, FALSE), FALSE)), 0, (HLOOKUP(AY121, data!$A$1:$BOP$23, VLOOKUP(TFM!$A$2, BS!$A$66:$B$93, 2, FALSE), FALSE)))</f>
        <v>0</v>
      </c>
      <c r="BF121" s="176">
        <f t="shared" si="229"/>
        <v>0</v>
      </c>
      <c r="BG121" s="41" t="str">
        <f t="shared" si="230"/>
        <v>ffins_pen_row_tr</v>
      </c>
      <c r="BH121" s="41" t="str">
        <f t="shared" si="231"/>
        <v>ffins_pen_row_tr_A</v>
      </c>
      <c r="BI121" s="41" t="str">
        <f t="shared" si="232"/>
        <v>ffins_pen_row_tr_L</v>
      </c>
      <c r="BJ121" s="41" t="str">
        <f t="shared" si="233"/>
        <v>ffins_pen_row_tr_n</v>
      </c>
      <c r="BK121" s="177"/>
      <c r="BL121" s="177"/>
      <c r="BM121" s="176">
        <f>IF(ISNA(HLOOKUP(BG121, data!$A$1:$BOP$23, VLOOKUP(TFM!$A$2, BS!$A$66:$B$93, 2, FALSE), FALSE)), 0, (HLOOKUP(BG121, data!$A$1:$BOP$23, VLOOKUP(TFM!$A$2, BS!$A$66:$B$93, 2, FALSE), FALSE)))</f>
        <v>241</v>
      </c>
      <c r="BN121" s="176">
        <f>IF(ISNA(HLOOKUP(BH121, data!$A$1:$BOP$23, VLOOKUP(TFM!$A$2, BS!$A$66:$B$93, 2, FALSE), FALSE)), 0, (HLOOKUP(BH121, data!$A$1:$BOP$23, VLOOKUP(TFM!$A$2, BS!$A$66:$B$93, 2, FALSE), FALSE)))</f>
        <v>0</v>
      </c>
      <c r="BO121" s="176">
        <f>IF(ISNA(HLOOKUP(BI121, data!$A$1:$BOP$23, VLOOKUP(TFM!$A$2, BS!$A$66:$B$93, 2, FALSE), FALSE)), 0, (HLOOKUP(BI121, data!$A$1:$BOP$23, VLOOKUP(TFM!$A$2, BS!$A$66:$B$93, 2, FALSE), FALSE)))</f>
        <v>0</v>
      </c>
      <c r="BP121" s="176">
        <f>IF(ISNA(HLOOKUP(BJ121, data!$A$1:$BOP$23, VLOOKUP(TFM!$A$2, BS!$A$66:$B$93, 2, FALSE), FALSE)), 0, (HLOOKUP(BJ121, data!$A$1:$BOP$23, VLOOKUP(TFM!$A$2, BS!$A$66:$B$93, 2, FALSE), FALSE)))</f>
        <v>0</v>
      </c>
      <c r="BQ121" s="176">
        <f t="shared" si="234"/>
        <v>241</v>
      </c>
    </row>
    <row r="122" spans="1:72" s="43" customFormat="1" x14ac:dyDescent="0.2">
      <c r="A122" s="43" t="s">
        <v>20</v>
      </c>
      <c r="C122" s="180" t="s">
        <v>206</v>
      </c>
      <c r="D122" s="36" t="s">
        <v>190</v>
      </c>
      <c r="E122" s="43" t="str">
        <f t="shared" si="205"/>
        <v>ffdop</v>
      </c>
      <c r="F122" s="97" t="str">
        <f t="shared" si="206"/>
        <v>ffdop_s1_tr</v>
      </c>
      <c r="G122" s="97" t="str">
        <f t="shared" si="207"/>
        <v>ffdop_s1_tr_A</v>
      </c>
      <c r="H122" s="97" t="str">
        <f t="shared" si="208"/>
        <v>ffdop_s1_tr_L</v>
      </c>
      <c r="I122" s="97" t="str">
        <f t="shared" si="209"/>
        <v>ffdop_s1_tr_n</v>
      </c>
      <c r="J122" s="99">
        <f>IF(ISNA(HLOOKUP(F122, data!$A$1:$BOP$23, VLOOKUP(TFM!$A$2, BS!$A$66:$B$93, 2, FALSE), FALSE)), 0, (HLOOKUP(F122, data!$A$1:$BOP$23, VLOOKUP(TFM!$A$2, BS!$A$66:$B$93, 2, FALSE), FALSE)))</f>
        <v>-39058</v>
      </c>
      <c r="K122" s="99">
        <f>IF(ISNA(HLOOKUP(G122, data!$A$1:$BOP$23, VLOOKUP(TFM!$A$2, BS!$A$66:$B$93, 2, FALSE), FALSE)), 0, (HLOOKUP(G122, data!$A$1:$BOP$23, VLOOKUP(TFM!$A$2, BS!$A$66:$B$93, 2, FALSE), FALSE)))</f>
        <v>0</v>
      </c>
      <c r="L122" s="99">
        <f>IF(ISNA(HLOOKUP(H122, data!$A$1:$BOP$23, VLOOKUP(TFM!$A$2, BS!$A$66:$B$93, 2, FALSE), FALSE)), 0, (HLOOKUP(H122, data!$A$1:$BOP$23, VLOOKUP(TFM!$A$2, BS!$A$66:$B$93, 2, FALSE), FALSE)))</f>
        <v>0</v>
      </c>
      <c r="M122" s="99">
        <f>IF(ISNA(HLOOKUP(I122, data!$A$1:$BOP$23, VLOOKUP(TFM!$A$2, BS!$A$66:$B$93, 2, FALSE), FALSE)), 0, (HLOOKUP(I122, data!$A$1:$BOP$23, VLOOKUP(TFM!$A$2, BS!$A$66:$B$93, 2, FALSE), FALSE)))</f>
        <v>0</v>
      </c>
      <c r="N122" s="99">
        <f t="shared" si="236"/>
        <v>-39058</v>
      </c>
      <c r="O122" s="97" t="str">
        <f t="shared" si="211"/>
        <v>ffdop_h_tr</v>
      </c>
      <c r="P122" s="97" t="str">
        <f t="shared" si="212"/>
        <v>ffdop_h_tr_A</v>
      </c>
      <c r="Q122" s="97" t="str">
        <f t="shared" si="213"/>
        <v>ffdop_h_tr_L</v>
      </c>
      <c r="R122" s="97" t="str">
        <f t="shared" si="214"/>
        <v>ffdop_h_tr_n</v>
      </c>
      <c r="S122" s="171"/>
      <c r="T122" s="171"/>
      <c r="U122" s="99">
        <f>IF(ISNA(HLOOKUP(O122, data!$A$1:$BOP$23, VLOOKUP(TFM!$A$2, BS!$A$66:$B$93, 2, FALSE), FALSE)), 0, (HLOOKUP(O122, data!$A$1:$BOP$23, VLOOKUP(TFM!$A$2, BS!$A$66:$B$93, 2, FALSE), FALSE)))</f>
        <v>112</v>
      </c>
      <c r="V122" s="99">
        <f>IF(ISNA(HLOOKUP(P122, data!$A$1:$BOP$23, VLOOKUP(TFM!$A$2, BS!$A$66:$B$93, 2, FALSE), FALSE)), 0, (HLOOKUP(P122, data!$A$1:$BOP$23, VLOOKUP(TFM!$A$2, BS!$A$66:$B$93, 2, FALSE), FALSE)))</f>
        <v>0</v>
      </c>
      <c r="W122" s="99">
        <f>IF(ISNA(HLOOKUP(Q122, data!$A$1:$BOP$23, VLOOKUP(TFM!$A$2, BS!$A$66:$B$93, 2, FALSE), FALSE)), 0, (HLOOKUP(Q122, data!$A$1:$BOP$23, VLOOKUP(TFM!$A$2, BS!$A$66:$B$93, 2, FALSE), FALSE)))</f>
        <v>0</v>
      </c>
      <c r="X122" s="99">
        <f>IF(ISNA(HLOOKUP(R122, data!$A$1:$BOP$23, VLOOKUP(TFM!$A$2, BS!$A$66:$B$93, 2, FALSE), FALSE)), 0, (HLOOKUP(R122, data!$A$1:$BOP$23, VLOOKUP(TFM!$A$2, BS!$A$66:$B$93, 2, FALSE), FALSE)))</f>
        <v>0</v>
      </c>
      <c r="Y122" s="99">
        <f t="shared" si="235"/>
        <v>112</v>
      </c>
      <c r="Z122" s="97" t="str">
        <f t="shared" si="215"/>
        <v>ffdop_g_tr</v>
      </c>
      <c r="AA122" s="97" t="str">
        <f t="shared" si="216"/>
        <v>ffdop_g_tr_A</v>
      </c>
      <c r="AB122" s="97" t="str">
        <f t="shared" si="217"/>
        <v>ffdop_g_tr_L</v>
      </c>
      <c r="AC122" s="97" t="str">
        <f t="shared" si="218"/>
        <v>ffdop_g_tr_n</v>
      </c>
      <c r="AD122" s="171"/>
      <c r="AE122" s="171"/>
      <c r="AF122" s="99">
        <f>IF(ISNA(HLOOKUP(Z122, data!$A$1:$BOP$23, VLOOKUP(TFM!$A$2, BS!$A$66:$B$93, 2, FALSE), FALSE)), 0, (HLOOKUP(Z122, data!$A$1:$BOP$23, VLOOKUP(TFM!$A$2, BS!$A$66:$B$93, 2, FALSE), FALSE)))</f>
        <v>-3386</v>
      </c>
      <c r="AG122" s="99">
        <f>IF(ISNA(HLOOKUP(AA122, data!$A$1:$BOP$23, VLOOKUP(TFM!$A$2, BS!$A$66:$B$93, 2, FALSE), FALSE)), 0, (HLOOKUP(AA122, data!$A$1:$BOP$23, VLOOKUP(TFM!$A$2, BS!$A$66:$B$93, 2, FALSE), FALSE)))</f>
        <v>0</v>
      </c>
      <c r="AH122" s="99">
        <f>IF(ISNA(HLOOKUP(AB122, data!$A$1:$BOP$23, VLOOKUP(TFM!$A$2, BS!$A$66:$B$93, 2, FALSE), FALSE)), 0, (HLOOKUP(AB122, data!$A$1:$BOP$23, VLOOKUP(TFM!$A$2, BS!$A$66:$B$93, 2, FALSE), FALSE)))</f>
        <v>0</v>
      </c>
      <c r="AI122" s="99">
        <f>IF(ISNA(HLOOKUP(AC122, data!$A$1:$BOP$23, VLOOKUP(TFM!$A$2, BS!$A$66:$B$93, 2, FALSE), FALSE)), 0, (HLOOKUP(AC122, data!$A$1:$BOP$23, VLOOKUP(TFM!$A$2, BS!$A$66:$B$93, 2, FALSE), FALSE)))</f>
        <v>0</v>
      </c>
      <c r="AJ122" s="99">
        <f t="shared" si="219"/>
        <v>-3386</v>
      </c>
      <c r="AK122" s="97" t="str">
        <f t="shared" si="220"/>
        <v>ffdop_f_tr</v>
      </c>
      <c r="AL122" s="97" t="str">
        <f t="shared" si="221"/>
        <v>ffdop_f_tr_A</v>
      </c>
      <c r="AM122" s="97" t="str">
        <f t="shared" si="222"/>
        <v>ffdop_f_tr_L</v>
      </c>
      <c r="AN122" s="97" t="str">
        <f t="shared" si="223"/>
        <v>ffdop_f_tr_n</v>
      </c>
      <c r="AO122" s="171"/>
      <c r="AP122" s="171"/>
      <c r="AQ122" s="99">
        <f>IF(ISNA(HLOOKUP(AK122, data!$A$1:$BOP$23, VLOOKUP(TFM!$A$2, BS!$A$66:$B$93, 2, FALSE), FALSE)), 0, (HLOOKUP(AK122, data!$A$1:$BOP$23, VLOOKUP(TFM!$A$2, BS!$A$66:$B$93, 2, FALSE), FALSE)))</f>
        <v>12569</v>
      </c>
      <c r="AR122" s="99">
        <f>IF(ISNA(HLOOKUP(AL122, data!$A$1:$BOP$23, VLOOKUP(TFM!$A$2, BS!$A$66:$B$93, 2, FALSE), FALSE)), 0, (HLOOKUP(AL122, data!$A$1:$BOP$23, VLOOKUP(TFM!$A$2, BS!$A$66:$B$93, 2, FALSE), FALSE)))</f>
        <v>0</v>
      </c>
      <c r="AS122" s="99">
        <f>IF(ISNA(HLOOKUP(AM122, data!$A$1:$BOP$23, VLOOKUP(TFM!$A$2, BS!$A$66:$B$93, 2, FALSE), FALSE)), 0, (HLOOKUP(AM122, data!$A$1:$BOP$23, VLOOKUP(TFM!$A$2, BS!$A$66:$B$93, 2, FALSE), FALSE)))</f>
        <v>0</v>
      </c>
      <c r="AT122" s="99">
        <f>IF(ISNA(HLOOKUP(AN122, data!$A$1:$BOP$23, VLOOKUP(TFM!$A$2, BS!$A$66:$B$93, 2, FALSE), FALSE)), 0, (HLOOKUP(AN122, data!$A$1:$BOP$23, VLOOKUP(TFM!$A$2, BS!$A$66:$B$93, 2, FALSE), FALSE)))</f>
        <v>0</v>
      </c>
      <c r="AU122" s="99">
        <f t="shared" si="224"/>
        <v>12569</v>
      </c>
      <c r="AV122" s="97" t="str">
        <f t="shared" si="225"/>
        <v>ffdop_nf_tr</v>
      </c>
      <c r="AW122" s="97" t="str">
        <f t="shared" si="226"/>
        <v>ffdop_nf_tr_A</v>
      </c>
      <c r="AX122" s="97" t="str">
        <f t="shared" si="227"/>
        <v>ffdop_nf_tr_L</v>
      </c>
      <c r="AY122" s="97" t="str">
        <f t="shared" si="228"/>
        <v>ffdop_nf_tr_n</v>
      </c>
      <c r="AZ122" s="171"/>
      <c r="BA122" s="171"/>
      <c r="BB122" s="99">
        <f>IF(ISNA(HLOOKUP(AV122, data!$A$1:$BOP$23, VLOOKUP(TFM!$A$2, BS!$A$66:$B$93, 2, FALSE), FALSE)), 0, (HLOOKUP(AV122, data!$A$1:$BOP$23, VLOOKUP(TFM!$A$2, BS!$A$66:$B$93, 2, FALSE), FALSE)))</f>
        <v>-48353</v>
      </c>
      <c r="BC122" s="99">
        <f>IF(ISNA(HLOOKUP(AW122, data!$A$1:$BOP$23, VLOOKUP(TFM!$A$2, BS!$A$66:$B$93, 2, FALSE), FALSE)), 0, (HLOOKUP(AW122, data!$A$1:$BOP$23, VLOOKUP(TFM!$A$2, BS!$A$66:$B$93, 2, FALSE), FALSE)))</f>
        <v>0</v>
      </c>
      <c r="BD122" s="99">
        <f>IF(ISNA(HLOOKUP(AX122, data!$A$1:$BOP$23, VLOOKUP(TFM!$A$2, BS!$A$66:$B$93, 2, FALSE), FALSE)), 0, (HLOOKUP(AX122, data!$A$1:$BOP$23, VLOOKUP(TFM!$A$2, BS!$A$66:$B$93, 2, FALSE), FALSE)))</f>
        <v>0</v>
      </c>
      <c r="BE122" s="99">
        <f>IF(ISNA(HLOOKUP(AY122, data!$A$1:$BOP$23, VLOOKUP(TFM!$A$2, BS!$A$66:$B$93, 2, FALSE), FALSE)), 0, (HLOOKUP(AY122, data!$A$1:$BOP$23, VLOOKUP(TFM!$A$2, BS!$A$66:$B$93, 2, FALSE), FALSE)))</f>
        <v>0</v>
      </c>
      <c r="BF122" s="99">
        <f t="shared" si="229"/>
        <v>-48353</v>
      </c>
      <c r="BG122" s="97" t="str">
        <f t="shared" si="230"/>
        <v>ffdop_row_tr</v>
      </c>
      <c r="BH122" s="97" t="str">
        <f t="shared" si="231"/>
        <v>ffdop_row_tr_A</v>
      </c>
      <c r="BI122" s="97" t="str">
        <f t="shared" si="232"/>
        <v>ffdop_row_tr_L</v>
      </c>
      <c r="BJ122" s="97" t="str">
        <f t="shared" si="233"/>
        <v>ffdop_row_tr_n</v>
      </c>
      <c r="BK122" s="171"/>
      <c r="BL122" s="171"/>
      <c r="BM122" s="99">
        <f>IF(ISNA(HLOOKUP(BG122, data!$A$1:$BOP$23, VLOOKUP(TFM!$A$2, BS!$A$66:$B$93, 2, FALSE), FALSE)), 0, (HLOOKUP(BG122, data!$A$1:$BOP$23, VLOOKUP(TFM!$A$2, BS!$A$66:$B$93, 2, FALSE), FALSE)))</f>
        <v>39058</v>
      </c>
      <c r="BN122" s="99">
        <f>IF(ISNA(HLOOKUP(BH122, data!$A$1:$BOP$23, VLOOKUP(TFM!$A$2, BS!$A$66:$B$93, 2, FALSE), FALSE)), 0, (HLOOKUP(BH122, data!$A$1:$BOP$23, VLOOKUP(TFM!$A$2, BS!$A$66:$B$93, 2, FALSE), FALSE)))</f>
        <v>0</v>
      </c>
      <c r="BO122" s="99">
        <f>IF(ISNA(HLOOKUP(BI122, data!$A$1:$BOP$23, VLOOKUP(TFM!$A$2, BS!$A$66:$B$93, 2, FALSE), FALSE)), 0, (HLOOKUP(BI122, data!$A$1:$BOP$23, VLOOKUP(TFM!$A$2, BS!$A$66:$B$93, 2, FALSE), FALSE)))</f>
        <v>0</v>
      </c>
      <c r="BP122" s="99">
        <f>IF(ISNA(HLOOKUP(BJ122, data!$A$1:$BOP$23, VLOOKUP(TFM!$A$2, BS!$A$66:$B$93, 2, FALSE), FALSE)), 0, (HLOOKUP(BJ122, data!$A$1:$BOP$23, VLOOKUP(TFM!$A$2, BS!$A$66:$B$93, 2, FALSE), FALSE)))</f>
        <v>0</v>
      </c>
      <c r="BQ122" s="99">
        <f t="shared" si="234"/>
        <v>39058</v>
      </c>
    </row>
    <row r="123" spans="1:72" s="43" customFormat="1" x14ac:dyDescent="0.2">
      <c r="A123" s="43" t="s">
        <v>21</v>
      </c>
      <c r="C123" s="180" t="s">
        <v>207</v>
      </c>
      <c r="D123" s="36" t="s">
        <v>191</v>
      </c>
      <c r="E123" s="43" t="str">
        <f t="shared" si="205"/>
        <v>ffoa</v>
      </c>
      <c r="F123" s="97" t="str">
        <f t="shared" si="206"/>
        <v>ffoa_s1_tr</v>
      </c>
      <c r="G123" s="97" t="str">
        <f t="shared" si="207"/>
        <v>ffoa_s1_tr_A</v>
      </c>
      <c r="H123" s="97" t="str">
        <f t="shared" si="208"/>
        <v>ffoa_s1_tr_L</v>
      </c>
      <c r="I123" s="97" t="str">
        <f t="shared" si="209"/>
        <v>ffoa_s1_tr_n</v>
      </c>
      <c r="J123" s="99">
        <f>IF(ISNA(HLOOKUP(F123, data!$A$1:$BOP$23, VLOOKUP(TFM!$A$2, BS!$A$66:$B$93, 2, FALSE), FALSE)), 0, (HLOOKUP(F123, data!$A$1:$BOP$23, VLOOKUP(TFM!$A$2, BS!$A$66:$B$93, 2, FALSE), FALSE)))</f>
        <v>0</v>
      </c>
      <c r="K123" s="99">
        <f>IF(ISNA(HLOOKUP(G123, data!$A$1:$BOP$23, VLOOKUP(TFM!$A$2, BS!$A$66:$B$93, 2, FALSE), FALSE)), 0, (HLOOKUP(G123, data!$A$1:$BOP$23, VLOOKUP(TFM!$A$2, BS!$A$66:$B$93, 2, FALSE), FALSE)))</f>
        <v>89863</v>
      </c>
      <c r="L123" s="99">
        <f>IF(ISNA(HLOOKUP(H123, data!$A$1:$BOP$23, VLOOKUP(TFM!$A$2, BS!$A$66:$B$93, 2, FALSE), FALSE)), 0, (HLOOKUP(H123, data!$A$1:$BOP$23, VLOOKUP(TFM!$A$2, BS!$A$66:$B$93, 2, FALSE), FALSE)))</f>
        <v>81934</v>
      </c>
      <c r="M123" s="99">
        <f>IF(ISNA(HLOOKUP(I123, data!$A$1:$BOP$23, VLOOKUP(TFM!$A$2, BS!$A$66:$B$93, 2, FALSE), FALSE)), 0, (HLOOKUP(I123, data!$A$1:$BOP$23, VLOOKUP(TFM!$A$2, BS!$A$66:$B$93, 2, FALSE), FALSE)))</f>
        <v>7929</v>
      </c>
      <c r="N123" s="99">
        <f t="shared" si="236"/>
        <v>7929</v>
      </c>
      <c r="O123" s="97" t="str">
        <f t="shared" si="211"/>
        <v>ffoa_h_tr</v>
      </c>
      <c r="P123" s="97" t="str">
        <f t="shared" si="212"/>
        <v>ffoa_h_tr_A</v>
      </c>
      <c r="Q123" s="97" t="str">
        <f t="shared" si="213"/>
        <v>ffoa_h_tr_L</v>
      </c>
      <c r="R123" s="97" t="str">
        <f t="shared" si="214"/>
        <v>ffoa_h_tr_n</v>
      </c>
      <c r="S123" s="171"/>
      <c r="T123" s="171"/>
      <c r="U123" s="99">
        <f>IF(ISNA(HLOOKUP(O123, data!$A$1:$BOP$23, VLOOKUP(TFM!$A$2, BS!$A$66:$B$93, 2, FALSE), FALSE)), 0, (HLOOKUP(O123, data!$A$1:$BOP$23, VLOOKUP(TFM!$A$2, BS!$A$66:$B$93, 2, FALSE), FALSE)))</f>
        <v>0</v>
      </c>
      <c r="V123" s="99">
        <f>IF(ISNA(HLOOKUP(P123, data!$A$1:$BOP$23, VLOOKUP(TFM!$A$2, BS!$A$66:$B$93, 2, FALSE), FALSE)), 0, (HLOOKUP(P123, data!$A$1:$BOP$23, VLOOKUP(TFM!$A$2, BS!$A$66:$B$93, 2, FALSE), FALSE)))</f>
        <v>-3836</v>
      </c>
      <c r="W123" s="99">
        <f>IF(ISNA(HLOOKUP(Q123, data!$A$1:$BOP$23, VLOOKUP(TFM!$A$2, BS!$A$66:$B$93, 2, FALSE), FALSE)), 0, (HLOOKUP(Q123, data!$A$1:$BOP$23, VLOOKUP(TFM!$A$2, BS!$A$66:$B$93, 2, FALSE), FALSE)))</f>
        <v>2432</v>
      </c>
      <c r="X123" s="99">
        <f>IF(ISNA(HLOOKUP(R123, data!$A$1:$BOP$23, VLOOKUP(TFM!$A$2, BS!$A$66:$B$93, 2, FALSE), FALSE)), 0, (HLOOKUP(R123, data!$A$1:$BOP$23, VLOOKUP(TFM!$A$2, BS!$A$66:$B$93, 2, FALSE), FALSE)))</f>
        <v>-6268</v>
      </c>
      <c r="Y123" s="99">
        <f t="shared" si="235"/>
        <v>-6268</v>
      </c>
      <c r="Z123" s="97" t="str">
        <f t="shared" si="215"/>
        <v>ffoa_g_tr</v>
      </c>
      <c r="AA123" s="97" t="str">
        <f t="shared" si="216"/>
        <v>ffoa_g_tr_A</v>
      </c>
      <c r="AB123" s="97" t="str">
        <f t="shared" si="217"/>
        <v>ffoa_g_tr_L</v>
      </c>
      <c r="AC123" s="97" t="str">
        <f t="shared" si="218"/>
        <v>ffoa_g_tr_n</v>
      </c>
      <c r="AD123" s="171"/>
      <c r="AE123" s="171"/>
      <c r="AF123" s="99">
        <f>IF(ISNA(HLOOKUP(Z123, data!$A$1:$BOP$23, VLOOKUP(TFM!$A$2, BS!$A$66:$B$93, 2, FALSE), FALSE)), 0, (HLOOKUP(Z123, data!$A$1:$BOP$23, VLOOKUP(TFM!$A$2, BS!$A$66:$B$93, 2, FALSE), FALSE)))</f>
        <v>0</v>
      </c>
      <c r="AG123" s="99">
        <f>IF(ISNA(HLOOKUP(AA123, data!$A$1:$BOP$23, VLOOKUP(TFM!$A$2, BS!$A$66:$B$93, 2, FALSE), FALSE)), 0, (HLOOKUP(AA123, data!$A$1:$BOP$23, VLOOKUP(TFM!$A$2, BS!$A$66:$B$93, 2, FALSE), FALSE)))</f>
        <v>22498</v>
      </c>
      <c r="AH123" s="99">
        <f>IF(ISNA(HLOOKUP(AB123, data!$A$1:$BOP$23, VLOOKUP(TFM!$A$2, BS!$A$66:$B$93, 2, FALSE), FALSE)), 0, (HLOOKUP(AB123, data!$A$1:$BOP$23, VLOOKUP(TFM!$A$2, BS!$A$66:$B$93, 2, FALSE), FALSE)))</f>
        <v>1206</v>
      </c>
      <c r="AI123" s="99">
        <f>IF(ISNA(HLOOKUP(AC123, data!$A$1:$BOP$23, VLOOKUP(TFM!$A$2, BS!$A$66:$B$93, 2, FALSE), FALSE)), 0, (HLOOKUP(AC123, data!$A$1:$BOP$23, VLOOKUP(TFM!$A$2, BS!$A$66:$B$93, 2, FALSE), FALSE)))</f>
        <v>21292</v>
      </c>
      <c r="AJ123" s="99">
        <f t="shared" si="219"/>
        <v>-21292</v>
      </c>
      <c r="AK123" s="97" t="str">
        <f t="shared" si="220"/>
        <v>ffoa_f_tr</v>
      </c>
      <c r="AL123" s="97" t="str">
        <f t="shared" si="221"/>
        <v>ffoa_f_tr_A</v>
      </c>
      <c r="AM123" s="97" t="str">
        <f t="shared" si="222"/>
        <v>ffoa_f_tr_L</v>
      </c>
      <c r="AN123" s="97" t="str">
        <f t="shared" si="223"/>
        <v>ffoa_f_tr_n</v>
      </c>
      <c r="AO123" s="171"/>
      <c r="AP123" s="171"/>
      <c r="AQ123" s="99">
        <f>IF(ISNA(HLOOKUP(AK123, data!$A$1:$BOP$23, VLOOKUP(TFM!$A$2, BS!$A$66:$B$93, 2, FALSE), FALSE)), 0, (HLOOKUP(AK123, data!$A$1:$BOP$23, VLOOKUP(TFM!$A$2, BS!$A$66:$B$93, 2, FALSE), FALSE)))</f>
        <v>0</v>
      </c>
      <c r="AR123" s="99">
        <f>IF(ISNA(HLOOKUP(AL123, data!$A$1:$BOP$23, VLOOKUP(TFM!$A$2, BS!$A$66:$B$93, 2, FALSE), FALSE)), 0, (HLOOKUP(AL123, data!$A$1:$BOP$23, VLOOKUP(TFM!$A$2, BS!$A$66:$B$93, 2, FALSE), FALSE)))</f>
        <v>81540</v>
      </c>
      <c r="AS123" s="99">
        <f>IF(ISNA(HLOOKUP(AM123, data!$A$1:$BOP$23, VLOOKUP(TFM!$A$2, BS!$A$66:$B$93, 2, FALSE), FALSE)), 0, (HLOOKUP(AM123, data!$A$1:$BOP$23, VLOOKUP(TFM!$A$2, BS!$A$66:$B$93, 2, FALSE), FALSE)))</f>
        <v>172902</v>
      </c>
      <c r="AT123" s="99">
        <f>IF(ISNA(HLOOKUP(AN123, data!$A$1:$BOP$23, VLOOKUP(TFM!$A$2, BS!$A$66:$B$93, 2, FALSE), FALSE)), 0, (HLOOKUP(AN123, data!$A$1:$BOP$23, VLOOKUP(TFM!$A$2, BS!$A$66:$B$93, 2, FALSE), FALSE)))</f>
        <v>-91362</v>
      </c>
      <c r="AU123" s="99">
        <f t="shared" si="224"/>
        <v>91362</v>
      </c>
      <c r="AV123" s="97" t="str">
        <f t="shared" si="225"/>
        <v>ffoa_nf_tr</v>
      </c>
      <c r="AW123" s="97" t="str">
        <f t="shared" si="226"/>
        <v>ffoa_nf_tr_A</v>
      </c>
      <c r="AX123" s="97" t="str">
        <f t="shared" si="227"/>
        <v>ffoa_nf_tr_L</v>
      </c>
      <c r="AY123" s="97" t="str">
        <f t="shared" si="228"/>
        <v>ffoa_nf_tr_n</v>
      </c>
      <c r="AZ123" s="171"/>
      <c r="BA123" s="171"/>
      <c r="BB123" s="99">
        <f>IF(ISNA(HLOOKUP(AV123, data!$A$1:$BOP$23, VLOOKUP(TFM!$A$2, BS!$A$66:$B$93, 2, FALSE), FALSE)), 0, (HLOOKUP(AV123, data!$A$1:$BOP$23, VLOOKUP(TFM!$A$2, BS!$A$66:$B$93, 2, FALSE), FALSE)))</f>
        <v>0</v>
      </c>
      <c r="BC123" s="99">
        <f>IF(ISNA(HLOOKUP(AW123, data!$A$1:$BOP$23, VLOOKUP(TFM!$A$2, BS!$A$66:$B$93, 2, FALSE), FALSE)), 0, (HLOOKUP(AW123, data!$A$1:$BOP$23, VLOOKUP(TFM!$A$2, BS!$A$66:$B$93, 2, FALSE), FALSE)))</f>
        <v>-10340</v>
      </c>
      <c r="BD123" s="99">
        <f>IF(ISNA(HLOOKUP(AX123, data!$A$1:$BOP$23, VLOOKUP(TFM!$A$2, BS!$A$66:$B$93, 2, FALSE), FALSE)), 0, (HLOOKUP(AX123, data!$A$1:$BOP$23, VLOOKUP(TFM!$A$2, BS!$A$66:$B$93, 2, FALSE), FALSE)))</f>
        <v>-94607</v>
      </c>
      <c r="BE123" s="99">
        <f>IF(ISNA(HLOOKUP(AY123, data!$A$1:$BOP$23, VLOOKUP(TFM!$A$2, BS!$A$66:$B$93, 2, FALSE), FALSE)), 0, (HLOOKUP(AY123, data!$A$1:$BOP$23, VLOOKUP(TFM!$A$2, BS!$A$66:$B$93, 2, FALSE), FALSE)))</f>
        <v>84267</v>
      </c>
      <c r="BF123" s="99">
        <f t="shared" si="229"/>
        <v>-84267</v>
      </c>
      <c r="BG123" s="97" t="str">
        <f t="shared" si="230"/>
        <v>ffoa_row_tr</v>
      </c>
      <c r="BH123" s="97" t="str">
        <f t="shared" si="231"/>
        <v>ffoa_row_tr_A</v>
      </c>
      <c r="BI123" s="97" t="str">
        <f t="shared" si="232"/>
        <v>ffoa_row_tr_L</v>
      </c>
      <c r="BJ123" s="97" t="str">
        <f t="shared" si="233"/>
        <v>ffoa_row_tr_n</v>
      </c>
      <c r="BK123" s="171"/>
      <c r="BL123" s="171"/>
      <c r="BM123" s="99">
        <f>IF(ISNA(HLOOKUP(BG123, data!$A$1:$BOP$23, VLOOKUP(TFM!$A$2, BS!$A$66:$B$93, 2, FALSE), FALSE)), 0, (HLOOKUP(BG123, data!$A$1:$BOP$23, VLOOKUP(TFM!$A$2, BS!$A$66:$B$93, 2, FALSE), FALSE)))</f>
        <v>0</v>
      </c>
      <c r="BN123" s="99">
        <f>IF(ISNA(HLOOKUP(BH123, data!$A$1:$BOP$23, VLOOKUP(TFM!$A$2, BS!$A$66:$B$93, 2, FALSE), FALSE)), 0, (HLOOKUP(BH123, data!$A$1:$BOP$23, VLOOKUP(TFM!$A$2, BS!$A$66:$B$93, 2, FALSE), FALSE)))</f>
        <v>637</v>
      </c>
      <c r="BO123" s="99">
        <f>IF(ISNA(HLOOKUP(BI123, data!$A$1:$BOP$23, VLOOKUP(TFM!$A$2, BS!$A$66:$B$93, 2, FALSE), FALSE)), 0, (HLOOKUP(BI123, data!$A$1:$BOP$23, VLOOKUP(TFM!$A$2, BS!$A$66:$B$93, 2, FALSE), FALSE)))</f>
        <v>8566</v>
      </c>
      <c r="BP123" s="99">
        <f>IF(ISNA(HLOOKUP(BJ123, data!$A$1:$BOP$23, VLOOKUP(TFM!$A$2, BS!$A$66:$B$93, 2, FALSE), FALSE)), 0, (HLOOKUP(BJ123, data!$A$1:$BOP$23, VLOOKUP(TFM!$A$2, BS!$A$66:$B$93, 2, FALSE), FALSE)))</f>
        <v>-7929</v>
      </c>
      <c r="BQ123" s="99">
        <f t="shared" si="234"/>
        <v>7929</v>
      </c>
    </row>
    <row r="124" spans="1:72" ht="16" thickBot="1" x14ac:dyDescent="0.25">
      <c r="C124" s="108"/>
      <c r="J124" s="54"/>
      <c r="K124" s="54"/>
      <c r="L124" s="54"/>
      <c r="M124" s="54"/>
      <c r="N124" s="54"/>
      <c r="U124" s="54"/>
      <c r="V124" s="54"/>
      <c r="W124" s="54"/>
      <c r="X124" s="54"/>
      <c r="Y124" s="54"/>
      <c r="AF124" s="54"/>
      <c r="AG124" s="54"/>
      <c r="AH124" s="54"/>
      <c r="AI124" s="54"/>
      <c r="AJ124" s="54"/>
      <c r="AQ124" s="54"/>
      <c r="AR124" s="54"/>
      <c r="AS124" s="54"/>
      <c r="AT124" s="54"/>
      <c r="AU124" s="54"/>
      <c r="BB124" s="54"/>
      <c r="BC124" s="54"/>
      <c r="BD124" s="54"/>
      <c r="BE124" s="54"/>
      <c r="BF124" s="54"/>
      <c r="BM124" s="54"/>
      <c r="BN124" s="54"/>
      <c r="BO124" s="54"/>
      <c r="BP124" s="54"/>
      <c r="BQ124" s="54"/>
    </row>
    <row r="125" spans="1:72" ht="16" thickBot="1" x14ac:dyDescent="0.25">
      <c r="J125" s="181"/>
      <c r="K125" s="181"/>
      <c r="L125" s="181"/>
      <c r="M125" s="181"/>
      <c r="N125" s="178">
        <f>SUM(N122:N123,N116,N113,N110,N105:N107)</f>
        <v>171867</v>
      </c>
      <c r="O125" s="179"/>
      <c r="P125" s="179"/>
      <c r="Q125" s="179"/>
      <c r="R125" s="179"/>
      <c r="S125" s="179"/>
      <c r="T125" s="179"/>
      <c r="U125" s="181"/>
      <c r="V125" s="181"/>
      <c r="W125" s="181"/>
      <c r="X125" s="181"/>
      <c r="Y125" s="178">
        <f>SUM(Y122:Y123,Y116,Y113,Y110,Y105:Y107)</f>
        <v>-29448</v>
      </c>
      <c r="Z125" s="179"/>
      <c r="AA125" s="179"/>
      <c r="AB125" s="179"/>
      <c r="AC125" s="179"/>
      <c r="AD125" s="179"/>
      <c r="AE125" s="179"/>
      <c r="AF125" s="181"/>
      <c r="AG125" s="181"/>
      <c r="AH125" s="181"/>
      <c r="AI125" s="181"/>
      <c r="AJ125" s="178">
        <f>SUM(AJ122:AJ123,AJ116,AJ113,AJ110,AJ105:AJ107)</f>
        <v>-28167</v>
      </c>
      <c r="AK125" s="179"/>
      <c r="AL125" s="179"/>
      <c r="AM125" s="179"/>
      <c r="AN125" s="179"/>
      <c r="AO125" s="179"/>
      <c r="AP125" s="179"/>
      <c r="AQ125" s="181"/>
      <c r="AR125" s="181"/>
      <c r="AS125" s="181"/>
      <c r="AT125" s="181"/>
      <c r="AU125" s="178">
        <f>SUM(AU122:AU123,AU116,AU113,AU110,AU105:AU107)</f>
        <v>-31878</v>
      </c>
      <c r="AV125" s="179"/>
      <c r="AW125" s="179"/>
      <c r="AX125" s="179"/>
      <c r="AY125" s="179"/>
      <c r="AZ125" s="179"/>
      <c r="BA125" s="179"/>
      <c r="BB125" s="181"/>
      <c r="BC125" s="181"/>
      <c r="BD125" s="181"/>
      <c r="BE125" s="181"/>
      <c r="BF125" s="178">
        <f>SUM(BF122:BF123,BF116,BF113,BF110,BF105:BF107)</f>
        <v>-214395</v>
      </c>
      <c r="BG125" s="179"/>
      <c r="BH125" s="179"/>
      <c r="BI125" s="179"/>
      <c r="BJ125" s="179"/>
      <c r="BK125" s="179"/>
      <c r="BL125" s="179"/>
      <c r="BM125" s="181"/>
      <c r="BN125" s="181"/>
      <c r="BO125" s="181"/>
      <c r="BP125" s="181"/>
      <c r="BQ125" s="178">
        <f>SUM(BQ122:BQ123,BQ116,BQ113,BQ110,BQ105:BQ107)</f>
        <v>249983</v>
      </c>
      <c r="BR125" s="141"/>
      <c r="BS125" s="141"/>
      <c r="BT125" s="148"/>
    </row>
    <row r="136" spans="10:54" x14ac:dyDescent="0.2">
      <c r="J136" s="182"/>
      <c r="K136" s="182"/>
      <c r="L136" s="182"/>
      <c r="N136" s="182"/>
      <c r="U136" s="182"/>
      <c r="AF136" s="182"/>
      <c r="AQ136" s="182"/>
      <c r="BB136" s="182"/>
    </row>
  </sheetData>
  <conditionalFormatting sqref="BG125:BL125 BK101:BL101 BK78:BL78 AV125:BA125 AZ101:BA101 AZ78:BA78 AK125:AP125 AO101:AP101 AO78:AP78 Z125:AE125 AD101:AE101 AD78:AE78 O125:T125 S101:T101 S78:T78">
    <cfRule type="cellIs" dxfId="63" priority="227" operator="lessThan">
      <formula>0</formula>
    </cfRule>
  </conditionalFormatting>
  <conditionalFormatting sqref="BK59:BL77 AZ59:BA77 AO59:AP77 AD59:AE77 S59:T77">
    <cfRule type="cellIs" dxfId="62" priority="173" operator="lessThan">
      <formula>0</formula>
    </cfRule>
  </conditionalFormatting>
  <conditionalFormatting sqref="BK105:BL118 AZ105:BA118 AO105:AP123 AD105:AE118 S105:T123 BK82:BL100 AZ82:BA100 AO82:AP100 AD82:AE100 S82:T100 AZ120:BA123 AD120:AE123 BK120:BL123">
    <cfRule type="cellIs" dxfId="61" priority="151" operator="lessThan">
      <formula>0</formula>
    </cfRule>
  </conditionalFormatting>
  <conditionalFormatting sqref="AD119:AE119 AZ119:BA119">
    <cfRule type="cellIs" dxfId="60" priority="133" operator="lessThan">
      <formula>0</formula>
    </cfRule>
  </conditionalFormatting>
  <conditionalFormatting sqref="BK119:BL119">
    <cfRule type="cellIs" dxfId="59" priority="131" operator="lessThan">
      <formula>0</formula>
    </cfRule>
  </conditionalFormatting>
  <conditionalFormatting sqref="J6:L11 J53:L53 AF6:AH11 AQ6:AS11 BM6:BO11 BB6:BD11 U53:X53 AI7:AI11 AF53:AI53 AT7:AT11 AQ53:AT53 BE7:BE11 BB53:BE53 BP7:BP11 BM53:BP53 U37:X51 BB37:BE51 BM37:BP51 AQ37:AT51 AF37:AI51 J37:L51 N53 N38:N51 U17:X32 BB13:BE32 BM13:BP32 AQ13:AT32 AF13:AI32 J13:L32">
    <cfRule type="cellIs" dxfId="58" priority="70" operator="lessThan">
      <formula>0</formula>
    </cfRule>
  </conditionalFormatting>
  <conditionalFormatting sqref="J58:L125 N58:N125">
    <cfRule type="cellIs" dxfId="57" priority="68" operator="lessThan">
      <formula>0</formula>
    </cfRule>
  </conditionalFormatting>
  <conditionalFormatting sqref="BQ6:BQ11 BF6:BF11 AJ6:AJ11 Y6:Y11 AU6:AU11 AU37 Y37 AJ37 BF37 BQ37 AU13:AU32 Y13:Y32 AJ13:AJ32 BF13:BF32 BQ13:BQ32">
    <cfRule type="cellIs" dxfId="56" priority="61" operator="lessThan">
      <formula>0</formula>
    </cfRule>
  </conditionalFormatting>
  <conditionalFormatting sqref="N6:N11 N37 N13:N32">
    <cfRule type="cellIs" dxfId="55" priority="64" operator="lessThan">
      <formula>0</formula>
    </cfRule>
  </conditionalFormatting>
  <conditionalFormatting sqref="Y38:Y51 AJ38:AJ51 AU38:AU51 BF38:BF51 BQ38:BQ51">
    <cfRule type="cellIs" dxfId="54" priority="63" operator="lessThan">
      <formula>0</formula>
    </cfRule>
  </conditionalFormatting>
  <conditionalFormatting sqref="BM58:BO125 BB58:BD125 AQ58:AS125 AF58:AH125 U58:W125 Y58:Y125 AJ58:AJ125 AU58:AU125 BF58:BF125 BQ58:BQ125">
    <cfRule type="cellIs" dxfId="53" priority="62" operator="lessThan">
      <formula>0</formula>
    </cfRule>
  </conditionalFormatting>
  <conditionalFormatting sqref="Y53">
    <cfRule type="cellIs" dxfId="52" priority="60" operator="lessThan">
      <formula>0</formula>
    </cfRule>
  </conditionalFormatting>
  <conditionalFormatting sqref="AJ53">
    <cfRule type="cellIs" dxfId="51" priority="59" operator="lessThan">
      <formula>0</formula>
    </cfRule>
  </conditionalFormatting>
  <conditionalFormatting sqref="BQ53">
    <cfRule type="cellIs" dxfId="50" priority="56" operator="lessThan">
      <formula>0</formula>
    </cfRule>
  </conditionalFormatting>
  <conditionalFormatting sqref="BF53 AU53">
    <cfRule type="cellIs" dxfId="49" priority="57" operator="lessThan">
      <formula>0</formula>
    </cfRule>
  </conditionalFormatting>
  <conditionalFormatting sqref="X58:X125">
    <cfRule type="cellIs" dxfId="48" priority="54" operator="lessThan">
      <formula>0</formula>
    </cfRule>
  </conditionalFormatting>
  <conditionalFormatting sqref="AI58:AI125">
    <cfRule type="cellIs" dxfId="47" priority="51" operator="lessThan">
      <formula>0</formula>
    </cfRule>
  </conditionalFormatting>
  <conditionalFormatting sqref="AI6">
    <cfRule type="cellIs" dxfId="46" priority="53" operator="lessThan">
      <formula>0</formula>
    </cfRule>
  </conditionalFormatting>
  <conditionalFormatting sqref="AT58:AT125">
    <cfRule type="cellIs" dxfId="45" priority="48" operator="lessThan">
      <formula>0</formula>
    </cfRule>
  </conditionalFormatting>
  <conditionalFormatting sqref="BE58:BE125">
    <cfRule type="cellIs" dxfId="44" priority="45" operator="lessThan">
      <formula>0</formula>
    </cfRule>
  </conditionalFormatting>
  <conditionalFormatting sqref="AT6">
    <cfRule type="cellIs" dxfId="43" priority="50" operator="lessThan">
      <formula>0</formula>
    </cfRule>
  </conditionalFormatting>
  <conditionalFormatting sqref="BE6">
    <cfRule type="cellIs" dxfId="42" priority="47" operator="lessThan">
      <formula>0</formula>
    </cfRule>
  </conditionalFormatting>
  <conditionalFormatting sqref="BP58:BP125">
    <cfRule type="cellIs" dxfId="41" priority="42" operator="lessThan">
      <formula>0</formula>
    </cfRule>
  </conditionalFormatting>
  <conditionalFormatting sqref="BP6">
    <cfRule type="cellIs" dxfId="40" priority="44" operator="lessThan">
      <formula>0</formula>
    </cfRule>
  </conditionalFormatting>
  <conditionalFormatting sqref="J54:L54 U54:X54 AF54:AI54 AQ54:AT54 BB54:BE54 BM54:BP54 N54">
    <cfRule type="cellIs" dxfId="39" priority="41" operator="lessThan">
      <formula>0</formula>
    </cfRule>
  </conditionalFormatting>
  <conditionalFormatting sqref="Y54">
    <cfRule type="cellIs" dxfId="38" priority="40" operator="lessThan">
      <formula>0</formula>
    </cfRule>
  </conditionalFormatting>
  <conditionalFormatting sqref="AJ54">
    <cfRule type="cellIs" dxfId="37" priority="39" operator="lessThan">
      <formula>0</formula>
    </cfRule>
  </conditionalFormatting>
  <conditionalFormatting sqref="BQ54">
    <cfRule type="cellIs" dxfId="36" priority="37" operator="lessThan">
      <formula>0</formula>
    </cfRule>
  </conditionalFormatting>
  <conditionalFormatting sqref="BF54 AU54">
    <cfRule type="cellIs" dxfId="35" priority="38" operator="lessThan">
      <formula>0</formula>
    </cfRule>
  </conditionalFormatting>
  <conditionalFormatting sqref="J36:L36 AF36:AI36 AQ36:AT36 BB36:BE36 BM36:BP36 U36:X36">
    <cfRule type="cellIs" dxfId="34" priority="26" operator="lessThan">
      <formula>0</formula>
    </cfRule>
  </conditionalFormatting>
  <conditionalFormatting sqref="J33:L33 AF33:AI33 AQ33:AT33 BM33:BP33 BB33:BE33 U33:X33 U35:X35 BB35:BE35 BM35:BP35 AQ35:AT35 AF35:AI35 J35:L35">
    <cfRule type="cellIs" dxfId="33" priority="20" operator="lessThan">
      <formula>0</formula>
    </cfRule>
  </conditionalFormatting>
  <conditionalFormatting sqref="N36">
    <cfRule type="cellIs" dxfId="32" priority="25" operator="lessThan">
      <formula>0</formula>
    </cfRule>
  </conditionalFormatting>
  <conditionalFormatting sqref="BQ36 BF36 AJ36 Y36 AU36">
    <cfRule type="cellIs" dxfId="31" priority="24" operator="lessThan">
      <formula>0</formula>
    </cfRule>
  </conditionalFormatting>
  <conditionalFormatting sqref="M6">
    <cfRule type="cellIs" dxfId="30" priority="16" operator="lessThan">
      <formula>0</formula>
    </cfRule>
  </conditionalFormatting>
  <conditionalFormatting sqref="M54">
    <cfRule type="cellIs" dxfId="29" priority="14" operator="lessThan">
      <formula>0</formula>
    </cfRule>
  </conditionalFormatting>
  <conditionalFormatting sqref="M58:M125">
    <cfRule type="cellIs" dxfId="28" priority="15" operator="lessThan">
      <formula>0</formula>
    </cfRule>
  </conditionalFormatting>
  <conditionalFormatting sqref="N33 N35">
    <cfRule type="cellIs" dxfId="27" priority="19" operator="lessThan">
      <formula>0</formula>
    </cfRule>
  </conditionalFormatting>
  <conditionalFormatting sqref="M7:M11 M53 M37:M51 M13:M32">
    <cfRule type="cellIs" dxfId="26" priority="17" operator="lessThan">
      <formula>0</formula>
    </cfRule>
  </conditionalFormatting>
  <conditionalFormatting sqref="BQ33 BF33 AJ33 Y33 AU33 AU35 Y35 AJ35 BF35 BQ35">
    <cfRule type="cellIs" dxfId="25" priority="18" operator="lessThan">
      <formula>0</formula>
    </cfRule>
  </conditionalFormatting>
  <conditionalFormatting sqref="M36">
    <cfRule type="cellIs" dxfId="24" priority="13" operator="lessThan">
      <formula>0</formula>
    </cfRule>
  </conditionalFormatting>
  <conditionalFormatting sqref="M57">
    <cfRule type="cellIs" dxfId="23" priority="11" operator="lessThan">
      <formula>0</formula>
    </cfRule>
  </conditionalFormatting>
  <conditionalFormatting sqref="M33 M35">
    <cfRule type="cellIs" dxfId="22" priority="12" operator="lessThan">
      <formula>0</formula>
    </cfRule>
  </conditionalFormatting>
  <conditionalFormatting sqref="U34:X34 BB34:BE34 BM34:BP34 AQ34:AT34 AF34:AI34 J34:L34 N34">
    <cfRule type="cellIs" dxfId="21" priority="10" operator="lessThan">
      <formula>0</formula>
    </cfRule>
  </conditionalFormatting>
  <conditionalFormatting sqref="Y34 AJ34 AU34 BF34 BQ34">
    <cfRule type="cellIs" dxfId="20" priority="9" operator="lessThan">
      <formula>0</formula>
    </cfRule>
  </conditionalFormatting>
  <conditionalFormatting sqref="M34">
    <cfRule type="cellIs" dxfId="19" priority="8" operator="lessThan">
      <formula>0</formula>
    </cfRule>
  </conditionalFormatting>
  <conditionalFormatting sqref="BB12:BE12 BM12:BP12 AQ12:AT12 AF12:AI12 J12:L12">
    <cfRule type="cellIs" dxfId="18" priority="7" operator="lessThan">
      <formula>0</formula>
    </cfRule>
  </conditionalFormatting>
  <conditionalFormatting sqref="AU12 Y12 AJ12 BF12 BQ12">
    <cfRule type="cellIs" dxfId="17" priority="5" operator="lessThan">
      <formula>0</formula>
    </cfRule>
  </conditionalFormatting>
  <conditionalFormatting sqref="N12">
    <cfRule type="cellIs" dxfId="16" priority="6" operator="lessThan">
      <formula>0</formula>
    </cfRule>
  </conditionalFormatting>
  <conditionalFormatting sqref="M12">
    <cfRule type="cellIs" dxfId="15" priority="4" operator="lessThan">
      <formula>0</formula>
    </cfRule>
  </conditionalFormatting>
  <conditionalFormatting sqref="U6:W11 X7:X11 U13:X16">
    <cfRule type="cellIs" dxfId="14" priority="3" operator="lessThan">
      <formula>0</formula>
    </cfRule>
  </conditionalFormatting>
  <conditionalFormatting sqref="X6">
    <cfRule type="cellIs" dxfId="13" priority="2" operator="lessThan">
      <formula>0</formula>
    </cfRule>
  </conditionalFormatting>
  <conditionalFormatting sqref="U12:X12">
    <cfRule type="cellIs" dxfId="12" priority="1" operator="lessThan">
      <formula>0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BS!$A$67:$A$93</xm:f>
          </x14:formula1>
          <xm:sqref>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T93"/>
  <sheetViews>
    <sheetView topLeftCell="C13" zoomScale="82" zoomScaleNormal="82" zoomScalePageLayoutView="85" workbookViewId="0">
      <selection activeCell="V30" sqref="V30:X30"/>
    </sheetView>
  </sheetViews>
  <sheetFormatPr baseColWidth="10" defaultColWidth="8.83203125" defaultRowHeight="15" x14ac:dyDescent="0.2"/>
  <cols>
    <col min="1" max="1" width="11.33203125" customWidth="1"/>
    <col min="2" max="2" width="42.83203125" customWidth="1"/>
    <col min="3" max="3" width="6.1640625" bestFit="1" customWidth="1"/>
    <col min="4" max="4" width="8.1640625" bestFit="1" customWidth="1"/>
    <col min="5" max="7" width="11.5" customWidth="1"/>
    <col min="8" max="9" width="11.5" style="6" customWidth="1"/>
    <col min="10" max="11" width="1.83203125" customWidth="1"/>
    <col min="12" max="15" width="14" customWidth="1"/>
    <col min="16" max="16" width="1.6640625" customWidth="1"/>
    <col min="17" max="17" width="14" customWidth="1"/>
    <col min="18" max="19" width="14" style="6" customWidth="1"/>
    <col min="20" max="21" width="1.83203125" customWidth="1"/>
    <col min="22" max="25" width="14" customWidth="1"/>
    <col min="26" max="26" width="1.6640625" customWidth="1"/>
    <col min="27" max="27" width="14" customWidth="1"/>
    <col min="28" max="29" width="14" style="6" customWidth="1"/>
    <col min="30" max="31" width="1.83203125" customWidth="1"/>
    <col min="32" max="35" width="14" customWidth="1"/>
    <col min="36" max="36" width="1.6640625" customWidth="1"/>
    <col min="37" max="37" width="14" customWidth="1"/>
    <col min="38" max="39" width="14" style="6" customWidth="1"/>
    <col min="40" max="41" width="1.83203125" customWidth="1"/>
    <col min="42" max="45" width="14" customWidth="1"/>
    <col min="46" max="46" width="1.6640625" customWidth="1"/>
    <col min="47" max="47" width="14" customWidth="1"/>
    <col min="48" max="49" width="14" style="6" customWidth="1"/>
    <col min="50" max="51" width="1.83203125" customWidth="1"/>
    <col min="52" max="55" width="14" customWidth="1"/>
    <col min="56" max="56" width="1.6640625" customWidth="1"/>
    <col min="57" max="57" width="14" customWidth="1"/>
    <col min="58" max="59" width="14" style="6" customWidth="1"/>
    <col min="60" max="61" width="1.6640625" customWidth="1"/>
    <col min="62" max="65" width="14" customWidth="1"/>
    <col min="66" max="66" width="4.1640625" customWidth="1"/>
    <col min="67" max="67" width="1.6640625" customWidth="1"/>
    <col min="68" max="70" width="4.1640625" customWidth="1"/>
    <col min="71" max="71" width="4.1640625" hidden="1" customWidth="1"/>
    <col min="72" max="72" width="4.5" hidden="1" customWidth="1"/>
  </cols>
  <sheetData>
    <row r="1" spans="1:70" ht="30" thickBot="1" x14ac:dyDescent="0.4">
      <c r="A1" s="30">
        <v>2014</v>
      </c>
      <c r="G1" s="28" t="s">
        <v>67</v>
      </c>
      <c r="H1" s="28" t="s">
        <v>67</v>
      </c>
      <c r="I1" s="28" t="s">
        <v>67</v>
      </c>
      <c r="J1" s="28" t="s">
        <v>67</v>
      </c>
      <c r="K1" s="28" t="s">
        <v>67</v>
      </c>
      <c r="L1" s="28" t="s">
        <v>67</v>
      </c>
      <c r="M1" s="28" t="s">
        <v>67</v>
      </c>
      <c r="N1" s="28" t="s">
        <v>67</v>
      </c>
      <c r="O1" s="28"/>
      <c r="P1" s="198"/>
      <c r="Q1" s="28" t="s">
        <v>22</v>
      </c>
      <c r="R1" s="28" t="s">
        <v>22</v>
      </c>
      <c r="S1" s="28" t="s">
        <v>22</v>
      </c>
      <c r="T1" s="28" t="s">
        <v>22</v>
      </c>
      <c r="U1" s="28" t="s">
        <v>22</v>
      </c>
      <c r="V1" s="28" t="s">
        <v>22</v>
      </c>
      <c r="W1" s="28" t="s">
        <v>22</v>
      </c>
      <c r="X1" s="28" t="s">
        <v>22</v>
      </c>
      <c r="Y1" s="28"/>
      <c r="Z1" s="198"/>
      <c r="AA1" s="28" t="s">
        <v>23</v>
      </c>
      <c r="AB1" s="28" t="s">
        <v>23</v>
      </c>
      <c r="AC1" s="28" t="s">
        <v>23</v>
      </c>
      <c r="AD1" s="28" t="s">
        <v>23</v>
      </c>
      <c r="AE1" s="28" t="s">
        <v>23</v>
      </c>
      <c r="AF1" s="28" t="s">
        <v>23</v>
      </c>
      <c r="AG1" s="28" t="s">
        <v>23</v>
      </c>
      <c r="AH1" s="28" t="s">
        <v>23</v>
      </c>
      <c r="AI1" s="28"/>
      <c r="AJ1" s="198"/>
      <c r="AK1" s="28" t="s">
        <v>4</v>
      </c>
      <c r="AL1" s="28" t="s">
        <v>4</v>
      </c>
      <c r="AM1" s="28" t="s">
        <v>4</v>
      </c>
      <c r="AN1" s="28" t="s">
        <v>4</v>
      </c>
      <c r="AO1" s="28" t="s">
        <v>4</v>
      </c>
      <c r="AP1" s="28" t="s">
        <v>4</v>
      </c>
      <c r="AQ1" s="28" t="s">
        <v>4</v>
      </c>
      <c r="AR1" s="28" t="s">
        <v>4</v>
      </c>
      <c r="AS1" s="28"/>
      <c r="AT1" s="198"/>
      <c r="AU1" s="28" t="s">
        <v>9</v>
      </c>
      <c r="AV1" s="28" t="s">
        <v>9</v>
      </c>
      <c r="AW1" s="28" t="s">
        <v>9</v>
      </c>
      <c r="AX1" s="28" t="s">
        <v>9</v>
      </c>
      <c r="AY1" s="28" t="s">
        <v>9</v>
      </c>
      <c r="AZ1" s="28" t="s">
        <v>9</v>
      </c>
      <c r="BA1" s="28" t="s">
        <v>9</v>
      </c>
      <c r="BB1" s="28" t="s">
        <v>9</v>
      </c>
      <c r="BC1" s="28"/>
      <c r="BD1" s="198"/>
      <c r="BE1" s="28" t="s">
        <v>10</v>
      </c>
      <c r="BF1" s="28" t="s">
        <v>10</v>
      </c>
      <c r="BG1" s="28" t="s">
        <v>10</v>
      </c>
      <c r="BH1" s="28" t="s">
        <v>10</v>
      </c>
      <c r="BI1" s="28" t="s">
        <v>10</v>
      </c>
      <c r="BJ1" s="28" t="s">
        <v>10</v>
      </c>
      <c r="BK1" s="28" t="s">
        <v>10</v>
      </c>
      <c r="BL1" s="28" t="s">
        <v>10</v>
      </c>
      <c r="BM1" s="28"/>
      <c r="BO1" s="198"/>
    </row>
    <row r="2" spans="1:70" x14ac:dyDescent="0.2">
      <c r="A2" s="1" t="s">
        <v>218</v>
      </c>
      <c r="G2" s="27" t="s">
        <v>224</v>
      </c>
      <c r="H2" s="27" t="s">
        <v>225</v>
      </c>
      <c r="I2" s="27" t="s">
        <v>222</v>
      </c>
      <c r="J2" s="6" t="s">
        <v>51</v>
      </c>
      <c r="K2" s="6" t="s">
        <v>70</v>
      </c>
      <c r="L2" s="5" t="s">
        <v>50</v>
      </c>
      <c r="M2" s="5" t="s">
        <v>50</v>
      </c>
      <c r="N2" s="27" t="s">
        <v>50</v>
      </c>
      <c r="O2" s="27"/>
      <c r="P2" s="198"/>
      <c r="Q2" s="27" t="s">
        <v>224</v>
      </c>
      <c r="R2" s="27" t="s">
        <v>225</v>
      </c>
      <c r="S2" s="27" t="s">
        <v>222</v>
      </c>
      <c r="T2" s="6" t="s">
        <v>51</v>
      </c>
      <c r="U2" s="6" t="s">
        <v>70</v>
      </c>
      <c r="V2" s="3" t="s">
        <v>8</v>
      </c>
      <c r="W2" s="3" t="s">
        <v>8</v>
      </c>
      <c r="X2" s="27" t="s">
        <v>8</v>
      </c>
      <c r="Y2" s="27"/>
      <c r="Z2" s="198"/>
      <c r="AA2" s="27" t="s">
        <v>224</v>
      </c>
      <c r="AB2" s="27" t="s">
        <v>225</v>
      </c>
      <c r="AC2" s="27" t="s">
        <v>222</v>
      </c>
      <c r="AD2" s="6" t="s">
        <v>51</v>
      </c>
      <c r="AE2" s="6" t="s">
        <v>70</v>
      </c>
      <c r="AF2" s="3" t="s">
        <v>2</v>
      </c>
      <c r="AG2" s="3" t="s">
        <v>2</v>
      </c>
      <c r="AH2" s="27" t="s">
        <v>2</v>
      </c>
      <c r="AI2" s="27"/>
      <c r="AJ2" s="198"/>
      <c r="AK2" s="27" t="s">
        <v>224</v>
      </c>
      <c r="AL2" s="27" t="s">
        <v>225</v>
      </c>
      <c r="AM2" s="27" t="s">
        <v>222</v>
      </c>
      <c r="AN2" s="6" t="s">
        <v>51</v>
      </c>
      <c r="AO2" s="6" t="s">
        <v>70</v>
      </c>
      <c r="AP2" s="3" t="s">
        <v>1</v>
      </c>
      <c r="AQ2" s="3" t="s">
        <v>1</v>
      </c>
      <c r="AR2" s="27" t="s">
        <v>1</v>
      </c>
      <c r="AS2" s="27"/>
      <c r="AT2" s="198"/>
      <c r="AU2" s="27" t="s">
        <v>224</v>
      </c>
      <c r="AV2" s="27" t="s">
        <v>225</v>
      </c>
      <c r="AW2" s="27" t="s">
        <v>222</v>
      </c>
      <c r="AX2" s="6" t="s">
        <v>51</v>
      </c>
      <c r="AY2" s="6" t="s">
        <v>70</v>
      </c>
      <c r="AZ2" s="3" t="s">
        <v>0</v>
      </c>
      <c r="BA2" s="3" t="s">
        <v>0</v>
      </c>
      <c r="BB2" s="27" t="s">
        <v>0</v>
      </c>
      <c r="BC2" s="27"/>
      <c r="BD2" s="198"/>
      <c r="BE2" s="27" t="s">
        <v>224</v>
      </c>
      <c r="BF2" s="27" t="s">
        <v>225</v>
      </c>
      <c r="BG2" s="27" t="s">
        <v>222</v>
      </c>
      <c r="BH2" s="6" t="s">
        <v>51</v>
      </c>
      <c r="BI2" s="6" t="s">
        <v>70</v>
      </c>
      <c r="BJ2" s="3" t="s">
        <v>11</v>
      </c>
      <c r="BK2" s="3" t="s">
        <v>11</v>
      </c>
      <c r="BL2" s="27" t="s">
        <v>11</v>
      </c>
      <c r="BM2" s="27"/>
      <c r="BO2" s="198"/>
    </row>
    <row r="3" spans="1:70" x14ac:dyDescent="0.2">
      <c r="G3" t="s">
        <v>163</v>
      </c>
      <c r="H3" t="s">
        <v>163</v>
      </c>
      <c r="I3" t="s">
        <v>163</v>
      </c>
      <c r="J3" s="6"/>
      <c r="K3" s="6"/>
      <c r="L3" s="1" t="s">
        <v>5</v>
      </c>
      <c r="M3" s="2" t="s">
        <v>7</v>
      </c>
      <c r="N3" s="29" t="s">
        <v>227</v>
      </c>
      <c r="O3" s="29"/>
      <c r="P3" s="198"/>
      <c r="Q3" t="s">
        <v>53</v>
      </c>
      <c r="R3" t="s">
        <v>53</v>
      </c>
      <c r="S3" t="s">
        <v>53</v>
      </c>
      <c r="T3" s="6"/>
      <c r="U3" s="6"/>
      <c r="V3" s="1" t="s">
        <v>5</v>
      </c>
      <c r="W3" s="2" t="s">
        <v>7</v>
      </c>
      <c r="X3" s="29" t="s">
        <v>227</v>
      </c>
      <c r="Y3" s="29"/>
      <c r="Z3" s="198"/>
      <c r="AA3" t="s">
        <v>54</v>
      </c>
      <c r="AB3" t="s">
        <v>54</v>
      </c>
      <c r="AC3" t="s">
        <v>54</v>
      </c>
      <c r="AD3" s="1"/>
      <c r="AE3" s="1"/>
      <c r="AF3" s="1" t="s">
        <v>5</v>
      </c>
      <c r="AG3" s="2" t="s">
        <v>7</v>
      </c>
      <c r="AH3" s="29" t="s">
        <v>227</v>
      </c>
      <c r="AI3" s="29"/>
      <c r="AJ3" s="198"/>
      <c r="AK3" t="s">
        <v>55</v>
      </c>
      <c r="AL3" t="s">
        <v>55</v>
      </c>
      <c r="AM3" t="s">
        <v>55</v>
      </c>
      <c r="AN3" s="1"/>
      <c r="AO3" s="1"/>
      <c r="AP3" s="1" t="s">
        <v>5</v>
      </c>
      <c r="AQ3" s="2" t="s">
        <v>7</v>
      </c>
      <c r="AR3" s="29" t="s">
        <v>227</v>
      </c>
      <c r="AS3" s="29"/>
      <c r="AT3" s="198"/>
      <c r="AU3" t="s">
        <v>65</v>
      </c>
      <c r="AV3" t="s">
        <v>65</v>
      </c>
      <c r="AW3" t="s">
        <v>65</v>
      </c>
      <c r="AX3" s="1"/>
      <c r="AY3" s="1"/>
      <c r="AZ3" s="1" t="s">
        <v>5</v>
      </c>
      <c r="BA3" s="2" t="s">
        <v>7</v>
      </c>
      <c r="BB3" s="29" t="s">
        <v>227</v>
      </c>
      <c r="BC3" s="29"/>
      <c r="BD3" s="198"/>
      <c r="BE3" t="s">
        <v>66</v>
      </c>
      <c r="BF3" t="s">
        <v>66</v>
      </c>
      <c r="BG3" t="s">
        <v>66</v>
      </c>
      <c r="BH3" s="1"/>
      <c r="BI3" s="1"/>
      <c r="BJ3" s="1" t="s">
        <v>5</v>
      </c>
      <c r="BK3" s="2" t="s">
        <v>7</v>
      </c>
      <c r="BL3" s="29" t="s">
        <v>227</v>
      </c>
      <c r="BM3" s="29"/>
      <c r="BO3" s="198"/>
    </row>
    <row r="4" spans="1:70" x14ac:dyDescent="0.2">
      <c r="A4" t="s">
        <v>176</v>
      </c>
      <c r="H4"/>
      <c r="I4"/>
      <c r="J4" s="6"/>
      <c r="K4" s="6"/>
      <c r="L4" s="1"/>
      <c r="M4" s="2"/>
      <c r="N4" s="2"/>
      <c r="O4" s="2"/>
      <c r="P4" s="198"/>
      <c r="R4"/>
      <c r="S4"/>
      <c r="T4" s="6"/>
      <c r="U4" s="6"/>
      <c r="V4" s="1"/>
      <c r="W4" s="2"/>
      <c r="X4" s="2"/>
      <c r="Y4" s="2"/>
      <c r="Z4" s="198"/>
      <c r="AB4"/>
      <c r="AC4"/>
      <c r="AD4" s="1"/>
      <c r="AE4" s="1"/>
      <c r="AF4" s="1"/>
      <c r="AG4" s="2"/>
      <c r="AH4" s="2"/>
      <c r="AI4" s="2"/>
      <c r="AJ4" s="198"/>
      <c r="AL4"/>
      <c r="AM4"/>
      <c r="AN4" s="1"/>
      <c r="AO4" s="1"/>
      <c r="AP4" s="1"/>
      <c r="AQ4" s="2"/>
      <c r="AR4" s="2"/>
      <c r="AS4" s="2"/>
      <c r="AT4" s="198"/>
      <c r="AV4"/>
      <c r="AW4"/>
      <c r="AX4" s="1"/>
      <c r="AY4" s="1"/>
      <c r="AZ4" s="1"/>
      <c r="BA4" s="2"/>
      <c r="BB4" s="2"/>
      <c r="BC4" s="2"/>
      <c r="BD4" s="198"/>
      <c r="BF4"/>
      <c r="BG4"/>
      <c r="BH4" s="1"/>
      <c r="BI4" s="1"/>
      <c r="BJ4" s="1"/>
      <c r="BK4" s="2"/>
      <c r="BL4" s="2"/>
      <c r="BM4" s="2"/>
      <c r="BO4" s="198"/>
    </row>
    <row r="5" spans="1:70" x14ac:dyDescent="0.2">
      <c r="A5" s="18" t="s">
        <v>24</v>
      </c>
      <c r="B5" s="1" t="s">
        <v>25</v>
      </c>
      <c r="C5" s="1"/>
      <c r="D5" s="1" t="s">
        <v>228</v>
      </c>
      <c r="G5" s="1" t="str">
        <f>CONCATENATE($D5, "_", G$3)</f>
        <v>fxa_s1</v>
      </c>
      <c r="H5" s="1"/>
      <c r="I5" s="1"/>
      <c r="J5" s="1" t="str">
        <f>CONCATENATE($A5,"_",L$2,"_A")</f>
        <v>N11N_S1_A</v>
      </c>
      <c r="K5" s="1"/>
      <c r="L5" s="9">
        <f>SUM(L11:L13,L8,L7)</f>
        <v>6250271</v>
      </c>
      <c r="M5" s="19"/>
      <c r="N5" s="19">
        <f>L5-M5</f>
        <v>6250271</v>
      </c>
      <c r="O5" s="19"/>
      <c r="P5" s="199"/>
      <c r="Q5" s="1" t="str">
        <f>CONCATENATE($D5, "_", Q$3)</f>
        <v>fxa_h</v>
      </c>
      <c r="R5" s="1"/>
      <c r="S5" s="1"/>
      <c r="T5" s="1" t="str">
        <f>CONCATENATE($A5,"_",V$2,"_A")</f>
        <v>N11N_S14_S15_A</v>
      </c>
      <c r="U5" s="1"/>
      <c r="V5" s="9">
        <f>SUM(V11:V13,V8,V7)</f>
        <v>2287148</v>
      </c>
      <c r="W5" s="19"/>
      <c r="X5" s="19">
        <f>V5-W5</f>
        <v>2287148</v>
      </c>
      <c r="Y5" s="19"/>
      <c r="Z5" s="199"/>
      <c r="AA5" s="1" t="str">
        <f>CONCATENATE($D5, "_", AA$3)</f>
        <v>fxa_g</v>
      </c>
      <c r="AB5" s="1"/>
      <c r="AC5" s="1"/>
      <c r="AD5" s="1" t="str">
        <f>CONCATENATE($A5,"_",AF$2,"_A")</f>
        <v>N11N_S13_A</v>
      </c>
      <c r="AE5" s="1"/>
      <c r="AF5" s="9" t="e">
        <f>SUM(AF11:AF13,AF8,AF7)</f>
        <v>#N/A</v>
      </c>
      <c r="AG5" s="19"/>
      <c r="AH5" s="19" t="e">
        <f>AF5-AG5</f>
        <v>#N/A</v>
      </c>
      <c r="AI5" s="19"/>
      <c r="AJ5" s="199"/>
      <c r="AK5" s="1" t="str">
        <f>CONCATENATE($D5, "_", AK$3)</f>
        <v>fxa_f</v>
      </c>
      <c r="AL5" s="1"/>
      <c r="AM5" s="1"/>
      <c r="AN5" s="1" t="str">
        <f>CONCATENATE($A5,"_",AP$2,"_A")</f>
        <v>N11N_S12_A</v>
      </c>
      <c r="AO5" s="1"/>
      <c r="AP5" s="9" t="e">
        <f>SUM(AP11:AP13,AP8,AP7)</f>
        <v>#N/A</v>
      </c>
      <c r="AQ5" s="19"/>
      <c r="AR5" s="19" t="e">
        <f>AP5-AQ5</f>
        <v>#N/A</v>
      </c>
      <c r="AS5" s="19"/>
      <c r="AT5" s="199"/>
      <c r="AU5" s="1" t="str">
        <f>CONCATENATE($D5, "_", AU$3)</f>
        <v>fxa_nf</v>
      </c>
      <c r="AV5" s="1"/>
      <c r="AW5" s="1"/>
      <c r="AX5" s="1" t="str">
        <f>CONCATENATE($A5,"_",AZ$2,"_A")</f>
        <v>N11N_S11_A</v>
      </c>
      <c r="AY5" s="1"/>
      <c r="AZ5" s="9" t="e">
        <f>SUM(AZ11:AZ13,AZ8,AZ7)</f>
        <v>#N/A</v>
      </c>
      <c r="BA5" s="19"/>
      <c r="BB5" s="19" t="e">
        <f>AZ5-BA5</f>
        <v>#N/A</v>
      </c>
      <c r="BC5" s="19"/>
      <c r="BD5" s="199"/>
      <c r="BE5" s="1"/>
      <c r="BF5" s="1"/>
      <c r="BG5" s="1"/>
      <c r="BH5" s="1"/>
      <c r="BI5" s="1"/>
      <c r="BJ5" s="9"/>
      <c r="BK5" s="19"/>
      <c r="BL5" s="19"/>
      <c r="BM5" s="19"/>
      <c r="BN5" s="1"/>
      <c r="BO5" s="199"/>
      <c r="BP5" s="1"/>
      <c r="BQ5" s="1"/>
      <c r="BR5" s="1"/>
    </row>
    <row r="6" spans="1:70" x14ac:dyDescent="0.2">
      <c r="H6"/>
      <c r="I6"/>
      <c r="J6" s="6"/>
      <c r="K6" s="6"/>
      <c r="L6" s="7"/>
      <c r="M6" s="8"/>
      <c r="N6" s="8"/>
      <c r="O6" s="8"/>
      <c r="P6" s="198"/>
      <c r="R6"/>
      <c r="S6"/>
      <c r="T6" s="6"/>
      <c r="U6" s="6"/>
      <c r="V6" s="7"/>
      <c r="W6" s="8"/>
      <c r="X6" s="8"/>
      <c r="Y6" s="8"/>
      <c r="Z6" s="198"/>
      <c r="AB6"/>
      <c r="AC6"/>
      <c r="AD6" s="6"/>
      <c r="AE6" s="6"/>
      <c r="AF6" s="7"/>
      <c r="AG6" s="8"/>
      <c r="AH6" s="8"/>
      <c r="AI6" s="8"/>
      <c r="AJ6" s="198"/>
      <c r="AL6"/>
      <c r="AM6"/>
      <c r="AN6" s="6"/>
      <c r="AO6" s="6"/>
      <c r="AP6" s="7"/>
      <c r="AQ6" s="8"/>
      <c r="AR6" s="8"/>
      <c r="AS6" s="8"/>
      <c r="AT6" s="198"/>
      <c r="AV6"/>
      <c r="AW6"/>
      <c r="AX6" s="6"/>
      <c r="AY6" s="6"/>
      <c r="AZ6" s="7"/>
      <c r="BA6" s="8"/>
      <c r="BB6" s="8"/>
      <c r="BC6" s="8"/>
      <c r="BD6" s="198"/>
      <c r="BF6"/>
      <c r="BG6"/>
      <c r="BH6" s="6"/>
      <c r="BI6" s="6"/>
      <c r="BJ6" s="7"/>
      <c r="BK6" s="8"/>
      <c r="BL6" s="8"/>
      <c r="BM6" s="8"/>
      <c r="BO6" s="198"/>
    </row>
    <row r="7" spans="1:70" s="13" customFormat="1" x14ac:dyDescent="0.2">
      <c r="A7" s="4" t="s">
        <v>26</v>
      </c>
      <c r="B7" s="13" t="s">
        <v>27</v>
      </c>
      <c r="D7" s="6" t="s">
        <v>229</v>
      </c>
      <c r="G7" s="1" t="str">
        <f t="shared" ref="G7:G18" si="0">CONCATENATE($D7, "_", G$3)</f>
        <v>fxa_d_s1</v>
      </c>
      <c r="H7" s="1"/>
      <c r="I7" s="1"/>
      <c r="J7" s="13" t="str">
        <f t="shared" ref="J7:J17" si="1">CONCATENATE($A7,"_",L$2,"_A")</f>
        <v>N111N_S1_A</v>
      </c>
      <c r="L7" s="14">
        <f>HLOOKUP(G7,data!$B$1:$AWE$23, VLOOKUP( BS!$A$1, BS!$A$66:$B$93, 2, FALSE), FALSE)</f>
        <v>2807511</v>
      </c>
      <c r="M7" s="14"/>
      <c r="N7" s="14">
        <f t="shared" ref="N7:N18" si="2">L7-M7</f>
        <v>2807511</v>
      </c>
      <c r="O7" s="14"/>
      <c r="P7" s="200"/>
      <c r="Q7" s="1" t="str">
        <f t="shared" ref="Q7:Q18" si="3">CONCATENATE($D7, "_", Q$3)</f>
        <v>fxa_d_h</v>
      </c>
      <c r="R7" s="1"/>
      <c r="S7" s="1"/>
      <c r="T7" s="13" t="str">
        <f t="shared" ref="T7:T17" si="4">CONCATENATE($A7,"_",V$2,"_A")</f>
        <v>N111N_S14_S15_A</v>
      </c>
      <c r="V7" s="14">
        <f>HLOOKUP(Q7,data!$B$1:$AWE$23, VLOOKUP( BS!$A$1, BS!$A$66:$B$93, 2, FALSE), FALSE)</f>
        <v>1864151</v>
      </c>
      <c r="W7" s="14"/>
      <c r="X7" s="14">
        <f t="shared" ref="X7:X18" si="5">V7-W7</f>
        <v>1864151</v>
      </c>
      <c r="Y7" s="14"/>
      <c r="Z7" s="200"/>
      <c r="AA7" s="1" t="str">
        <f t="shared" ref="AA7:AA18" si="6">CONCATENATE($D7, "_", AA$3)</f>
        <v>fxa_d_g</v>
      </c>
      <c r="AB7" s="1"/>
      <c r="AC7" s="1"/>
      <c r="AF7" s="14" t="e">
        <f>HLOOKUP(AA7,data!$B$1:$AWE$23, VLOOKUP( BS!$A$1, BS!$A$66:$B$93, 2, FALSE), FALSE)</f>
        <v>#N/A</v>
      </c>
      <c r="AG7" s="14"/>
      <c r="AH7" s="14" t="e">
        <f t="shared" ref="AH7:AH18" si="7">AF7-AG7</f>
        <v>#N/A</v>
      </c>
      <c r="AI7" s="14"/>
      <c r="AJ7" s="200"/>
      <c r="AK7" s="1" t="str">
        <f t="shared" ref="AK7:AK18" si="8">CONCATENATE($D7, "_", AK$3)</f>
        <v>fxa_d_f</v>
      </c>
      <c r="AL7" s="1"/>
      <c r="AM7" s="1"/>
      <c r="AP7" s="14" t="e">
        <f>HLOOKUP(AK7,data!$B$1:$AWE$23, VLOOKUP( BS!$A$1, BS!$A$66:$B$93, 2, FALSE), FALSE)</f>
        <v>#N/A</v>
      </c>
      <c r="AQ7" s="14"/>
      <c r="AR7" s="14" t="e">
        <f t="shared" ref="AR7:AR18" si="9">AP7-AQ7</f>
        <v>#N/A</v>
      </c>
      <c r="AS7" s="14"/>
      <c r="AT7" s="200"/>
      <c r="AU7" s="1" t="str">
        <f t="shared" ref="AU7:AU18" si="10">CONCATENATE($D7, "_", AU$3)</f>
        <v>fxa_d_nf</v>
      </c>
      <c r="AV7" s="1"/>
      <c r="AW7" s="1"/>
      <c r="AX7" s="13" t="str">
        <f>CONCATENATE($A7,"_",AZ$2,"_A")</f>
        <v>N111N_S11_A</v>
      </c>
      <c r="AZ7" s="14">
        <f>HLOOKUP(AU7,data!$B$1:$AWE$23, VLOOKUP( BS!$A$1, BS!$A$66:$B$93, 2, FALSE), FALSE)</f>
        <v>943360</v>
      </c>
      <c r="BA7" s="14"/>
      <c r="BB7" s="14">
        <f t="shared" ref="BB7:BB18" si="11">AZ7-BA7</f>
        <v>943360</v>
      </c>
      <c r="BC7" s="14"/>
      <c r="BD7" s="200"/>
      <c r="BE7" s="1"/>
      <c r="BF7" s="1"/>
      <c r="BG7" s="1"/>
      <c r="BJ7" s="14"/>
      <c r="BK7" s="14"/>
      <c r="BL7" s="14"/>
      <c r="BM7" s="14"/>
      <c r="BO7" s="200"/>
    </row>
    <row r="8" spans="1:70" s="13" customFormat="1" x14ac:dyDescent="0.2">
      <c r="A8" s="4" t="s">
        <v>28</v>
      </c>
      <c r="B8" s="13" t="s">
        <v>29</v>
      </c>
      <c r="D8" s="6" t="s">
        <v>230</v>
      </c>
      <c r="G8" s="1" t="str">
        <f t="shared" si="0"/>
        <v>fxa_ob_s1</v>
      </c>
      <c r="H8" s="1"/>
      <c r="I8" s="1"/>
      <c r="J8" s="13" t="str">
        <f t="shared" si="1"/>
        <v>N112N_S1_A</v>
      </c>
      <c r="L8" s="14">
        <f>HLOOKUP(G8,data!$B$1:$AWE$23, VLOOKUP( BS!$A$1, BS!$A$66:$B$93, 2, FALSE), FALSE)</f>
        <v>2090902</v>
      </c>
      <c r="M8" s="14"/>
      <c r="N8" s="14">
        <f t="shared" si="2"/>
        <v>2090902</v>
      </c>
      <c r="O8" s="14"/>
      <c r="P8" s="200"/>
      <c r="Q8" s="1" t="str">
        <f t="shared" si="3"/>
        <v>fxa_ob_h</v>
      </c>
      <c r="R8" s="1"/>
      <c r="S8" s="1"/>
      <c r="T8" s="13" t="str">
        <f t="shared" si="4"/>
        <v>N112N_S14_S15_A</v>
      </c>
      <c r="V8" s="14">
        <f>HLOOKUP(Q8,data!$B$1:$AWE$23, VLOOKUP( BS!$A$1, BS!$A$66:$B$93, 2, FALSE), FALSE)</f>
        <v>302264</v>
      </c>
      <c r="W8" s="14"/>
      <c r="X8" s="14">
        <f t="shared" si="5"/>
        <v>302264</v>
      </c>
      <c r="Y8" s="14"/>
      <c r="Z8" s="200"/>
      <c r="AA8" s="1" t="str">
        <f t="shared" si="6"/>
        <v>fxa_ob_g</v>
      </c>
      <c r="AB8" s="1"/>
      <c r="AC8" s="1"/>
      <c r="AD8" s="13" t="str">
        <f>CONCATENATE($A8,"_",AF$2,"_A")</f>
        <v>N112N_S13_A</v>
      </c>
      <c r="AF8" s="14">
        <f>HLOOKUP(AA8,data!$B$1:$AWE$23, VLOOKUP( BS!$A$1, BS!$A$66:$B$93, 2, FALSE), FALSE)</f>
        <v>668512</v>
      </c>
      <c r="AG8" s="14"/>
      <c r="AH8" s="14">
        <f t="shared" si="7"/>
        <v>668512</v>
      </c>
      <c r="AI8" s="14"/>
      <c r="AJ8" s="200"/>
      <c r="AK8" s="1" t="str">
        <f t="shared" si="8"/>
        <v>fxa_ob_f</v>
      </c>
      <c r="AL8" s="1"/>
      <c r="AM8" s="1"/>
      <c r="AN8" s="13" t="str">
        <f>CONCATENATE($A8,"_",AP$2,"_A")</f>
        <v>N112N_S12_A</v>
      </c>
      <c r="AP8" s="14">
        <f>HLOOKUP(AK8,data!$B$1:$AWE$23, VLOOKUP( BS!$A$1, BS!$A$66:$B$93, 2, FALSE), FALSE)</f>
        <v>34535</v>
      </c>
      <c r="AQ8" s="14"/>
      <c r="AR8" s="14">
        <f t="shared" si="9"/>
        <v>34535</v>
      </c>
      <c r="AS8" s="14"/>
      <c r="AT8" s="200"/>
      <c r="AU8" s="1" t="str">
        <f t="shared" si="10"/>
        <v>fxa_ob_nf</v>
      </c>
      <c r="AV8" s="1"/>
      <c r="AW8" s="1"/>
      <c r="AX8" s="13" t="str">
        <f>CONCATENATE($A8,"_",AZ$2,"_A")</f>
        <v>N112N_S11_A</v>
      </c>
      <c r="AZ8" s="14">
        <f>HLOOKUP(AU8,data!$B$1:$AWE$23, VLOOKUP( BS!$A$1, BS!$A$66:$B$93, 2, FALSE), FALSE)</f>
        <v>1085592</v>
      </c>
      <c r="BA8" s="14"/>
      <c r="BB8" s="14">
        <f t="shared" si="11"/>
        <v>1085592</v>
      </c>
      <c r="BC8" s="14"/>
      <c r="BD8" s="200"/>
      <c r="BE8" s="1"/>
      <c r="BF8" s="1"/>
      <c r="BG8" s="1"/>
      <c r="BJ8" s="14"/>
      <c r="BK8" s="14"/>
      <c r="BL8" s="14"/>
      <c r="BM8" s="14"/>
      <c r="BO8" s="200"/>
    </row>
    <row r="9" spans="1:70" s="11" customFormat="1" x14ac:dyDescent="0.2">
      <c r="A9" s="10" t="s">
        <v>30</v>
      </c>
      <c r="B9" s="11" t="s">
        <v>31</v>
      </c>
      <c r="D9" s="11" t="s">
        <v>231</v>
      </c>
      <c r="G9" s="11" t="str">
        <f t="shared" si="0"/>
        <v>fxa_obbo_s1</v>
      </c>
      <c r="J9" s="11" t="str">
        <f t="shared" si="1"/>
        <v>N1121N_S1_A</v>
      </c>
      <c r="L9" s="12">
        <f>HLOOKUP(G9,data!$B$1:$AWE$23, VLOOKUP( BS!$A$1, BS!$A$66:$B$93, 2, FALSE), FALSE)</f>
        <v>1336250</v>
      </c>
      <c r="M9" s="12"/>
      <c r="N9" s="12">
        <f t="shared" si="2"/>
        <v>1336250</v>
      </c>
      <c r="O9" s="12"/>
      <c r="P9" s="201"/>
      <c r="Q9" s="11" t="str">
        <f t="shared" si="3"/>
        <v>fxa_obbo_h</v>
      </c>
      <c r="T9" s="11" t="str">
        <f t="shared" si="4"/>
        <v>N1121N_S14_S15_A</v>
      </c>
      <c r="V9" s="12">
        <f>HLOOKUP(Q9,data!$B$1:$AWE$23, VLOOKUP( BS!$A$1, BS!$A$66:$B$93, 2, FALSE), FALSE)</f>
        <v>272621</v>
      </c>
      <c r="W9" s="12"/>
      <c r="X9" s="12">
        <f t="shared" si="5"/>
        <v>272621</v>
      </c>
      <c r="Y9" s="12"/>
      <c r="Z9" s="201"/>
      <c r="AA9" s="11" t="str">
        <f t="shared" si="6"/>
        <v>fxa_obbo_g</v>
      </c>
      <c r="AD9" s="11" t="str">
        <f>CONCATENATE($A9,"_",AF$2,"_A")</f>
        <v>N1121N_S13_A</v>
      </c>
      <c r="AF9" s="12">
        <f>HLOOKUP(AA9,data!$B$1:$AWE$23, VLOOKUP( BS!$A$1, BS!$A$66:$B$93, 2, FALSE), FALSE)</f>
        <v>418149</v>
      </c>
      <c r="AG9" s="12"/>
      <c r="AH9" s="12">
        <f t="shared" si="7"/>
        <v>418149</v>
      </c>
      <c r="AI9" s="12"/>
      <c r="AJ9" s="201"/>
      <c r="AK9" s="11" t="str">
        <f t="shared" si="8"/>
        <v>fxa_obbo_f</v>
      </c>
      <c r="AN9" s="11" t="str">
        <f>CONCATENATE($A9,"_",AP$2,"_A")</f>
        <v>N1121N_S12_A</v>
      </c>
      <c r="AP9" s="12">
        <f>HLOOKUP(AK9,data!$B$1:$AWE$23, VLOOKUP( BS!$A$1, BS!$A$66:$B$93, 2, FALSE), FALSE)</f>
        <v>34507</v>
      </c>
      <c r="AQ9" s="12"/>
      <c r="AR9" s="12">
        <f t="shared" si="9"/>
        <v>34507</v>
      </c>
      <c r="AS9" s="12"/>
      <c r="AT9" s="201"/>
      <c r="AU9" s="11" t="str">
        <f t="shared" si="10"/>
        <v>fxa_obbo_nf</v>
      </c>
      <c r="AX9" s="11" t="str">
        <f>CONCATENATE($A9,"_",AZ$2,"_A")</f>
        <v>N1121N_S11_A</v>
      </c>
      <c r="AZ9" s="12">
        <f>HLOOKUP(AU9,data!$B$1:$AWE$23, VLOOKUP( BS!$A$1, BS!$A$66:$B$93, 2, FALSE), FALSE)</f>
        <v>610973</v>
      </c>
      <c r="BA9" s="12"/>
      <c r="BB9" s="12">
        <f t="shared" si="11"/>
        <v>610973</v>
      </c>
      <c r="BC9" s="12"/>
      <c r="BD9" s="201"/>
      <c r="BJ9" s="12"/>
      <c r="BK9" s="12"/>
      <c r="BL9" s="12"/>
      <c r="BM9" s="12"/>
      <c r="BO9" s="201"/>
    </row>
    <row r="10" spans="1:70" s="11" customFormat="1" x14ac:dyDescent="0.2">
      <c r="A10" s="10" t="s">
        <v>32</v>
      </c>
      <c r="B10" s="11" t="s">
        <v>33</v>
      </c>
      <c r="D10" s="11" t="s">
        <v>232</v>
      </c>
      <c r="G10" s="11" t="str">
        <f t="shared" si="0"/>
        <v>fxa_obos_s1</v>
      </c>
      <c r="J10" s="11" t="str">
        <f t="shared" si="1"/>
        <v>N1122N_S1_A</v>
      </c>
      <c r="L10" s="12">
        <f>HLOOKUP(G10,data!$B$1:$AWE$23, VLOOKUP( BS!$A$1, BS!$A$66:$B$93, 2, FALSE), FALSE)</f>
        <v>754653</v>
      </c>
      <c r="M10" s="12"/>
      <c r="N10" s="12">
        <f t="shared" si="2"/>
        <v>754653</v>
      </c>
      <c r="O10" s="12"/>
      <c r="P10" s="201"/>
      <c r="Q10" s="11" t="str">
        <f t="shared" si="3"/>
        <v>fxa_obos_h</v>
      </c>
      <c r="T10" s="11" t="str">
        <f t="shared" si="4"/>
        <v>N1122N_S14_S15_A</v>
      </c>
      <c r="V10" s="12">
        <f>HLOOKUP(Q10,data!$B$1:$AWE$23, VLOOKUP( BS!$A$1, BS!$A$66:$B$93, 2, FALSE), FALSE)</f>
        <v>29643</v>
      </c>
      <c r="W10" s="12"/>
      <c r="X10" s="12">
        <f t="shared" si="5"/>
        <v>29643</v>
      </c>
      <c r="Y10" s="12"/>
      <c r="Z10" s="201"/>
      <c r="AA10" s="11" t="str">
        <f t="shared" si="6"/>
        <v>fxa_obos_g</v>
      </c>
      <c r="AD10" s="11" t="str">
        <f>CONCATENATE($A10,"_",AF$2,"_A")</f>
        <v>N1122N_S13_A</v>
      </c>
      <c r="AF10" s="12">
        <f>HLOOKUP(AA10,data!$B$1:$AWE$23, VLOOKUP( BS!$A$1, BS!$A$66:$B$93, 2, FALSE), FALSE)</f>
        <v>250363</v>
      </c>
      <c r="AG10" s="12"/>
      <c r="AH10" s="12">
        <f t="shared" si="7"/>
        <v>250363</v>
      </c>
      <c r="AI10" s="12"/>
      <c r="AJ10" s="201"/>
      <c r="AK10" s="11" t="str">
        <f t="shared" si="8"/>
        <v>fxa_obos_f</v>
      </c>
      <c r="AN10" s="11" t="str">
        <f>CONCATENATE($A10,"_",AP$2,"_A")</f>
        <v>N1122N_S12_A</v>
      </c>
      <c r="AP10" s="12">
        <f>HLOOKUP(AK10,data!$B$1:$AWE$23, VLOOKUP( BS!$A$1, BS!$A$66:$B$93, 2, FALSE), FALSE)</f>
        <v>28</v>
      </c>
      <c r="AQ10" s="12"/>
      <c r="AR10" s="12">
        <f t="shared" si="9"/>
        <v>28</v>
      </c>
      <c r="AS10" s="12"/>
      <c r="AT10" s="201"/>
      <c r="AU10" s="11" t="str">
        <f t="shared" si="10"/>
        <v>fxa_obos_nf</v>
      </c>
      <c r="AX10" s="11" t="str">
        <f>CONCATENATE($A10,"_",AZ$2,"_A")</f>
        <v>N1122N_S11_A</v>
      </c>
      <c r="AZ10" s="12">
        <f>HLOOKUP(AU10,data!$B$1:$AWE$23, VLOOKUP( BS!$A$1, BS!$A$66:$B$93, 2, FALSE), FALSE)</f>
        <v>474619</v>
      </c>
      <c r="BA10" s="12"/>
      <c r="BB10" s="12">
        <f t="shared" si="11"/>
        <v>474619</v>
      </c>
      <c r="BC10" s="12"/>
      <c r="BD10" s="201"/>
      <c r="BJ10" s="12"/>
      <c r="BK10" s="12"/>
      <c r="BL10" s="12"/>
      <c r="BM10" s="12"/>
      <c r="BO10" s="201"/>
    </row>
    <row r="11" spans="1:70" s="13" customFormat="1" x14ac:dyDescent="0.2">
      <c r="A11" s="4" t="s">
        <v>34</v>
      </c>
      <c r="B11" s="13" t="s">
        <v>35</v>
      </c>
      <c r="D11" s="6" t="s">
        <v>233</v>
      </c>
      <c r="G11" s="1" t="str">
        <f t="shared" si="0"/>
        <v>fxa_m_s1</v>
      </c>
      <c r="H11" s="1"/>
      <c r="I11" s="1"/>
      <c r="J11" s="13" t="str">
        <f t="shared" si="1"/>
        <v>N11MN_S1_A</v>
      </c>
      <c r="L11" s="14">
        <f>HLOOKUP(G11,data!$B$1:$AWE$23, VLOOKUP( BS!$A$1, BS!$A$66:$B$93, 2, FALSE), FALSE)</f>
        <v>880973</v>
      </c>
      <c r="M11" s="14"/>
      <c r="N11" s="14">
        <f t="shared" si="2"/>
        <v>880973</v>
      </c>
      <c r="O11" s="14"/>
      <c r="P11" s="200"/>
      <c r="Q11" s="1" t="str">
        <f t="shared" si="3"/>
        <v>fxa_m_h</v>
      </c>
      <c r="R11" s="1"/>
      <c r="S11" s="1"/>
      <c r="T11" s="13" t="str">
        <f t="shared" si="4"/>
        <v>N11MN_S14_S15_A</v>
      </c>
      <c r="V11" s="14">
        <f>HLOOKUP(Q11,data!$B$1:$AWE$23, VLOOKUP( BS!$A$1, BS!$A$66:$B$93, 2, FALSE), FALSE)</f>
        <v>101484</v>
      </c>
      <c r="W11" s="14"/>
      <c r="X11" s="14">
        <f t="shared" si="5"/>
        <v>101484</v>
      </c>
      <c r="Y11" s="14"/>
      <c r="Z11" s="200"/>
      <c r="AA11" s="1" t="str">
        <f t="shared" si="6"/>
        <v>fxa_m_g</v>
      </c>
      <c r="AB11" s="1"/>
      <c r="AC11" s="1"/>
      <c r="AD11" s="13" t="str">
        <f>CONCATENATE($A11,"_",AF$2,"_A")</f>
        <v>N11MN_S13_A</v>
      </c>
      <c r="AF11" s="14">
        <f>HLOOKUP(AA11,data!$B$1:$AWE$23, VLOOKUP( BS!$A$1, BS!$A$66:$B$93, 2, FALSE), FALSE)</f>
        <v>109498</v>
      </c>
      <c r="AG11" s="14"/>
      <c r="AH11" s="14">
        <f t="shared" si="7"/>
        <v>109498</v>
      </c>
      <c r="AI11" s="14"/>
      <c r="AJ11" s="200"/>
      <c r="AK11" s="1" t="str">
        <f t="shared" si="8"/>
        <v>fxa_m_f</v>
      </c>
      <c r="AL11" s="1"/>
      <c r="AM11" s="1"/>
      <c r="AN11" s="13" t="str">
        <f>CONCATENATE($A11,"_",AP$2,"_A")</f>
        <v>N11MN_S12_A</v>
      </c>
      <c r="AP11" s="14">
        <f>HLOOKUP(AK11,data!$B$1:$AWE$23, VLOOKUP( BS!$A$1, BS!$A$66:$B$93, 2, FALSE), FALSE)</f>
        <v>17936</v>
      </c>
      <c r="AQ11" s="14"/>
      <c r="AR11" s="14">
        <f t="shared" si="9"/>
        <v>17936</v>
      </c>
      <c r="AS11" s="14"/>
      <c r="AT11" s="200"/>
      <c r="AU11" s="1" t="str">
        <f t="shared" si="10"/>
        <v>fxa_m_nf</v>
      </c>
      <c r="AV11" s="1"/>
      <c r="AW11" s="1"/>
      <c r="AX11" s="13" t="str">
        <f>CONCATENATE($A11,"_",AZ$2,"_A")</f>
        <v>N11MN_S11_A</v>
      </c>
      <c r="AZ11" s="14">
        <f>HLOOKUP(AU11,data!$B$1:$AWE$23, VLOOKUP( BS!$A$1, BS!$A$66:$B$93, 2, FALSE), FALSE)</f>
        <v>652055</v>
      </c>
      <c r="BA11" s="14"/>
      <c r="BB11" s="14">
        <f t="shared" si="11"/>
        <v>652055</v>
      </c>
      <c r="BC11" s="14"/>
      <c r="BD11" s="200"/>
      <c r="BE11" s="1"/>
      <c r="BF11" s="1"/>
      <c r="BG11" s="1"/>
      <c r="BJ11" s="14"/>
      <c r="BK11" s="14"/>
      <c r="BL11" s="14"/>
      <c r="BM11" s="14"/>
      <c r="BO11" s="200"/>
    </row>
    <row r="12" spans="1:70" s="13" customFormat="1" x14ac:dyDescent="0.2">
      <c r="A12" s="4" t="s">
        <v>36</v>
      </c>
      <c r="B12" s="13" t="s">
        <v>37</v>
      </c>
      <c r="D12" s="6" t="s">
        <v>234</v>
      </c>
      <c r="G12" s="1" t="str">
        <f t="shared" si="0"/>
        <v>fxa_cb_s1</v>
      </c>
      <c r="H12" s="1"/>
      <c r="I12" s="1"/>
      <c r="J12" s="13" t="str">
        <f t="shared" si="1"/>
        <v>N115N_S1_A</v>
      </c>
      <c r="L12" s="14">
        <f>HLOOKUP(G12,data!$B$1:$AWE$23, VLOOKUP( BS!$A$1, BS!$A$66:$B$93, 2, FALSE), FALSE)</f>
        <v>8399</v>
      </c>
      <c r="M12" s="14"/>
      <c r="N12" s="14">
        <f t="shared" si="2"/>
        <v>8399</v>
      </c>
      <c r="O12" s="14"/>
      <c r="P12" s="200"/>
      <c r="Q12" s="1" t="str">
        <f t="shared" si="3"/>
        <v>fxa_cb_h</v>
      </c>
      <c r="R12" s="1"/>
      <c r="S12" s="1"/>
      <c r="T12" s="13" t="str">
        <f t="shared" si="4"/>
        <v>N115N_S14_S15_A</v>
      </c>
      <c r="V12" s="14">
        <f>HLOOKUP(Q12,data!$B$1:$AWE$23, VLOOKUP( BS!$A$1, BS!$A$66:$B$93, 2, FALSE), FALSE)</f>
        <v>8399</v>
      </c>
      <c r="W12" s="14"/>
      <c r="X12" s="14">
        <f t="shared" si="5"/>
        <v>8399</v>
      </c>
      <c r="Y12" s="14"/>
      <c r="Z12" s="200"/>
      <c r="AA12" s="1" t="str">
        <f t="shared" si="6"/>
        <v>fxa_cb_g</v>
      </c>
      <c r="AB12" s="1"/>
      <c r="AC12" s="1"/>
      <c r="AF12" s="14" t="e">
        <f>HLOOKUP(AA12,data!$B$1:$AWE$23, VLOOKUP( BS!$A$1, BS!$A$66:$B$93, 2, FALSE), FALSE)</f>
        <v>#N/A</v>
      </c>
      <c r="AG12" s="14"/>
      <c r="AH12" s="14" t="e">
        <f t="shared" si="7"/>
        <v>#N/A</v>
      </c>
      <c r="AI12" s="14"/>
      <c r="AJ12" s="200"/>
      <c r="AK12" s="1" t="str">
        <f t="shared" si="8"/>
        <v>fxa_cb_f</v>
      </c>
      <c r="AL12" s="1"/>
      <c r="AM12" s="1"/>
      <c r="AP12" s="14" t="e">
        <f>HLOOKUP(AK12,data!$B$1:$AWE$23, VLOOKUP( BS!$A$1, BS!$A$66:$B$93, 2, FALSE), FALSE)</f>
        <v>#N/A</v>
      </c>
      <c r="AQ12" s="14"/>
      <c r="AR12" s="14" t="e">
        <f t="shared" si="9"/>
        <v>#N/A</v>
      </c>
      <c r="AS12" s="14"/>
      <c r="AT12" s="200"/>
      <c r="AU12" s="1" t="str">
        <f t="shared" si="10"/>
        <v>fxa_cb_nf</v>
      </c>
      <c r="AV12" s="1"/>
      <c r="AW12" s="1"/>
      <c r="AZ12" s="14" t="e">
        <f>HLOOKUP(AU12,data!$B$1:$AWE$23, VLOOKUP( BS!$A$1, BS!$A$66:$B$93, 2, FALSE), FALSE)</f>
        <v>#N/A</v>
      </c>
      <c r="BA12" s="14"/>
      <c r="BB12" s="14" t="e">
        <f t="shared" si="11"/>
        <v>#N/A</v>
      </c>
      <c r="BC12" s="14"/>
      <c r="BD12" s="200"/>
      <c r="BE12" s="1"/>
      <c r="BF12" s="1"/>
      <c r="BG12" s="1"/>
      <c r="BJ12" s="14"/>
      <c r="BK12" s="14"/>
      <c r="BL12" s="14"/>
      <c r="BM12" s="14"/>
      <c r="BO12" s="200"/>
    </row>
    <row r="13" spans="1:70" s="13" customFormat="1" x14ac:dyDescent="0.2">
      <c r="A13" s="4" t="s">
        <v>38</v>
      </c>
      <c r="B13" s="13" t="s">
        <v>39</v>
      </c>
      <c r="D13" s="6" t="s">
        <v>235</v>
      </c>
      <c r="G13" s="1" t="str">
        <f t="shared" si="0"/>
        <v>fxa_ip_s1</v>
      </c>
      <c r="H13" s="1"/>
      <c r="I13" s="1"/>
      <c r="J13" s="13" t="str">
        <f t="shared" si="1"/>
        <v>N117N_S1_A</v>
      </c>
      <c r="L13" s="14">
        <f>HLOOKUP(G13,data!$B$1:$AWE$23, VLOOKUP( BS!$A$1, BS!$A$66:$B$93, 2, FALSE), FALSE)</f>
        <v>462486</v>
      </c>
      <c r="M13" s="14"/>
      <c r="N13" s="14">
        <f t="shared" si="2"/>
        <v>462486</v>
      </c>
      <c r="O13" s="14"/>
      <c r="P13" s="200"/>
      <c r="Q13" s="1" t="str">
        <f t="shared" si="3"/>
        <v>fxa_ip_h</v>
      </c>
      <c r="R13" s="1"/>
      <c r="S13" s="1"/>
      <c r="T13" s="13" t="str">
        <f t="shared" si="4"/>
        <v>N117N_S14_S15_A</v>
      </c>
      <c r="V13" s="14">
        <f>HLOOKUP(Q13,data!$B$1:$AWE$23, VLOOKUP( BS!$A$1, BS!$A$66:$B$93, 2, FALSE), FALSE)</f>
        <v>10850</v>
      </c>
      <c r="W13" s="14"/>
      <c r="X13" s="14">
        <f t="shared" si="5"/>
        <v>10850</v>
      </c>
      <c r="Y13" s="14"/>
      <c r="Z13" s="200"/>
      <c r="AA13" s="1" t="str">
        <f t="shared" si="6"/>
        <v>fxa_ip_g</v>
      </c>
      <c r="AB13" s="1"/>
      <c r="AC13" s="1"/>
      <c r="AD13" s="13" t="str">
        <f>CONCATENATE($A13,"_",AF$2,"_A")</f>
        <v>N117N_S13_A</v>
      </c>
      <c r="AF13" s="14">
        <f>HLOOKUP(AA13,data!$B$1:$AWE$23, VLOOKUP( BS!$A$1, BS!$A$66:$B$93, 2, FALSE), FALSE)</f>
        <v>177365</v>
      </c>
      <c r="AG13" s="14"/>
      <c r="AH13" s="14">
        <f t="shared" si="7"/>
        <v>177365</v>
      </c>
      <c r="AI13" s="14"/>
      <c r="AJ13" s="200"/>
      <c r="AK13" s="1" t="str">
        <f t="shared" si="8"/>
        <v>fxa_ip_f</v>
      </c>
      <c r="AL13" s="1"/>
      <c r="AM13" s="1"/>
      <c r="AN13" s="13" t="str">
        <f>CONCATENATE($A13,"_",AP$2,"_A")</f>
        <v>N117N_S12_A</v>
      </c>
      <c r="AP13" s="14">
        <f>HLOOKUP(AK13,data!$B$1:$AWE$23, VLOOKUP( BS!$A$1, BS!$A$66:$B$93, 2, FALSE), FALSE)</f>
        <v>25229</v>
      </c>
      <c r="AQ13" s="14"/>
      <c r="AR13" s="14">
        <f t="shared" si="9"/>
        <v>25229</v>
      </c>
      <c r="AS13" s="14"/>
      <c r="AT13" s="200"/>
      <c r="AU13" s="1" t="str">
        <f t="shared" si="10"/>
        <v>fxa_ip_nf</v>
      </c>
      <c r="AV13" s="1"/>
      <c r="AW13" s="1"/>
      <c r="AX13" s="13" t="str">
        <f>CONCATENATE($A13,"_",AZ$2,"_A")</f>
        <v>N117N_S11_A</v>
      </c>
      <c r="AZ13" s="14">
        <f>HLOOKUP(AU13,data!$B$1:$AWE$23, VLOOKUP( BS!$A$1, BS!$A$66:$B$93, 2, FALSE), FALSE)</f>
        <v>249043</v>
      </c>
      <c r="BA13" s="14"/>
      <c r="BB13" s="14">
        <f t="shared" si="11"/>
        <v>249043</v>
      </c>
      <c r="BC13" s="14"/>
      <c r="BD13" s="200"/>
      <c r="BE13" s="1"/>
      <c r="BF13" s="1"/>
      <c r="BG13" s="1"/>
      <c r="BJ13" s="14"/>
      <c r="BK13" s="14"/>
      <c r="BL13" s="14"/>
      <c r="BM13" s="14"/>
      <c r="BO13" s="200"/>
    </row>
    <row r="14" spans="1:70" s="16" customFormat="1" x14ac:dyDescent="0.2">
      <c r="A14" s="15" t="s">
        <v>40</v>
      </c>
      <c r="B14" s="16" t="s">
        <v>41</v>
      </c>
      <c r="D14" s="16" t="s">
        <v>236</v>
      </c>
      <c r="G14" s="16" t="str">
        <f t="shared" si="0"/>
        <v>fxa_rd_s1</v>
      </c>
      <c r="J14" s="16" t="str">
        <f t="shared" si="1"/>
        <v>N1171N_S1_A</v>
      </c>
      <c r="L14" s="17">
        <f>HLOOKUP(G14,data!$B$1:$AWE$23, VLOOKUP( BS!$A$1, BS!$A$66:$B$93, 2, FALSE), FALSE)</f>
        <v>336425</v>
      </c>
      <c r="M14" s="17"/>
      <c r="N14" s="17">
        <f t="shared" si="2"/>
        <v>336425</v>
      </c>
      <c r="O14" s="17"/>
      <c r="P14" s="202"/>
      <c r="Q14" s="16" t="str">
        <f t="shared" si="3"/>
        <v>fxa_rd_h</v>
      </c>
      <c r="T14" s="16" t="str">
        <f t="shared" si="4"/>
        <v>N1171N_S14_S15_A</v>
      </c>
      <c r="V14" s="17">
        <f>HLOOKUP(Q14,data!$B$1:$AWE$23, VLOOKUP( BS!$A$1, BS!$A$66:$B$93, 2, FALSE), FALSE)</f>
        <v>3079</v>
      </c>
      <c r="W14" s="17"/>
      <c r="X14" s="17">
        <f t="shared" si="5"/>
        <v>3079</v>
      </c>
      <c r="Y14" s="17"/>
      <c r="Z14" s="202"/>
      <c r="AA14" s="16" t="str">
        <f t="shared" si="6"/>
        <v>fxa_rd_g</v>
      </c>
      <c r="AD14" s="16" t="str">
        <f>CONCATENATE($A14,"_",AF$2,"_A")</f>
        <v>N1171N_S13_A</v>
      </c>
      <c r="AF14" s="17">
        <f>HLOOKUP(AA14,data!$B$1:$AWE$23, VLOOKUP( BS!$A$1, BS!$A$66:$B$93, 2, FALSE), FALSE)</f>
        <v>169322</v>
      </c>
      <c r="AG14" s="17"/>
      <c r="AH14" s="17">
        <f t="shared" si="7"/>
        <v>169322</v>
      </c>
      <c r="AI14" s="17"/>
      <c r="AJ14" s="202"/>
      <c r="AK14" s="16" t="str">
        <f t="shared" si="8"/>
        <v>fxa_rd_f</v>
      </c>
      <c r="AN14" s="16" t="str">
        <f>CONCATENATE($A14,"_",AP$2,"_A")</f>
        <v>N1171N_S12_A</v>
      </c>
      <c r="AP14" s="17">
        <f>HLOOKUP(AK14,data!$B$1:$AWE$23, VLOOKUP( BS!$A$1, BS!$A$66:$B$93, 2, FALSE), FALSE)</f>
        <v>9044</v>
      </c>
      <c r="AQ14" s="17"/>
      <c r="AR14" s="17">
        <f t="shared" si="9"/>
        <v>9044</v>
      </c>
      <c r="AS14" s="17"/>
      <c r="AT14" s="202"/>
      <c r="AU14" s="16" t="str">
        <f t="shared" si="10"/>
        <v>fxa_rd_nf</v>
      </c>
      <c r="AX14" s="16" t="str">
        <f>CONCATENATE($A14,"_",AZ$2,"_A")</f>
        <v>N1171N_S11_A</v>
      </c>
      <c r="AZ14" s="17">
        <f>HLOOKUP(AU14,data!$B$1:$AWE$23, VLOOKUP( BS!$A$1, BS!$A$66:$B$93, 2, FALSE), FALSE)</f>
        <v>154980</v>
      </c>
      <c r="BA14" s="17"/>
      <c r="BB14" s="17">
        <f t="shared" si="11"/>
        <v>154980</v>
      </c>
      <c r="BC14" s="17"/>
      <c r="BD14" s="202"/>
      <c r="BJ14" s="17"/>
      <c r="BK14" s="17"/>
      <c r="BL14" s="17"/>
      <c r="BM14" s="17"/>
      <c r="BO14" s="202"/>
    </row>
    <row r="15" spans="1:70" s="16" customFormat="1" x14ac:dyDescent="0.2">
      <c r="A15" s="15" t="s">
        <v>42</v>
      </c>
      <c r="B15" s="16" t="s">
        <v>43</v>
      </c>
      <c r="D15" s="16" t="s">
        <v>237</v>
      </c>
      <c r="G15" s="16" t="str">
        <f t="shared" si="0"/>
        <v>fxa_min_s1</v>
      </c>
      <c r="J15" s="16" t="str">
        <f t="shared" si="1"/>
        <v>N1172N_S1_A</v>
      </c>
      <c r="L15" s="17">
        <f>HLOOKUP(G15,data!$B$1:$AWE$23, VLOOKUP( BS!$A$1, BS!$A$66:$B$93, 2, FALSE), FALSE)</f>
        <v>16329</v>
      </c>
      <c r="M15" s="17"/>
      <c r="N15" s="17">
        <f t="shared" si="2"/>
        <v>16329</v>
      </c>
      <c r="O15" s="17"/>
      <c r="P15" s="202"/>
      <c r="Q15" s="16" t="str">
        <f t="shared" si="3"/>
        <v>fxa_min_h</v>
      </c>
      <c r="T15" s="16" t="str">
        <f t="shared" si="4"/>
        <v>N1172N_S14_S15_A</v>
      </c>
      <c r="V15" s="17">
        <f>HLOOKUP(Q15,data!$B$1:$AWE$23, VLOOKUP( BS!$A$1, BS!$A$66:$B$93, 2, FALSE), FALSE)</f>
        <v>58</v>
      </c>
      <c r="W15" s="17"/>
      <c r="X15" s="17">
        <f t="shared" si="5"/>
        <v>58</v>
      </c>
      <c r="Y15" s="17"/>
      <c r="Z15" s="202"/>
      <c r="AA15" s="16" t="str">
        <f t="shared" si="6"/>
        <v>fxa_min_g</v>
      </c>
      <c r="AF15" s="17" t="e">
        <f>HLOOKUP(AA15,data!$B$1:$AWE$23, VLOOKUP( BS!$A$1, BS!$A$66:$B$93, 2, FALSE), FALSE)</f>
        <v>#N/A</v>
      </c>
      <c r="AG15" s="17"/>
      <c r="AH15" s="17" t="e">
        <f t="shared" si="7"/>
        <v>#N/A</v>
      </c>
      <c r="AI15" s="17"/>
      <c r="AJ15" s="202"/>
      <c r="AK15" s="16" t="str">
        <f t="shared" si="8"/>
        <v>fxa_min_f</v>
      </c>
      <c r="AP15" s="17" t="e">
        <f>HLOOKUP(AK15,data!$B$1:$AWE$23, VLOOKUP( BS!$A$1, BS!$A$66:$B$93, 2, FALSE), FALSE)</f>
        <v>#N/A</v>
      </c>
      <c r="AQ15" s="17"/>
      <c r="AR15" s="17" t="e">
        <f t="shared" si="9"/>
        <v>#N/A</v>
      </c>
      <c r="AS15" s="17"/>
      <c r="AT15" s="202"/>
      <c r="AU15" s="16" t="str">
        <f t="shared" si="10"/>
        <v>fxa_min_nf</v>
      </c>
      <c r="AX15" s="16" t="str">
        <f>CONCATENATE($A15,"_",AZ$2,"_A")</f>
        <v>N1172N_S11_A</v>
      </c>
      <c r="AZ15" s="17">
        <f>HLOOKUP(AU15,data!$B$1:$AWE$23, VLOOKUP( BS!$A$1, BS!$A$66:$B$93, 2, FALSE), FALSE)</f>
        <v>16271</v>
      </c>
      <c r="BA15" s="17"/>
      <c r="BB15" s="17">
        <f t="shared" si="11"/>
        <v>16271</v>
      </c>
      <c r="BC15" s="17"/>
      <c r="BD15" s="202"/>
      <c r="BJ15" s="17"/>
      <c r="BK15" s="17"/>
      <c r="BL15" s="17"/>
      <c r="BM15" s="17"/>
      <c r="BO15" s="202"/>
    </row>
    <row r="16" spans="1:70" s="16" customFormat="1" x14ac:dyDescent="0.2">
      <c r="A16" s="15" t="s">
        <v>44</v>
      </c>
      <c r="B16" s="16" t="s">
        <v>45</v>
      </c>
      <c r="D16" s="16" t="s">
        <v>238</v>
      </c>
      <c r="G16" s="16" t="str">
        <f t="shared" si="0"/>
        <v>fxa_it_s1</v>
      </c>
      <c r="J16" s="16" t="str">
        <f t="shared" si="1"/>
        <v>N1173N_S1_A</v>
      </c>
      <c r="L16" s="17">
        <f>HLOOKUP(G16,data!$B$1:$AWE$23, VLOOKUP( BS!$A$1, BS!$A$66:$B$93, 2, FALSE), FALSE)</f>
        <v>89439</v>
      </c>
      <c r="M16" s="17"/>
      <c r="N16" s="17">
        <f t="shared" si="2"/>
        <v>89439</v>
      </c>
      <c r="O16" s="17"/>
      <c r="P16" s="202"/>
      <c r="Q16" s="16" t="str">
        <f t="shared" si="3"/>
        <v>fxa_it_h</v>
      </c>
      <c r="T16" s="16" t="str">
        <f t="shared" si="4"/>
        <v>N1173N_S14_S15_A</v>
      </c>
      <c r="V16" s="17">
        <f>HLOOKUP(Q16,data!$B$1:$AWE$23, VLOOKUP( BS!$A$1, BS!$A$66:$B$93, 2, FALSE), FALSE)</f>
        <v>4545</v>
      </c>
      <c r="W16" s="17"/>
      <c r="X16" s="17">
        <f t="shared" si="5"/>
        <v>4545</v>
      </c>
      <c r="Y16" s="17"/>
      <c r="Z16" s="202"/>
      <c r="AA16" s="16" t="str">
        <f t="shared" si="6"/>
        <v>fxa_it_g</v>
      </c>
      <c r="AD16" s="16" t="str">
        <f>CONCATENATE($A16,"_",AF$2,"_A")</f>
        <v>N1173N_S13_A</v>
      </c>
      <c r="AF16" s="17">
        <f>HLOOKUP(AA16,data!$B$1:$AWE$23, VLOOKUP( BS!$A$1, BS!$A$66:$B$93, 2, FALSE), FALSE)</f>
        <v>8043</v>
      </c>
      <c r="AG16" s="17"/>
      <c r="AH16" s="17">
        <f t="shared" si="7"/>
        <v>8043</v>
      </c>
      <c r="AI16" s="17"/>
      <c r="AJ16" s="202"/>
      <c r="AK16" s="16" t="str">
        <f t="shared" si="8"/>
        <v>fxa_it_f</v>
      </c>
      <c r="AN16" s="16" t="str">
        <f>CONCATENATE($A16,"_",AP$2,"_A")</f>
        <v>N1173N_S12_A</v>
      </c>
      <c r="AP16" s="17">
        <f>HLOOKUP(AK16,data!$B$1:$AWE$23, VLOOKUP( BS!$A$1, BS!$A$66:$B$93, 2, FALSE), FALSE)</f>
        <v>16184</v>
      </c>
      <c r="AQ16" s="17"/>
      <c r="AR16" s="17">
        <f t="shared" si="9"/>
        <v>16184</v>
      </c>
      <c r="AS16" s="17"/>
      <c r="AT16" s="202"/>
      <c r="AU16" s="16" t="str">
        <f t="shared" si="10"/>
        <v>fxa_it_nf</v>
      </c>
      <c r="AX16" s="16" t="str">
        <f>CONCATENATE($A16,"_",AZ$2,"_A")</f>
        <v>N1173N_S11_A</v>
      </c>
      <c r="AZ16" s="17">
        <f>HLOOKUP(AU16,data!$B$1:$AWE$23, VLOOKUP( BS!$A$1, BS!$A$66:$B$93, 2, FALSE), FALSE)</f>
        <v>60667</v>
      </c>
      <c r="BA16" s="17"/>
      <c r="BB16" s="17">
        <f t="shared" si="11"/>
        <v>60667</v>
      </c>
      <c r="BC16" s="17"/>
      <c r="BD16" s="202"/>
      <c r="BJ16" s="17"/>
      <c r="BK16" s="17"/>
      <c r="BL16" s="17"/>
      <c r="BM16" s="17"/>
      <c r="BO16" s="202"/>
    </row>
    <row r="17" spans="1:67" s="16" customFormat="1" x14ac:dyDescent="0.2">
      <c r="A17" s="15" t="s">
        <v>46</v>
      </c>
      <c r="B17" s="16" t="s">
        <v>47</v>
      </c>
      <c r="D17" s="16" t="s">
        <v>239</v>
      </c>
      <c r="G17" s="16" t="str">
        <f t="shared" si="0"/>
        <v>fxa_ent_s1</v>
      </c>
      <c r="J17" s="16" t="str">
        <f t="shared" si="1"/>
        <v>N1174N_S1_A</v>
      </c>
      <c r="L17" s="17">
        <f>HLOOKUP(G17,data!$B$1:$AWE$23, VLOOKUP( BS!$A$1, BS!$A$66:$B$93, 2, FALSE), FALSE)</f>
        <v>20293</v>
      </c>
      <c r="M17" s="17"/>
      <c r="N17" s="17">
        <f t="shared" si="2"/>
        <v>20293</v>
      </c>
      <c r="O17" s="17"/>
      <c r="P17" s="202"/>
      <c r="Q17" s="16" t="str">
        <f t="shared" si="3"/>
        <v>fxa_ent_h</v>
      </c>
      <c r="T17" s="16" t="str">
        <f t="shared" si="4"/>
        <v>N1174N_S14_S15_A</v>
      </c>
      <c r="V17" s="17">
        <f>HLOOKUP(Q17,data!$B$1:$AWE$23, VLOOKUP( BS!$A$1, BS!$A$66:$B$93, 2, FALSE), FALSE)</f>
        <v>3168</v>
      </c>
      <c r="W17" s="17"/>
      <c r="X17" s="17">
        <f t="shared" si="5"/>
        <v>3168</v>
      </c>
      <c r="Y17" s="17"/>
      <c r="Z17" s="202"/>
      <c r="AA17" s="16" t="str">
        <f t="shared" si="6"/>
        <v>fxa_ent_g</v>
      </c>
      <c r="AF17" s="17" t="e">
        <f>HLOOKUP(AA17,data!$B$1:$AWE$23, VLOOKUP( BS!$A$1, BS!$A$66:$B$93, 2, FALSE), FALSE)</f>
        <v>#N/A</v>
      </c>
      <c r="AG17" s="17"/>
      <c r="AH17" s="17" t="e">
        <f t="shared" si="7"/>
        <v>#N/A</v>
      </c>
      <c r="AI17" s="17"/>
      <c r="AJ17" s="202"/>
      <c r="AK17" s="16" t="str">
        <f t="shared" si="8"/>
        <v>fxa_ent_f</v>
      </c>
      <c r="AP17" s="17" t="e">
        <f>HLOOKUP(AK17,data!$B$1:$AWE$23, VLOOKUP( BS!$A$1, BS!$A$66:$B$93, 2, FALSE), FALSE)</f>
        <v>#N/A</v>
      </c>
      <c r="AQ17" s="17"/>
      <c r="AR17" s="17" t="e">
        <f t="shared" si="9"/>
        <v>#N/A</v>
      </c>
      <c r="AS17" s="17"/>
      <c r="AT17" s="202"/>
      <c r="AU17" s="16" t="str">
        <f t="shared" si="10"/>
        <v>fxa_ent_nf</v>
      </c>
      <c r="AX17" s="16" t="str">
        <f>CONCATENATE($A17,"_",AZ$2,"_A")</f>
        <v>N1174N_S11_A</v>
      </c>
      <c r="AZ17" s="17">
        <f>HLOOKUP(AU17,data!$B$1:$AWE$23, VLOOKUP( BS!$A$1, BS!$A$66:$B$93, 2, FALSE), FALSE)</f>
        <v>17126</v>
      </c>
      <c r="BA17" s="17"/>
      <c r="BB17" s="17">
        <f t="shared" si="11"/>
        <v>17126</v>
      </c>
      <c r="BC17" s="17"/>
      <c r="BD17" s="202"/>
      <c r="BJ17" s="17"/>
      <c r="BK17" s="17"/>
      <c r="BL17" s="17"/>
      <c r="BM17" s="17"/>
      <c r="BO17" s="202"/>
    </row>
    <row r="18" spans="1:67" s="16" customFormat="1" x14ac:dyDescent="0.2">
      <c r="A18" s="15" t="s">
        <v>48</v>
      </c>
      <c r="B18" s="16" t="s">
        <v>49</v>
      </c>
      <c r="D18" s="16" t="s">
        <v>240</v>
      </c>
      <c r="G18" s="16" t="str">
        <f t="shared" si="0"/>
        <v>fxa_ipp_s1</v>
      </c>
      <c r="L18" s="17"/>
      <c r="M18" s="17"/>
      <c r="N18" s="17">
        <f t="shared" si="2"/>
        <v>0</v>
      </c>
      <c r="O18" s="17"/>
      <c r="P18" s="202"/>
      <c r="Q18" s="16" t="str">
        <f t="shared" si="3"/>
        <v>fxa_ipp_h</v>
      </c>
      <c r="V18" s="17"/>
      <c r="W18" s="17"/>
      <c r="X18" s="17">
        <f t="shared" si="5"/>
        <v>0</v>
      </c>
      <c r="Y18" s="17"/>
      <c r="Z18" s="202"/>
      <c r="AA18" s="16" t="str">
        <f t="shared" si="6"/>
        <v>fxa_ipp_g</v>
      </c>
      <c r="AF18" s="17"/>
      <c r="AG18" s="17"/>
      <c r="AH18" s="17">
        <f t="shared" si="7"/>
        <v>0</v>
      </c>
      <c r="AI18" s="17"/>
      <c r="AJ18" s="202"/>
      <c r="AK18" s="16" t="str">
        <f t="shared" si="8"/>
        <v>fxa_ipp_f</v>
      </c>
      <c r="AP18" s="17"/>
      <c r="AQ18" s="17"/>
      <c r="AR18" s="17">
        <f t="shared" si="9"/>
        <v>0</v>
      </c>
      <c r="AS18" s="17"/>
      <c r="AT18" s="202"/>
      <c r="AU18" s="16" t="str">
        <f t="shared" si="10"/>
        <v>fxa_ipp_nf</v>
      </c>
      <c r="AZ18" s="17"/>
      <c r="BA18" s="17"/>
      <c r="BB18" s="17">
        <f t="shared" si="11"/>
        <v>0</v>
      </c>
      <c r="BC18" s="17"/>
      <c r="BD18" s="202"/>
      <c r="BJ18" s="17"/>
      <c r="BK18" s="17"/>
      <c r="BL18" s="17"/>
      <c r="BM18" s="17"/>
      <c r="BO18" s="202"/>
    </row>
    <row r="19" spans="1:67" s="16" customFormat="1" x14ac:dyDescent="0.2">
      <c r="A19" s="15"/>
      <c r="L19" s="17"/>
      <c r="M19" s="17"/>
      <c r="N19" s="17"/>
      <c r="O19" s="17"/>
      <c r="P19" s="202"/>
      <c r="V19" s="17"/>
      <c r="W19" s="17"/>
      <c r="X19" s="17"/>
      <c r="Y19" s="17"/>
      <c r="Z19" s="202"/>
      <c r="AF19" s="17"/>
      <c r="AG19" s="17"/>
      <c r="AH19" s="17"/>
      <c r="AI19" s="17"/>
      <c r="AJ19" s="202"/>
      <c r="AP19" s="17"/>
      <c r="AQ19" s="17"/>
      <c r="AR19" s="17"/>
      <c r="AS19" s="17"/>
      <c r="AT19" s="202"/>
      <c r="AZ19" s="17"/>
      <c r="BA19" s="17"/>
      <c r="BB19" s="17"/>
      <c r="BC19" s="17"/>
      <c r="BD19" s="202"/>
      <c r="BJ19" s="17"/>
      <c r="BK19" s="17"/>
      <c r="BL19" s="17"/>
      <c r="BM19" s="17"/>
      <c r="BO19" s="202"/>
    </row>
    <row r="20" spans="1:67" s="16" customFormat="1" x14ac:dyDescent="0.2">
      <c r="A20" s="15"/>
      <c r="J20" s="17"/>
      <c r="K20" s="17"/>
      <c r="L20" s="17"/>
      <c r="P20" s="202"/>
      <c r="T20" s="17"/>
      <c r="U20" s="17"/>
      <c r="V20" s="17"/>
      <c r="Z20" s="202"/>
      <c r="AD20" s="17"/>
      <c r="AE20" s="17"/>
      <c r="AF20" s="17"/>
      <c r="AJ20" s="202"/>
      <c r="AN20" s="17"/>
      <c r="AO20" s="17"/>
      <c r="AP20" s="17"/>
      <c r="AT20" s="202"/>
      <c r="AX20" s="17"/>
      <c r="AY20" s="17"/>
      <c r="AZ20" s="17"/>
      <c r="BD20" s="202"/>
      <c r="BH20" s="17"/>
      <c r="BI20" s="17"/>
      <c r="BJ20" s="17"/>
      <c r="BO20" s="202"/>
    </row>
    <row r="21" spans="1:67" s="16" customFormat="1" x14ac:dyDescent="0.2">
      <c r="A21" s="15"/>
      <c r="J21" s="17"/>
      <c r="K21" s="17"/>
      <c r="L21" s="17"/>
      <c r="P21" s="202"/>
      <c r="T21" s="17"/>
      <c r="U21" s="17"/>
      <c r="V21" s="17"/>
      <c r="Z21" s="202"/>
      <c r="AD21" s="17"/>
      <c r="AE21" s="17"/>
      <c r="AF21" s="17"/>
      <c r="AJ21" s="202"/>
      <c r="AN21" s="17"/>
      <c r="AO21" s="17"/>
      <c r="AP21" s="17"/>
      <c r="AT21" s="202"/>
      <c r="AX21" s="17"/>
      <c r="AY21" s="17"/>
      <c r="AZ21" s="17"/>
      <c r="BD21" s="202"/>
      <c r="BH21" s="17"/>
      <c r="BI21" s="17"/>
      <c r="BJ21" s="17"/>
      <c r="BO21" s="202"/>
    </row>
    <row r="22" spans="1:67" s="16" customFormat="1" x14ac:dyDescent="0.2">
      <c r="A22" s="15"/>
      <c r="J22" s="17"/>
      <c r="K22" s="17"/>
      <c r="L22" s="17"/>
      <c r="P22" s="202"/>
      <c r="T22" s="17"/>
      <c r="U22" s="17"/>
      <c r="V22" s="17"/>
      <c r="Z22" s="202"/>
      <c r="AD22" s="17"/>
      <c r="AE22" s="17"/>
      <c r="AF22" s="17"/>
      <c r="AJ22" s="202"/>
      <c r="AN22" s="17"/>
      <c r="AO22" s="17"/>
      <c r="AP22" s="17"/>
      <c r="AT22" s="202"/>
      <c r="AX22" s="17"/>
      <c r="AY22" s="17"/>
      <c r="AZ22" s="17"/>
      <c r="BD22" s="202"/>
      <c r="BH22" s="17"/>
      <c r="BI22" s="17"/>
      <c r="BJ22" s="17"/>
      <c r="BO22" s="202"/>
    </row>
    <row r="23" spans="1:67" x14ac:dyDescent="0.2">
      <c r="C23" s="6" t="s">
        <v>218</v>
      </c>
      <c r="D23" s="43" t="s">
        <v>173</v>
      </c>
      <c r="E23" s="36"/>
      <c r="L23" s="7" t="s">
        <v>68</v>
      </c>
      <c r="M23" s="8" t="s">
        <v>69</v>
      </c>
      <c r="N23" s="8" t="s">
        <v>222</v>
      </c>
      <c r="O23" s="8" t="s">
        <v>1566</v>
      </c>
      <c r="P23" s="198"/>
      <c r="R23"/>
      <c r="S23"/>
      <c r="T23" s="6"/>
      <c r="U23" s="6"/>
      <c r="V23" s="7" t="s">
        <v>68</v>
      </c>
      <c r="W23" s="8" t="s">
        <v>69</v>
      </c>
      <c r="X23" s="8" t="s">
        <v>222</v>
      </c>
      <c r="Y23" s="8" t="s">
        <v>1566</v>
      </c>
      <c r="Z23" s="198"/>
      <c r="AB23"/>
      <c r="AC23"/>
      <c r="AD23" s="6"/>
      <c r="AE23" s="6"/>
      <c r="AF23" s="7" t="s">
        <v>68</v>
      </c>
      <c r="AG23" s="8" t="s">
        <v>69</v>
      </c>
      <c r="AH23" s="8" t="s">
        <v>222</v>
      </c>
      <c r="AI23" s="8" t="s">
        <v>1566</v>
      </c>
      <c r="AJ23" s="198"/>
      <c r="AL23"/>
      <c r="AM23"/>
      <c r="AN23" s="6"/>
      <c r="AO23" s="6"/>
      <c r="AP23" s="7" t="s">
        <v>68</v>
      </c>
      <c r="AQ23" s="8" t="s">
        <v>69</v>
      </c>
      <c r="AR23" s="8" t="s">
        <v>222</v>
      </c>
      <c r="AS23" s="8" t="s">
        <v>1566</v>
      </c>
      <c r="AT23" s="198"/>
      <c r="AV23"/>
      <c r="AW23"/>
      <c r="AX23" s="6"/>
      <c r="AY23" s="6"/>
      <c r="AZ23" s="7" t="s">
        <v>68</v>
      </c>
      <c r="BA23" s="8" t="s">
        <v>69</v>
      </c>
      <c r="BB23" s="8" t="s">
        <v>222</v>
      </c>
      <c r="BC23" s="8" t="s">
        <v>1566</v>
      </c>
      <c r="BD23" s="198"/>
      <c r="BF23"/>
      <c r="BG23"/>
      <c r="BH23" s="6"/>
      <c r="BI23" s="6"/>
      <c r="BJ23" s="7" t="s">
        <v>68</v>
      </c>
      <c r="BK23" s="8" t="s">
        <v>69</v>
      </c>
      <c r="BL23" s="8" t="s">
        <v>222</v>
      </c>
      <c r="BM23" s="8" t="s">
        <v>1566</v>
      </c>
      <c r="BO23" s="198"/>
    </row>
    <row r="24" spans="1:67" s="1" customFormat="1" x14ac:dyDescent="0.2">
      <c r="B24" s="24" t="s">
        <v>68</v>
      </c>
      <c r="C24" s="165" t="s">
        <v>1565</v>
      </c>
      <c r="D24" s="43" t="s">
        <v>174</v>
      </c>
      <c r="E24" s="36" t="s">
        <v>221</v>
      </c>
      <c r="L24" s="31"/>
      <c r="M24" s="31"/>
      <c r="N24" s="31"/>
      <c r="O24" s="31"/>
      <c r="P24" s="199"/>
      <c r="Q24" s="1" t="s">
        <v>173</v>
      </c>
      <c r="R24" s="1" t="s">
        <v>174</v>
      </c>
      <c r="S24" s="1" t="s">
        <v>221</v>
      </c>
      <c r="V24" s="31"/>
      <c r="W24" s="31"/>
      <c r="X24" s="31"/>
      <c r="Y24" s="31"/>
      <c r="Z24" s="199"/>
      <c r="AA24" s="1" t="s">
        <v>173</v>
      </c>
      <c r="AB24" s="1" t="s">
        <v>174</v>
      </c>
      <c r="AC24" s="1" t="s">
        <v>221</v>
      </c>
      <c r="AF24" s="31"/>
      <c r="AG24" s="31"/>
      <c r="AH24" s="31"/>
      <c r="AI24" s="31"/>
      <c r="AJ24" s="199"/>
      <c r="AK24" s="1" t="s">
        <v>173</v>
      </c>
      <c r="AL24" s="1" t="s">
        <v>174</v>
      </c>
      <c r="AM24" s="1" t="s">
        <v>221</v>
      </c>
      <c r="AP24" s="31"/>
      <c r="AQ24" s="31"/>
      <c r="AR24" s="31"/>
      <c r="AS24" s="31"/>
      <c r="AT24" s="199"/>
      <c r="AU24" s="1" t="s">
        <v>173</v>
      </c>
      <c r="AV24" s="1" t="s">
        <v>174</v>
      </c>
      <c r="AW24" s="1" t="s">
        <v>221</v>
      </c>
      <c r="AZ24" s="31"/>
      <c r="BA24" s="31"/>
      <c r="BB24" s="31"/>
      <c r="BC24" s="31"/>
      <c r="BD24" s="199"/>
      <c r="BE24" s="1" t="s">
        <v>173</v>
      </c>
      <c r="BF24" s="1" t="s">
        <v>174</v>
      </c>
      <c r="BG24" s="1" t="s">
        <v>221</v>
      </c>
      <c r="BJ24" s="31"/>
      <c r="BK24" s="31"/>
      <c r="BL24" s="31"/>
      <c r="BM24" s="31"/>
      <c r="BO24" s="199"/>
    </row>
    <row r="25" spans="1:67" s="1" customFormat="1" x14ac:dyDescent="0.2">
      <c r="A25" s="1" t="s">
        <v>58</v>
      </c>
      <c r="B25" s="1" t="s">
        <v>219</v>
      </c>
      <c r="C25" s="166" t="s">
        <v>212</v>
      </c>
      <c r="D25" s="167" t="s">
        <v>141</v>
      </c>
      <c r="E25" s="167" t="str">
        <f>CONCATENATE("ff", D25)</f>
        <v>fft</v>
      </c>
      <c r="F25" s="168" t="str">
        <f t="shared" ref="F25:F38" si="12">CONCATENATE($E25, "_", H$3, "_", $C$23)</f>
        <v>fft_s1_bs</v>
      </c>
      <c r="G25" s="1" t="str">
        <f t="shared" ref="G25:G38" si="13">CONCATENATE($E25, "_", G$3, "_", $C$23,"_",$E$24)</f>
        <v>fft_s1_bs_n</v>
      </c>
      <c r="H25" s="1" t="str">
        <f t="shared" ref="H25:H38" si="14">CONCATENATE($E25, "_", G$3, "_", $C$23,"_",J$2)</f>
        <v>fft_s1_bs_A</v>
      </c>
      <c r="I25" s="1" t="str">
        <f t="shared" ref="I25:I38" si="15">CONCATENATE($E25, "_", H$3, "_", $C$23,"_",K$2)</f>
        <v>fft_s1_bs_L</v>
      </c>
      <c r="L25" s="9">
        <f>HLOOKUP(H25,data!$B$1:$AWE$23, VLOOKUP( BS!$A$1, BS!$A$66:$B$93, 2, FALSE), FALSE)</f>
        <v>27308391</v>
      </c>
      <c r="M25" s="9">
        <f>HLOOKUP(I25,data!$B$1:$AWE$23, VLOOKUP( BS!$A$1, BS!$A$66:$B$93, 2, FALSE), FALSE)</f>
        <v>26469433</v>
      </c>
      <c r="N25" s="9">
        <f>L25-M25</f>
        <v>838958</v>
      </c>
      <c r="O25" s="205">
        <f>HLOOKUP(G25,data!$B$1:$AWE$23, VLOOKUP( BS!$A$1, BS!$A$66:$B$93, 2, FALSE), FALSE)</f>
        <v>838958</v>
      </c>
      <c r="P25" s="199"/>
      <c r="Q25" s="1" t="str">
        <f t="shared" ref="Q25:Q38" si="16">CONCATENATE($E25, "_", Q$3, "_", $C$23,"_",T$2)</f>
        <v>fft_h_bs_A</v>
      </c>
      <c r="R25" s="1" t="str">
        <f t="shared" ref="R25:R38" si="17">CONCATENATE($E25, "_", R$3, "_", $C$23,"_",U$2)</f>
        <v>fft_h_bs_L</v>
      </c>
      <c r="S25" s="1" t="str">
        <f t="shared" ref="S25:S38" si="18">CONCATENATE($E25, "_", Q$3, "_", $C$23,"_",$E$24)</f>
        <v>fft_h_bs_n</v>
      </c>
      <c r="T25" s="1" t="str">
        <f>CONCATENATE($A25,"_",V$2,"_",T$2,"_",$A$2)</f>
        <v>F_S14_S15_A_bs</v>
      </c>
      <c r="U25" s="1" t="str">
        <f>CONCATENATE($A25,"_",W$2,"_",U$2,"_",$A$2)</f>
        <v>F_S14_S15_L_bs</v>
      </c>
      <c r="V25" s="9">
        <f>HLOOKUP(R25,data!$B$1:$AWE$23, VLOOKUP( BS!$A$1, BS!$A$66:$B$93, 2, FALSE), FALSE)</f>
        <v>2696288</v>
      </c>
      <c r="W25" s="9">
        <f>HLOOKUP(S25,data!$B$1:$AWE$23, VLOOKUP( BS!$A$1, BS!$A$66:$B$93, 2, FALSE), FALSE)</f>
        <v>3026727</v>
      </c>
      <c r="X25" s="9">
        <f>V25-W25</f>
        <v>-330439</v>
      </c>
      <c r="Y25" s="205">
        <f>HLOOKUP(Q25,data!$B$1:$AWE$23, VLOOKUP( BS!$A$1, BS!$A$66:$B$93, 2, FALSE), FALSE)</f>
        <v>5723015</v>
      </c>
      <c r="Z25" s="199"/>
      <c r="AA25" s="1" t="str">
        <f t="shared" ref="AA25:AA38" si="19">CONCATENATE($E25, "_", AA$3, "_", $C$23,"_",AD$2)</f>
        <v>fft_g_bs_A</v>
      </c>
      <c r="AB25" s="1" t="str">
        <f t="shared" ref="AB25:AB38" si="20">CONCATENATE($E25, "_", AB$3, "_", $C$23,"_",AE$2)</f>
        <v>fft_g_bs_L</v>
      </c>
      <c r="AC25" s="1" t="str">
        <f t="shared" ref="AC25:AC38" si="21">CONCATENATE($E25, "_", AA$3, "_", $C$23,"_",$E$24)</f>
        <v>fft_g_bs_n</v>
      </c>
      <c r="AD25" s="1" t="str">
        <f>CONCATENATE($A25,"_",AF$2,"_",AD$2,"_",$A$2)</f>
        <v>F_S13_A_bs</v>
      </c>
      <c r="AE25" s="1" t="str">
        <f>CONCATENATE($A25,"_",AG$2,"_",AE$2,"_",$A$2)</f>
        <v>F_S13_L_bs</v>
      </c>
      <c r="AF25" s="9">
        <f>HLOOKUP(AB25,data!$B$1:$AWE$23, VLOOKUP( BS!$A$1, BS!$A$66:$B$93, 2, FALSE), FALSE)</f>
        <v>1362157</v>
      </c>
      <c r="AG25" s="9">
        <f>HLOOKUP(AC25,data!$B$1:$AWE$23, VLOOKUP( BS!$A$1, BS!$A$66:$B$93, 2, FALSE), FALSE)</f>
        <v>-101340</v>
      </c>
      <c r="AH25" s="9">
        <f>AF25-AG25</f>
        <v>1463497</v>
      </c>
      <c r="AI25" s="205">
        <f>HLOOKUP(AA25,data!$B$1:$AWE$23, VLOOKUP( BS!$A$1, BS!$A$66:$B$93, 2, FALSE), FALSE)</f>
        <v>1260817</v>
      </c>
      <c r="AJ25" s="199"/>
      <c r="AK25" s="1" t="str">
        <f t="shared" ref="AK25:AK38" si="22">CONCATENATE($E25, "_", AK$3, "_", $C$23,"_",AN$2)</f>
        <v>fft_f_bs_A</v>
      </c>
      <c r="AL25" s="1" t="str">
        <f t="shared" ref="AL25:AL38" si="23">CONCATENATE($E25, "_", AL$3, "_", $C$23,"_",AO$2)</f>
        <v>fft_f_bs_L</v>
      </c>
      <c r="AM25" s="1" t="str">
        <f t="shared" ref="AM25:AM38" si="24">CONCATENATE($E25, "_", AK$3, "_", $C$23,"_",$E$24)</f>
        <v>fft_f_bs_n</v>
      </c>
      <c r="AN25" s="1" t="str">
        <f>CONCATENATE($A25,"_",AP$2,"_",AN$2,"_",$A$2)</f>
        <v>F_S12_A_bs</v>
      </c>
      <c r="AO25" s="1" t="str">
        <f>CONCATENATE($A25,"_",AQ$2,"_",AO$2,"_",$A$2)</f>
        <v>F_S12_L_bs</v>
      </c>
      <c r="AP25" s="9">
        <f>HLOOKUP(AL25,data!$B$1:$AWE$23, VLOOKUP( BS!$A$1, BS!$A$66:$B$93, 2, FALSE), FALSE)</f>
        <v>16139464</v>
      </c>
      <c r="AQ25" s="9">
        <f>HLOOKUP(AM25,data!$B$1:$AWE$23, VLOOKUP( BS!$A$1, BS!$A$66:$B$93, 2, FALSE), FALSE)</f>
        <v>-208436</v>
      </c>
      <c r="AR25" s="9">
        <f>AP25-AQ25</f>
        <v>16347900</v>
      </c>
      <c r="AS25" s="205">
        <f>HLOOKUP(AK25,data!$B$1:$AWE$23, VLOOKUP( BS!$A$1, BS!$A$66:$B$93, 2, FALSE), FALSE)</f>
        <v>15931028</v>
      </c>
      <c r="AT25" s="199"/>
      <c r="AU25" s="1" t="str">
        <f t="shared" ref="AU25:AU38" si="25">CONCATENATE($E25, "_", AU$3, "_", $C$23,"_",AX$2)</f>
        <v>fft_nf_bs_A</v>
      </c>
      <c r="AV25" s="1" t="str">
        <f t="shared" ref="AV25:AV38" si="26">CONCATENATE($E25, "_", AV$3, "_", $C$23,"_",AY$2)</f>
        <v>fft_nf_bs_L</v>
      </c>
      <c r="AW25" s="1" t="str">
        <f t="shared" ref="AW25:AW38" si="27">CONCATENATE($E25, "_", AU$3, "_", $C$23,"_",$E$24)</f>
        <v>fft_nf_bs_n</v>
      </c>
      <c r="AX25" s="1" t="str">
        <f>CONCATENATE($A25,"_",AZ$2,"_",AX$2,"_",$A$2)</f>
        <v>F_S11_A_bs</v>
      </c>
      <c r="AY25" s="1" t="str">
        <f>CONCATENATE($A25,"_",BA$2,"_",AY$2,"_",$A$2)</f>
        <v>F_S11_L_bs</v>
      </c>
      <c r="AZ25" s="9">
        <f>HLOOKUP(AV25,data!$B$1:$AWE$23, VLOOKUP( BS!$A$1, BS!$A$66:$B$93, 2, FALSE), FALSE)</f>
        <v>6271523</v>
      </c>
      <c r="BA25" s="9">
        <f>HLOOKUP(AW25,data!$B$1:$AWE$23, VLOOKUP( BS!$A$1, BS!$A$66:$B$93, 2, FALSE), FALSE)</f>
        <v>-1877993</v>
      </c>
      <c r="BB25" s="9">
        <f>AZ25-BA25</f>
        <v>8149516</v>
      </c>
      <c r="BC25" s="205">
        <f>HLOOKUP(AU25,data!$B$1:$AWE$23, VLOOKUP( BS!$A$1, BS!$A$66:$B$93, 2, FALSE), FALSE)</f>
        <v>4393530</v>
      </c>
      <c r="BD25" s="199"/>
      <c r="BE25" s="1" t="str">
        <f t="shared" ref="BE25:BE38" si="28">CONCATENATE($E25, "_", BE$3, "_", $C$23,"_",BH$2)</f>
        <v>fft_row_bs_A</v>
      </c>
      <c r="BF25" s="1" t="str">
        <f t="shared" ref="BF25:BF38" si="29">CONCATENATE($E25, "_", BF$3, "_", $C$23,"_",BI$2)</f>
        <v>fft_row_bs_L</v>
      </c>
      <c r="BG25" s="1" t="str">
        <f t="shared" ref="BG25:BG38" si="30">CONCATENATE($E25, "_", BE$3, "_", $C$23,"_",$E$24)</f>
        <v>fft_row_bs_n</v>
      </c>
      <c r="BH25" s="1" t="str">
        <f>CONCATENATE($A25,"_",BJ$2,"_",BH$2,"_",$A$2)</f>
        <v>F_S2_A_bs</v>
      </c>
      <c r="BI25" s="1" t="str">
        <f>CONCATENATE($A25,"_",BK$2,"_",BI$2,"_",$A$2)</f>
        <v>F_S2_L_bs</v>
      </c>
      <c r="BJ25" s="9">
        <f>HLOOKUP(BF25,data!$B$1:$AWE$23, VLOOKUP( BS!$A$1, BS!$A$66:$B$93, 2, FALSE), FALSE)</f>
        <v>5799339</v>
      </c>
      <c r="BK25" s="9">
        <f>HLOOKUP(BG25,data!$B$1:$AWE$23, VLOOKUP( BS!$A$1, BS!$A$66:$B$93, 2, FALSE), FALSE)</f>
        <v>-823256</v>
      </c>
      <c r="BL25" s="9">
        <f>BJ25-BK25</f>
        <v>6622595</v>
      </c>
      <c r="BM25" s="205">
        <f>HLOOKUP(BE25,data!$B$1:$AWE$23, VLOOKUP( BS!$A$1, BS!$A$66:$B$93, 2, FALSE), FALSE)</f>
        <v>4976083</v>
      </c>
      <c r="BO25" s="199"/>
    </row>
    <row r="26" spans="1:67" x14ac:dyDescent="0.2">
      <c r="A26" s="6" t="s">
        <v>6</v>
      </c>
      <c r="B26" s="6" t="s">
        <v>3</v>
      </c>
      <c r="D26" s="6" t="s">
        <v>177</v>
      </c>
      <c r="E26" s="1" t="str">
        <f t="shared" ref="E26:E38" si="31">CONCATENATE("ff", D26)</f>
        <v>ffmg</v>
      </c>
      <c r="F26" s="1" t="str">
        <f t="shared" si="12"/>
        <v>ffmg_s1_bs</v>
      </c>
      <c r="G26" s="1" t="str">
        <f t="shared" si="13"/>
        <v>ffmg_s1_bs_n</v>
      </c>
      <c r="H26" s="1" t="str">
        <f t="shared" si="14"/>
        <v>ffmg_s1_bs_A</v>
      </c>
      <c r="I26" s="6" t="str">
        <f t="shared" si="15"/>
        <v>ffmg_s1_bs_L</v>
      </c>
      <c r="L26" s="7">
        <f>HLOOKUP(H26,data!$B$1:$AWE$23, VLOOKUP( BS!$A$1, BS!$A$66:$B$93, 2, FALSE), FALSE)</f>
        <v>28315</v>
      </c>
      <c r="M26" s="7">
        <f>HLOOKUP(I26,data!$B$1:$AWE$23, VLOOKUP( BS!$A$1, BS!$A$66:$B$93, 2, FALSE), FALSE)</f>
        <v>12613</v>
      </c>
      <c r="N26" s="7">
        <f t="shared" ref="N26:N38" si="32">L26-M26</f>
        <v>15702</v>
      </c>
      <c r="O26" s="205">
        <f>HLOOKUP(G26,data!$B$1:$AWE$23, VLOOKUP( BS!$A$1, BS!$A$66:$B$93, 2, FALSE), FALSE)</f>
        <v>15702</v>
      </c>
      <c r="P26" s="198"/>
      <c r="Q26" s="1" t="str">
        <f t="shared" si="16"/>
        <v>ffmg_h_bs_A</v>
      </c>
      <c r="R26" s="6" t="str">
        <f t="shared" si="17"/>
        <v>ffmg_h_bs_L</v>
      </c>
      <c r="S26" s="1" t="str">
        <f t="shared" si="18"/>
        <v>ffmg_h_bs_n</v>
      </c>
      <c r="T26" s="6"/>
      <c r="U26" s="6"/>
      <c r="V26" s="7" t="e">
        <f>HLOOKUP(R26,data!$B$1:$AWE$23, VLOOKUP( BS!$A$1, BS!$A$66:$B$93, 2, FALSE), FALSE)</f>
        <v>#N/A</v>
      </c>
      <c r="W26" s="7" t="e">
        <f>HLOOKUP(S26,data!$B$1:$AWE$23, VLOOKUP( BS!$A$1, BS!$A$66:$B$93, 2, FALSE), FALSE)</f>
        <v>#N/A</v>
      </c>
      <c r="X26" s="7" t="e">
        <f t="shared" ref="X26:X38" si="33">V26-W26</f>
        <v>#N/A</v>
      </c>
      <c r="Y26" s="205" t="e">
        <f>HLOOKUP(Q26,data!$B$1:$AWE$23, VLOOKUP( BS!$A$1, BS!$A$66:$B$93, 2, FALSE), FALSE)</f>
        <v>#N/A</v>
      </c>
      <c r="Z26" s="198"/>
      <c r="AA26" s="1" t="str">
        <f t="shared" si="19"/>
        <v>ffmg_g_bs_A</v>
      </c>
      <c r="AB26" s="6" t="str">
        <f t="shared" si="20"/>
        <v>ffmg_g_bs_L</v>
      </c>
      <c r="AC26" s="1" t="str">
        <f t="shared" si="21"/>
        <v>ffmg_g_bs_n</v>
      </c>
      <c r="AD26" s="6"/>
      <c r="AE26" s="6"/>
      <c r="AF26" s="7" t="e">
        <f>HLOOKUP(AB26,data!$B$1:$AWE$23, VLOOKUP( BS!$A$1, BS!$A$66:$B$93, 2, FALSE), FALSE)</f>
        <v>#N/A</v>
      </c>
      <c r="AG26" s="7" t="e">
        <f>HLOOKUP(AC26,data!$B$1:$AWE$23, VLOOKUP( BS!$A$1, BS!$A$66:$B$93, 2, FALSE), FALSE)</f>
        <v>#N/A</v>
      </c>
      <c r="AH26" s="7" t="e">
        <f t="shared" ref="AH26:AH38" si="34">AF26-AG26</f>
        <v>#N/A</v>
      </c>
      <c r="AI26" s="205" t="e">
        <f>HLOOKUP(AA26,data!$B$1:$AWE$23, VLOOKUP( BS!$A$1, BS!$A$66:$B$93, 2, FALSE), FALSE)</f>
        <v>#N/A</v>
      </c>
      <c r="AJ26" s="198"/>
      <c r="AK26" s="1" t="str">
        <f t="shared" si="22"/>
        <v>ffmg_f_bs_A</v>
      </c>
      <c r="AL26" s="6" t="str">
        <f t="shared" si="23"/>
        <v>ffmg_f_bs_L</v>
      </c>
      <c r="AM26" s="1" t="str">
        <f t="shared" si="24"/>
        <v>ffmg_f_bs_n</v>
      </c>
      <c r="AN26" s="6"/>
      <c r="AO26" s="6"/>
      <c r="AP26" s="7">
        <f>HLOOKUP(AL26,data!$B$1:$AWE$23, VLOOKUP( BS!$A$1, BS!$A$66:$B$93, 2, FALSE), FALSE)</f>
        <v>12613</v>
      </c>
      <c r="AQ26" s="7">
        <f>HLOOKUP(AM26,data!$B$1:$AWE$23, VLOOKUP( BS!$A$1, BS!$A$66:$B$93, 2, FALSE), FALSE)</f>
        <v>15702</v>
      </c>
      <c r="AR26" s="7">
        <f t="shared" ref="AR26:AR38" si="35">AP26-AQ26</f>
        <v>-3089</v>
      </c>
      <c r="AS26" s="205">
        <f>HLOOKUP(AK26,data!$B$1:$AWE$23, VLOOKUP( BS!$A$1, BS!$A$66:$B$93, 2, FALSE), FALSE)</f>
        <v>28315</v>
      </c>
      <c r="AT26" s="198"/>
      <c r="AU26" s="1" t="str">
        <f t="shared" si="25"/>
        <v>ffmg_nf_bs_A</v>
      </c>
      <c r="AV26" s="6" t="str">
        <f t="shared" si="26"/>
        <v>ffmg_nf_bs_L</v>
      </c>
      <c r="AW26" s="1" t="str">
        <f t="shared" si="27"/>
        <v>ffmg_nf_bs_n</v>
      </c>
      <c r="AX26" s="6"/>
      <c r="AY26" s="6"/>
      <c r="AZ26" s="7" t="e">
        <f>HLOOKUP(AV26,data!$B$1:$AWE$23, VLOOKUP( BS!$A$1, BS!$A$66:$B$93, 2, FALSE), FALSE)</f>
        <v>#N/A</v>
      </c>
      <c r="BA26" s="7" t="e">
        <f>HLOOKUP(AW26,data!$B$1:$AWE$23, VLOOKUP( BS!$A$1, BS!$A$66:$B$93, 2, FALSE), FALSE)</f>
        <v>#N/A</v>
      </c>
      <c r="BB26" s="7" t="e">
        <f t="shared" ref="BB26:BB38" si="36">AZ26-BA26</f>
        <v>#N/A</v>
      </c>
      <c r="BC26" s="205" t="e">
        <f>HLOOKUP(AU26,data!$B$1:$AWE$23, VLOOKUP( BS!$A$1, BS!$A$66:$B$93, 2, FALSE), FALSE)</f>
        <v>#N/A</v>
      </c>
      <c r="BD26" s="198"/>
      <c r="BE26" s="1" t="str">
        <f t="shared" si="28"/>
        <v>ffmg_row_bs_A</v>
      </c>
      <c r="BF26" s="6" t="str">
        <f t="shared" si="29"/>
        <v>ffmg_row_bs_L</v>
      </c>
      <c r="BG26" s="1" t="str">
        <f t="shared" si="30"/>
        <v>ffmg_row_bs_n</v>
      </c>
      <c r="BH26" s="6"/>
      <c r="BI26" s="6"/>
      <c r="BJ26" s="7" t="e">
        <f>HLOOKUP(BF26,data!$B$1:$AWE$23, VLOOKUP( BS!$A$1, BS!$A$66:$B$93, 2, FALSE), FALSE)</f>
        <v>#N/A</v>
      </c>
      <c r="BK26" s="7" t="e">
        <f>HLOOKUP(BG26,data!$B$1:$AWE$23, VLOOKUP( BS!$A$1, BS!$A$66:$B$93, 2, FALSE), FALSE)</f>
        <v>#N/A</v>
      </c>
      <c r="BL26" s="7" t="e">
        <f t="shared" ref="BL26:BL38" si="37">BJ26-BK26</f>
        <v>#N/A</v>
      </c>
      <c r="BM26" s="205" t="e">
        <f>HLOOKUP(BE26,data!$B$1:$AWE$23, VLOOKUP( BS!$A$1, BS!$A$66:$B$93, 2, FALSE), FALSE)</f>
        <v>#N/A</v>
      </c>
      <c r="BO26" s="198"/>
    </row>
    <row r="27" spans="1:67" x14ac:dyDescent="0.2">
      <c r="A27" s="6" t="s">
        <v>13</v>
      </c>
      <c r="B27" s="6" t="s">
        <v>12</v>
      </c>
      <c r="D27" s="6" t="s">
        <v>178</v>
      </c>
      <c r="E27" s="1" t="str">
        <f t="shared" si="31"/>
        <v>ffmd</v>
      </c>
      <c r="F27" s="1" t="str">
        <f t="shared" si="12"/>
        <v>ffmd_s1_bs</v>
      </c>
      <c r="G27" s="1" t="str">
        <f t="shared" si="13"/>
        <v>ffmd_s1_bs_n</v>
      </c>
      <c r="H27" s="6" t="str">
        <f t="shared" si="14"/>
        <v>ffmd_s1_bs_A</v>
      </c>
      <c r="I27" s="6" t="str">
        <f t="shared" si="15"/>
        <v>ffmd_s1_bs_L</v>
      </c>
      <c r="L27" s="7">
        <f>HLOOKUP(H27,data!$B$1:$AWE$23, VLOOKUP( BS!$A$1, BS!$A$66:$B$93, 2, FALSE), FALSE)</f>
        <v>2622441</v>
      </c>
      <c r="M27" s="7">
        <f>HLOOKUP(I27,data!$B$1:$AWE$23, VLOOKUP( BS!$A$1, BS!$A$66:$B$93, 2, FALSE), FALSE)</f>
        <v>3034697</v>
      </c>
      <c r="N27" s="7">
        <f t="shared" si="32"/>
        <v>-412256</v>
      </c>
      <c r="O27" s="205">
        <f>HLOOKUP(G27,data!$B$1:$AWE$23, VLOOKUP( BS!$A$1, BS!$A$66:$B$93, 2, FALSE), FALSE)</f>
        <v>-412256</v>
      </c>
      <c r="P27" s="198"/>
      <c r="Q27" s="6" t="str">
        <f t="shared" si="16"/>
        <v>ffmd_h_bs_A</v>
      </c>
      <c r="R27" s="6" t="str">
        <f t="shared" si="17"/>
        <v>ffmd_h_bs_L</v>
      </c>
      <c r="S27" s="1" t="str">
        <f t="shared" si="18"/>
        <v>ffmd_h_bs_n</v>
      </c>
      <c r="T27" s="6" t="str">
        <f t="shared" ref="T27:T38" si="38">CONCATENATE($A27,"_",V$2,"_",T$2,"_",$A$2)</f>
        <v>F2_S14_S15_A_bs</v>
      </c>
      <c r="U27" s="6" t="str">
        <f t="shared" ref="U27:U38" si="39">CONCATENATE($A27,"_",W$2,"_",U$2,"_",$A$2)</f>
        <v>F2_S14_S15_L_bs</v>
      </c>
      <c r="V27" s="7" t="e">
        <f>HLOOKUP(R27,data!$B$1:$AWE$23, VLOOKUP( BS!$A$1, BS!$A$66:$B$93, 2, FALSE), FALSE)</f>
        <v>#N/A</v>
      </c>
      <c r="W27" s="7" t="e">
        <f>HLOOKUP(S27,data!$B$1:$AWE$23, VLOOKUP( BS!$A$1, BS!$A$66:$B$93, 2, FALSE), FALSE)</f>
        <v>#N/A</v>
      </c>
      <c r="X27" s="7" t="e">
        <f t="shared" si="33"/>
        <v>#N/A</v>
      </c>
      <c r="Y27" s="205" t="e">
        <f>HLOOKUP(Q27,data!$B$1:$AWE$23, VLOOKUP( BS!$A$1, BS!$A$66:$B$93, 2, FALSE), FALSE)</f>
        <v>#N/A</v>
      </c>
      <c r="Z27" s="198"/>
      <c r="AA27" s="6" t="str">
        <f t="shared" si="19"/>
        <v>ffmd_g_bs_A</v>
      </c>
      <c r="AB27" s="6" t="str">
        <f t="shared" si="20"/>
        <v>ffmd_g_bs_L</v>
      </c>
      <c r="AC27" s="1" t="str">
        <f t="shared" si="21"/>
        <v>ffmd_g_bs_n</v>
      </c>
      <c r="AD27" s="6" t="str">
        <f t="shared" ref="AD27:AD38" si="40">CONCATENATE($A27,"_",AF$2,"_",AD$2,"_",$A$2)</f>
        <v>F2_S13_A_bs</v>
      </c>
      <c r="AE27" s="6" t="str">
        <f t="shared" ref="AE27:AE38" si="41">CONCATENATE($A27,"_",AG$2,"_",AE$2,"_",$A$2)</f>
        <v>F2_S13_L_bs</v>
      </c>
      <c r="AF27" s="7">
        <f>HLOOKUP(AB27,data!$B$1:$AWE$23, VLOOKUP( BS!$A$1, BS!$A$66:$B$93, 2, FALSE), FALSE)</f>
        <v>15556</v>
      </c>
      <c r="AG27" s="7">
        <f>HLOOKUP(AC27,data!$B$1:$AWE$23, VLOOKUP( BS!$A$1, BS!$A$66:$B$93, 2, FALSE), FALSE)</f>
        <v>254516</v>
      </c>
      <c r="AH27" s="7">
        <f t="shared" si="34"/>
        <v>-238960</v>
      </c>
      <c r="AI27" s="205">
        <f>HLOOKUP(AA27,data!$B$1:$AWE$23, VLOOKUP( BS!$A$1, BS!$A$66:$B$93, 2, FALSE), FALSE)</f>
        <v>270072</v>
      </c>
      <c r="AJ27" s="198"/>
      <c r="AK27" s="6" t="str">
        <f t="shared" si="22"/>
        <v>ffmd_f_bs_A</v>
      </c>
      <c r="AL27" s="6" t="str">
        <f t="shared" si="23"/>
        <v>ffmd_f_bs_L</v>
      </c>
      <c r="AM27" s="1" t="str">
        <f t="shared" si="24"/>
        <v>ffmd_f_bs_n</v>
      </c>
      <c r="AN27" s="6" t="str">
        <f t="shared" ref="AN27:AN38" si="42">CONCATENATE($A27,"_",AP$2,"_",AN$2,"_",$A$2)</f>
        <v>F2_S12_A_bs</v>
      </c>
      <c r="AO27" s="6" t="str">
        <f t="shared" ref="AO27:AO38" si="43">CONCATENATE($A27,"_",AQ$2,"_",AO$2,"_",$A$2)</f>
        <v>F2_S12_L_bs</v>
      </c>
      <c r="AP27" s="7">
        <f>HLOOKUP(AL27,data!$B$1:$AWE$23, VLOOKUP( BS!$A$1, BS!$A$66:$B$93, 2, FALSE), FALSE)</f>
        <v>3019141</v>
      </c>
      <c r="AQ27" s="7">
        <f>HLOOKUP(AM27,data!$B$1:$AWE$23, VLOOKUP( BS!$A$1, BS!$A$66:$B$93, 2, FALSE), FALSE)</f>
        <v>-1896855</v>
      </c>
      <c r="AR27" s="7">
        <f t="shared" si="35"/>
        <v>4915996</v>
      </c>
      <c r="AS27" s="205">
        <f>HLOOKUP(AK27,data!$B$1:$AWE$23, VLOOKUP( BS!$A$1, BS!$A$66:$B$93, 2, FALSE), FALSE)</f>
        <v>1122286</v>
      </c>
      <c r="AT27" s="198"/>
      <c r="AU27" s="6" t="str">
        <f t="shared" si="25"/>
        <v>ffmd_nf_bs_A</v>
      </c>
      <c r="AV27" s="6" t="str">
        <f t="shared" si="26"/>
        <v>ffmd_nf_bs_L</v>
      </c>
      <c r="AW27" s="1" t="str">
        <f t="shared" si="27"/>
        <v>ffmd_nf_bs_n</v>
      </c>
      <c r="AX27" s="6" t="str">
        <f t="shared" ref="AX27:AX38" si="44">CONCATENATE($A27,"_",AZ$2,"_",AX$2,"_",$A$2)</f>
        <v>F2_S11_A_bs</v>
      </c>
      <c r="AY27" s="6" t="str">
        <f t="shared" ref="AY27:AY38" si="45">CONCATENATE($A27,"_",BA$2,"_",AY$2,"_",$A$2)</f>
        <v>F2_S11_L_bs</v>
      </c>
      <c r="AZ27" s="7" t="e">
        <f>HLOOKUP(AV27,data!$B$1:$AWE$23, VLOOKUP( BS!$A$1, BS!$A$66:$B$93, 2, FALSE), FALSE)</f>
        <v>#N/A</v>
      </c>
      <c r="BA27" s="7" t="e">
        <f>HLOOKUP(AW27,data!$B$1:$AWE$23, VLOOKUP( BS!$A$1, BS!$A$66:$B$93, 2, FALSE), FALSE)</f>
        <v>#N/A</v>
      </c>
      <c r="BB27" s="7" t="e">
        <f t="shared" si="36"/>
        <v>#N/A</v>
      </c>
      <c r="BC27" s="205" t="e">
        <f>HLOOKUP(AU27,data!$B$1:$AWE$23, VLOOKUP( BS!$A$1, BS!$A$66:$B$93, 2, FALSE), FALSE)</f>
        <v>#N/A</v>
      </c>
      <c r="BD27" s="198"/>
      <c r="BE27" s="6" t="str">
        <f t="shared" si="28"/>
        <v>ffmd_row_bs_A</v>
      </c>
      <c r="BF27" s="6" t="str">
        <f t="shared" si="29"/>
        <v>ffmd_row_bs_L</v>
      </c>
      <c r="BG27" s="1" t="str">
        <f t="shared" si="30"/>
        <v>ffmd_row_bs_n</v>
      </c>
      <c r="BH27" s="6" t="str">
        <f t="shared" ref="BH27:BH38" si="46">CONCATENATE($A27,"_",BJ$2,"_",BH$2,"_",$A$2)</f>
        <v>F2_S2_A_bs</v>
      </c>
      <c r="BI27" s="6" t="str">
        <f t="shared" ref="BI27:BI38" si="47">CONCATENATE($A27,"_",BK$2,"_",BI$2,"_",$A$2)</f>
        <v>F2_S2_L_bs</v>
      </c>
      <c r="BJ27" s="7">
        <f>HLOOKUP(BF27,data!$B$1:$AWE$23, VLOOKUP( BS!$A$1, BS!$A$66:$B$93, 2, FALSE), FALSE)</f>
        <v>635049</v>
      </c>
      <c r="BK27" s="7">
        <f>HLOOKUP(BG27,data!$B$1:$AWE$23, VLOOKUP( BS!$A$1, BS!$A$66:$B$93, 2, FALSE), FALSE)</f>
        <v>412256</v>
      </c>
      <c r="BL27" s="7">
        <f t="shared" si="37"/>
        <v>222793</v>
      </c>
      <c r="BM27" s="205">
        <f>HLOOKUP(BE27,data!$B$1:$AWE$23, VLOOKUP( BS!$A$1, BS!$A$66:$B$93, 2, FALSE), FALSE)</f>
        <v>1047305</v>
      </c>
      <c r="BO27" s="198"/>
    </row>
    <row r="28" spans="1:67" x14ac:dyDescent="0.2">
      <c r="A28" s="6" t="s">
        <v>15</v>
      </c>
      <c r="B28" s="6" t="s">
        <v>14</v>
      </c>
      <c r="D28" s="6" t="s">
        <v>179</v>
      </c>
      <c r="E28" s="1" t="str">
        <f t="shared" si="31"/>
        <v>ffd</v>
      </c>
      <c r="F28" s="1" t="str">
        <f t="shared" si="12"/>
        <v>ffd_s1_bs</v>
      </c>
      <c r="G28" s="1" t="str">
        <f t="shared" si="13"/>
        <v>ffd_s1_bs_n</v>
      </c>
      <c r="H28" s="6" t="str">
        <f t="shared" si="14"/>
        <v>ffd_s1_bs_A</v>
      </c>
      <c r="I28" s="6" t="str">
        <f t="shared" si="15"/>
        <v>ffd_s1_bs_L</v>
      </c>
      <c r="L28" s="7">
        <f>HLOOKUP(H28,data!$B$1:$AWE$23, VLOOKUP( BS!$A$1, BS!$A$66:$B$93, 2, FALSE), FALSE)</f>
        <v>4616407</v>
      </c>
      <c r="M28" s="7">
        <f>HLOOKUP(I28,data!$B$1:$AWE$23, VLOOKUP( BS!$A$1, BS!$A$66:$B$93, 2, FALSE), FALSE)</f>
        <v>4665232</v>
      </c>
      <c r="N28" s="7">
        <f t="shared" si="32"/>
        <v>-48825</v>
      </c>
      <c r="O28" s="205">
        <f>HLOOKUP(G28,data!$B$1:$AWE$23, VLOOKUP( BS!$A$1, BS!$A$66:$B$93, 2, FALSE), FALSE)</f>
        <v>-48825</v>
      </c>
      <c r="P28" s="198"/>
      <c r="Q28" s="6" t="str">
        <f t="shared" si="16"/>
        <v>ffd_h_bs_A</v>
      </c>
      <c r="R28" s="6" t="str">
        <f t="shared" si="17"/>
        <v>ffd_h_bs_L</v>
      </c>
      <c r="S28" s="1" t="str">
        <f t="shared" si="18"/>
        <v>ffd_h_bs_n</v>
      </c>
      <c r="T28" s="6" t="str">
        <f t="shared" si="38"/>
        <v>F3_S14_S15_A_bs</v>
      </c>
      <c r="U28" s="6" t="str">
        <f t="shared" si="39"/>
        <v>F3_S14_S15_L_bs</v>
      </c>
      <c r="V28" s="7">
        <f>HLOOKUP(R28,data!$B$1:$AWE$23, VLOOKUP( BS!$A$1, BS!$A$66:$B$93, 2, FALSE), FALSE)</f>
        <v>7846</v>
      </c>
      <c r="W28" s="7">
        <f>HLOOKUP(S28,data!$B$1:$AWE$23, VLOOKUP( BS!$A$1, BS!$A$66:$B$93, 2, FALSE), FALSE)</f>
        <v>82470</v>
      </c>
      <c r="X28" s="7">
        <f t="shared" si="33"/>
        <v>-74624</v>
      </c>
      <c r="Y28" s="205">
        <f>HLOOKUP(Q28,data!$B$1:$AWE$23, VLOOKUP( BS!$A$1, BS!$A$66:$B$93, 2, FALSE), FALSE)</f>
        <v>90316</v>
      </c>
      <c r="Z28" s="198"/>
      <c r="AA28" s="6" t="str">
        <f t="shared" si="19"/>
        <v>ffd_g_bs_A</v>
      </c>
      <c r="AB28" s="6" t="str">
        <f t="shared" si="20"/>
        <v>ffd_g_bs_L</v>
      </c>
      <c r="AC28" s="1" t="str">
        <f t="shared" si="21"/>
        <v>ffd_g_bs_n</v>
      </c>
      <c r="AD28" s="6" t="str">
        <f t="shared" si="40"/>
        <v>F3_S13_A_bs</v>
      </c>
      <c r="AE28" s="6" t="str">
        <f t="shared" si="41"/>
        <v>F3_S13_L_bs</v>
      </c>
      <c r="AF28" s="7">
        <f>HLOOKUP(AB28,data!$B$1:$AWE$23, VLOOKUP( BS!$A$1, BS!$A$66:$B$93, 2, FALSE), FALSE)</f>
        <v>916271</v>
      </c>
      <c r="AG28" s="7">
        <f>HLOOKUP(AC28,data!$B$1:$AWE$23, VLOOKUP( BS!$A$1, BS!$A$66:$B$93, 2, FALSE), FALSE)</f>
        <v>-764003</v>
      </c>
      <c r="AH28" s="7">
        <f t="shared" si="34"/>
        <v>1680274</v>
      </c>
      <c r="AI28" s="205">
        <f>HLOOKUP(AA28,data!$B$1:$AWE$23, VLOOKUP( BS!$A$1, BS!$A$66:$B$93, 2, FALSE), FALSE)</f>
        <v>152268</v>
      </c>
      <c r="AJ28" s="198"/>
      <c r="AK28" s="6" t="str">
        <f t="shared" si="22"/>
        <v>ffd_f_bs_A</v>
      </c>
      <c r="AL28" s="6" t="str">
        <f t="shared" si="23"/>
        <v>ffd_f_bs_L</v>
      </c>
      <c r="AM28" s="1" t="str">
        <f t="shared" si="24"/>
        <v>ffd_f_bs_n</v>
      </c>
      <c r="AN28" s="6" t="str">
        <f t="shared" si="42"/>
        <v>F3_S12_A_bs</v>
      </c>
      <c r="AO28" s="6" t="str">
        <f t="shared" si="43"/>
        <v>F3_S12_L_bs</v>
      </c>
      <c r="AP28" s="7">
        <f>HLOOKUP(AL28,data!$B$1:$AWE$23, VLOOKUP( BS!$A$1, BS!$A$66:$B$93, 2, FALSE), FALSE)</f>
        <v>3561174</v>
      </c>
      <c r="AQ28" s="7">
        <f>HLOOKUP(AM28,data!$B$1:$AWE$23, VLOOKUP( BS!$A$1, BS!$A$66:$B$93, 2, FALSE), FALSE)</f>
        <v>545205</v>
      </c>
      <c r="AR28" s="7">
        <f t="shared" si="35"/>
        <v>3015969</v>
      </c>
      <c r="AS28" s="205">
        <f>HLOOKUP(AK28,data!$B$1:$AWE$23, VLOOKUP( BS!$A$1, BS!$A$66:$B$93, 2, FALSE), FALSE)</f>
        <v>4106379</v>
      </c>
      <c r="AT28" s="198"/>
      <c r="AU28" s="6" t="str">
        <f t="shared" si="25"/>
        <v>ffd_nf_bs_A</v>
      </c>
      <c r="AV28" s="6" t="str">
        <f t="shared" si="26"/>
        <v>ffd_nf_bs_L</v>
      </c>
      <c r="AW28" s="1" t="str">
        <f t="shared" si="27"/>
        <v>ffd_nf_bs_n</v>
      </c>
      <c r="AX28" s="6" t="str">
        <f t="shared" si="44"/>
        <v>F3_S11_A_bs</v>
      </c>
      <c r="AY28" s="6" t="str">
        <f t="shared" si="45"/>
        <v>F3_S11_L_bs</v>
      </c>
      <c r="AZ28" s="7">
        <f>HLOOKUP(AV28,data!$B$1:$AWE$23, VLOOKUP( BS!$A$1, BS!$A$66:$B$93, 2, FALSE), FALSE)</f>
        <v>179941</v>
      </c>
      <c r="BA28" s="7">
        <f>HLOOKUP(AW28,data!$B$1:$AWE$23, VLOOKUP( BS!$A$1, BS!$A$66:$B$93, 2, FALSE), FALSE)</f>
        <v>87502</v>
      </c>
      <c r="BB28" s="7">
        <f t="shared" si="36"/>
        <v>92439</v>
      </c>
      <c r="BC28" s="205">
        <f>HLOOKUP(AU28,data!$B$1:$AWE$23, VLOOKUP( BS!$A$1, BS!$A$66:$B$93, 2, FALSE), FALSE)</f>
        <v>267443</v>
      </c>
      <c r="BD28" s="198"/>
      <c r="BE28" s="6" t="str">
        <f t="shared" si="28"/>
        <v>ffd_row_bs_A</v>
      </c>
      <c r="BF28" s="6" t="str">
        <f t="shared" si="29"/>
        <v>ffd_row_bs_L</v>
      </c>
      <c r="BG28" s="1" t="str">
        <f t="shared" si="30"/>
        <v>ffd_row_bs_n</v>
      </c>
      <c r="BH28" s="6" t="str">
        <f t="shared" si="46"/>
        <v>F3_S2_A_bs</v>
      </c>
      <c r="BI28" s="6" t="str">
        <f t="shared" si="47"/>
        <v>F3_S2_L_bs</v>
      </c>
      <c r="BJ28" s="7">
        <f>HLOOKUP(BF28,data!$B$1:$AWE$23, VLOOKUP( BS!$A$1, BS!$A$66:$B$93, 2, FALSE), FALSE)</f>
        <v>1587698</v>
      </c>
      <c r="BK28" s="7">
        <f>HLOOKUP(BG28,data!$B$1:$AWE$23, VLOOKUP( BS!$A$1, BS!$A$66:$B$93, 2, FALSE), FALSE)</f>
        <v>48825</v>
      </c>
      <c r="BL28" s="7">
        <f t="shared" si="37"/>
        <v>1538873</v>
      </c>
      <c r="BM28" s="205">
        <f>HLOOKUP(BE28,data!$B$1:$AWE$23, VLOOKUP( BS!$A$1, BS!$A$66:$B$93, 2, FALSE), FALSE)</f>
        <v>1636523</v>
      </c>
      <c r="BO28" s="198"/>
    </row>
    <row r="29" spans="1:67" s="20" customFormat="1" x14ac:dyDescent="0.2">
      <c r="A29" s="25" t="s">
        <v>57</v>
      </c>
      <c r="B29" s="26" t="s">
        <v>193</v>
      </c>
      <c r="D29" s="25" t="s">
        <v>180</v>
      </c>
      <c r="E29" s="1" t="str">
        <f t="shared" si="31"/>
        <v>ffd_st</v>
      </c>
      <c r="F29" s="21" t="str">
        <f t="shared" si="12"/>
        <v>ffd_st_s1_bs</v>
      </c>
      <c r="G29" s="21" t="str">
        <f t="shared" si="13"/>
        <v>ffd_st_s1_bs_n</v>
      </c>
      <c r="H29" s="20" t="str">
        <f t="shared" si="14"/>
        <v>ffd_st_s1_bs_A</v>
      </c>
      <c r="I29" s="20" t="str">
        <f t="shared" si="15"/>
        <v>ffd_st_s1_bs_L</v>
      </c>
      <c r="L29" s="22">
        <f>HLOOKUP(H29,data!$B$1:$AWE$23, VLOOKUP( BS!$A$1, BS!$A$66:$B$93, 2, FALSE), FALSE)</f>
        <v>241076</v>
      </c>
      <c r="M29" s="22">
        <f>HLOOKUP(I29,data!$B$1:$AWE$23, VLOOKUP( BS!$A$1, BS!$A$66:$B$93, 2, FALSE), FALSE)</f>
        <v>220930</v>
      </c>
      <c r="N29" s="22">
        <f t="shared" si="32"/>
        <v>20146</v>
      </c>
      <c r="O29" s="205">
        <f>HLOOKUP(G29,data!$B$1:$AWE$23, VLOOKUP( BS!$A$1, BS!$A$66:$B$93, 2, FALSE), FALSE)</f>
        <v>20146</v>
      </c>
      <c r="P29" s="203"/>
      <c r="Q29" s="20" t="str">
        <f t="shared" si="16"/>
        <v>ffd_st_h_bs_A</v>
      </c>
      <c r="R29" s="20" t="str">
        <f t="shared" si="17"/>
        <v>ffd_st_h_bs_L</v>
      </c>
      <c r="S29" s="21" t="str">
        <f t="shared" si="18"/>
        <v>ffd_st_h_bs_n</v>
      </c>
      <c r="T29" s="20" t="str">
        <f t="shared" si="38"/>
        <v>F31_S14_S15_A_bs</v>
      </c>
      <c r="U29" s="20" t="str">
        <f t="shared" si="39"/>
        <v>F31_S14_S15_L_bs</v>
      </c>
      <c r="V29" s="22" t="e">
        <f>HLOOKUP(R29,data!$B$1:$AWE$23, VLOOKUP( BS!$A$1, BS!$A$66:$B$93, 2, FALSE), FALSE)</f>
        <v>#N/A</v>
      </c>
      <c r="W29" s="22" t="e">
        <f>HLOOKUP(S29,data!$B$1:$AWE$23, VLOOKUP( BS!$A$1, BS!$A$66:$B$93, 2, FALSE), FALSE)</f>
        <v>#N/A</v>
      </c>
      <c r="X29" s="22" t="e">
        <f t="shared" si="33"/>
        <v>#N/A</v>
      </c>
      <c r="Y29" s="205" t="e">
        <f>HLOOKUP(Q29,data!$B$1:$AWE$23, VLOOKUP( BS!$A$1, BS!$A$66:$B$93, 2, FALSE), FALSE)</f>
        <v>#N/A</v>
      </c>
      <c r="Z29" s="203"/>
      <c r="AA29" s="20" t="str">
        <f t="shared" si="19"/>
        <v>ffd_st_g_bs_A</v>
      </c>
      <c r="AB29" s="20" t="str">
        <f t="shared" si="20"/>
        <v>ffd_st_g_bs_L</v>
      </c>
      <c r="AC29" s="21" t="str">
        <f t="shared" si="21"/>
        <v>ffd_st_g_bs_n</v>
      </c>
      <c r="AD29" s="20" t="str">
        <f t="shared" si="40"/>
        <v>F31_S13_A_bs</v>
      </c>
      <c r="AE29" s="20" t="str">
        <f t="shared" si="41"/>
        <v>F31_S13_L_bs</v>
      </c>
      <c r="AF29" s="22">
        <f>HLOOKUP(AB29,data!$B$1:$AWE$23, VLOOKUP( BS!$A$1, BS!$A$66:$B$93, 2, FALSE), FALSE)</f>
        <v>33574</v>
      </c>
      <c r="AG29" s="22">
        <f>HLOOKUP(AC29,data!$B$1:$AWE$23, VLOOKUP( BS!$A$1, BS!$A$66:$B$93, 2, FALSE), FALSE)</f>
        <v>-33275</v>
      </c>
      <c r="AH29" s="22">
        <f t="shared" si="34"/>
        <v>66849</v>
      </c>
      <c r="AI29" s="205">
        <f>HLOOKUP(AA29,data!$B$1:$AWE$23, VLOOKUP( BS!$A$1, BS!$A$66:$B$93, 2, FALSE), FALSE)</f>
        <v>299</v>
      </c>
      <c r="AJ29" s="203"/>
      <c r="AK29" s="20" t="str">
        <f t="shared" si="22"/>
        <v>ffd_st_f_bs_A</v>
      </c>
      <c r="AL29" s="20" t="str">
        <f t="shared" si="23"/>
        <v>ffd_st_f_bs_L</v>
      </c>
      <c r="AM29" s="21" t="str">
        <f t="shared" si="24"/>
        <v>ffd_st_f_bs_n</v>
      </c>
      <c r="AN29" s="20" t="str">
        <f t="shared" si="42"/>
        <v>F31_S12_A_bs</v>
      </c>
      <c r="AO29" s="20" t="str">
        <f t="shared" si="43"/>
        <v>F31_S12_L_bs</v>
      </c>
      <c r="AP29" s="22">
        <f>HLOOKUP(AL29,data!$B$1:$AWE$23, VLOOKUP( BS!$A$1, BS!$A$66:$B$93, 2, FALSE), FALSE)</f>
        <v>181864</v>
      </c>
      <c r="AQ29" s="22">
        <f>HLOOKUP(AM29,data!$B$1:$AWE$23, VLOOKUP( BS!$A$1, BS!$A$66:$B$93, 2, FALSE), FALSE)</f>
        <v>55453</v>
      </c>
      <c r="AR29" s="22">
        <f t="shared" si="35"/>
        <v>126411</v>
      </c>
      <c r="AS29" s="205">
        <f>HLOOKUP(AK29,data!$B$1:$AWE$23, VLOOKUP( BS!$A$1, BS!$A$66:$B$93, 2, FALSE), FALSE)</f>
        <v>237317</v>
      </c>
      <c r="AT29" s="203"/>
      <c r="AU29" s="20" t="str">
        <f t="shared" si="25"/>
        <v>ffd_st_nf_bs_A</v>
      </c>
      <c r="AV29" s="20" t="str">
        <f t="shared" si="26"/>
        <v>ffd_st_nf_bs_L</v>
      </c>
      <c r="AW29" s="21" t="str">
        <f t="shared" si="27"/>
        <v>ffd_st_nf_bs_n</v>
      </c>
      <c r="AX29" s="20" t="str">
        <f t="shared" si="44"/>
        <v>F31_S11_A_bs</v>
      </c>
      <c r="AY29" s="20" t="str">
        <f t="shared" si="45"/>
        <v>F31_S11_L_bs</v>
      </c>
      <c r="AZ29" s="22">
        <f>HLOOKUP(AV29,data!$B$1:$AWE$23, VLOOKUP( BS!$A$1, BS!$A$66:$B$93, 2, FALSE), FALSE)</f>
        <v>5492</v>
      </c>
      <c r="BA29" s="22">
        <f>HLOOKUP(AW29,data!$B$1:$AWE$23, VLOOKUP( BS!$A$1, BS!$A$66:$B$93, 2, FALSE), FALSE)</f>
        <v>-4011</v>
      </c>
      <c r="BB29" s="22">
        <f t="shared" si="36"/>
        <v>9503</v>
      </c>
      <c r="BC29" s="205">
        <f>HLOOKUP(AU29,data!$B$1:$AWE$23, VLOOKUP( BS!$A$1, BS!$A$66:$B$93, 2, FALSE), FALSE)</f>
        <v>1481</v>
      </c>
      <c r="BD29" s="203"/>
      <c r="BE29" s="20" t="str">
        <f t="shared" si="28"/>
        <v>ffd_st_row_bs_A</v>
      </c>
      <c r="BF29" s="20" t="str">
        <f t="shared" si="29"/>
        <v>ffd_st_row_bs_L</v>
      </c>
      <c r="BG29" s="21" t="str">
        <f t="shared" si="30"/>
        <v>ffd_st_row_bs_n</v>
      </c>
      <c r="BH29" s="20" t="str">
        <f t="shared" si="46"/>
        <v>F31_S2_A_bs</v>
      </c>
      <c r="BI29" s="20" t="str">
        <f t="shared" si="47"/>
        <v>F31_S2_L_bs</v>
      </c>
      <c r="BJ29" s="22">
        <f>HLOOKUP(BF29,data!$B$1:$AWE$23, VLOOKUP( BS!$A$1, BS!$A$66:$B$93, 2, FALSE), FALSE)</f>
        <v>98161</v>
      </c>
      <c r="BK29" s="22">
        <f>HLOOKUP(BG29,data!$B$1:$AWE$23, VLOOKUP( BS!$A$1, BS!$A$66:$B$93, 2, FALSE), FALSE)</f>
        <v>-20146</v>
      </c>
      <c r="BL29" s="22">
        <f t="shared" si="37"/>
        <v>118307</v>
      </c>
      <c r="BM29" s="205">
        <f>HLOOKUP(BE29,data!$B$1:$AWE$23, VLOOKUP( BS!$A$1, BS!$A$66:$B$93, 2, FALSE), FALSE)</f>
        <v>78015</v>
      </c>
      <c r="BO29" s="203"/>
    </row>
    <row r="30" spans="1:67" s="20" customFormat="1" x14ac:dyDescent="0.2">
      <c r="A30" s="25" t="s">
        <v>59</v>
      </c>
      <c r="B30" s="26" t="s">
        <v>194</v>
      </c>
      <c r="D30" s="25" t="s">
        <v>181</v>
      </c>
      <c r="E30" s="1" t="str">
        <f t="shared" si="31"/>
        <v>ffd_lt</v>
      </c>
      <c r="F30" s="21" t="str">
        <f t="shared" si="12"/>
        <v>ffd_lt_s1_bs</v>
      </c>
      <c r="G30" s="21" t="str">
        <f t="shared" si="13"/>
        <v>ffd_lt_s1_bs_n</v>
      </c>
      <c r="H30" s="20" t="str">
        <f t="shared" si="14"/>
        <v>ffd_lt_s1_bs_A</v>
      </c>
      <c r="I30" s="20" t="str">
        <f t="shared" si="15"/>
        <v>ffd_lt_s1_bs_L</v>
      </c>
      <c r="L30" s="22">
        <f>HLOOKUP(H30,data!$B$1:$AWE$23, VLOOKUP( BS!$A$1, BS!$A$66:$B$93, 2, FALSE), FALSE)</f>
        <v>4375330</v>
      </c>
      <c r="M30" s="22">
        <f>HLOOKUP(I30,data!$B$1:$AWE$23, VLOOKUP( BS!$A$1, BS!$A$66:$B$93, 2, FALSE), FALSE)</f>
        <v>4444301</v>
      </c>
      <c r="N30" s="22">
        <f t="shared" si="32"/>
        <v>-68971</v>
      </c>
      <c r="O30" s="205">
        <f>HLOOKUP(G30,data!$B$1:$AWE$23, VLOOKUP( BS!$A$1, BS!$A$66:$B$93, 2, FALSE), FALSE)</f>
        <v>-68971</v>
      </c>
      <c r="P30" s="203"/>
      <c r="Q30" s="20" t="str">
        <f t="shared" si="16"/>
        <v>ffd_lt_h_bs_A</v>
      </c>
      <c r="R30" s="20" t="str">
        <f t="shared" si="17"/>
        <v>ffd_lt_h_bs_L</v>
      </c>
      <c r="S30" s="21" t="str">
        <f t="shared" si="18"/>
        <v>ffd_lt_h_bs_n</v>
      </c>
      <c r="T30" s="20" t="str">
        <f t="shared" si="38"/>
        <v>F32_S14_S15_A_bs</v>
      </c>
      <c r="U30" s="20" t="str">
        <f t="shared" si="39"/>
        <v>F32_S14_S15_L_bs</v>
      </c>
      <c r="V30" s="22">
        <f>HLOOKUP(R30,data!$B$1:$AWE$23, VLOOKUP( BS!$A$1, BS!$A$66:$B$93, 2, FALSE), FALSE)</f>
        <v>7846</v>
      </c>
      <c r="W30" s="22">
        <f>HLOOKUP(S30,data!$B$1:$AWE$23, VLOOKUP( BS!$A$1, BS!$A$66:$B$93, 2, FALSE), FALSE)</f>
        <v>80490</v>
      </c>
      <c r="X30" s="22">
        <f t="shared" si="33"/>
        <v>-72644</v>
      </c>
      <c r="Y30" s="205">
        <f>HLOOKUP(Q30,data!$B$1:$AWE$23, VLOOKUP( BS!$A$1, BS!$A$66:$B$93, 2, FALSE), FALSE)</f>
        <v>88336</v>
      </c>
      <c r="Z30" s="203"/>
      <c r="AA30" s="20" t="str">
        <f t="shared" si="19"/>
        <v>ffd_lt_g_bs_A</v>
      </c>
      <c r="AB30" s="20" t="str">
        <f t="shared" si="20"/>
        <v>ffd_lt_g_bs_L</v>
      </c>
      <c r="AC30" s="21" t="str">
        <f t="shared" si="21"/>
        <v>ffd_lt_g_bs_n</v>
      </c>
      <c r="AD30" s="20" t="str">
        <f t="shared" si="40"/>
        <v>F32_S13_A_bs</v>
      </c>
      <c r="AE30" s="20" t="str">
        <f t="shared" si="41"/>
        <v>F32_S13_L_bs</v>
      </c>
      <c r="AF30" s="22">
        <f>HLOOKUP(AB30,data!$B$1:$AWE$23, VLOOKUP( BS!$A$1, BS!$A$66:$B$93, 2, FALSE), FALSE)</f>
        <v>882697</v>
      </c>
      <c r="AG30" s="22">
        <f>HLOOKUP(AC30,data!$B$1:$AWE$23, VLOOKUP( BS!$A$1, BS!$A$66:$B$93, 2, FALSE), FALSE)</f>
        <v>-730727</v>
      </c>
      <c r="AH30" s="22">
        <f t="shared" si="34"/>
        <v>1613424</v>
      </c>
      <c r="AI30" s="205">
        <f>HLOOKUP(AA30,data!$B$1:$AWE$23, VLOOKUP( BS!$A$1, BS!$A$66:$B$93, 2, FALSE), FALSE)</f>
        <v>151970</v>
      </c>
      <c r="AJ30" s="203"/>
      <c r="AK30" s="20" t="str">
        <f t="shared" si="22"/>
        <v>ffd_lt_f_bs_A</v>
      </c>
      <c r="AL30" s="20" t="str">
        <f t="shared" si="23"/>
        <v>ffd_lt_f_bs_L</v>
      </c>
      <c r="AM30" s="21" t="str">
        <f t="shared" si="24"/>
        <v>ffd_lt_f_bs_n</v>
      </c>
      <c r="AN30" s="20" t="str">
        <f t="shared" si="42"/>
        <v>F32_S12_A_bs</v>
      </c>
      <c r="AO30" s="20" t="str">
        <f t="shared" si="43"/>
        <v>F32_S12_L_bs</v>
      </c>
      <c r="AP30" s="22">
        <f>HLOOKUP(AL30,data!$B$1:$AWE$23, VLOOKUP( BS!$A$1, BS!$A$66:$B$93, 2, FALSE), FALSE)</f>
        <v>3379309</v>
      </c>
      <c r="AQ30" s="22">
        <f>HLOOKUP(AM30,data!$B$1:$AWE$23, VLOOKUP( BS!$A$1, BS!$A$66:$B$93, 2, FALSE), FALSE)</f>
        <v>489753</v>
      </c>
      <c r="AR30" s="22">
        <f t="shared" si="35"/>
        <v>2889556</v>
      </c>
      <c r="AS30" s="205">
        <f>HLOOKUP(AK30,data!$B$1:$AWE$23, VLOOKUP( BS!$A$1, BS!$A$66:$B$93, 2, FALSE), FALSE)</f>
        <v>3869062</v>
      </c>
      <c r="AT30" s="203"/>
      <c r="AU30" s="20" t="str">
        <f t="shared" si="25"/>
        <v>ffd_lt_nf_bs_A</v>
      </c>
      <c r="AV30" s="20" t="str">
        <f t="shared" si="26"/>
        <v>ffd_lt_nf_bs_L</v>
      </c>
      <c r="AW30" s="21" t="str">
        <f t="shared" si="27"/>
        <v>ffd_lt_nf_bs_n</v>
      </c>
      <c r="AX30" s="20" t="str">
        <f t="shared" si="44"/>
        <v>F32_S11_A_bs</v>
      </c>
      <c r="AY30" s="20" t="str">
        <f t="shared" si="45"/>
        <v>F32_S11_L_bs</v>
      </c>
      <c r="AZ30" s="22">
        <f>HLOOKUP(AV30,data!$B$1:$AWE$23, VLOOKUP( BS!$A$1, BS!$A$66:$B$93, 2, FALSE), FALSE)</f>
        <v>174449</v>
      </c>
      <c r="BA30" s="22">
        <f>HLOOKUP(AW30,data!$B$1:$AWE$23, VLOOKUP( BS!$A$1, BS!$A$66:$B$93, 2, FALSE), FALSE)</f>
        <v>91513</v>
      </c>
      <c r="BB30" s="22">
        <f t="shared" si="36"/>
        <v>82936</v>
      </c>
      <c r="BC30" s="205">
        <f>HLOOKUP(AU30,data!$B$1:$AWE$23, VLOOKUP( BS!$A$1, BS!$A$66:$B$93, 2, FALSE), FALSE)</f>
        <v>265962</v>
      </c>
      <c r="BD30" s="203"/>
      <c r="BE30" s="20" t="str">
        <f t="shared" si="28"/>
        <v>ffd_lt_row_bs_A</v>
      </c>
      <c r="BF30" s="20" t="str">
        <f t="shared" si="29"/>
        <v>ffd_lt_row_bs_L</v>
      </c>
      <c r="BG30" s="21" t="str">
        <f t="shared" si="30"/>
        <v>ffd_lt_row_bs_n</v>
      </c>
      <c r="BH30" s="20" t="str">
        <f t="shared" si="46"/>
        <v>F32_S2_A_bs</v>
      </c>
      <c r="BI30" s="20" t="str">
        <f t="shared" si="47"/>
        <v>F32_S2_L_bs</v>
      </c>
      <c r="BJ30" s="22">
        <f>HLOOKUP(BF30,data!$B$1:$AWE$23, VLOOKUP( BS!$A$1, BS!$A$66:$B$93, 2, FALSE), FALSE)</f>
        <v>1489537</v>
      </c>
      <c r="BK30" s="22">
        <f>HLOOKUP(BG30,data!$B$1:$AWE$23, VLOOKUP( BS!$A$1, BS!$A$66:$B$93, 2, FALSE), FALSE)</f>
        <v>68971</v>
      </c>
      <c r="BL30" s="22">
        <f t="shared" si="37"/>
        <v>1420566</v>
      </c>
      <c r="BM30" s="205">
        <f>HLOOKUP(BE30,data!$B$1:$AWE$23, VLOOKUP( BS!$A$1, BS!$A$66:$B$93, 2, FALSE), FALSE)</f>
        <v>1558508</v>
      </c>
      <c r="BO30" s="203"/>
    </row>
    <row r="31" spans="1:67" x14ac:dyDescent="0.2">
      <c r="A31" s="6" t="s">
        <v>17</v>
      </c>
      <c r="B31" s="6" t="s">
        <v>16</v>
      </c>
      <c r="D31" s="6" t="s">
        <v>174</v>
      </c>
      <c r="E31" s="1" t="str">
        <f t="shared" si="31"/>
        <v>ffl</v>
      </c>
      <c r="F31" s="1" t="str">
        <f t="shared" si="12"/>
        <v>ffl_s1_bs</v>
      </c>
      <c r="G31" s="1" t="str">
        <f t="shared" si="13"/>
        <v>ffl_s1_bs_n</v>
      </c>
      <c r="H31" s="6" t="str">
        <f t="shared" si="14"/>
        <v>ffl_s1_bs_A</v>
      </c>
      <c r="I31" s="6" t="str">
        <f t="shared" si="15"/>
        <v>ffl_s1_bs_L</v>
      </c>
      <c r="L31" s="7">
        <f>HLOOKUP(H31,data!$B$1:$AWE$23, VLOOKUP( BS!$A$1, BS!$A$66:$B$93, 2, FALSE), FALSE)</f>
        <v>6250502</v>
      </c>
      <c r="M31" s="7">
        <f>HLOOKUP(I31,data!$B$1:$AWE$23, VLOOKUP( BS!$A$1, BS!$A$66:$B$93, 2, FALSE), FALSE)</f>
        <v>5731381</v>
      </c>
      <c r="N31" s="7">
        <f t="shared" si="32"/>
        <v>519121</v>
      </c>
      <c r="O31" s="205">
        <f>HLOOKUP(G31,data!$B$1:$AWE$23, VLOOKUP( BS!$A$1, BS!$A$66:$B$93, 2, FALSE), FALSE)</f>
        <v>519121</v>
      </c>
      <c r="P31" s="198"/>
      <c r="Q31" s="6" t="str">
        <f t="shared" si="16"/>
        <v>ffl_h_bs_A</v>
      </c>
      <c r="R31" s="6" t="str">
        <f t="shared" si="17"/>
        <v>ffl_h_bs_L</v>
      </c>
      <c r="S31" s="1" t="str">
        <f t="shared" si="18"/>
        <v>ffl_h_bs_n</v>
      </c>
      <c r="T31" s="6" t="str">
        <f t="shared" si="38"/>
        <v>F4_S14_S15_A_bs</v>
      </c>
      <c r="U31" s="6" t="str">
        <f t="shared" si="39"/>
        <v>F4_S14_S15_L_bs</v>
      </c>
      <c r="V31" s="7" t="e">
        <f>HLOOKUP(R31,data!$B$1:$AWE$23, VLOOKUP( BS!$A$1, BS!$A$66:$B$93, 2, FALSE), FALSE)</f>
        <v>#N/A</v>
      </c>
      <c r="W31" s="7" t="e">
        <f>HLOOKUP(S31,data!$B$1:$AWE$23, VLOOKUP( BS!$A$1, BS!$A$66:$B$93, 2, FALSE), FALSE)</f>
        <v>#N/A</v>
      </c>
      <c r="X31" s="7" t="e">
        <f t="shared" si="33"/>
        <v>#N/A</v>
      </c>
      <c r="Y31" s="205" t="e">
        <f>HLOOKUP(Q31,data!$B$1:$AWE$23, VLOOKUP( BS!$A$1, BS!$A$66:$B$93, 2, FALSE), FALSE)</f>
        <v>#N/A</v>
      </c>
      <c r="Z31" s="198"/>
      <c r="AA31" s="6" t="str">
        <f t="shared" si="19"/>
        <v>ffl_g_bs_A</v>
      </c>
      <c r="AB31" s="6" t="str">
        <f t="shared" si="20"/>
        <v>ffl_g_bs_L</v>
      </c>
      <c r="AC31" s="1" t="str">
        <f t="shared" si="21"/>
        <v>ffl_g_bs_n</v>
      </c>
      <c r="AD31" s="6" t="str">
        <f t="shared" si="40"/>
        <v>F4_S13_A_bs</v>
      </c>
      <c r="AE31" s="6" t="str">
        <f t="shared" si="41"/>
        <v>F4_S13_L_bs</v>
      </c>
      <c r="AF31" s="7">
        <f>HLOOKUP(AB31,data!$B$1:$AWE$23, VLOOKUP( BS!$A$1, BS!$A$66:$B$93, 2, FALSE), FALSE)</f>
        <v>254747</v>
      </c>
      <c r="AG31" s="7">
        <f>HLOOKUP(AC31,data!$B$1:$AWE$23, VLOOKUP( BS!$A$1, BS!$A$66:$B$93, 2, FALSE), FALSE)</f>
        <v>15226</v>
      </c>
      <c r="AH31" s="7">
        <f t="shared" si="34"/>
        <v>239521</v>
      </c>
      <c r="AI31" s="205">
        <f>HLOOKUP(AA31,data!$B$1:$AWE$23, VLOOKUP( BS!$A$1, BS!$A$66:$B$93, 2, FALSE), FALSE)</f>
        <v>269973</v>
      </c>
      <c r="AJ31" s="198"/>
      <c r="AK31" s="6" t="str">
        <f t="shared" si="22"/>
        <v>ffl_f_bs_A</v>
      </c>
      <c r="AL31" s="6" t="str">
        <f t="shared" si="23"/>
        <v>ffl_f_bs_L</v>
      </c>
      <c r="AM31" s="1" t="str">
        <f t="shared" si="24"/>
        <v>ffl_f_bs_n</v>
      </c>
      <c r="AN31" s="6" t="str">
        <f t="shared" si="42"/>
        <v>F4_S12_A_bs</v>
      </c>
      <c r="AO31" s="6" t="str">
        <f t="shared" si="43"/>
        <v>F4_S12_L_bs</v>
      </c>
      <c r="AP31" s="7">
        <f>HLOOKUP(AL31,data!$B$1:$AWE$23, VLOOKUP( BS!$A$1, BS!$A$66:$B$93, 2, FALSE), FALSE)</f>
        <v>1261517</v>
      </c>
      <c r="AQ31" s="7">
        <f>HLOOKUP(AM31,data!$B$1:$AWE$23, VLOOKUP( BS!$A$1, BS!$A$66:$B$93, 2, FALSE), FALSE)</f>
        <v>4044696</v>
      </c>
      <c r="AR31" s="7">
        <f t="shared" si="35"/>
        <v>-2783179</v>
      </c>
      <c r="AS31" s="205">
        <f>HLOOKUP(AK31,data!$B$1:$AWE$23, VLOOKUP( BS!$A$1, BS!$A$66:$B$93, 2, FALSE), FALSE)</f>
        <v>5306213</v>
      </c>
      <c r="AT31" s="198"/>
      <c r="AU31" s="6" t="str">
        <f t="shared" si="25"/>
        <v>ffl_nf_bs_A</v>
      </c>
      <c r="AV31" s="6" t="str">
        <f t="shared" si="26"/>
        <v>ffl_nf_bs_L</v>
      </c>
      <c r="AW31" s="1" t="str">
        <f t="shared" si="27"/>
        <v>ffl_nf_bs_n</v>
      </c>
      <c r="AX31" s="6" t="str">
        <f t="shared" si="44"/>
        <v>F4_S11_A_bs</v>
      </c>
      <c r="AY31" s="6" t="str">
        <f t="shared" si="45"/>
        <v>F4_S11_L_bs</v>
      </c>
      <c r="AZ31" s="7">
        <f>HLOOKUP(AV31,data!$B$1:$AWE$23, VLOOKUP( BS!$A$1, BS!$A$66:$B$93, 2, FALSE), FALSE)</f>
        <v>1617026</v>
      </c>
      <c r="BA31" s="7">
        <f>HLOOKUP(AW31,data!$B$1:$AWE$23, VLOOKUP( BS!$A$1, BS!$A$66:$B$93, 2, FALSE), FALSE)</f>
        <v>-942709</v>
      </c>
      <c r="BB31" s="7">
        <f t="shared" si="36"/>
        <v>2559735</v>
      </c>
      <c r="BC31" s="205">
        <f>HLOOKUP(AU31,data!$B$1:$AWE$23, VLOOKUP( BS!$A$1, BS!$A$66:$B$93, 2, FALSE), FALSE)</f>
        <v>674317</v>
      </c>
      <c r="BD31" s="198"/>
      <c r="BE31" s="6" t="str">
        <f t="shared" si="28"/>
        <v>ffl_row_bs_A</v>
      </c>
      <c r="BF31" s="6" t="str">
        <f t="shared" si="29"/>
        <v>ffl_row_bs_L</v>
      </c>
      <c r="BG31" s="1" t="str">
        <f t="shared" si="30"/>
        <v>ffl_row_bs_n</v>
      </c>
      <c r="BH31" s="6" t="str">
        <f t="shared" si="46"/>
        <v>F4_S2_A_bs</v>
      </c>
      <c r="BI31" s="6" t="str">
        <f t="shared" si="47"/>
        <v>F4_S2_L_bs</v>
      </c>
      <c r="BJ31" s="7">
        <f>HLOOKUP(BF31,data!$B$1:$AWE$23, VLOOKUP( BS!$A$1, BS!$A$66:$B$93, 2, FALSE), FALSE)</f>
        <v>1014952</v>
      </c>
      <c r="BK31" s="7">
        <f>HLOOKUP(BG31,data!$B$1:$AWE$23, VLOOKUP( BS!$A$1, BS!$A$66:$B$93, 2, FALSE), FALSE)</f>
        <v>-519121</v>
      </c>
      <c r="BL31" s="7">
        <f t="shared" si="37"/>
        <v>1534073</v>
      </c>
      <c r="BM31" s="205">
        <f>HLOOKUP(BE31,data!$B$1:$AWE$23, VLOOKUP( BS!$A$1, BS!$A$66:$B$93, 2, FALSE), FALSE)</f>
        <v>495831</v>
      </c>
      <c r="BO31" s="198"/>
    </row>
    <row r="32" spans="1:67" s="20" customFormat="1" x14ac:dyDescent="0.2">
      <c r="A32" s="25" t="s">
        <v>60</v>
      </c>
      <c r="B32" s="26" t="s">
        <v>195</v>
      </c>
      <c r="D32" s="25" t="s">
        <v>182</v>
      </c>
      <c r="E32" s="1" t="str">
        <f t="shared" si="31"/>
        <v>ffl_st</v>
      </c>
      <c r="F32" s="21" t="str">
        <f t="shared" si="12"/>
        <v>ffl_st_s1_bs</v>
      </c>
      <c r="G32" s="21" t="str">
        <f t="shared" si="13"/>
        <v>ffl_st_s1_bs_n</v>
      </c>
      <c r="H32" s="20" t="str">
        <f t="shared" si="14"/>
        <v>ffl_st_s1_bs_A</v>
      </c>
      <c r="I32" s="20" t="str">
        <f t="shared" si="15"/>
        <v>ffl_st_s1_bs_L</v>
      </c>
      <c r="L32" s="22">
        <f>HLOOKUP(H32,data!$B$1:$AWE$23, VLOOKUP( BS!$A$1, BS!$A$66:$B$93, 2, FALSE), FALSE)</f>
        <v>1411306</v>
      </c>
      <c r="M32" s="22">
        <f>HLOOKUP(I32,data!$B$1:$AWE$23, VLOOKUP( BS!$A$1, BS!$A$66:$B$93, 2, FALSE), FALSE)</f>
        <v>1179726</v>
      </c>
      <c r="N32" s="22">
        <f t="shared" si="32"/>
        <v>231580</v>
      </c>
      <c r="O32" s="205">
        <f>HLOOKUP(G32,data!$B$1:$AWE$23, VLOOKUP( BS!$A$1, BS!$A$66:$B$93, 2, FALSE), FALSE)</f>
        <v>231580</v>
      </c>
      <c r="P32" s="203"/>
      <c r="Q32" s="20" t="str">
        <f t="shared" si="16"/>
        <v>ffl_st_h_bs_A</v>
      </c>
      <c r="R32" s="20" t="str">
        <f t="shared" si="17"/>
        <v>ffl_st_h_bs_L</v>
      </c>
      <c r="S32" s="21" t="str">
        <f t="shared" si="18"/>
        <v>ffl_st_h_bs_n</v>
      </c>
      <c r="T32" s="20" t="str">
        <f t="shared" si="38"/>
        <v>F41_S14_S15_A_bs</v>
      </c>
      <c r="U32" s="20" t="str">
        <f t="shared" si="39"/>
        <v>F41_S14_S15_L_bs</v>
      </c>
      <c r="V32" s="22" t="e">
        <f>HLOOKUP(R32,data!$B$1:$AWE$23, VLOOKUP( BS!$A$1, BS!$A$66:$B$93, 2, FALSE), FALSE)</f>
        <v>#N/A</v>
      </c>
      <c r="W32" s="22" t="e">
        <f>HLOOKUP(S32,data!$B$1:$AWE$23, VLOOKUP( BS!$A$1, BS!$A$66:$B$93, 2, FALSE), FALSE)</f>
        <v>#N/A</v>
      </c>
      <c r="X32" s="22" t="e">
        <f t="shared" si="33"/>
        <v>#N/A</v>
      </c>
      <c r="Y32" s="205" t="e">
        <f>HLOOKUP(Q32,data!$B$1:$AWE$23, VLOOKUP( BS!$A$1, BS!$A$66:$B$93, 2, FALSE), FALSE)</f>
        <v>#N/A</v>
      </c>
      <c r="Z32" s="203"/>
      <c r="AA32" s="20" t="str">
        <f t="shared" si="19"/>
        <v>ffl_st_g_bs_A</v>
      </c>
      <c r="AB32" s="20" t="str">
        <f t="shared" si="20"/>
        <v>ffl_st_g_bs_L</v>
      </c>
      <c r="AC32" s="21" t="str">
        <f t="shared" si="21"/>
        <v>ffl_st_g_bs_n</v>
      </c>
      <c r="AD32" s="20" t="str">
        <f t="shared" si="40"/>
        <v>F41_S13_A_bs</v>
      </c>
      <c r="AE32" s="20" t="str">
        <f t="shared" si="41"/>
        <v>F41_S13_L_bs</v>
      </c>
      <c r="AF32" s="22">
        <f>HLOOKUP(AB32,data!$B$1:$AWE$23, VLOOKUP( BS!$A$1, BS!$A$66:$B$93, 2, FALSE), FALSE)</f>
        <v>29445</v>
      </c>
      <c r="AG32" s="22">
        <f>HLOOKUP(AC32,data!$B$1:$AWE$23, VLOOKUP( BS!$A$1, BS!$A$66:$B$93, 2, FALSE), FALSE)</f>
        <v>-18840</v>
      </c>
      <c r="AH32" s="22">
        <f t="shared" si="34"/>
        <v>48285</v>
      </c>
      <c r="AI32" s="205">
        <f>HLOOKUP(AA32,data!$B$1:$AWE$23, VLOOKUP( BS!$A$1, BS!$A$66:$B$93, 2, FALSE), FALSE)</f>
        <v>10605</v>
      </c>
      <c r="AJ32" s="203"/>
      <c r="AK32" s="20" t="str">
        <f t="shared" si="22"/>
        <v>ffl_st_f_bs_A</v>
      </c>
      <c r="AL32" s="20" t="str">
        <f t="shared" si="23"/>
        <v>ffl_st_f_bs_L</v>
      </c>
      <c r="AM32" s="21" t="str">
        <f t="shared" si="24"/>
        <v>ffl_st_f_bs_n</v>
      </c>
      <c r="AN32" s="20" t="str">
        <f t="shared" si="42"/>
        <v>F41_S12_A_bs</v>
      </c>
      <c r="AO32" s="20" t="str">
        <f t="shared" si="43"/>
        <v>F41_S12_L_bs</v>
      </c>
      <c r="AP32" s="22">
        <f>HLOOKUP(AL32,data!$B$1:$AWE$23, VLOOKUP( BS!$A$1, BS!$A$66:$B$93, 2, FALSE), FALSE)</f>
        <v>382076</v>
      </c>
      <c r="AQ32" s="22">
        <f>HLOOKUP(AM32,data!$B$1:$AWE$23, VLOOKUP( BS!$A$1, BS!$A$66:$B$93, 2, FALSE), FALSE)</f>
        <v>499998</v>
      </c>
      <c r="AR32" s="22">
        <f t="shared" si="35"/>
        <v>-117922</v>
      </c>
      <c r="AS32" s="205">
        <f>HLOOKUP(AK32,data!$B$1:$AWE$23, VLOOKUP( BS!$A$1, BS!$A$66:$B$93, 2, FALSE), FALSE)</f>
        <v>882074</v>
      </c>
      <c r="AT32" s="203"/>
      <c r="AU32" s="20" t="str">
        <f t="shared" si="25"/>
        <v>ffl_st_nf_bs_A</v>
      </c>
      <c r="AV32" s="20" t="str">
        <f t="shared" si="26"/>
        <v>ffl_st_nf_bs_L</v>
      </c>
      <c r="AW32" s="21" t="str">
        <f t="shared" si="27"/>
        <v>ffl_st_nf_bs_n</v>
      </c>
      <c r="AX32" s="20" t="str">
        <f t="shared" si="44"/>
        <v>F41_S11_A_bs</v>
      </c>
      <c r="AY32" s="20" t="str">
        <f t="shared" si="45"/>
        <v>F41_S11_L_bs</v>
      </c>
      <c r="AZ32" s="22">
        <f>HLOOKUP(AV32,data!$B$1:$AWE$23, VLOOKUP( BS!$A$1, BS!$A$66:$B$93, 2, FALSE), FALSE)</f>
        <v>679860</v>
      </c>
      <c r="BA32" s="22">
        <f>HLOOKUP(AW32,data!$B$1:$AWE$23, VLOOKUP( BS!$A$1, BS!$A$66:$B$93, 2, FALSE), FALSE)</f>
        <v>-161232</v>
      </c>
      <c r="BB32" s="22">
        <f t="shared" si="36"/>
        <v>841092</v>
      </c>
      <c r="BC32" s="205">
        <f>HLOOKUP(AU32,data!$B$1:$AWE$23, VLOOKUP( BS!$A$1, BS!$A$66:$B$93, 2, FALSE), FALSE)</f>
        <v>518628</v>
      </c>
      <c r="BD32" s="203"/>
      <c r="BE32" s="20" t="str">
        <f t="shared" si="28"/>
        <v>ffl_st_row_bs_A</v>
      </c>
      <c r="BF32" s="20" t="str">
        <f t="shared" si="29"/>
        <v>ffl_st_row_bs_L</v>
      </c>
      <c r="BG32" s="21" t="str">
        <f t="shared" si="30"/>
        <v>ffl_st_row_bs_n</v>
      </c>
      <c r="BH32" s="20" t="str">
        <f t="shared" si="46"/>
        <v>F41_S2_A_bs</v>
      </c>
      <c r="BI32" s="20" t="str">
        <f t="shared" si="47"/>
        <v>F41_S2_L_bs</v>
      </c>
      <c r="BJ32" s="22">
        <f>HLOOKUP(BF32,data!$B$1:$AWE$23, VLOOKUP( BS!$A$1, BS!$A$66:$B$93, 2, FALSE), FALSE)</f>
        <v>558580</v>
      </c>
      <c r="BK32" s="22">
        <f>HLOOKUP(BG32,data!$B$1:$AWE$23, VLOOKUP( BS!$A$1, BS!$A$66:$B$93, 2, FALSE), FALSE)</f>
        <v>-231580</v>
      </c>
      <c r="BL32" s="22">
        <f t="shared" si="37"/>
        <v>790160</v>
      </c>
      <c r="BM32" s="205">
        <f>HLOOKUP(BE32,data!$B$1:$AWE$23, VLOOKUP( BS!$A$1, BS!$A$66:$B$93, 2, FALSE), FALSE)</f>
        <v>327000</v>
      </c>
      <c r="BO32" s="203"/>
    </row>
    <row r="33" spans="1:70" s="20" customFormat="1" x14ac:dyDescent="0.2">
      <c r="A33" s="25" t="s">
        <v>61</v>
      </c>
      <c r="B33" s="26" t="s">
        <v>196</v>
      </c>
      <c r="D33" s="25" t="s">
        <v>1480</v>
      </c>
      <c r="E33" s="1" t="str">
        <f t="shared" si="31"/>
        <v>ffl_lt</v>
      </c>
      <c r="F33" s="21" t="str">
        <f t="shared" si="12"/>
        <v>ffl_lt_s1_bs</v>
      </c>
      <c r="G33" s="21" t="str">
        <f t="shared" si="13"/>
        <v>ffl_lt_s1_bs_n</v>
      </c>
      <c r="H33" s="20" t="str">
        <f t="shared" si="14"/>
        <v>ffl_lt_s1_bs_A</v>
      </c>
      <c r="I33" s="20" t="str">
        <f t="shared" si="15"/>
        <v>ffl_lt_s1_bs_L</v>
      </c>
      <c r="L33" s="22">
        <f>HLOOKUP(H33,data!$B$1:$AWE$23, VLOOKUP( BS!$A$1, BS!$A$66:$B$93, 2, FALSE), FALSE)</f>
        <v>4839196</v>
      </c>
      <c r="M33" s="22">
        <f>HLOOKUP(I33,data!$B$1:$AWE$23, VLOOKUP( BS!$A$1, BS!$A$66:$B$93, 2, FALSE), FALSE)</f>
        <v>4551654</v>
      </c>
      <c r="N33" s="22">
        <f t="shared" si="32"/>
        <v>287542</v>
      </c>
      <c r="O33" s="205">
        <f>HLOOKUP(G33,data!$B$1:$AWE$23, VLOOKUP( BS!$A$1, BS!$A$66:$B$93, 2, FALSE), FALSE)</f>
        <v>287542</v>
      </c>
      <c r="P33" s="203"/>
      <c r="Q33" s="20" t="str">
        <f t="shared" si="16"/>
        <v>ffl_lt_h_bs_A</v>
      </c>
      <c r="R33" s="20" t="str">
        <f t="shared" si="17"/>
        <v>ffl_lt_h_bs_L</v>
      </c>
      <c r="S33" s="21" t="str">
        <f t="shared" si="18"/>
        <v>ffl_lt_h_bs_n</v>
      </c>
      <c r="T33" s="20" t="str">
        <f t="shared" si="38"/>
        <v>F42_S14_S15_A_bs</v>
      </c>
      <c r="U33" s="20" t="str">
        <f t="shared" si="39"/>
        <v>F42_S14_S15_L_bs</v>
      </c>
      <c r="V33" s="22" t="e">
        <f>HLOOKUP(R33,data!$B$1:$AWE$23, VLOOKUP( BS!$A$1, BS!$A$66:$B$93, 2, FALSE), FALSE)</f>
        <v>#N/A</v>
      </c>
      <c r="W33" s="22" t="e">
        <f>HLOOKUP(S33,data!$B$1:$AWE$23, VLOOKUP( BS!$A$1, BS!$A$66:$B$93, 2, FALSE), FALSE)</f>
        <v>#N/A</v>
      </c>
      <c r="X33" s="22" t="e">
        <f t="shared" si="33"/>
        <v>#N/A</v>
      </c>
      <c r="Y33" s="205" t="e">
        <f>HLOOKUP(Q33,data!$B$1:$AWE$23, VLOOKUP( BS!$A$1, BS!$A$66:$B$93, 2, FALSE), FALSE)</f>
        <v>#N/A</v>
      </c>
      <c r="Z33" s="203"/>
      <c r="AA33" s="20" t="str">
        <f t="shared" si="19"/>
        <v>ffl_lt_g_bs_A</v>
      </c>
      <c r="AB33" s="20" t="str">
        <f t="shared" si="20"/>
        <v>ffl_lt_g_bs_L</v>
      </c>
      <c r="AC33" s="21" t="str">
        <f t="shared" si="21"/>
        <v>ffl_lt_g_bs_n</v>
      </c>
      <c r="AD33" s="20" t="str">
        <f t="shared" si="40"/>
        <v>F42_S13_A_bs</v>
      </c>
      <c r="AE33" s="20" t="str">
        <f t="shared" si="41"/>
        <v>F42_S13_L_bs</v>
      </c>
      <c r="AF33" s="22">
        <f>HLOOKUP(AB33,data!$B$1:$AWE$23, VLOOKUP( BS!$A$1, BS!$A$66:$B$93, 2, FALSE), FALSE)</f>
        <v>225302</v>
      </c>
      <c r="AG33" s="22">
        <f>HLOOKUP(AC33,data!$B$1:$AWE$23, VLOOKUP( BS!$A$1, BS!$A$66:$B$93, 2, FALSE), FALSE)</f>
        <v>34066</v>
      </c>
      <c r="AH33" s="22">
        <f t="shared" si="34"/>
        <v>191236</v>
      </c>
      <c r="AI33" s="205">
        <f>HLOOKUP(AA33,data!$B$1:$AWE$23, VLOOKUP( BS!$A$1, BS!$A$66:$B$93, 2, FALSE), FALSE)</f>
        <v>259368</v>
      </c>
      <c r="AJ33" s="203"/>
      <c r="AK33" s="20" t="str">
        <f t="shared" si="22"/>
        <v>ffl_lt_f_bs_A</v>
      </c>
      <c r="AL33" s="20" t="str">
        <f t="shared" si="23"/>
        <v>ffl_lt_f_bs_L</v>
      </c>
      <c r="AM33" s="21" t="str">
        <f t="shared" si="24"/>
        <v>ffl_lt_f_bs_n</v>
      </c>
      <c r="AN33" s="20" t="str">
        <f t="shared" si="42"/>
        <v>F42_S12_A_bs</v>
      </c>
      <c r="AO33" s="20" t="str">
        <f t="shared" si="43"/>
        <v>F42_S12_L_bs</v>
      </c>
      <c r="AP33" s="22">
        <f>HLOOKUP(AL33,data!$B$1:$AWE$23, VLOOKUP( BS!$A$1, BS!$A$66:$B$93, 2, FALSE), FALSE)</f>
        <v>879441</v>
      </c>
      <c r="AQ33" s="22">
        <f>HLOOKUP(AM33,data!$B$1:$AWE$23, VLOOKUP( BS!$A$1, BS!$A$66:$B$93, 2, FALSE), FALSE)</f>
        <v>3544698</v>
      </c>
      <c r="AR33" s="22">
        <f t="shared" si="35"/>
        <v>-2665257</v>
      </c>
      <c r="AS33" s="205">
        <f>HLOOKUP(AK33,data!$B$1:$AWE$23, VLOOKUP( BS!$A$1, BS!$A$66:$B$93, 2, FALSE), FALSE)</f>
        <v>4424139</v>
      </c>
      <c r="AT33" s="203"/>
      <c r="AU33" s="20" t="str">
        <f t="shared" si="25"/>
        <v>ffl_lt_nf_bs_A</v>
      </c>
      <c r="AV33" s="20" t="str">
        <f t="shared" si="26"/>
        <v>ffl_lt_nf_bs_L</v>
      </c>
      <c r="AW33" s="21" t="str">
        <f t="shared" si="27"/>
        <v>ffl_lt_nf_bs_n</v>
      </c>
      <c r="AX33" s="20" t="str">
        <f t="shared" si="44"/>
        <v>F42_S11_A_bs</v>
      </c>
      <c r="AY33" s="20" t="str">
        <f t="shared" si="45"/>
        <v>F42_S11_L_bs</v>
      </c>
      <c r="AZ33" s="22">
        <f>HLOOKUP(AV33,data!$B$1:$AWE$23, VLOOKUP( BS!$A$1, BS!$A$66:$B$93, 2, FALSE), FALSE)</f>
        <v>937167</v>
      </c>
      <c r="BA33" s="22">
        <f>HLOOKUP(AW33,data!$B$1:$AWE$23, VLOOKUP( BS!$A$1, BS!$A$66:$B$93, 2, FALSE), FALSE)</f>
        <v>-781478</v>
      </c>
      <c r="BB33" s="22">
        <f t="shared" si="36"/>
        <v>1718645</v>
      </c>
      <c r="BC33" s="205">
        <f>HLOOKUP(AU33,data!$B$1:$AWE$23, VLOOKUP( BS!$A$1, BS!$A$66:$B$93, 2, FALSE), FALSE)</f>
        <v>155689</v>
      </c>
      <c r="BD33" s="203"/>
      <c r="BE33" s="20" t="str">
        <f t="shared" si="28"/>
        <v>ffl_lt_row_bs_A</v>
      </c>
      <c r="BF33" s="20" t="str">
        <f t="shared" si="29"/>
        <v>ffl_lt_row_bs_L</v>
      </c>
      <c r="BG33" s="21" t="str">
        <f t="shared" si="30"/>
        <v>ffl_lt_row_bs_n</v>
      </c>
      <c r="BH33" s="20" t="str">
        <f t="shared" si="46"/>
        <v>F42_S2_A_bs</v>
      </c>
      <c r="BI33" s="20" t="str">
        <f t="shared" si="47"/>
        <v>F42_S2_L_bs</v>
      </c>
      <c r="BJ33" s="22">
        <f>HLOOKUP(BF33,data!$B$1:$AWE$23, VLOOKUP( BS!$A$1, BS!$A$66:$B$93, 2, FALSE), FALSE)</f>
        <v>456373</v>
      </c>
      <c r="BK33" s="22">
        <f>HLOOKUP(BG33,data!$B$1:$AWE$23, VLOOKUP( BS!$A$1, BS!$A$66:$B$93, 2, FALSE), FALSE)</f>
        <v>-287542</v>
      </c>
      <c r="BL33" s="22">
        <f t="shared" si="37"/>
        <v>743915</v>
      </c>
      <c r="BM33" s="205">
        <f>HLOOKUP(BE33,data!$B$1:$AWE$23, VLOOKUP( BS!$A$1, BS!$A$66:$B$93, 2, FALSE), FALSE)</f>
        <v>168831</v>
      </c>
      <c r="BO33" s="203"/>
    </row>
    <row r="34" spans="1:70" x14ac:dyDescent="0.2">
      <c r="A34" s="6" t="s">
        <v>18</v>
      </c>
      <c r="B34" s="6" t="s">
        <v>197</v>
      </c>
      <c r="D34" s="6" t="s">
        <v>183</v>
      </c>
      <c r="E34" s="1" t="str">
        <f t="shared" si="31"/>
        <v>ffeq</v>
      </c>
      <c r="F34" s="1" t="str">
        <f t="shared" si="12"/>
        <v>ffeq_s1_bs</v>
      </c>
      <c r="G34" s="1" t="str">
        <f t="shared" si="13"/>
        <v>ffeq_s1_bs_n</v>
      </c>
      <c r="H34" s="6" t="str">
        <f t="shared" si="14"/>
        <v>ffeq_s1_bs_A</v>
      </c>
      <c r="I34" s="6" t="str">
        <f t="shared" si="15"/>
        <v>ffeq_s1_bs_L</v>
      </c>
      <c r="L34" s="7">
        <f>HLOOKUP(H34,data!$B$1:$AWE$23, VLOOKUP( BS!$A$1, BS!$A$66:$B$93, 2, FALSE), FALSE)</f>
        <v>9024257</v>
      </c>
      <c r="M34" s="7">
        <f>HLOOKUP(I34,data!$B$1:$AWE$23, VLOOKUP( BS!$A$1, BS!$A$66:$B$93, 2, FALSE), FALSE)</f>
        <v>8262896</v>
      </c>
      <c r="N34" s="7">
        <f t="shared" si="32"/>
        <v>761361</v>
      </c>
      <c r="O34" s="205">
        <f>HLOOKUP(G34,data!$B$1:$AWE$23, VLOOKUP( BS!$A$1, BS!$A$66:$B$93, 2, FALSE), FALSE)</f>
        <v>761361</v>
      </c>
      <c r="P34" s="198"/>
      <c r="Q34" s="6" t="str">
        <f t="shared" si="16"/>
        <v>ffeq_h_bs_A</v>
      </c>
      <c r="R34" s="6" t="str">
        <f t="shared" si="17"/>
        <v>ffeq_h_bs_L</v>
      </c>
      <c r="S34" s="1" t="str">
        <f t="shared" si="18"/>
        <v>ffeq_h_bs_n</v>
      </c>
      <c r="T34" s="6" t="str">
        <f t="shared" si="38"/>
        <v>F5_S14_S15_A_bs</v>
      </c>
      <c r="U34" s="6" t="str">
        <f t="shared" si="39"/>
        <v>F5_S14_S15_L_bs</v>
      </c>
      <c r="V34" s="7" t="e">
        <f>HLOOKUP(R34,data!$B$1:$AWE$23, VLOOKUP( BS!$A$1, BS!$A$66:$B$93, 2, FALSE), FALSE)</f>
        <v>#N/A</v>
      </c>
      <c r="W34" s="7" t="e">
        <f>HLOOKUP(S34,data!$B$1:$AWE$23, VLOOKUP( BS!$A$1, BS!$A$66:$B$93, 2, FALSE), FALSE)</f>
        <v>#N/A</v>
      </c>
      <c r="X34" s="7" t="e">
        <f t="shared" si="33"/>
        <v>#N/A</v>
      </c>
      <c r="Y34" s="205" t="e">
        <f>HLOOKUP(Q34,data!$B$1:$AWE$23, VLOOKUP( BS!$A$1, BS!$A$66:$B$93, 2, FALSE), FALSE)</f>
        <v>#N/A</v>
      </c>
      <c r="Z34" s="198"/>
      <c r="AA34" s="6" t="str">
        <f t="shared" si="19"/>
        <v>ffeq_g_bs_A</v>
      </c>
      <c r="AB34" s="6" t="str">
        <f t="shared" si="20"/>
        <v>ffeq_g_bs_L</v>
      </c>
      <c r="AC34" s="1" t="str">
        <f t="shared" si="21"/>
        <v>ffeq_g_bs_n</v>
      </c>
      <c r="AD34" s="6" t="str">
        <f t="shared" si="40"/>
        <v>F5_S13_A_bs</v>
      </c>
      <c r="AE34" s="6" t="str">
        <f t="shared" si="41"/>
        <v>F5_S13_L_bs</v>
      </c>
      <c r="AF34" s="7" t="e">
        <f>HLOOKUP(AB34,data!$B$1:$AWE$23, VLOOKUP( BS!$A$1, BS!$A$66:$B$93, 2, FALSE), FALSE)</f>
        <v>#N/A</v>
      </c>
      <c r="AG34" s="7" t="e">
        <f>HLOOKUP(AC34,data!$B$1:$AWE$23, VLOOKUP( BS!$A$1, BS!$A$66:$B$93, 2, FALSE), FALSE)</f>
        <v>#N/A</v>
      </c>
      <c r="AH34" s="7" t="e">
        <f t="shared" si="34"/>
        <v>#N/A</v>
      </c>
      <c r="AI34" s="205" t="e">
        <f>HLOOKUP(AA34,data!$B$1:$AWE$23, VLOOKUP( BS!$A$1, BS!$A$66:$B$93, 2, FALSE), FALSE)</f>
        <v>#N/A</v>
      </c>
      <c r="AJ34" s="198"/>
      <c r="AK34" s="6" t="str">
        <f t="shared" si="22"/>
        <v>ffeq_f_bs_A</v>
      </c>
      <c r="AL34" s="6" t="str">
        <f t="shared" si="23"/>
        <v>ffeq_f_bs_L</v>
      </c>
      <c r="AM34" s="1" t="str">
        <f t="shared" si="24"/>
        <v>ffeq_f_bs_n</v>
      </c>
      <c r="AN34" s="6" t="str">
        <f t="shared" si="42"/>
        <v>F5_S12_A_bs</v>
      </c>
      <c r="AO34" s="6" t="str">
        <f t="shared" si="43"/>
        <v>F5_S12_L_bs</v>
      </c>
      <c r="AP34" s="7">
        <f>HLOOKUP(AL34,data!$B$1:$AWE$23, VLOOKUP( BS!$A$1, BS!$A$66:$B$93, 2, FALSE), FALSE)</f>
        <v>4610685</v>
      </c>
      <c r="AQ34" s="7">
        <f>HLOOKUP(AM34,data!$B$1:$AWE$23, VLOOKUP( BS!$A$1, BS!$A$66:$B$93, 2, FALSE), FALSE)</f>
        <v>43356</v>
      </c>
      <c r="AR34" s="7">
        <f t="shared" si="35"/>
        <v>4567329</v>
      </c>
      <c r="AS34" s="205">
        <f>HLOOKUP(AK34,data!$B$1:$AWE$23, VLOOKUP( BS!$A$1, BS!$A$66:$B$93, 2, FALSE), FALSE)</f>
        <v>4654041</v>
      </c>
      <c r="AT34" s="198"/>
      <c r="AU34" s="6" t="str">
        <f t="shared" si="25"/>
        <v>ffeq_nf_bs_A</v>
      </c>
      <c r="AV34" s="6" t="str">
        <f t="shared" si="26"/>
        <v>ffeq_nf_bs_L</v>
      </c>
      <c r="AW34" s="1" t="str">
        <f t="shared" si="27"/>
        <v>ffeq_nf_bs_n</v>
      </c>
      <c r="AX34" s="6" t="str">
        <f t="shared" si="44"/>
        <v>F5_S11_A_bs</v>
      </c>
      <c r="AY34" s="6" t="str">
        <f t="shared" si="45"/>
        <v>F5_S11_L_bs</v>
      </c>
      <c r="AZ34" s="7">
        <f>HLOOKUP(AV34,data!$B$1:$AWE$23, VLOOKUP( BS!$A$1, BS!$A$66:$B$93, 2, FALSE), FALSE)</f>
        <v>3652211</v>
      </c>
      <c r="BA34" s="7">
        <f>HLOOKUP(AW34,data!$B$1:$AWE$23, VLOOKUP( BS!$A$1, BS!$A$66:$B$93, 2, FALSE), FALSE)</f>
        <v>-1500938</v>
      </c>
      <c r="BB34" s="7">
        <f t="shared" si="36"/>
        <v>5153149</v>
      </c>
      <c r="BC34" s="205">
        <f>HLOOKUP(AU34,data!$B$1:$AWE$23, VLOOKUP( BS!$A$1, BS!$A$66:$B$93, 2, FALSE), FALSE)</f>
        <v>2151273</v>
      </c>
      <c r="BD34" s="198"/>
      <c r="BE34" s="6" t="str">
        <f t="shared" si="28"/>
        <v>ffeq_row_bs_A</v>
      </c>
      <c r="BF34" s="6" t="str">
        <f t="shared" si="29"/>
        <v>ffeq_row_bs_L</v>
      </c>
      <c r="BG34" s="1" t="str">
        <f t="shared" si="30"/>
        <v>ffeq_row_bs_n</v>
      </c>
      <c r="BH34" s="6" t="str">
        <f t="shared" si="46"/>
        <v>F5_S2_A_bs</v>
      </c>
      <c r="BI34" s="6" t="str">
        <f t="shared" si="47"/>
        <v>F5_S2_L_bs</v>
      </c>
      <c r="BJ34" s="7">
        <f>HLOOKUP(BF34,data!$B$1:$AWE$23, VLOOKUP( BS!$A$1, BS!$A$66:$B$93, 2, FALSE), FALSE)</f>
        <v>2342814</v>
      </c>
      <c r="BK34" s="7">
        <f>HLOOKUP(BG34,data!$B$1:$AWE$23, VLOOKUP( BS!$A$1, BS!$A$66:$B$93, 2, FALSE), FALSE)</f>
        <v>-761362</v>
      </c>
      <c r="BL34" s="7">
        <f t="shared" si="37"/>
        <v>3104176</v>
      </c>
      <c r="BM34" s="205">
        <f>HLOOKUP(BE34,data!$B$1:$AWE$23, VLOOKUP( BS!$A$1, BS!$A$66:$B$93, 2, FALSE), FALSE)</f>
        <v>1581452</v>
      </c>
      <c r="BO34" s="198"/>
    </row>
    <row r="35" spans="1:70" s="20" customFormat="1" x14ac:dyDescent="0.2">
      <c r="A35" s="25" t="s">
        <v>62</v>
      </c>
      <c r="B35" s="26" t="s">
        <v>198</v>
      </c>
      <c r="D35" s="25" t="s">
        <v>184</v>
      </c>
      <c r="E35" s="1" t="str">
        <f t="shared" si="31"/>
        <v>ffeq_xmf</v>
      </c>
      <c r="F35" s="21" t="str">
        <f t="shared" si="12"/>
        <v>ffeq_xmf_s1_bs</v>
      </c>
      <c r="G35" s="21" t="str">
        <f t="shared" si="13"/>
        <v>ffeq_xmf_s1_bs_n</v>
      </c>
      <c r="H35" s="20" t="str">
        <f t="shared" si="14"/>
        <v>ffeq_xmf_s1_bs_A</v>
      </c>
      <c r="I35" s="20" t="str">
        <f t="shared" si="15"/>
        <v>ffeq_xmf_s1_bs_L</v>
      </c>
      <c r="L35" s="22">
        <f>HLOOKUP(H35,data!$B$1:$AWE$23, VLOOKUP( BS!$A$1, BS!$A$66:$B$93, 2, FALSE), FALSE)</f>
        <v>6942091</v>
      </c>
      <c r="M35" s="22">
        <f>HLOOKUP(I35,data!$B$1:$AWE$23, VLOOKUP( BS!$A$1, BS!$A$66:$B$93, 2, FALSE), FALSE)</f>
        <v>6403018</v>
      </c>
      <c r="N35" s="22">
        <f t="shared" si="32"/>
        <v>539073</v>
      </c>
      <c r="O35" s="205">
        <f>HLOOKUP(G35,data!$B$1:$AWE$23, VLOOKUP( BS!$A$1, BS!$A$66:$B$93, 2, FALSE), FALSE)</f>
        <v>539073</v>
      </c>
      <c r="P35" s="203"/>
      <c r="Q35" s="20" t="str">
        <f t="shared" si="16"/>
        <v>ffeq_xmf_h_bs_A</v>
      </c>
      <c r="R35" s="20" t="str">
        <f t="shared" si="17"/>
        <v>ffeq_xmf_h_bs_L</v>
      </c>
      <c r="S35" s="21" t="str">
        <f t="shared" si="18"/>
        <v>ffeq_xmf_h_bs_n</v>
      </c>
      <c r="T35" s="20" t="str">
        <f t="shared" si="38"/>
        <v>F51_S14_S15_A_bs</v>
      </c>
      <c r="U35" s="20" t="str">
        <f t="shared" si="39"/>
        <v>F51_S14_S15_L_bs</v>
      </c>
      <c r="V35" s="22" t="e">
        <f>HLOOKUP(R35,data!$B$1:$AWE$23, VLOOKUP( BS!$A$1, BS!$A$66:$B$93, 2, FALSE), FALSE)</f>
        <v>#N/A</v>
      </c>
      <c r="W35" s="22" t="e">
        <f>HLOOKUP(S35,data!$B$1:$AWE$23, VLOOKUP( BS!$A$1, BS!$A$66:$B$93, 2, FALSE), FALSE)</f>
        <v>#N/A</v>
      </c>
      <c r="X35" s="22" t="e">
        <f t="shared" si="33"/>
        <v>#N/A</v>
      </c>
      <c r="Y35" s="205" t="e">
        <f>HLOOKUP(Q35,data!$B$1:$AWE$23, VLOOKUP( BS!$A$1, BS!$A$66:$B$93, 2, FALSE), FALSE)</f>
        <v>#N/A</v>
      </c>
      <c r="Z35" s="203"/>
      <c r="AA35" s="20" t="str">
        <f t="shared" si="19"/>
        <v>ffeq_xmf_g_bs_A</v>
      </c>
      <c r="AB35" s="20" t="str">
        <f t="shared" si="20"/>
        <v>ffeq_xmf_g_bs_L</v>
      </c>
      <c r="AC35" s="21" t="str">
        <f t="shared" si="21"/>
        <v>ffeq_xmf_g_bs_n</v>
      </c>
      <c r="AD35" s="20" t="str">
        <f t="shared" si="40"/>
        <v>F51_S13_A_bs</v>
      </c>
      <c r="AE35" s="20" t="str">
        <f t="shared" si="41"/>
        <v>F51_S13_L_bs</v>
      </c>
      <c r="AF35" s="22" t="e">
        <f>HLOOKUP(AB35,data!$B$1:$AWE$23, VLOOKUP( BS!$A$1, BS!$A$66:$B$93, 2, FALSE), FALSE)</f>
        <v>#N/A</v>
      </c>
      <c r="AG35" s="22" t="e">
        <f>HLOOKUP(AC35,data!$B$1:$AWE$23, VLOOKUP( BS!$A$1, BS!$A$66:$B$93, 2, FALSE), FALSE)</f>
        <v>#N/A</v>
      </c>
      <c r="AH35" s="22" t="e">
        <f t="shared" si="34"/>
        <v>#N/A</v>
      </c>
      <c r="AI35" s="205" t="e">
        <f>HLOOKUP(AA35,data!$B$1:$AWE$23, VLOOKUP( BS!$A$1, BS!$A$66:$B$93, 2, FALSE), FALSE)</f>
        <v>#N/A</v>
      </c>
      <c r="AJ35" s="203"/>
      <c r="AK35" s="20" t="str">
        <f t="shared" si="22"/>
        <v>ffeq_xmf_f_bs_A</v>
      </c>
      <c r="AL35" s="20" t="str">
        <f t="shared" si="23"/>
        <v>ffeq_xmf_f_bs_L</v>
      </c>
      <c r="AM35" s="21" t="str">
        <f t="shared" si="24"/>
        <v>ffeq_xmf_f_bs_n</v>
      </c>
      <c r="AN35" s="20" t="str">
        <f t="shared" si="42"/>
        <v>F51_S12_A_bs</v>
      </c>
      <c r="AO35" s="20" t="str">
        <f t="shared" si="43"/>
        <v>F51_S12_L_bs</v>
      </c>
      <c r="AP35" s="22">
        <f>HLOOKUP(AL35,data!$B$1:$AWE$23, VLOOKUP( BS!$A$1, BS!$A$66:$B$93, 2, FALSE), FALSE)</f>
        <v>2750807</v>
      </c>
      <c r="AQ35" s="22">
        <f>HLOOKUP(AM35,data!$B$1:$AWE$23, VLOOKUP( BS!$A$1, BS!$A$66:$B$93, 2, FALSE), FALSE)</f>
        <v>464736</v>
      </c>
      <c r="AR35" s="22">
        <f t="shared" si="35"/>
        <v>2286071</v>
      </c>
      <c r="AS35" s="205">
        <f>HLOOKUP(AK35,data!$B$1:$AWE$23, VLOOKUP( BS!$A$1, BS!$A$66:$B$93, 2, FALSE), FALSE)</f>
        <v>3215543</v>
      </c>
      <c r="AT35" s="203"/>
      <c r="AU35" s="20" t="str">
        <f t="shared" si="25"/>
        <v>ffeq_xmf_nf_bs_A</v>
      </c>
      <c r="AV35" s="20" t="str">
        <f t="shared" si="26"/>
        <v>ffeq_xmf_nf_bs_L</v>
      </c>
      <c r="AW35" s="21" t="str">
        <f t="shared" si="27"/>
        <v>ffeq_xmf_nf_bs_n</v>
      </c>
      <c r="AX35" s="20" t="str">
        <f t="shared" si="44"/>
        <v>F51_S11_A_bs</v>
      </c>
      <c r="AY35" s="20" t="str">
        <f t="shared" si="45"/>
        <v>F51_S11_L_bs</v>
      </c>
      <c r="AZ35" s="22">
        <f>HLOOKUP(AV35,data!$B$1:$AWE$23, VLOOKUP( BS!$A$1, BS!$A$66:$B$93, 2, FALSE), FALSE)</f>
        <v>3652211</v>
      </c>
      <c r="BA35" s="22">
        <f>HLOOKUP(AW35,data!$B$1:$AWE$23, VLOOKUP( BS!$A$1, BS!$A$66:$B$93, 2, FALSE), FALSE)</f>
        <v>-1708397</v>
      </c>
      <c r="BB35" s="22">
        <f t="shared" si="36"/>
        <v>5360608</v>
      </c>
      <c r="BC35" s="205">
        <f>HLOOKUP(AU35,data!$B$1:$AWE$23, VLOOKUP( BS!$A$1, BS!$A$66:$B$93, 2, FALSE), FALSE)</f>
        <v>1943814</v>
      </c>
      <c r="BD35" s="203"/>
      <c r="BE35" s="20" t="str">
        <f t="shared" si="28"/>
        <v>ffeq_xmf_row_bs_A</v>
      </c>
      <c r="BF35" s="20" t="str">
        <f t="shared" si="29"/>
        <v>ffeq_xmf_row_bs_L</v>
      </c>
      <c r="BG35" s="21" t="str">
        <f t="shared" si="30"/>
        <v>ffeq_xmf_row_bs_n</v>
      </c>
      <c r="BH35" s="20" t="str">
        <f t="shared" si="46"/>
        <v>F51_S2_A_bs</v>
      </c>
      <c r="BI35" s="20" t="str">
        <f t="shared" si="47"/>
        <v>F51_S2_L_bs</v>
      </c>
      <c r="BJ35" s="22">
        <f>HLOOKUP(BF35,data!$B$1:$AWE$23, VLOOKUP( BS!$A$1, BS!$A$66:$B$93, 2, FALSE), FALSE)</f>
        <v>2062580</v>
      </c>
      <c r="BK35" s="22">
        <f>HLOOKUP(BG35,data!$B$1:$AWE$23, VLOOKUP( BS!$A$1, BS!$A$66:$B$93, 2, FALSE), FALSE)</f>
        <v>-539074</v>
      </c>
      <c r="BL35" s="22">
        <f t="shared" si="37"/>
        <v>2601654</v>
      </c>
      <c r="BM35" s="205">
        <f>HLOOKUP(BE35,data!$B$1:$AWE$23, VLOOKUP( BS!$A$1, BS!$A$66:$B$93, 2, FALSE), FALSE)</f>
        <v>1523506</v>
      </c>
      <c r="BO35" s="203"/>
    </row>
    <row r="36" spans="1:70" s="11" customFormat="1" x14ac:dyDescent="0.2">
      <c r="A36" s="25" t="s">
        <v>63</v>
      </c>
      <c r="B36" s="26" t="s">
        <v>199</v>
      </c>
      <c r="D36" s="25" t="s">
        <v>185</v>
      </c>
      <c r="E36" s="1" t="str">
        <f t="shared" si="31"/>
        <v>ffeq_mf</v>
      </c>
      <c r="F36" s="23" t="str">
        <f t="shared" si="12"/>
        <v>ffeq_mf_s1_bs</v>
      </c>
      <c r="G36" s="23" t="str">
        <f t="shared" si="13"/>
        <v>ffeq_mf_s1_bs_n</v>
      </c>
      <c r="H36" s="11" t="str">
        <f t="shared" si="14"/>
        <v>ffeq_mf_s1_bs_A</v>
      </c>
      <c r="I36" s="11" t="str">
        <f t="shared" si="15"/>
        <v>ffeq_mf_s1_bs_L</v>
      </c>
      <c r="L36" s="12">
        <f>HLOOKUP(H36,data!$B$1:$AWE$23, VLOOKUP( BS!$A$1, BS!$A$66:$B$93, 2, FALSE), FALSE)</f>
        <v>2082166</v>
      </c>
      <c r="M36" s="12">
        <f>HLOOKUP(I36,data!$B$1:$AWE$23, VLOOKUP( BS!$A$1, BS!$A$66:$B$93, 2, FALSE), FALSE)</f>
        <v>1859878</v>
      </c>
      <c r="N36" s="12">
        <f t="shared" si="32"/>
        <v>222288</v>
      </c>
      <c r="O36" s="205">
        <f>HLOOKUP(G36,data!$B$1:$AWE$23, VLOOKUP( BS!$A$1, BS!$A$66:$B$93, 2, FALSE), FALSE)</f>
        <v>222288</v>
      </c>
      <c r="P36" s="201"/>
      <c r="Q36" s="11" t="str">
        <f t="shared" si="16"/>
        <v>ffeq_mf_h_bs_A</v>
      </c>
      <c r="R36" s="11" t="str">
        <f t="shared" si="17"/>
        <v>ffeq_mf_h_bs_L</v>
      </c>
      <c r="S36" s="23" t="str">
        <f t="shared" si="18"/>
        <v>ffeq_mf_h_bs_n</v>
      </c>
      <c r="T36" s="11" t="str">
        <f t="shared" si="38"/>
        <v>F52_S14_S15_A_bs</v>
      </c>
      <c r="U36" s="11" t="str">
        <f t="shared" si="39"/>
        <v>F52_S14_S15_L_bs</v>
      </c>
      <c r="V36" s="12" t="e">
        <f>HLOOKUP(R36,data!$B$1:$AWE$23, VLOOKUP( BS!$A$1, BS!$A$66:$B$93, 2, FALSE), FALSE)</f>
        <v>#N/A</v>
      </c>
      <c r="W36" s="12" t="e">
        <f>HLOOKUP(S36,data!$B$1:$AWE$23, VLOOKUP( BS!$A$1, BS!$A$66:$B$93, 2, FALSE), FALSE)</f>
        <v>#N/A</v>
      </c>
      <c r="X36" s="12" t="e">
        <f t="shared" si="33"/>
        <v>#N/A</v>
      </c>
      <c r="Y36" s="205" t="e">
        <f>HLOOKUP(Q36,data!$B$1:$AWE$23, VLOOKUP( BS!$A$1, BS!$A$66:$B$93, 2, FALSE), FALSE)</f>
        <v>#N/A</v>
      </c>
      <c r="Z36" s="201"/>
      <c r="AA36" s="11" t="str">
        <f t="shared" si="19"/>
        <v>ffeq_mf_g_bs_A</v>
      </c>
      <c r="AB36" s="11" t="str">
        <f t="shared" si="20"/>
        <v>ffeq_mf_g_bs_L</v>
      </c>
      <c r="AC36" s="23" t="str">
        <f t="shared" si="21"/>
        <v>ffeq_mf_g_bs_n</v>
      </c>
      <c r="AD36" s="11" t="str">
        <f t="shared" si="40"/>
        <v>F52_S13_A_bs</v>
      </c>
      <c r="AE36" s="11" t="str">
        <f t="shared" si="41"/>
        <v>F52_S13_L_bs</v>
      </c>
      <c r="AF36" s="12" t="e">
        <f>HLOOKUP(AB36,data!$B$1:$AWE$23, VLOOKUP( BS!$A$1, BS!$A$66:$B$93, 2, FALSE), FALSE)</f>
        <v>#N/A</v>
      </c>
      <c r="AG36" s="12" t="e">
        <f>HLOOKUP(AC36,data!$B$1:$AWE$23, VLOOKUP( BS!$A$1, BS!$A$66:$B$93, 2, FALSE), FALSE)</f>
        <v>#N/A</v>
      </c>
      <c r="AH36" s="12" t="e">
        <f t="shared" si="34"/>
        <v>#N/A</v>
      </c>
      <c r="AI36" s="205" t="e">
        <f>HLOOKUP(AA36,data!$B$1:$AWE$23, VLOOKUP( BS!$A$1, BS!$A$66:$B$93, 2, FALSE), FALSE)</f>
        <v>#N/A</v>
      </c>
      <c r="AJ36" s="201"/>
      <c r="AK36" s="11" t="str">
        <f t="shared" si="22"/>
        <v>ffeq_mf_f_bs_A</v>
      </c>
      <c r="AL36" s="11" t="str">
        <f t="shared" si="23"/>
        <v>ffeq_mf_f_bs_L</v>
      </c>
      <c r="AM36" s="23" t="str">
        <f t="shared" si="24"/>
        <v>ffeq_mf_f_bs_n</v>
      </c>
      <c r="AN36" s="11" t="str">
        <f t="shared" si="42"/>
        <v>F52_S12_A_bs</v>
      </c>
      <c r="AO36" s="11" t="str">
        <f t="shared" si="43"/>
        <v>F52_S12_L_bs</v>
      </c>
      <c r="AP36" s="12">
        <f>HLOOKUP(AL36,data!$B$1:$AWE$23, VLOOKUP( BS!$A$1, BS!$A$66:$B$93, 2, FALSE), FALSE)</f>
        <v>1859878</v>
      </c>
      <c r="AQ36" s="12">
        <f>HLOOKUP(AM36,data!$B$1:$AWE$23, VLOOKUP( BS!$A$1, BS!$A$66:$B$93, 2, FALSE), FALSE)</f>
        <v>-421381</v>
      </c>
      <c r="AR36" s="12">
        <f t="shared" si="35"/>
        <v>2281259</v>
      </c>
      <c r="AS36" s="205">
        <f>HLOOKUP(AK36,data!$B$1:$AWE$23, VLOOKUP( BS!$A$1, BS!$A$66:$B$93, 2, FALSE), FALSE)</f>
        <v>1438497</v>
      </c>
      <c r="AT36" s="201"/>
      <c r="AU36" s="11" t="str">
        <f t="shared" si="25"/>
        <v>ffeq_mf_nf_bs_A</v>
      </c>
      <c r="AV36" s="11" t="str">
        <f t="shared" si="26"/>
        <v>ffeq_mf_nf_bs_L</v>
      </c>
      <c r="AW36" s="23" t="str">
        <f t="shared" si="27"/>
        <v>ffeq_mf_nf_bs_n</v>
      </c>
      <c r="AX36" s="11" t="str">
        <f t="shared" si="44"/>
        <v>F52_S11_A_bs</v>
      </c>
      <c r="AY36" s="11" t="str">
        <f t="shared" si="45"/>
        <v>F52_S11_L_bs</v>
      </c>
      <c r="AZ36" s="12" t="e">
        <f>HLOOKUP(AV36,data!$B$1:$AWE$23, VLOOKUP( BS!$A$1, BS!$A$66:$B$93, 2, FALSE), FALSE)</f>
        <v>#N/A</v>
      </c>
      <c r="BA36" s="12" t="e">
        <f>HLOOKUP(AW36,data!$B$1:$AWE$23, VLOOKUP( BS!$A$1, BS!$A$66:$B$93, 2, FALSE), FALSE)</f>
        <v>#N/A</v>
      </c>
      <c r="BB36" s="12" t="e">
        <f t="shared" si="36"/>
        <v>#N/A</v>
      </c>
      <c r="BC36" s="205" t="e">
        <f>HLOOKUP(AU36,data!$B$1:$AWE$23, VLOOKUP( BS!$A$1, BS!$A$66:$B$93, 2, FALSE), FALSE)</f>
        <v>#N/A</v>
      </c>
      <c r="BD36" s="201"/>
      <c r="BE36" s="11" t="str">
        <f t="shared" si="28"/>
        <v>ffeq_mf_row_bs_A</v>
      </c>
      <c r="BF36" s="11" t="str">
        <f t="shared" si="29"/>
        <v>ffeq_mf_row_bs_L</v>
      </c>
      <c r="BG36" s="23" t="str">
        <f t="shared" si="30"/>
        <v>ffeq_mf_row_bs_n</v>
      </c>
      <c r="BH36" s="11" t="str">
        <f t="shared" si="46"/>
        <v>F52_S2_A_bs</v>
      </c>
      <c r="BI36" s="11" t="str">
        <f t="shared" si="47"/>
        <v>F52_S2_L_bs</v>
      </c>
      <c r="BJ36" s="12">
        <f>HLOOKUP(BF36,data!$B$1:$AWE$23, VLOOKUP( BS!$A$1, BS!$A$66:$B$93, 2, FALSE), FALSE)</f>
        <v>280234</v>
      </c>
      <c r="BK36" s="12">
        <f>HLOOKUP(BG36,data!$B$1:$AWE$23, VLOOKUP( BS!$A$1, BS!$A$66:$B$93, 2, FALSE), FALSE)</f>
        <v>-222288</v>
      </c>
      <c r="BL36" s="12">
        <f t="shared" si="37"/>
        <v>502522</v>
      </c>
      <c r="BM36" s="205">
        <f>HLOOKUP(BE36,data!$B$1:$AWE$23, VLOOKUP( BS!$A$1, BS!$A$66:$B$93, 2, FALSE), FALSE)</f>
        <v>57946</v>
      </c>
      <c r="BO36" s="201"/>
    </row>
    <row r="37" spans="1:70" s="11" customFormat="1" x14ac:dyDescent="0.2">
      <c r="A37" s="6" t="s">
        <v>19</v>
      </c>
      <c r="B37" s="6" t="s">
        <v>200</v>
      </c>
      <c r="D37" s="6" t="s">
        <v>186</v>
      </c>
      <c r="E37" s="1" t="str">
        <f t="shared" si="31"/>
        <v>ffins</v>
      </c>
      <c r="F37" s="23" t="str">
        <f t="shared" si="12"/>
        <v>ffins_s1_bs</v>
      </c>
      <c r="G37" s="23" t="str">
        <f t="shared" si="13"/>
        <v>ffins_s1_bs_n</v>
      </c>
      <c r="H37" s="11" t="str">
        <f t="shared" si="14"/>
        <v>ffins_s1_bs_A</v>
      </c>
      <c r="I37" s="11" t="str">
        <f t="shared" si="15"/>
        <v>ffins_s1_bs_L</v>
      </c>
      <c r="L37" s="12">
        <f>HLOOKUP(H37,data!$B$1:$AWE$23, VLOOKUP( BS!$A$1, BS!$A$66:$B$93, 2, FALSE), FALSE)</f>
        <v>2899531</v>
      </c>
      <c r="M37" s="12">
        <f>HLOOKUP(I37,data!$B$1:$AWE$23, VLOOKUP( BS!$A$1, BS!$A$66:$B$93, 2, FALSE), FALSE)</f>
        <v>2907935</v>
      </c>
      <c r="N37" s="12">
        <f t="shared" si="32"/>
        <v>-8404</v>
      </c>
      <c r="O37" s="205">
        <f>HLOOKUP(G37,data!$B$1:$AWE$23, VLOOKUP( BS!$A$1, BS!$A$66:$B$93, 2, FALSE), FALSE)</f>
        <v>-8404</v>
      </c>
      <c r="P37" s="201"/>
      <c r="Q37" s="11" t="str">
        <f t="shared" si="16"/>
        <v>ffins_h_bs_A</v>
      </c>
      <c r="R37" s="11" t="str">
        <f t="shared" si="17"/>
        <v>ffins_h_bs_L</v>
      </c>
      <c r="S37" s="23" t="str">
        <f t="shared" si="18"/>
        <v>ffins_h_bs_n</v>
      </c>
      <c r="T37" s="11" t="str">
        <f t="shared" si="38"/>
        <v>F6_S14_S15_A_bs</v>
      </c>
      <c r="U37" s="11" t="str">
        <f t="shared" si="39"/>
        <v>F6_S14_S15_L_bs</v>
      </c>
      <c r="V37" s="12" t="e">
        <f>HLOOKUP(R37,data!$B$1:$AWE$23, VLOOKUP( BS!$A$1, BS!$A$66:$B$93, 2, FALSE), FALSE)</f>
        <v>#N/A</v>
      </c>
      <c r="W37" s="12" t="e">
        <f>HLOOKUP(S37,data!$B$1:$AWE$23, VLOOKUP( BS!$A$1, BS!$A$66:$B$93, 2, FALSE), FALSE)</f>
        <v>#N/A</v>
      </c>
      <c r="X37" s="12" t="e">
        <f t="shared" si="33"/>
        <v>#N/A</v>
      </c>
      <c r="Y37" s="205" t="e">
        <f>HLOOKUP(Q37,data!$B$1:$AWE$23, VLOOKUP( BS!$A$1, BS!$A$66:$B$93, 2, FALSE), FALSE)</f>
        <v>#N/A</v>
      </c>
      <c r="Z37" s="201"/>
      <c r="AA37" s="11" t="str">
        <f t="shared" si="19"/>
        <v>ffins_g_bs_A</v>
      </c>
      <c r="AB37" s="11" t="str">
        <f t="shared" si="20"/>
        <v>ffins_g_bs_L</v>
      </c>
      <c r="AC37" s="23" t="str">
        <f t="shared" si="21"/>
        <v>ffins_g_bs_n</v>
      </c>
      <c r="AD37" s="11" t="str">
        <f t="shared" si="40"/>
        <v>F6_S13_A_bs</v>
      </c>
      <c r="AE37" s="11" t="str">
        <f t="shared" si="41"/>
        <v>F6_S13_L_bs</v>
      </c>
      <c r="AF37" s="12" t="e">
        <f>HLOOKUP(AB37,data!$B$1:$AWE$23, VLOOKUP( BS!$A$1, BS!$A$66:$B$93, 2, FALSE), FALSE)</f>
        <v>#N/A</v>
      </c>
      <c r="AG37" s="12" t="e">
        <f>HLOOKUP(AC37,data!$B$1:$AWE$23, VLOOKUP( BS!$A$1, BS!$A$66:$B$93, 2, FALSE), FALSE)</f>
        <v>#N/A</v>
      </c>
      <c r="AH37" s="12" t="e">
        <f t="shared" si="34"/>
        <v>#N/A</v>
      </c>
      <c r="AI37" s="205" t="e">
        <f>HLOOKUP(AA37,data!$B$1:$AWE$23, VLOOKUP( BS!$A$1, BS!$A$66:$B$93, 2, FALSE), FALSE)</f>
        <v>#N/A</v>
      </c>
      <c r="AJ37" s="201"/>
      <c r="AK37" s="11" t="str">
        <f t="shared" si="22"/>
        <v>ffins_f_bs_A</v>
      </c>
      <c r="AL37" s="11" t="str">
        <f t="shared" si="23"/>
        <v>ffins_f_bs_L</v>
      </c>
      <c r="AM37" s="23" t="str">
        <f t="shared" si="24"/>
        <v>ffins_f_bs_n</v>
      </c>
      <c r="AN37" s="11" t="str">
        <f t="shared" si="42"/>
        <v>F6_S12_A_bs</v>
      </c>
      <c r="AO37" s="11" t="str">
        <f t="shared" si="43"/>
        <v>F6_S12_L_bs</v>
      </c>
      <c r="AP37" s="12">
        <f>HLOOKUP(AL37,data!$B$1:$AWE$23, VLOOKUP( BS!$A$1, BS!$A$66:$B$93, 2, FALSE), FALSE)</f>
        <v>2907935</v>
      </c>
      <c r="AQ37" s="12">
        <f>HLOOKUP(AM37,data!$B$1:$AWE$23, VLOOKUP( BS!$A$1, BS!$A$66:$B$93, 2, FALSE), FALSE)</f>
        <v>-2899001</v>
      </c>
      <c r="AR37" s="12">
        <f t="shared" si="35"/>
        <v>5806936</v>
      </c>
      <c r="AS37" s="205">
        <f>HLOOKUP(AK37,data!$B$1:$AWE$23, VLOOKUP( BS!$A$1, BS!$A$66:$B$93, 2, FALSE), FALSE)</f>
        <v>8934</v>
      </c>
      <c r="AT37" s="201"/>
      <c r="AU37" s="11" t="str">
        <f t="shared" si="25"/>
        <v>ffins_nf_bs_A</v>
      </c>
      <c r="AV37" s="11" t="str">
        <f t="shared" si="26"/>
        <v>ffins_nf_bs_L</v>
      </c>
      <c r="AW37" s="23" t="str">
        <f t="shared" si="27"/>
        <v>ffins_nf_bs_n</v>
      </c>
      <c r="AX37" s="11" t="str">
        <f t="shared" si="44"/>
        <v>F6_S11_A_bs</v>
      </c>
      <c r="AY37" s="11" t="str">
        <f t="shared" si="45"/>
        <v>F6_S11_L_bs</v>
      </c>
      <c r="AZ37" s="12" t="e">
        <f>HLOOKUP(AV37,data!$B$1:$AWE$23, VLOOKUP( BS!$A$1, BS!$A$66:$B$93, 2, FALSE), FALSE)</f>
        <v>#N/A</v>
      </c>
      <c r="BA37" s="12" t="e">
        <f>HLOOKUP(AW37,data!$B$1:$AWE$23, VLOOKUP( BS!$A$1, BS!$A$66:$B$93, 2, FALSE), FALSE)</f>
        <v>#N/A</v>
      </c>
      <c r="BB37" s="12" t="e">
        <f t="shared" si="36"/>
        <v>#N/A</v>
      </c>
      <c r="BC37" s="205" t="e">
        <f>HLOOKUP(AU37,data!$B$1:$AWE$23, VLOOKUP( BS!$A$1, BS!$A$66:$B$93, 2, FALSE), FALSE)</f>
        <v>#N/A</v>
      </c>
      <c r="BD37" s="201"/>
      <c r="BE37" s="11" t="str">
        <f t="shared" si="28"/>
        <v>ffins_row_bs_A</v>
      </c>
      <c r="BF37" s="11" t="str">
        <f t="shared" si="29"/>
        <v>ffins_row_bs_L</v>
      </c>
      <c r="BG37" s="23" t="str">
        <f t="shared" si="30"/>
        <v>ffins_row_bs_n</v>
      </c>
      <c r="BH37" s="11" t="str">
        <f t="shared" si="46"/>
        <v>F6_S2_A_bs</v>
      </c>
      <c r="BI37" s="11" t="str">
        <f t="shared" si="47"/>
        <v>F6_S2_L_bs</v>
      </c>
      <c r="BJ37" s="12">
        <f>HLOOKUP(BF37,data!$B$1:$AWE$23, VLOOKUP( BS!$A$1, BS!$A$66:$B$93, 2, FALSE), FALSE)</f>
        <v>8319</v>
      </c>
      <c r="BK37" s="12">
        <f>HLOOKUP(BG37,data!$B$1:$AWE$23, VLOOKUP( BS!$A$1, BS!$A$66:$B$93, 2, FALSE), FALSE)</f>
        <v>8405</v>
      </c>
      <c r="BL37" s="12">
        <f t="shared" si="37"/>
        <v>-86</v>
      </c>
      <c r="BM37" s="205">
        <f>HLOOKUP(BE37,data!$B$1:$AWE$23, VLOOKUP( BS!$A$1, BS!$A$66:$B$93, 2, FALSE), FALSE)</f>
        <v>16724</v>
      </c>
      <c r="BO37" s="201"/>
    </row>
    <row r="38" spans="1:70" s="20" customFormat="1" x14ac:dyDescent="0.2">
      <c r="A38" s="25" t="s">
        <v>201</v>
      </c>
      <c r="B38" s="26" t="s">
        <v>202</v>
      </c>
      <c r="D38" s="25" t="s">
        <v>210</v>
      </c>
      <c r="E38" s="1" t="str">
        <f t="shared" si="31"/>
        <v>ffins_nltr</v>
      </c>
      <c r="F38" s="21" t="str">
        <f t="shared" si="12"/>
        <v>ffins_nltr_s1_bs</v>
      </c>
      <c r="G38" s="21" t="str">
        <f t="shared" si="13"/>
        <v>ffins_nltr_s1_bs_n</v>
      </c>
      <c r="H38" s="20" t="str">
        <f t="shared" si="14"/>
        <v>ffins_nltr_s1_bs_A</v>
      </c>
      <c r="I38" s="20" t="str">
        <f t="shared" si="15"/>
        <v>ffins_nltr_s1_bs_L</v>
      </c>
      <c r="L38" s="22">
        <f>HLOOKUP(H38,data!$B$1:$AWE$23, VLOOKUP( BS!$A$1, BS!$A$66:$B$93, 2, FALSE), FALSE)</f>
        <v>101518</v>
      </c>
      <c r="M38" s="22">
        <f>HLOOKUP(I38,data!$B$1:$AWE$23, VLOOKUP( BS!$A$1, BS!$A$66:$B$93, 2, FALSE), FALSE)</f>
        <v>93199</v>
      </c>
      <c r="N38" s="22">
        <f t="shared" si="32"/>
        <v>8319</v>
      </c>
      <c r="O38" s="205">
        <f>HLOOKUP(G38,data!$B$1:$AWE$23, VLOOKUP( BS!$A$1, BS!$A$66:$B$93, 2, FALSE), FALSE)</f>
        <v>8319</v>
      </c>
      <c r="P38" s="203"/>
      <c r="Q38" s="20" t="str">
        <f t="shared" si="16"/>
        <v>ffins_nltr_h_bs_A</v>
      </c>
      <c r="R38" s="20" t="str">
        <f t="shared" si="17"/>
        <v>ffins_nltr_h_bs_L</v>
      </c>
      <c r="S38" s="21" t="str">
        <f t="shared" si="18"/>
        <v>ffins_nltr_h_bs_n</v>
      </c>
      <c r="T38" s="20" t="str">
        <f t="shared" si="38"/>
        <v>F61_S14_S15_A_bs</v>
      </c>
      <c r="U38" s="20" t="str">
        <f t="shared" si="39"/>
        <v>F61_S14_S15_L_bs</v>
      </c>
      <c r="V38" s="22" t="e">
        <f>HLOOKUP(R38,data!$B$1:$AWE$23, VLOOKUP( BS!$A$1, BS!$A$66:$B$93, 2, FALSE), FALSE)</f>
        <v>#N/A</v>
      </c>
      <c r="W38" s="22" t="e">
        <f>HLOOKUP(S38,data!$B$1:$AWE$23, VLOOKUP( BS!$A$1, BS!$A$66:$B$93, 2, FALSE), FALSE)</f>
        <v>#N/A</v>
      </c>
      <c r="X38" s="22" t="e">
        <f t="shared" si="33"/>
        <v>#N/A</v>
      </c>
      <c r="Y38" s="205" t="e">
        <f>HLOOKUP(Q38,data!$B$1:$AWE$23, VLOOKUP( BS!$A$1, BS!$A$66:$B$93, 2, FALSE), FALSE)</f>
        <v>#N/A</v>
      </c>
      <c r="Z38" s="203"/>
      <c r="AA38" s="20" t="str">
        <f t="shared" si="19"/>
        <v>ffins_nltr_g_bs_A</v>
      </c>
      <c r="AB38" s="20" t="str">
        <f t="shared" si="20"/>
        <v>ffins_nltr_g_bs_L</v>
      </c>
      <c r="AC38" s="21" t="str">
        <f t="shared" si="21"/>
        <v>ffins_nltr_g_bs_n</v>
      </c>
      <c r="AD38" s="20" t="str">
        <f t="shared" si="40"/>
        <v>F61_S13_A_bs</v>
      </c>
      <c r="AE38" s="20" t="str">
        <f t="shared" si="41"/>
        <v>F61_S13_L_bs</v>
      </c>
      <c r="AF38" s="22" t="e">
        <f>HLOOKUP(AB38,data!$B$1:$AWE$23, VLOOKUP( BS!$A$1, BS!$A$66:$B$93, 2, FALSE), FALSE)</f>
        <v>#N/A</v>
      </c>
      <c r="AG38" s="22" t="e">
        <f>HLOOKUP(AC38,data!$B$1:$AWE$23, VLOOKUP( BS!$A$1, BS!$A$66:$B$93, 2, FALSE), FALSE)</f>
        <v>#N/A</v>
      </c>
      <c r="AH38" s="22" t="e">
        <f t="shared" si="34"/>
        <v>#N/A</v>
      </c>
      <c r="AI38" s="205" t="e">
        <f>HLOOKUP(AA38,data!$B$1:$AWE$23, VLOOKUP( BS!$A$1, BS!$A$66:$B$93, 2, FALSE), FALSE)</f>
        <v>#N/A</v>
      </c>
      <c r="AJ38" s="203"/>
      <c r="AK38" s="20" t="str">
        <f t="shared" si="22"/>
        <v>ffins_nltr_f_bs_A</v>
      </c>
      <c r="AL38" s="20" t="str">
        <f t="shared" si="23"/>
        <v>ffins_nltr_f_bs_L</v>
      </c>
      <c r="AM38" s="21" t="str">
        <f t="shared" si="24"/>
        <v>ffins_nltr_f_bs_n</v>
      </c>
      <c r="AN38" s="20" t="str">
        <f t="shared" si="42"/>
        <v>F61_S12_A_bs</v>
      </c>
      <c r="AO38" s="20" t="str">
        <f t="shared" si="43"/>
        <v>F61_S12_L_bs</v>
      </c>
      <c r="AP38" s="22">
        <f>HLOOKUP(AL38,data!$B$1:$AWE$23, VLOOKUP( BS!$A$1, BS!$A$66:$B$93, 2, FALSE), FALSE)</f>
        <v>93199</v>
      </c>
      <c r="AQ38" s="22">
        <f>HLOOKUP(AM38,data!$B$1:$AWE$23, VLOOKUP( BS!$A$1, BS!$A$66:$B$93, 2, FALSE), FALSE)</f>
        <v>-84265</v>
      </c>
      <c r="AR38" s="22">
        <f t="shared" si="35"/>
        <v>177464</v>
      </c>
      <c r="AS38" s="205">
        <f>HLOOKUP(AK38,data!$B$1:$AWE$23, VLOOKUP( BS!$A$1, BS!$A$66:$B$93, 2, FALSE), FALSE)</f>
        <v>8934</v>
      </c>
      <c r="AT38" s="203"/>
      <c r="AU38" s="20" t="str">
        <f t="shared" si="25"/>
        <v>ffins_nltr_nf_bs_A</v>
      </c>
      <c r="AV38" s="20" t="str">
        <f t="shared" si="26"/>
        <v>ffins_nltr_nf_bs_L</v>
      </c>
      <c r="AW38" s="21" t="str">
        <f t="shared" si="27"/>
        <v>ffins_nltr_nf_bs_n</v>
      </c>
      <c r="AX38" s="20" t="str">
        <f t="shared" si="44"/>
        <v>F61_S11_A_bs</v>
      </c>
      <c r="AY38" s="20" t="str">
        <f t="shared" si="45"/>
        <v>F61_S11_L_bs</v>
      </c>
      <c r="AZ38" s="22" t="e">
        <f>HLOOKUP(AV38,data!$B$1:$AWE$23, VLOOKUP( BS!$A$1, BS!$A$66:$B$93, 2, FALSE), FALSE)</f>
        <v>#N/A</v>
      </c>
      <c r="BA38" s="22" t="e">
        <f>HLOOKUP(AW38,data!$B$1:$AWE$23, VLOOKUP( BS!$A$1, BS!$A$66:$B$93, 2, FALSE), FALSE)</f>
        <v>#N/A</v>
      </c>
      <c r="BB38" s="22" t="e">
        <f t="shared" si="36"/>
        <v>#N/A</v>
      </c>
      <c r="BC38" s="205" t="e">
        <f>HLOOKUP(AU38,data!$B$1:$AWE$23, VLOOKUP( BS!$A$1, BS!$A$66:$B$93, 2, FALSE), FALSE)</f>
        <v>#N/A</v>
      </c>
      <c r="BD38" s="203"/>
      <c r="BE38" s="20" t="str">
        <f t="shared" si="28"/>
        <v>ffins_nltr_row_bs_A</v>
      </c>
      <c r="BF38" s="20" t="str">
        <f t="shared" si="29"/>
        <v>ffins_nltr_row_bs_L</v>
      </c>
      <c r="BG38" s="21" t="str">
        <f t="shared" si="30"/>
        <v>ffins_nltr_row_bs_n</v>
      </c>
      <c r="BH38" s="20" t="str">
        <f t="shared" si="46"/>
        <v>F61_S2_A_bs</v>
      </c>
      <c r="BI38" s="20" t="str">
        <f t="shared" si="47"/>
        <v>F61_S2_L_bs</v>
      </c>
      <c r="BJ38" s="22" t="e">
        <f>HLOOKUP(BF38,data!$B$1:$AWE$23, VLOOKUP( BS!$A$1, BS!$A$66:$B$93, 2, FALSE), FALSE)</f>
        <v>#N/A</v>
      </c>
      <c r="BK38" s="22" t="e">
        <f>HLOOKUP(BG38,data!$B$1:$AWE$23, VLOOKUP( BS!$A$1, BS!$A$66:$B$93, 2, FALSE), FALSE)</f>
        <v>#N/A</v>
      </c>
      <c r="BL38" s="22" t="e">
        <f t="shared" si="37"/>
        <v>#N/A</v>
      </c>
      <c r="BM38" s="205" t="e">
        <f>HLOOKUP(BE38,data!$B$1:$AWE$23, VLOOKUP( BS!$A$1, BS!$A$66:$B$93, 2, FALSE), FALSE)</f>
        <v>#N/A</v>
      </c>
      <c r="BO38" s="203"/>
    </row>
    <row r="39" spans="1:70" x14ac:dyDescent="0.2">
      <c r="A39" s="25" t="s">
        <v>204</v>
      </c>
      <c r="B39" s="26" t="s">
        <v>205</v>
      </c>
      <c r="D39" s="25" t="s">
        <v>211</v>
      </c>
      <c r="E39" s="1"/>
      <c r="F39" s="1"/>
      <c r="G39" s="1"/>
      <c r="L39" s="7"/>
      <c r="M39" s="7"/>
      <c r="N39" s="7"/>
      <c r="O39" s="7"/>
      <c r="P39" s="198"/>
      <c r="Q39" s="6"/>
      <c r="S39" s="1"/>
      <c r="T39" s="6"/>
      <c r="U39" s="6"/>
      <c r="V39" s="7"/>
      <c r="W39" s="7"/>
      <c r="X39" s="7"/>
      <c r="Y39" s="7"/>
      <c r="Z39" s="198"/>
      <c r="AA39" s="6"/>
      <c r="AC39" s="1"/>
      <c r="AD39" s="6"/>
      <c r="AE39" s="6"/>
      <c r="AF39" s="7"/>
      <c r="AG39" s="7"/>
      <c r="AH39" s="7"/>
      <c r="AI39" s="7"/>
      <c r="AJ39" s="198"/>
      <c r="AK39" s="6"/>
      <c r="AM39" s="1"/>
      <c r="AN39" s="6"/>
      <c r="AO39" s="6"/>
      <c r="AP39" s="7"/>
      <c r="AQ39" s="7"/>
      <c r="AR39" s="7"/>
      <c r="AS39" s="7"/>
      <c r="AT39" s="198"/>
      <c r="AU39" s="6"/>
      <c r="AW39" s="1"/>
      <c r="AX39" s="6"/>
      <c r="AY39" s="6"/>
      <c r="AZ39" s="7"/>
      <c r="BA39" s="7"/>
      <c r="BB39" s="7"/>
      <c r="BC39" s="7"/>
      <c r="BD39" s="198"/>
      <c r="BE39" s="6"/>
      <c r="BG39" s="1"/>
      <c r="BH39" s="6"/>
      <c r="BI39" s="6"/>
      <c r="BJ39" s="7"/>
      <c r="BK39" s="7"/>
      <c r="BL39" s="7"/>
      <c r="BM39" s="7"/>
      <c r="BO39" s="198"/>
    </row>
    <row r="40" spans="1:70" s="20" customFormat="1" x14ac:dyDescent="0.2">
      <c r="A40" s="25" t="s">
        <v>246</v>
      </c>
      <c r="B40" s="25" t="s">
        <v>56</v>
      </c>
      <c r="D40" s="25" t="s">
        <v>187</v>
      </c>
      <c r="E40" s="1" t="str">
        <f t="shared" ref="E40:E41" si="48">CONCATENATE("ff", D40)</f>
        <v>ffins_nl</v>
      </c>
      <c r="F40" s="21" t="str">
        <f>CONCATENATE($E40, "_", H$3, "_", $C$23)</f>
        <v>ffins_nl_s1_bs</v>
      </c>
      <c r="G40" s="21" t="str">
        <f>CONCATENATE($E40, "_", G$3, "_", $C$23,"_",$E$24)</f>
        <v>ffins_nl_s1_bs_n</v>
      </c>
      <c r="H40" s="20" t="str">
        <f>CONCATENATE($E40, "_", G$3, "_", $C$23,"_",J$2)</f>
        <v>ffins_nl_s1_bs_A</v>
      </c>
      <c r="I40" s="20" t="str">
        <f>CONCATENATE($E40, "_", H$3, "_", $C$23,"_",K$2)</f>
        <v>ffins_nl_s1_bs_L</v>
      </c>
      <c r="L40" s="22" t="e">
        <f>HLOOKUP(H40,data!$B$1:$AWE$23, VLOOKUP( BS!$A$1, BS!$A$66:$B$93, 2, FALSE), FALSE)</f>
        <v>#N/A</v>
      </c>
      <c r="M40" s="22" t="e">
        <f>HLOOKUP(I40,data!$B$1:$AWE$23, VLOOKUP( BS!$A$1, BS!$A$66:$B$93, 2, FALSE), FALSE)</f>
        <v>#N/A</v>
      </c>
      <c r="N40" s="22" t="e">
        <f>L40-M40</f>
        <v>#N/A</v>
      </c>
      <c r="O40" s="205" t="e">
        <f>HLOOKUP(G40,data!$B$1:$AWE$23, VLOOKUP( BS!$A$1, BS!$A$66:$B$93, 2, FALSE), FALSE)</f>
        <v>#N/A</v>
      </c>
      <c r="P40" s="203"/>
      <c r="Q40" s="20" t="str">
        <f>CONCATENATE($E40, "_", Q$3, "_", $C$23,"_",T$2)</f>
        <v>ffins_nl_h_bs_A</v>
      </c>
      <c r="R40" s="20" t="str">
        <f>CONCATENATE($E40, "_", R$3, "_", $C$23,"_",U$2)</f>
        <v>ffins_nl_h_bs_L</v>
      </c>
      <c r="S40" s="21" t="str">
        <f>CONCATENATE($E40, "_", Q$3, "_", $C$23,"_",$E$24)</f>
        <v>ffins_nl_h_bs_n</v>
      </c>
      <c r="T40" s="20" t="str">
        <f>CONCATENATE($A40,"_",V$2,"_",T$2,"_",$A$2)</f>
        <v>F61_F66_S14_S15_A_bs</v>
      </c>
      <c r="U40" s="20" t="str">
        <f>CONCATENATE($A40,"_",W$2,"_",U$2,"_",$A$2)</f>
        <v>F61_F66_S14_S15_L_bs</v>
      </c>
      <c r="V40" s="22" t="e">
        <f>HLOOKUP(R40,data!$B$1:$AWE$23, VLOOKUP( BS!$A$1, BS!$A$66:$B$93, 2, FALSE), FALSE)</f>
        <v>#N/A</v>
      </c>
      <c r="W40" s="22" t="e">
        <f>HLOOKUP(S40,data!$B$1:$AWE$23, VLOOKUP( BS!$A$1, BS!$A$66:$B$93, 2, FALSE), FALSE)</f>
        <v>#N/A</v>
      </c>
      <c r="X40" s="22" t="e">
        <f>V40-W40</f>
        <v>#N/A</v>
      </c>
      <c r="Y40" s="205" t="e">
        <f>HLOOKUP(Q40,data!$B$1:$AWE$23, VLOOKUP( BS!$A$1, BS!$A$66:$B$93, 2, FALSE), FALSE)</f>
        <v>#N/A</v>
      </c>
      <c r="Z40" s="203"/>
      <c r="AA40" s="20" t="str">
        <f>CONCATENATE($E40, "_", AA$3, "_", $C$23,"_",AD$2)</f>
        <v>ffins_nl_g_bs_A</v>
      </c>
      <c r="AB40" s="20" t="str">
        <f>CONCATENATE($E40, "_", AB$3, "_", $C$23,"_",AE$2)</f>
        <v>ffins_nl_g_bs_L</v>
      </c>
      <c r="AC40" s="21" t="str">
        <f>CONCATENATE($E40, "_", AA$3, "_", $C$23,"_",$E$24)</f>
        <v>ffins_nl_g_bs_n</v>
      </c>
      <c r="AD40" s="20" t="str">
        <f>CONCATENATE($A40,"_",AF$2,"_",AD$2,"_",$A$2)</f>
        <v>F61_F66_S13_A_bs</v>
      </c>
      <c r="AE40" s="20" t="str">
        <f>CONCATENATE($A40,"_",AG$2,"_",AE$2,"_",$A$2)</f>
        <v>F61_F66_S13_L_bs</v>
      </c>
      <c r="AF40" s="22" t="e">
        <f>HLOOKUP(AB40,data!$B$1:$AWE$23, VLOOKUP( BS!$A$1, BS!$A$66:$B$93, 2, FALSE), FALSE)</f>
        <v>#N/A</v>
      </c>
      <c r="AG40" s="22" t="e">
        <f>HLOOKUP(AC40,data!$B$1:$AWE$23, VLOOKUP( BS!$A$1, BS!$A$66:$B$93, 2, FALSE), FALSE)</f>
        <v>#N/A</v>
      </c>
      <c r="AH40" s="22" t="e">
        <f>AF40-AG40</f>
        <v>#N/A</v>
      </c>
      <c r="AI40" s="205" t="e">
        <f>HLOOKUP(AA40,data!$B$1:$AWE$23, VLOOKUP( BS!$A$1, BS!$A$66:$B$93, 2, FALSE), FALSE)</f>
        <v>#N/A</v>
      </c>
      <c r="AJ40" s="203"/>
      <c r="AK40" s="20" t="str">
        <f>CONCATENATE($E40, "_", AK$3, "_", $C$23,"_",AN$2)</f>
        <v>ffins_nl_f_bs_A</v>
      </c>
      <c r="AL40" s="20" t="str">
        <f>CONCATENATE($E40, "_", AL$3, "_", $C$23,"_",AO$2)</f>
        <v>ffins_nl_f_bs_L</v>
      </c>
      <c r="AM40" s="21" t="str">
        <f>CONCATENATE($E40, "_", AK$3, "_", $C$23,"_",$E$24)</f>
        <v>ffins_nl_f_bs_n</v>
      </c>
      <c r="AN40" s="20" t="str">
        <f>CONCATENATE($A40,"_",AP$2,"_",AN$2,"_",$A$2)</f>
        <v>F61_F66_S12_A_bs</v>
      </c>
      <c r="AO40" s="20" t="str">
        <f>CONCATENATE($A40,"_",AQ$2,"_",AO$2,"_",$A$2)</f>
        <v>F61_F66_S12_L_bs</v>
      </c>
      <c r="AP40" s="22" t="e">
        <f>HLOOKUP(AL40,data!$B$1:$AWE$23, VLOOKUP( BS!$A$1, BS!$A$66:$B$93, 2, FALSE), FALSE)</f>
        <v>#N/A</v>
      </c>
      <c r="AQ40" s="22" t="e">
        <f>HLOOKUP(AM40,data!$B$1:$AWE$23, VLOOKUP( BS!$A$1, BS!$A$66:$B$93, 2, FALSE), FALSE)</f>
        <v>#N/A</v>
      </c>
      <c r="AR40" s="22" t="e">
        <f>AP40-AQ40</f>
        <v>#N/A</v>
      </c>
      <c r="AS40" s="205" t="e">
        <f>HLOOKUP(AK40,data!$B$1:$AWE$23, VLOOKUP( BS!$A$1, BS!$A$66:$B$93, 2, FALSE), FALSE)</f>
        <v>#N/A</v>
      </c>
      <c r="AT40" s="203"/>
      <c r="AU40" s="20" t="str">
        <f>CONCATENATE($E40, "_", AU$3, "_", $C$23,"_",AX$2)</f>
        <v>ffins_nl_nf_bs_A</v>
      </c>
      <c r="AV40" s="20" t="str">
        <f>CONCATENATE($E40, "_", AV$3, "_", $C$23,"_",AY$2)</f>
        <v>ffins_nl_nf_bs_L</v>
      </c>
      <c r="AW40" s="21" t="str">
        <f>CONCATENATE($E40, "_", AU$3, "_", $C$23,"_",$E$24)</f>
        <v>ffins_nl_nf_bs_n</v>
      </c>
      <c r="AX40" s="20" t="str">
        <f>CONCATENATE($A40,"_",AZ$2,"_",AX$2,"_",$A$2)</f>
        <v>F61_F66_S11_A_bs</v>
      </c>
      <c r="AY40" s="20" t="str">
        <f>CONCATENATE($A40,"_",BA$2,"_",AY$2,"_",$A$2)</f>
        <v>F61_F66_S11_L_bs</v>
      </c>
      <c r="AZ40" s="22" t="e">
        <f>HLOOKUP(AV40,data!$B$1:$AWE$23, VLOOKUP( BS!$A$1, BS!$A$66:$B$93, 2, FALSE), FALSE)</f>
        <v>#N/A</v>
      </c>
      <c r="BA40" s="22" t="e">
        <f>HLOOKUP(AW40,data!$B$1:$AWE$23, VLOOKUP( BS!$A$1, BS!$A$66:$B$93, 2, FALSE), FALSE)</f>
        <v>#N/A</v>
      </c>
      <c r="BB40" s="22" t="e">
        <f>AZ40-BA40</f>
        <v>#N/A</v>
      </c>
      <c r="BC40" s="205" t="e">
        <f>HLOOKUP(AU40,data!$B$1:$AWE$23, VLOOKUP( BS!$A$1, BS!$A$66:$B$93, 2, FALSE), FALSE)</f>
        <v>#N/A</v>
      </c>
      <c r="BD40" s="203"/>
      <c r="BE40" s="20" t="str">
        <f>CONCATENATE($E40, "_", BE$3, "_", $C$23,"_",BH$2)</f>
        <v>ffins_nl_row_bs_A</v>
      </c>
      <c r="BF40" s="20" t="str">
        <f>CONCATENATE($E40, "_", BF$3, "_", $C$23,"_",BI$2)</f>
        <v>ffins_nl_row_bs_L</v>
      </c>
      <c r="BG40" s="21" t="str">
        <f>CONCATENATE($E40, "_", BE$3, "_", $C$23,"_",$E$24)</f>
        <v>ffins_nl_row_bs_n</v>
      </c>
      <c r="BH40" s="20" t="str">
        <f>CONCATENATE($A40,"_",BJ$2,"_",BH$2,"_",$A$2)</f>
        <v>F61_F66_S2_A_bs</v>
      </c>
      <c r="BI40" s="20" t="str">
        <f>CONCATENATE($A40,"_",BK$2,"_",BI$2,"_",$A$2)</f>
        <v>F61_F66_S2_L_bs</v>
      </c>
      <c r="BJ40" s="22" t="e">
        <f>HLOOKUP(BF40,data!$B$1:$AWE$23, VLOOKUP( BS!$A$1, BS!$A$66:$B$93, 2, FALSE), FALSE)</f>
        <v>#N/A</v>
      </c>
      <c r="BK40" s="22" t="e">
        <f>HLOOKUP(BG40,data!$B$1:$AWE$23, VLOOKUP( BS!$A$1, BS!$A$66:$B$93, 2, FALSE), FALSE)</f>
        <v>#N/A</v>
      </c>
      <c r="BL40" s="22" t="e">
        <f>BJ40-BK40</f>
        <v>#N/A</v>
      </c>
      <c r="BM40" s="205" t="e">
        <f>HLOOKUP(BE40,data!$B$1:$AWE$23, VLOOKUP( BS!$A$1, BS!$A$66:$B$93, 2, FALSE), FALSE)</f>
        <v>#N/A</v>
      </c>
      <c r="BO40" s="203"/>
    </row>
    <row r="41" spans="1:70" s="20" customFormat="1" x14ac:dyDescent="0.2">
      <c r="A41" s="25" t="s">
        <v>64</v>
      </c>
      <c r="B41" s="26" t="s">
        <v>203</v>
      </c>
      <c r="D41" s="25" t="s">
        <v>188</v>
      </c>
      <c r="E41" s="1" t="str">
        <f t="shared" si="48"/>
        <v>ffins_l</v>
      </c>
      <c r="F41" s="21" t="str">
        <f>CONCATENATE($E41, "_", H$3, "_", $C$23)</f>
        <v>ffins_l_s1_bs</v>
      </c>
      <c r="G41" s="21" t="str">
        <f>CONCATENATE($E41, "_", G$3, "_", $C$23,"_",$E$24)</f>
        <v>ffins_l_s1_bs_n</v>
      </c>
      <c r="H41" s="20" t="str">
        <f>CONCATENATE($E41, "_", G$3, "_", $C$23,"_",J$2)</f>
        <v>ffins_l_s1_bs_A</v>
      </c>
      <c r="I41" s="20" t="str">
        <f>CONCATENATE($E41, "_", H$3, "_", $C$23,"_",K$2)</f>
        <v>ffins_l_s1_bs_L</v>
      </c>
      <c r="L41" s="22" t="e">
        <f>HLOOKUP(H41,data!$B$1:$AWE$23, VLOOKUP( BS!$A$1, BS!$A$66:$B$93, 2, FALSE), FALSE)</f>
        <v>#N/A</v>
      </c>
      <c r="M41" s="22" t="e">
        <f>HLOOKUP(I41,data!$B$1:$AWE$23, VLOOKUP( BS!$A$1, BS!$A$66:$B$93, 2, FALSE), FALSE)</f>
        <v>#N/A</v>
      </c>
      <c r="N41" s="22" t="e">
        <f>L41-M41</f>
        <v>#N/A</v>
      </c>
      <c r="O41" s="205" t="e">
        <f>HLOOKUP(G41,data!$B$1:$AWE$23, VLOOKUP( BS!$A$1, BS!$A$66:$B$93, 2, FALSE), FALSE)</f>
        <v>#N/A</v>
      </c>
      <c r="P41" s="203"/>
      <c r="Q41" s="20" t="str">
        <f>CONCATENATE($E41, "_", Q$3, "_", $C$23,"_",T$2)</f>
        <v>ffins_l_h_bs_A</v>
      </c>
      <c r="R41" s="20" t="str">
        <f>CONCATENATE($E41, "_", R$3, "_", $C$23,"_",U$2)</f>
        <v>ffins_l_h_bs_L</v>
      </c>
      <c r="S41" s="21" t="str">
        <f>CONCATENATE($E41, "_", Q$3, "_", $C$23,"_",$E$24)</f>
        <v>ffins_l_h_bs_n</v>
      </c>
      <c r="T41" s="20" t="str">
        <f>CONCATENATE($A41,"_",V$2,"_",T$2,"_",$A$2)</f>
        <v>F62_S14_S15_A_bs</v>
      </c>
      <c r="U41" s="20" t="str">
        <f>CONCATENATE($A41,"_",W$2,"_",U$2,"_",$A$2)</f>
        <v>F62_S14_S15_L_bs</v>
      </c>
      <c r="V41" s="22" t="e">
        <f>HLOOKUP(R41,data!$B$1:$AWE$23, VLOOKUP( BS!$A$1, BS!$A$66:$B$93, 2, FALSE), FALSE)</f>
        <v>#N/A</v>
      </c>
      <c r="W41" s="22" t="e">
        <f>HLOOKUP(S41,data!$B$1:$AWE$23, VLOOKUP( BS!$A$1, BS!$A$66:$B$93, 2, FALSE), FALSE)</f>
        <v>#N/A</v>
      </c>
      <c r="X41" s="22" t="e">
        <f>V41-W41</f>
        <v>#N/A</v>
      </c>
      <c r="Y41" s="205" t="e">
        <f>HLOOKUP(Q41,data!$B$1:$AWE$23, VLOOKUP( BS!$A$1, BS!$A$66:$B$93, 2, FALSE), FALSE)</f>
        <v>#N/A</v>
      </c>
      <c r="Z41" s="203"/>
      <c r="AA41" s="20" t="str">
        <f>CONCATENATE($E41, "_", AA$3, "_", $C$23,"_",AD$2)</f>
        <v>ffins_l_g_bs_A</v>
      </c>
      <c r="AB41" s="20" t="str">
        <f>CONCATENATE($E41, "_", AB$3, "_", $C$23,"_",AE$2)</f>
        <v>ffins_l_g_bs_L</v>
      </c>
      <c r="AC41" s="21" t="str">
        <f>CONCATENATE($E41, "_", AA$3, "_", $C$23,"_",$E$24)</f>
        <v>ffins_l_g_bs_n</v>
      </c>
      <c r="AD41" s="20" t="str">
        <f>CONCATENATE($A41,"_",AF$2,"_",AD$2,"_",$A$2)</f>
        <v>F62_S13_A_bs</v>
      </c>
      <c r="AE41" s="20" t="str">
        <f>CONCATENATE($A41,"_",AG$2,"_",AE$2,"_",$A$2)</f>
        <v>F62_S13_L_bs</v>
      </c>
      <c r="AF41" s="22" t="e">
        <f>HLOOKUP(AB41,data!$B$1:$AWE$23, VLOOKUP( BS!$A$1, BS!$A$66:$B$93, 2, FALSE), FALSE)</f>
        <v>#N/A</v>
      </c>
      <c r="AG41" s="22" t="e">
        <f>HLOOKUP(AC41,data!$B$1:$AWE$23, VLOOKUP( BS!$A$1, BS!$A$66:$B$93, 2, FALSE), FALSE)</f>
        <v>#N/A</v>
      </c>
      <c r="AH41" s="22" t="e">
        <f>AF41-AG41</f>
        <v>#N/A</v>
      </c>
      <c r="AI41" s="205" t="e">
        <f>HLOOKUP(AA41,data!$B$1:$AWE$23, VLOOKUP( BS!$A$1, BS!$A$66:$B$93, 2, FALSE), FALSE)</f>
        <v>#N/A</v>
      </c>
      <c r="AJ41" s="203"/>
      <c r="AK41" s="20" t="str">
        <f>CONCATENATE($E41, "_", AK$3, "_", $C$23,"_",AN$2)</f>
        <v>ffins_l_f_bs_A</v>
      </c>
      <c r="AL41" s="20" t="str">
        <f>CONCATENATE($E41, "_", AL$3, "_", $C$23,"_",AO$2)</f>
        <v>ffins_l_f_bs_L</v>
      </c>
      <c r="AM41" s="21" t="str">
        <f>CONCATENATE($E41, "_", AK$3, "_", $C$23,"_",$E$24)</f>
        <v>ffins_l_f_bs_n</v>
      </c>
      <c r="AN41" s="20" t="str">
        <f>CONCATENATE($A41,"_",AP$2,"_",AN$2,"_",$A$2)</f>
        <v>F62_S12_A_bs</v>
      </c>
      <c r="AO41" s="20" t="str">
        <f>CONCATENATE($A41,"_",AQ$2,"_",AO$2,"_",$A$2)</f>
        <v>F62_S12_L_bs</v>
      </c>
      <c r="AP41" s="22" t="e">
        <f>HLOOKUP(AL41,data!$B$1:$AWE$23, VLOOKUP( BS!$A$1, BS!$A$66:$B$93, 2, FALSE), FALSE)</f>
        <v>#N/A</v>
      </c>
      <c r="AQ41" s="22" t="e">
        <f>HLOOKUP(AM41,data!$B$1:$AWE$23, VLOOKUP( BS!$A$1, BS!$A$66:$B$93, 2, FALSE), FALSE)</f>
        <v>#N/A</v>
      </c>
      <c r="AR41" s="22" t="e">
        <f>AP41-AQ41</f>
        <v>#N/A</v>
      </c>
      <c r="AS41" s="205" t="e">
        <f>HLOOKUP(AK41,data!$B$1:$AWE$23, VLOOKUP( BS!$A$1, BS!$A$66:$B$93, 2, FALSE), FALSE)</f>
        <v>#N/A</v>
      </c>
      <c r="AT41" s="203"/>
      <c r="AU41" s="20" t="str">
        <f>CONCATENATE($E41, "_", AU$3, "_", $C$23,"_",AX$2)</f>
        <v>ffins_l_nf_bs_A</v>
      </c>
      <c r="AV41" s="20" t="str">
        <f>CONCATENATE($E41, "_", AV$3, "_", $C$23,"_",AY$2)</f>
        <v>ffins_l_nf_bs_L</v>
      </c>
      <c r="AW41" s="21" t="str">
        <f>CONCATENATE($E41, "_", AU$3, "_", $C$23,"_",$E$24)</f>
        <v>ffins_l_nf_bs_n</v>
      </c>
      <c r="AX41" s="20" t="str">
        <f>CONCATENATE($A41,"_",AZ$2,"_",AX$2,"_",$A$2)</f>
        <v>F62_S11_A_bs</v>
      </c>
      <c r="AY41" s="20" t="str">
        <f>CONCATENATE($A41,"_",BA$2,"_",AY$2,"_",$A$2)</f>
        <v>F62_S11_L_bs</v>
      </c>
      <c r="AZ41" s="22" t="e">
        <f>HLOOKUP(AV41,data!$B$1:$AWE$23, VLOOKUP( BS!$A$1, BS!$A$66:$B$93, 2, FALSE), FALSE)</f>
        <v>#N/A</v>
      </c>
      <c r="BA41" s="22" t="e">
        <f>HLOOKUP(AW41,data!$B$1:$AWE$23, VLOOKUP( BS!$A$1, BS!$A$66:$B$93, 2, FALSE), FALSE)</f>
        <v>#N/A</v>
      </c>
      <c r="BB41" s="22" t="e">
        <f>AZ41-BA41</f>
        <v>#N/A</v>
      </c>
      <c r="BC41" s="205" t="e">
        <f>HLOOKUP(AU41,data!$B$1:$AWE$23, VLOOKUP( BS!$A$1, BS!$A$66:$B$93, 2, FALSE), FALSE)</f>
        <v>#N/A</v>
      </c>
      <c r="BD41" s="203"/>
      <c r="BE41" s="20" t="str">
        <f>CONCATENATE($E41, "_", BE$3, "_", $C$23,"_",BH$2)</f>
        <v>ffins_l_row_bs_A</v>
      </c>
      <c r="BF41" s="20" t="str">
        <f>CONCATENATE($E41, "_", BF$3, "_", $C$23,"_",BI$2)</f>
        <v>ffins_l_row_bs_L</v>
      </c>
      <c r="BG41" s="21" t="str">
        <f>CONCATENATE($E41, "_", BE$3, "_", $C$23,"_",$E$24)</f>
        <v>ffins_l_row_bs_n</v>
      </c>
      <c r="BH41" s="20" t="str">
        <f>CONCATENATE($A41,"_",BJ$2,"_",BH$2,"_",$A$2)</f>
        <v>F62_S2_A_bs</v>
      </c>
      <c r="BI41" s="20" t="str">
        <f>CONCATENATE($A41,"_",BK$2,"_",BI$2,"_",$A$2)</f>
        <v>F62_S2_L_bs</v>
      </c>
      <c r="BJ41" s="22" t="e">
        <f>HLOOKUP(BF41,data!$B$1:$AWE$23, VLOOKUP( BS!$A$1, BS!$A$66:$B$93, 2, FALSE), FALSE)</f>
        <v>#N/A</v>
      </c>
      <c r="BK41" s="22" t="e">
        <f>HLOOKUP(BG41,data!$B$1:$AWE$23, VLOOKUP( BS!$A$1, BS!$A$66:$B$93, 2, FALSE), FALSE)</f>
        <v>#N/A</v>
      </c>
      <c r="BL41" s="22" t="e">
        <f>BJ41-BK41</f>
        <v>#N/A</v>
      </c>
      <c r="BM41" s="205" t="e">
        <f>HLOOKUP(BE41,data!$B$1:$AWE$23, VLOOKUP( BS!$A$1, BS!$A$66:$B$93, 2, FALSE), FALSE)</f>
        <v>#N/A</v>
      </c>
      <c r="BO41" s="203"/>
    </row>
    <row r="42" spans="1:70" s="20" customFormat="1" x14ac:dyDescent="0.2">
      <c r="A42" s="25" t="s">
        <v>208</v>
      </c>
      <c r="B42" s="25" t="s">
        <v>209</v>
      </c>
      <c r="D42" s="25" t="s">
        <v>189</v>
      </c>
      <c r="E42" s="1"/>
      <c r="F42" s="21"/>
      <c r="G42" s="21"/>
      <c r="L42" s="22"/>
      <c r="M42" s="22"/>
      <c r="N42" s="22"/>
      <c r="O42" s="22"/>
      <c r="P42" s="203"/>
      <c r="S42" s="21"/>
      <c r="V42" s="22"/>
      <c r="W42" s="22"/>
      <c r="X42" s="22"/>
      <c r="Y42" s="22"/>
      <c r="Z42" s="203"/>
      <c r="AC42" s="21"/>
      <c r="AF42" s="22"/>
      <c r="AG42" s="22"/>
      <c r="AH42" s="22"/>
      <c r="AI42" s="22"/>
      <c r="AJ42" s="203"/>
      <c r="AM42" s="21"/>
      <c r="AP42" s="22"/>
      <c r="AQ42" s="22"/>
      <c r="AR42" s="22"/>
      <c r="AS42" s="22"/>
      <c r="AT42" s="203"/>
      <c r="AW42" s="21"/>
      <c r="AZ42" s="22"/>
      <c r="BA42" s="22"/>
      <c r="BB42" s="22"/>
      <c r="BC42" s="22"/>
      <c r="BD42" s="203"/>
      <c r="BG42" s="21"/>
      <c r="BJ42" s="22"/>
      <c r="BK42" s="22"/>
      <c r="BL42" s="22"/>
      <c r="BM42" s="22"/>
      <c r="BO42" s="203"/>
    </row>
    <row r="43" spans="1:70" x14ac:dyDescent="0.2">
      <c r="A43" s="6" t="s">
        <v>20</v>
      </c>
      <c r="B43" s="6" t="s">
        <v>206</v>
      </c>
      <c r="D43" s="6" t="s">
        <v>190</v>
      </c>
      <c r="E43" s="1" t="str">
        <f t="shared" ref="E43:E44" si="49">CONCATENATE("ff", D43)</f>
        <v>ffdop</v>
      </c>
      <c r="F43" s="1" t="str">
        <f>CONCATENATE($E43, "_", H$3, "_", $C$23)</f>
        <v>ffdop_s1_bs</v>
      </c>
      <c r="G43" s="1" t="str">
        <f>CONCATENATE($E43, "_", G$3, "_", $C$23,"_",$E$24)</f>
        <v>ffdop_s1_bs_n</v>
      </c>
      <c r="H43" s="6" t="str">
        <f>CONCATENATE($E43, "_", G$3, "_", $C$23,"_",J$2)</f>
        <v>ffdop_s1_bs_A</v>
      </c>
      <c r="I43" s="6" t="str">
        <f>CONCATENATE($E43, "_", H$3, "_", $C$23,"_",K$2)</f>
        <v>ffdop_s1_bs_L</v>
      </c>
      <c r="L43" s="7" t="e">
        <f>HLOOKUP(H43,data!$B$1:$AWE$23, VLOOKUP( BS!$A$1, BS!$A$66:$B$93, 2, FALSE), FALSE)</f>
        <v>#N/A</v>
      </c>
      <c r="M43" s="7" t="e">
        <f>HLOOKUP(I43,data!$B$1:$AWE$23, VLOOKUP( BS!$A$1, BS!$A$66:$B$93, 2, FALSE), FALSE)</f>
        <v>#N/A</v>
      </c>
      <c r="N43" s="7" t="e">
        <f>L43-M43</f>
        <v>#N/A</v>
      </c>
      <c r="O43" s="205" t="e">
        <f>HLOOKUP(G43,data!$B$1:$AWE$23, VLOOKUP( BS!$A$1, BS!$A$66:$B$93, 2, FALSE), FALSE)</f>
        <v>#N/A</v>
      </c>
      <c r="P43" s="198"/>
      <c r="Q43" s="6" t="str">
        <f>CONCATENATE($E43, "_", Q$3, "_", $C$23,"_",T$2)</f>
        <v>ffdop_h_bs_A</v>
      </c>
      <c r="R43" s="6" t="str">
        <f>CONCATENATE($E43, "_", R$3, "_", $C$23,"_",U$2)</f>
        <v>ffdop_h_bs_L</v>
      </c>
      <c r="S43" s="1" t="str">
        <f>CONCATENATE($E43, "_", Q$3, "_", $C$23,"_",$E$24)</f>
        <v>ffdop_h_bs_n</v>
      </c>
      <c r="T43" s="6" t="str">
        <f>CONCATENATE($A43,"_",V$2,"_",T$2,"_",$A$2)</f>
        <v>F7_S14_S15_A_bs</v>
      </c>
      <c r="U43" s="6" t="str">
        <f>CONCATENATE($A43,"_",W$2,"_",U$2,"_",$A$2)</f>
        <v>F7_S14_S15_L_bs</v>
      </c>
      <c r="V43" s="7" t="e">
        <f>HLOOKUP(R43,data!$B$1:$AWE$23, VLOOKUP( BS!$A$1, BS!$A$66:$B$93, 2, FALSE), FALSE)</f>
        <v>#N/A</v>
      </c>
      <c r="W43" s="7" t="e">
        <f>HLOOKUP(S43,data!$B$1:$AWE$23, VLOOKUP( BS!$A$1, BS!$A$66:$B$93, 2, FALSE), FALSE)</f>
        <v>#N/A</v>
      </c>
      <c r="X43" s="7" t="e">
        <f>V43-W43</f>
        <v>#N/A</v>
      </c>
      <c r="Y43" s="205" t="e">
        <f>HLOOKUP(Q43,data!$B$1:$AWE$23, VLOOKUP( BS!$A$1, BS!$A$66:$B$93, 2, FALSE), FALSE)</f>
        <v>#N/A</v>
      </c>
      <c r="Z43" s="198"/>
      <c r="AA43" s="6" t="str">
        <f>CONCATENATE($E43, "_", AA$3, "_", $C$23,"_",AD$2)</f>
        <v>ffdop_g_bs_A</v>
      </c>
      <c r="AB43" s="6" t="str">
        <f>CONCATENATE($E43, "_", AB$3, "_", $C$23,"_",AE$2)</f>
        <v>ffdop_g_bs_L</v>
      </c>
      <c r="AC43" s="1" t="str">
        <f>CONCATENATE($E43, "_", AA$3, "_", $C$23,"_",$E$24)</f>
        <v>ffdop_g_bs_n</v>
      </c>
      <c r="AD43" s="6" t="str">
        <f>CONCATENATE($A43,"_",AF$2,"_",AD$2,"_",$A$2)</f>
        <v>F7_S13_A_bs</v>
      </c>
      <c r="AE43" s="6" t="str">
        <f>CONCATENATE($A43,"_",AG$2,"_",AE$2,"_",$A$2)</f>
        <v>F7_S13_L_bs</v>
      </c>
      <c r="AF43" s="7" t="e">
        <f>HLOOKUP(AB43,data!$B$1:$AWE$23, VLOOKUP( BS!$A$1, BS!$A$66:$B$93, 2, FALSE), FALSE)</f>
        <v>#N/A</v>
      </c>
      <c r="AG43" s="7" t="e">
        <f>HLOOKUP(AC43,data!$B$1:$AWE$23, VLOOKUP( BS!$A$1, BS!$A$66:$B$93, 2, FALSE), FALSE)</f>
        <v>#N/A</v>
      </c>
      <c r="AH43" s="7" t="e">
        <f>AF43-AG43</f>
        <v>#N/A</v>
      </c>
      <c r="AI43" s="205" t="e">
        <f>HLOOKUP(AA43,data!$B$1:$AWE$23, VLOOKUP( BS!$A$1, BS!$A$66:$B$93, 2, FALSE), FALSE)</f>
        <v>#N/A</v>
      </c>
      <c r="AJ43" s="198"/>
      <c r="AK43" s="6" t="str">
        <f>CONCATENATE($E43, "_", AK$3, "_", $C$23,"_",AN$2)</f>
        <v>ffdop_f_bs_A</v>
      </c>
      <c r="AL43" s="6" t="str">
        <f>CONCATENATE($E43, "_", AL$3, "_", $C$23,"_",AO$2)</f>
        <v>ffdop_f_bs_L</v>
      </c>
      <c r="AM43" s="1" t="str">
        <f>CONCATENATE($E43, "_", AK$3, "_", $C$23,"_",$E$24)</f>
        <v>ffdop_f_bs_n</v>
      </c>
      <c r="AN43" s="6" t="str">
        <f>CONCATENATE($A43,"_",AP$2,"_",AN$2,"_",$A$2)</f>
        <v>F7_S12_A_bs</v>
      </c>
      <c r="AO43" s="6" t="str">
        <f>CONCATENATE($A43,"_",AQ$2,"_",AO$2,"_",$A$2)</f>
        <v>F7_S12_L_bs</v>
      </c>
      <c r="AP43" s="7" t="e">
        <f>HLOOKUP(AL43,data!$B$1:$AWE$23, VLOOKUP( BS!$A$1, BS!$A$66:$B$93, 2, FALSE), FALSE)</f>
        <v>#N/A</v>
      </c>
      <c r="AQ43" s="7" t="e">
        <f>HLOOKUP(AM43,data!$B$1:$AWE$23, VLOOKUP( BS!$A$1, BS!$A$66:$B$93, 2, FALSE), FALSE)</f>
        <v>#N/A</v>
      </c>
      <c r="AR43" s="7" t="e">
        <f>AP43-AQ43</f>
        <v>#N/A</v>
      </c>
      <c r="AS43" s="205" t="e">
        <f>HLOOKUP(AK43,data!$B$1:$AWE$23, VLOOKUP( BS!$A$1, BS!$A$66:$B$93, 2, FALSE), FALSE)</f>
        <v>#N/A</v>
      </c>
      <c r="AT43" s="198"/>
      <c r="AU43" s="6" t="str">
        <f>CONCATENATE($E43, "_", AU$3, "_", $C$23,"_",AX$2)</f>
        <v>ffdop_nf_bs_A</v>
      </c>
      <c r="AV43" s="6" t="str">
        <f>CONCATENATE($E43, "_", AV$3, "_", $C$23,"_",AY$2)</f>
        <v>ffdop_nf_bs_L</v>
      </c>
      <c r="AW43" s="1" t="str">
        <f>CONCATENATE($E43, "_", AU$3, "_", $C$23,"_",$E$24)</f>
        <v>ffdop_nf_bs_n</v>
      </c>
      <c r="AX43" s="6" t="str">
        <f>CONCATENATE($A43,"_",AZ$2,"_",AX$2,"_",$A$2)</f>
        <v>F7_S11_A_bs</v>
      </c>
      <c r="AY43" s="6" t="str">
        <f>CONCATENATE($A43,"_",BA$2,"_",AY$2,"_",$A$2)</f>
        <v>F7_S11_L_bs</v>
      </c>
      <c r="AZ43" s="7" t="e">
        <f>HLOOKUP(AV43,data!$B$1:$AWE$23, VLOOKUP( BS!$A$1, BS!$A$66:$B$93, 2, FALSE), FALSE)</f>
        <v>#N/A</v>
      </c>
      <c r="BA43" s="7" t="e">
        <f>HLOOKUP(AW43,data!$B$1:$AWE$23, VLOOKUP( BS!$A$1, BS!$A$66:$B$93, 2, FALSE), FALSE)</f>
        <v>#N/A</v>
      </c>
      <c r="BB43" s="7" t="e">
        <f>AZ43-BA43</f>
        <v>#N/A</v>
      </c>
      <c r="BC43" s="205" t="e">
        <f>HLOOKUP(AU43,data!$B$1:$AWE$23, VLOOKUP( BS!$A$1, BS!$A$66:$B$93, 2, FALSE), FALSE)</f>
        <v>#N/A</v>
      </c>
      <c r="BD43" s="198"/>
      <c r="BE43" s="6" t="str">
        <f>CONCATENATE($E43, "_", BE$3, "_", $C$23,"_",BH$2)</f>
        <v>ffdop_row_bs_A</v>
      </c>
      <c r="BF43" s="6" t="str">
        <f>CONCATENATE($E43, "_", BF$3, "_", $C$23,"_",BI$2)</f>
        <v>ffdop_row_bs_L</v>
      </c>
      <c r="BG43" s="1" t="str">
        <f>CONCATENATE($E43, "_", BE$3, "_", $C$23,"_",$E$24)</f>
        <v>ffdop_row_bs_n</v>
      </c>
      <c r="BH43" s="6" t="str">
        <f>CONCATENATE($A43,"_",BJ$2,"_",BH$2,"_",$A$2)</f>
        <v>F7_S2_A_bs</v>
      </c>
      <c r="BI43" s="6" t="str">
        <f>CONCATENATE($A43,"_",BK$2,"_",BI$2,"_",$A$2)</f>
        <v>F7_S2_L_bs</v>
      </c>
      <c r="BJ43" s="7" t="e">
        <f>HLOOKUP(BF43,data!$B$1:$AWE$23, VLOOKUP( BS!$A$1, BS!$A$66:$B$93, 2, FALSE), FALSE)</f>
        <v>#N/A</v>
      </c>
      <c r="BK43" s="7" t="e">
        <f>HLOOKUP(BG43,data!$B$1:$AWE$23, VLOOKUP( BS!$A$1, BS!$A$66:$B$93, 2, FALSE), FALSE)</f>
        <v>#N/A</v>
      </c>
      <c r="BL43" s="7" t="e">
        <f>BJ43-BK43</f>
        <v>#N/A</v>
      </c>
      <c r="BM43" s="205" t="e">
        <f>HLOOKUP(BE43,data!$B$1:$AWE$23, VLOOKUP( BS!$A$1, BS!$A$66:$B$93, 2, FALSE), FALSE)</f>
        <v>#N/A</v>
      </c>
      <c r="BO43" s="198"/>
    </row>
    <row r="44" spans="1:70" x14ac:dyDescent="0.2">
      <c r="A44" s="6" t="s">
        <v>21</v>
      </c>
      <c r="B44" s="6" t="s">
        <v>207</v>
      </c>
      <c r="D44" s="6" t="s">
        <v>191</v>
      </c>
      <c r="E44" s="1" t="str">
        <f t="shared" si="49"/>
        <v>ffoa</v>
      </c>
      <c r="F44" s="1" t="str">
        <f>CONCATENATE($E44, "_", H$3, "_", $C$23)</f>
        <v>ffoa_s1_bs</v>
      </c>
      <c r="G44" s="1" t="str">
        <f>CONCATENATE($E44, "_", G$3, "_", $C$23,"_",$E$24)</f>
        <v>ffoa_s1_bs_n</v>
      </c>
      <c r="H44" s="6" t="str">
        <f>CONCATENATE($E44, "_", G$3, "_", $C$23,"_",J$2)</f>
        <v>ffoa_s1_bs_A</v>
      </c>
      <c r="I44" s="6" t="str">
        <f>CONCATENATE($E44, "_", H$3, "_", $C$23,"_",K$2)</f>
        <v>ffoa_s1_bs_L</v>
      </c>
      <c r="L44" s="7">
        <f>HLOOKUP(H44,data!$B$1:$AWE$23, VLOOKUP( BS!$A$1, BS!$A$66:$B$93, 2, FALSE), FALSE)</f>
        <v>1775720</v>
      </c>
      <c r="M44" s="7">
        <f>HLOOKUP(I44,data!$B$1:$AWE$23, VLOOKUP( BS!$A$1, BS!$A$66:$B$93, 2, FALSE), FALSE)</f>
        <v>1854679</v>
      </c>
      <c r="N44" s="7">
        <f>L44-M44</f>
        <v>-78959</v>
      </c>
      <c r="O44" s="205">
        <f>HLOOKUP(G44,data!$B$1:$AWE$23, VLOOKUP( BS!$A$1, BS!$A$66:$B$93, 2, FALSE), FALSE)</f>
        <v>-78959</v>
      </c>
      <c r="P44" s="198"/>
      <c r="Q44" s="6" t="str">
        <f>CONCATENATE($E44, "_", Q$3, "_", $C$23,"_",T$2)</f>
        <v>ffoa_h_bs_A</v>
      </c>
      <c r="R44" s="6" t="str">
        <f>CONCATENATE($E44, "_", R$3, "_", $C$23,"_",U$2)</f>
        <v>ffoa_h_bs_L</v>
      </c>
      <c r="S44" s="1" t="str">
        <f>CONCATENATE($E44, "_", Q$3, "_", $C$23,"_",$E$24)</f>
        <v>ffoa_h_bs_n</v>
      </c>
      <c r="T44" s="6" t="str">
        <f>CONCATENATE($A44,"_",V$2,"_",T$2,"_",$A$2)</f>
        <v>F8_S14_S15_A_bs</v>
      </c>
      <c r="U44" s="6" t="str">
        <f>CONCATENATE($A44,"_",W$2,"_",U$2,"_",$A$2)</f>
        <v>F8_S14_S15_L_bs</v>
      </c>
      <c r="V44" s="7">
        <f>HLOOKUP(R44,data!$B$1:$AWE$23, VLOOKUP( BS!$A$1, BS!$A$66:$B$93, 2, FALSE), FALSE)</f>
        <v>90352</v>
      </c>
      <c r="W44" s="7">
        <f>HLOOKUP(S44,data!$B$1:$AWE$23, VLOOKUP( BS!$A$1, BS!$A$66:$B$93, 2, FALSE), FALSE)</f>
        <v>-48143</v>
      </c>
      <c r="X44" s="7">
        <f>V44-W44</f>
        <v>138495</v>
      </c>
      <c r="Y44" s="205">
        <f>HLOOKUP(Q44,data!$B$1:$AWE$23, VLOOKUP( BS!$A$1, BS!$A$66:$B$93, 2, FALSE), FALSE)</f>
        <v>42209</v>
      </c>
      <c r="Z44" s="198"/>
      <c r="AA44" s="6" t="str">
        <f>CONCATENATE($E44, "_", AA$3, "_", $C$23,"_",AD$2)</f>
        <v>ffoa_g_bs_A</v>
      </c>
      <c r="AB44" s="6" t="str">
        <f>CONCATENATE($E44, "_", AB$3, "_", $C$23,"_",AE$2)</f>
        <v>ffoa_g_bs_L</v>
      </c>
      <c r="AC44" s="1" t="str">
        <f>CONCATENATE($E44, "_", AA$3, "_", $C$23,"_",$E$24)</f>
        <v>ffoa_g_bs_n</v>
      </c>
      <c r="AD44" s="6" t="str">
        <f>CONCATENATE($A44,"_",AF$2,"_",AD$2,"_",$A$2)</f>
        <v>F8_S13_A_bs</v>
      </c>
      <c r="AE44" s="6" t="str">
        <f>CONCATENATE($A44,"_",AG$2,"_",AE$2,"_",$A$2)</f>
        <v>F8_S13_L_bs</v>
      </c>
      <c r="AF44" s="7">
        <f>HLOOKUP(AB44,data!$B$1:$AWE$23, VLOOKUP( BS!$A$1, BS!$A$66:$B$93, 2, FALSE), FALSE)</f>
        <v>175583</v>
      </c>
      <c r="AG44" s="7">
        <f>HLOOKUP(AC44,data!$B$1:$AWE$23, VLOOKUP( BS!$A$1, BS!$A$66:$B$93, 2, FALSE), FALSE)</f>
        <v>-38783</v>
      </c>
      <c r="AH44" s="7">
        <f>AF44-AG44</f>
        <v>214366</v>
      </c>
      <c r="AI44" s="205">
        <f>HLOOKUP(AA44,data!$B$1:$AWE$23, VLOOKUP( BS!$A$1, BS!$A$66:$B$93, 2, FALSE), FALSE)</f>
        <v>136800</v>
      </c>
      <c r="AJ44" s="198"/>
      <c r="AK44" s="6" t="str">
        <f>CONCATENATE($E44, "_", AK$3, "_", $C$23,"_",AN$2)</f>
        <v>ffoa_f_bs_A</v>
      </c>
      <c r="AL44" s="6" t="str">
        <f>CONCATENATE($E44, "_", AL$3, "_", $C$23,"_",AO$2)</f>
        <v>ffoa_f_bs_L</v>
      </c>
      <c r="AM44" s="1" t="str">
        <f>CONCATENATE($E44, "_", AK$3, "_", $C$23,"_",$E$24)</f>
        <v>ffoa_f_bs_n</v>
      </c>
      <c r="AN44" s="6" t="str">
        <f>CONCATENATE($A44,"_",AP$2,"_",AN$2,"_",$A$2)</f>
        <v>F8_S12_A_bs</v>
      </c>
      <c r="AO44" s="6" t="str">
        <f>CONCATENATE($A44,"_",AQ$2,"_",AO$2,"_",$A$2)</f>
        <v>F8_S12_L_bs</v>
      </c>
      <c r="AP44" s="7">
        <f>HLOOKUP(AL44,data!$B$1:$AWE$23, VLOOKUP( BS!$A$1, BS!$A$66:$B$93, 2, FALSE), FALSE)</f>
        <v>766399</v>
      </c>
      <c r="AQ44" s="7">
        <f>HLOOKUP(AM44,data!$B$1:$AWE$23, VLOOKUP( BS!$A$1, BS!$A$66:$B$93, 2, FALSE), FALSE)</f>
        <v>-314171</v>
      </c>
      <c r="AR44" s="7">
        <f>AP44-AQ44</f>
        <v>1080570</v>
      </c>
      <c r="AS44" s="205">
        <f>HLOOKUP(AK44,data!$B$1:$AWE$23, VLOOKUP( BS!$A$1, BS!$A$66:$B$93, 2, FALSE), FALSE)</f>
        <v>452228</v>
      </c>
      <c r="AT44" s="198"/>
      <c r="AU44" s="6" t="str">
        <f>CONCATENATE($E44, "_", AU$3, "_", $C$23,"_",AX$2)</f>
        <v>ffoa_nf_bs_A</v>
      </c>
      <c r="AV44" s="6" t="str">
        <f>CONCATENATE($E44, "_", AV$3, "_", $C$23,"_",AY$2)</f>
        <v>ffoa_nf_bs_L</v>
      </c>
      <c r="AW44" s="1" t="str">
        <f>CONCATENATE($E44, "_", AU$3, "_", $C$23,"_",$E$24)</f>
        <v>ffoa_nf_bs_n</v>
      </c>
      <c r="AX44" s="6" t="str">
        <f>CONCATENATE($A44,"_",AZ$2,"_",AX$2,"_",$A$2)</f>
        <v>F8_S11_A_bs</v>
      </c>
      <c r="AY44" s="6" t="str">
        <f>CONCATENATE($A44,"_",BA$2,"_",AY$2,"_",$A$2)</f>
        <v>F8_S11_L_bs</v>
      </c>
      <c r="AZ44" s="7">
        <f>HLOOKUP(AV44,data!$B$1:$AWE$23, VLOOKUP( BS!$A$1, BS!$A$66:$B$93, 2, FALSE), FALSE)</f>
        <v>822345</v>
      </c>
      <c r="BA44" s="7">
        <f>HLOOKUP(AW44,data!$B$1:$AWE$23, VLOOKUP( BS!$A$1, BS!$A$66:$B$93, 2, FALSE), FALSE)</f>
        <v>322139</v>
      </c>
      <c r="BB44" s="7">
        <f>AZ44-BA44</f>
        <v>500206</v>
      </c>
      <c r="BC44" s="205">
        <f>HLOOKUP(AU44,data!$B$1:$AWE$23, VLOOKUP( BS!$A$1, BS!$A$66:$B$93, 2, FALSE), FALSE)</f>
        <v>1144484</v>
      </c>
      <c r="BD44" s="198"/>
      <c r="BE44" s="6" t="str">
        <f>CONCATENATE($E44, "_", BE$3, "_", $C$23,"_",BH$2)</f>
        <v>ffoa_row_bs_A</v>
      </c>
      <c r="BF44" s="6" t="str">
        <f>CONCATENATE($E44, "_", BF$3, "_", $C$23,"_",BI$2)</f>
        <v>ffoa_row_bs_L</v>
      </c>
      <c r="BG44" s="1" t="str">
        <f>CONCATENATE($E44, "_", BE$3, "_", $C$23,"_",$E$24)</f>
        <v>ffoa_row_bs_n</v>
      </c>
      <c r="BH44" s="6" t="str">
        <f>CONCATENATE($A44,"_",BJ$2,"_",BH$2,"_",$A$2)</f>
        <v>F8_S2_A_bs</v>
      </c>
      <c r="BI44" s="6" t="str">
        <f>CONCATENATE($A44,"_",BK$2,"_",BI$2,"_",$A$2)</f>
        <v>F8_S2_L_bs</v>
      </c>
      <c r="BJ44" s="7">
        <f>HLOOKUP(BF44,data!$B$1:$AWE$23, VLOOKUP( BS!$A$1, BS!$A$66:$B$93, 2, FALSE), FALSE)</f>
        <v>106676</v>
      </c>
      <c r="BK44" s="7">
        <f>HLOOKUP(BG44,data!$B$1:$AWE$23, VLOOKUP( BS!$A$1, BS!$A$66:$B$93, 2, FALSE), FALSE)</f>
        <v>78959</v>
      </c>
      <c r="BL44" s="7">
        <f>BJ44-BK44</f>
        <v>27717</v>
      </c>
      <c r="BM44" s="205">
        <f>HLOOKUP(BE44,data!$B$1:$AWE$23, VLOOKUP( BS!$A$1, BS!$A$66:$B$93, 2, FALSE), FALSE)</f>
        <v>185635</v>
      </c>
      <c r="BO44" s="198"/>
    </row>
    <row r="45" spans="1:70" x14ac:dyDescent="0.2">
      <c r="L45" s="7"/>
      <c r="M45" s="7"/>
      <c r="N45" s="7"/>
      <c r="O45" s="7"/>
      <c r="P45" s="198"/>
      <c r="R45"/>
      <c r="S45"/>
      <c r="T45" s="6"/>
      <c r="U45" s="6"/>
      <c r="V45" s="7"/>
      <c r="W45" s="7"/>
      <c r="X45" s="7"/>
      <c r="Y45" s="7"/>
      <c r="Z45" s="198"/>
      <c r="AB45"/>
      <c r="AC45"/>
      <c r="AD45" s="6"/>
      <c r="AE45" s="6"/>
      <c r="AF45" s="7"/>
      <c r="AG45" s="7"/>
      <c r="AH45" s="7"/>
      <c r="AI45" s="7"/>
      <c r="AJ45" s="198"/>
      <c r="AL45"/>
      <c r="AM45"/>
      <c r="AN45" s="6"/>
      <c r="AO45" s="6"/>
      <c r="AP45" s="7"/>
      <c r="AQ45" s="7"/>
      <c r="AR45" s="7"/>
      <c r="AS45" s="7"/>
      <c r="AT45" s="198"/>
      <c r="AV45"/>
      <c r="AW45"/>
      <c r="AX45" s="6"/>
      <c r="AY45" s="6"/>
      <c r="AZ45" s="7"/>
      <c r="BA45" s="7"/>
      <c r="BB45" s="7"/>
      <c r="BC45" s="7"/>
      <c r="BD45" s="198"/>
      <c r="BF45"/>
      <c r="BG45"/>
      <c r="BH45" s="6"/>
      <c r="BI45" s="6"/>
      <c r="BJ45" s="7"/>
      <c r="BK45" s="7"/>
      <c r="BL45" s="7"/>
      <c r="BM45" s="7"/>
      <c r="BO45" s="198"/>
    </row>
    <row r="46" spans="1:70" ht="16" thickBot="1" x14ac:dyDescent="0.25">
      <c r="P46" s="198"/>
      <c r="Z46" s="198"/>
      <c r="AJ46" s="198"/>
      <c r="AT46" s="198"/>
      <c r="BD46" s="198"/>
      <c r="BO46" s="198"/>
    </row>
    <row r="47" spans="1:70" ht="16" thickBot="1" x14ac:dyDescent="0.25">
      <c r="L47" s="7" t="e">
        <f>SUM(N26:N28,N31,N34,N37,N43:N44)</f>
        <v>#N/A</v>
      </c>
      <c r="P47" s="204"/>
      <c r="V47" s="32" t="e">
        <f>SUM(X26:X28,X31,X34,X37,X43:X44)</f>
        <v>#N/A</v>
      </c>
      <c r="W47" s="33"/>
      <c r="X47" s="33"/>
      <c r="Y47" s="33"/>
      <c r="Z47" s="204"/>
      <c r="AA47" s="33"/>
      <c r="AB47" s="34"/>
      <c r="AC47" s="34"/>
      <c r="AD47" s="33"/>
      <c r="AE47" s="33"/>
      <c r="AF47" s="35" t="e">
        <f>SUM(AH26:AH28,AH31,AH34,AH37,AH43:AH44)</f>
        <v>#N/A</v>
      </c>
      <c r="AG47" s="33"/>
      <c r="AH47" s="33"/>
      <c r="AI47" s="33"/>
      <c r="AJ47" s="204"/>
      <c r="AK47" s="33"/>
      <c r="AL47" s="34"/>
      <c r="AM47" s="34"/>
      <c r="AN47" s="33"/>
      <c r="AO47" s="33"/>
      <c r="AP47" s="35" t="e">
        <f>SUM(AR26:AR28,AR31,AR34,AR37,AR43:AR44)</f>
        <v>#N/A</v>
      </c>
      <c r="AQ47" s="33"/>
      <c r="AR47" s="33"/>
      <c r="AS47" s="33"/>
      <c r="AT47" s="204"/>
      <c r="AU47" s="33"/>
      <c r="AV47" s="34"/>
      <c r="AW47" s="34"/>
      <c r="AX47" s="33"/>
      <c r="AY47" s="33"/>
      <c r="AZ47" s="35" t="e">
        <f>SUM(BB26:BB28,BB31,BB34,BB37,BB43:BB44)</f>
        <v>#N/A</v>
      </c>
      <c r="BA47" s="33"/>
      <c r="BB47" s="33"/>
      <c r="BC47" s="33"/>
      <c r="BD47" s="204"/>
      <c r="BE47" s="33"/>
      <c r="BF47" s="34"/>
      <c r="BG47" s="34"/>
      <c r="BH47" s="33"/>
      <c r="BI47" s="33"/>
      <c r="BJ47" s="35" t="e">
        <f>SUM(BL26:BL28,BL31,BL34,BL37,BL43:BL44)</f>
        <v>#N/A</v>
      </c>
      <c r="BK47" s="33"/>
      <c r="BL47" s="33"/>
      <c r="BM47" s="33"/>
      <c r="BN47" s="33"/>
      <c r="BO47" s="204"/>
      <c r="BP47" s="33"/>
      <c r="BQ47" s="33"/>
      <c r="BR47" s="33"/>
    </row>
    <row r="66" spans="1:2" x14ac:dyDescent="0.2">
      <c r="B66" t="s">
        <v>52</v>
      </c>
    </row>
    <row r="67" spans="1:2" x14ac:dyDescent="0.2">
      <c r="A67">
        <v>1995</v>
      </c>
      <c r="B67">
        <v>2</v>
      </c>
    </row>
    <row r="68" spans="1:2" x14ac:dyDescent="0.2">
      <c r="A68">
        <v>1996</v>
      </c>
      <c r="B68">
        <v>3</v>
      </c>
    </row>
    <row r="69" spans="1:2" x14ac:dyDescent="0.2">
      <c r="A69">
        <v>1997</v>
      </c>
      <c r="B69">
        <v>4</v>
      </c>
    </row>
    <row r="70" spans="1:2" x14ac:dyDescent="0.2">
      <c r="A70">
        <v>1998</v>
      </c>
      <c r="B70">
        <v>5</v>
      </c>
    </row>
    <row r="71" spans="1:2" x14ac:dyDescent="0.2">
      <c r="A71">
        <v>1999</v>
      </c>
      <c r="B71">
        <v>6</v>
      </c>
    </row>
    <row r="72" spans="1:2" x14ac:dyDescent="0.2">
      <c r="A72">
        <v>2000</v>
      </c>
      <c r="B72">
        <v>7</v>
      </c>
    </row>
    <row r="73" spans="1:2" x14ac:dyDescent="0.2">
      <c r="A73">
        <v>2001</v>
      </c>
      <c r="B73">
        <v>8</v>
      </c>
    </row>
    <row r="74" spans="1:2" x14ac:dyDescent="0.2">
      <c r="A74">
        <v>2002</v>
      </c>
      <c r="B74">
        <v>9</v>
      </c>
    </row>
    <row r="75" spans="1:2" x14ac:dyDescent="0.2">
      <c r="A75">
        <v>2003</v>
      </c>
      <c r="B75">
        <v>10</v>
      </c>
    </row>
    <row r="76" spans="1:2" x14ac:dyDescent="0.2">
      <c r="A76">
        <v>2004</v>
      </c>
      <c r="B76">
        <v>11</v>
      </c>
    </row>
    <row r="77" spans="1:2" x14ac:dyDescent="0.2">
      <c r="A77">
        <v>2005</v>
      </c>
      <c r="B77">
        <v>12</v>
      </c>
    </row>
    <row r="78" spans="1:2" x14ac:dyDescent="0.2">
      <c r="A78">
        <v>2006</v>
      </c>
      <c r="B78">
        <v>13</v>
      </c>
    </row>
    <row r="79" spans="1:2" x14ac:dyDescent="0.2">
      <c r="A79">
        <v>2007</v>
      </c>
      <c r="B79">
        <v>14</v>
      </c>
    </row>
    <row r="80" spans="1:2" x14ac:dyDescent="0.2">
      <c r="A80">
        <v>2008</v>
      </c>
      <c r="B80">
        <v>15</v>
      </c>
    </row>
    <row r="81" spans="1:2" x14ac:dyDescent="0.2">
      <c r="A81">
        <v>2009</v>
      </c>
      <c r="B81">
        <v>16</v>
      </c>
    </row>
    <row r="82" spans="1:2" x14ac:dyDescent="0.2">
      <c r="A82">
        <v>2010</v>
      </c>
      <c r="B82">
        <v>17</v>
      </c>
    </row>
    <row r="83" spans="1:2" x14ac:dyDescent="0.2">
      <c r="A83">
        <v>2011</v>
      </c>
      <c r="B83">
        <v>18</v>
      </c>
    </row>
    <row r="84" spans="1:2" x14ac:dyDescent="0.2">
      <c r="A84">
        <v>2012</v>
      </c>
      <c r="B84">
        <v>19</v>
      </c>
    </row>
    <row r="85" spans="1:2" x14ac:dyDescent="0.2">
      <c r="A85">
        <v>2013</v>
      </c>
      <c r="B85">
        <v>20</v>
      </c>
    </row>
    <row r="86" spans="1:2" x14ac:dyDescent="0.2">
      <c r="A86">
        <v>2014</v>
      </c>
      <c r="B86">
        <v>21</v>
      </c>
    </row>
    <row r="87" spans="1:2" x14ac:dyDescent="0.2">
      <c r="A87">
        <v>2015</v>
      </c>
      <c r="B87">
        <v>22</v>
      </c>
    </row>
    <row r="88" spans="1:2" x14ac:dyDescent="0.2">
      <c r="A88">
        <v>2016</v>
      </c>
      <c r="B88">
        <v>23</v>
      </c>
    </row>
    <row r="89" spans="1:2" x14ac:dyDescent="0.2">
      <c r="A89">
        <v>2017</v>
      </c>
      <c r="B89">
        <v>24</v>
      </c>
    </row>
    <row r="90" spans="1:2" x14ac:dyDescent="0.2">
      <c r="A90">
        <v>2018</v>
      </c>
      <c r="B90">
        <v>25</v>
      </c>
    </row>
    <row r="91" spans="1:2" x14ac:dyDescent="0.2">
      <c r="A91">
        <v>2019</v>
      </c>
      <c r="B91">
        <v>26</v>
      </c>
    </row>
    <row r="92" spans="1:2" x14ac:dyDescent="0.2">
      <c r="A92">
        <v>2020</v>
      </c>
      <c r="B92">
        <v>27</v>
      </c>
    </row>
    <row r="93" spans="1:2" x14ac:dyDescent="0.2">
      <c r="A93">
        <v>2021</v>
      </c>
      <c r="B93">
        <v>28</v>
      </c>
    </row>
  </sheetData>
  <sortState xmlns:xlrd2="http://schemas.microsoft.com/office/spreadsheetml/2017/richdata2" ref="A126:A150">
    <sortCondition ref="A126"/>
  </sortState>
  <conditionalFormatting sqref="G1:O1 V1:Y19 L1:O19 AD20:AF22 AD46:AF1048576 AN20:AP22 AN46:AP1048576 AX20:AZ22 AX46:AZ1048576 BH20:BJ22 BH46:BJ1048576 T20:V22 T46:V1048576 J20:L22 J46:L1048576 AF45:AI45 AP45:AS45 AZ45:BC45 BJ45:BM45 BE1:BM1 AU1:BC1 AK1:AS1 AA1:AI1 Q1:Y1 AF1:AI19 AP1:AS19 AZ1:BC19 BJ1:BM19 V23:Y45 L23:O45">
    <cfRule type="cellIs" dxfId="11" priority="28" operator="lessThan">
      <formula>0</formula>
    </cfRule>
  </conditionalFormatting>
  <conditionalFormatting sqref="BE2:BG2">
    <cfRule type="cellIs" dxfId="10" priority="27" operator="lessThan">
      <formula>0</formula>
    </cfRule>
  </conditionalFormatting>
  <conditionalFormatting sqref="AU2:AW2">
    <cfRule type="cellIs" dxfId="9" priority="14" operator="lessThan">
      <formula>0</formula>
    </cfRule>
  </conditionalFormatting>
  <conditionalFormatting sqref="AK2:AM2">
    <cfRule type="cellIs" dxfId="8" priority="13" operator="lessThan">
      <formula>0</formula>
    </cfRule>
  </conditionalFormatting>
  <conditionalFormatting sqref="AA2:AC2">
    <cfRule type="cellIs" dxfId="7" priority="12" operator="lessThan">
      <formula>0</formula>
    </cfRule>
  </conditionalFormatting>
  <conditionalFormatting sqref="Q2:S2">
    <cfRule type="cellIs" dxfId="6" priority="11" operator="lessThan">
      <formula>0</formula>
    </cfRule>
  </conditionalFormatting>
  <conditionalFormatting sqref="G2:I2">
    <cfRule type="cellIs" dxfId="5" priority="10" operator="lessThan">
      <formula>0</formula>
    </cfRule>
  </conditionalFormatting>
  <conditionalFormatting sqref="BJ23:BM43 AZ23:BC43 AP23:AS43 AF23:AI43 AF44:AG44 AI44 AP44:AQ44 AS44 AZ44:BA44 BC44 BJ44:BK44 BM44">
    <cfRule type="cellIs" dxfId="4" priority="5" operator="lessThan">
      <formula>0</formula>
    </cfRule>
  </conditionalFormatting>
  <conditionalFormatting sqref="AH44">
    <cfRule type="cellIs" dxfId="3" priority="4" operator="lessThan">
      <formula>0</formula>
    </cfRule>
  </conditionalFormatting>
  <conditionalFormatting sqref="AR44">
    <cfRule type="cellIs" dxfId="2" priority="3" operator="lessThan">
      <formula>0</formula>
    </cfRule>
  </conditionalFormatting>
  <conditionalFormatting sqref="BB44">
    <cfRule type="cellIs" dxfId="1" priority="2" operator="lessThan">
      <formula>0</formula>
    </cfRule>
  </conditionalFormatting>
  <conditionalFormatting sqref="BL44">
    <cfRule type="cellIs" dxfId="0" priority="1" operator="lessThan">
      <formula>0</formula>
    </cfRule>
  </conditionalFormatting>
  <dataValidations count="1">
    <dataValidation type="list" allowBlank="1" showInputMessage="1" showErrorMessage="1" sqref="A1" xr:uid="{00000000-0002-0000-0200-000000000000}">
      <formula1>$A$67:$A$93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994DD-D7D7-1D4B-A1AD-81F257A6FA77}">
  <dimension ref="A1:C26"/>
  <sheetViews>
    <sheetView workbookViewId="0">
      <selection activeCell="K6" sqref="K6"/>
    </sheetView>
  </sheetViews>
  <sheetFormatPr baseColWidth="10" defaultRowHeight="15" x14ac:dyDescent="0.2"/>
  <sheetData>
    <row r="1" spans="1:3" x14ac:dyDescent="0.2">
      <c r="C1" t="s">
        <v>1563</v>
      </c>
    </row>
    <row r="2" spans="1:3" x14ac:dyDescent="0.2">
      <c r="A2" t="s">
        <v>1564</v>
      </c>
      <c r="C2" t="s">
        <v>1131</v>
      </c>
    </row>
    <row r="3" spans="1:3" x14ac:dyDescent="0.2">
      <c r="A3">
        <v>1995</v>
      </c>
      <c r="B3">
        <v>1</v>
      </c>
      <c r="C3" cm="1">
        <f t="array" ref="C3">HLOOKUP($C$2, data!$B$1:$AWE$23,Sheet1!B3+1,FALSE)</f>
        <v>992246</v>
      </c>
    </row>
    <row r="4" spans="1:3" x14ac:dyDescent="0.2">
      <c r="A4">
        <v>1996</v>
      </c>
      <c r="B4">
        <v>2</v>
      </c>
      <c r="C4" cm="1">
        <f t="array" ref="C4">HLOOKUP($C$2, data!$B$1:$AWE$23,Sheet1!B4+1,FALSE)</f>
        <v>1042862</v>
      </c>
    </row>
    <row r="5" spans="1:3" x14ac:dyDescent="0.2">
      <c r="A5">
        <v>1997</v>
      </c>
      <c r="B5">
        <v>3</v>
      </c>
      <c r="C5" cm="1">
        <f t="array" ref="C5">HLOOKUP($C$2, data!$B$1:$AWE$23,Sheet1!B5+1,FALSE)</f>
        <v>1094523</v>
      </c>
    </row>
    <row r="6" spans="1:3" x14ac:dyDescent="0.2">
      <c r="A6">
        <v>1998</v>
      </c>
      <c r="B6">
        <v>4</v>
      </c>
      <c r="C6" cm="1">
        <f t="array" ref="C6">HLOOKUP($C$2, data!$B$1:$AWE$23,Sheet1!B6+1,FALSE)</f>
        <v>1138167</v>
      </c>
    </row>
    <row r="7" spans="1:3" x14ac:dyDescent="0.2">
      <c r="A7">
        <v>1999</v>
      </c>
      <c r="B7">
        <v>5</v>
      </c>
      <c r="C7" cm="1">
        <f t="array" ref="C7">HLOOKUP($C$2, data!$B$1:$AWE$23,Sheet1!B7+1,FALSE)</f>
        <v>1214397</v>
      </c>
    </row>
    <row r="8" spans="1:3" x14ac:dyDescent="0.2">
      <c r="A8">
        <v>2000</v>
      </c>
      <c r="B8">
        <v>6</v>
      </c>
      <c r="C8" cm="1">
        <f t="array" ref="C8">HLOOKUP($C$2, data!$B$1:$AWE$23,Sheet1!B8+1,FALSE)</f>
        <v>1227451</v>
      </c>
    </row>
    <row r="9" spans="1:3" x14ac:dyDescent="0.2">
      <c r="A9">
        <v>2001</v>
      </c>
      <c r="B9">
        <v>7</v>
      </c>
      <c r="C9" cm="1">
        <f t="array" ref="C9">HLOOKUP($C$2, data!$B$1:$AWE$23,Sheet1!B9+1,FALSE)</f>
        <v>1303988</v>
      </c>
    </row>
    <row r="10" spans="1:3" x14ac:dyDescent="0.2">
      <c r="A10">
        <v>2002</v>
      </c>
      <c r="B10">
        <v>8</v>
      </c>
      <c r="C10" cm="1">
        <f t="array" ref="C10">HLOOKUP($C$2, data!$B$1:$AWE$23,Sheet1!B10+1,FALSE)</f>
        <v>1334416</v>
      </c>
    </row>
    <row r="11" spans="1:3" x14ac:dyDescent="0.2">
      <c r="A11">
        <v>2003</v>
      </c>
      <c r="B11">
        <v>9</v>
      </c>
      <c r="C11" cm="1">
        <f t="array" ref="C11">HLOOKUP($C$2, data!$B$1:$AWE$23,Sheet1!B11+1,FALSE)</f>
        <v>1388939</v>
      </c>
    </row>
    <row r="12" spans="1:3" x14ac:dyDescent="0.2">
      <c r="A12">
        <v>2004</v>
      </c>
      <c r="B12">
        <v>10</v>
      </c>
      <c r="C12" cm="1">
        <f t="array" ref="C12">HLOOKUP($C$2, data!$B$1:$AWE$23,Sheet1!B12+1,FALSE)</f>
        <v>1412527</v>
      </c>
    </row>
    <row r="13" spans="1:3" x14ac:dyDescent="0.2">
      <c r="A13">
        <v>2005</v>
      </c>
      <c r="B13">
        <v>11</v>
      </c>
      <c r="C13" cm="1">
        <f t="array" ref="C13">HLOOKUP($C$2, data!$B$1:$AWE$23,Sheet1!B13+1,FALSE)</f>
        <v>1484164</v>
      </c>
    </row>
    <row r="14" spans="1:3" x14ac:dyDescent="0.2">
      <c r="A14">
        <v>2006</v>
      </c>
      <c r="B14">
        <v>12</v>
      </c>
      <c r="C14" cm="1">
        <f t="array" ref="C14">HLOOKUP($C$2, data!$B$1:$AWE$23,Sheet1!B14+1,FALSE)</f>
        <v>1641465</v>
      </c>
    </row>
    <row r="15" spans="1:3" x14ac:dyDescent="0.2">
      <c r="A15">
        <v>2007</v>
      </c>
      <c r="B15">
        <v>13</v>
      </c>
      <c r="C15" cm="1">
        <f t="array" ref="C15">HLOOKUP($C$2, data!$B$1:$AWE$23,Sheet1!B15+1,FALSE)</f>
        <v>1732305</v>
      </c>
    </row>
    <row r="16" spans="1:3" x14ac:dyDescent="0.2">
      <c r="A16">
        <v>2008</v>
      </c>
      <c r="B16">
        <v>14</v>
      </c>
      <c r="C16" cm="1">
        <f t="array" ref="C16">HLOOKUP($C$2, data!$B$1:$AWE$23,Sheet1!B16+1,FALSE)</f>
        <v>1795738</v>
      </c>
    </row>
    <row r="17" spans="1:3" x14ac:dyDescent="0.2">
      <c r="A17">
        <v>2009</v>
      </c>
      <c r="B17">
        <v>15</v>
      </c>
      <c r="C17" cm="1">
        <f t="array" ref="C17">HLOOKUP($C$2, data!$B$1:$AWE$23,Sheet1!B17+1,FALSE)</f>
        <v>1533672</v>
      </c>
    </row>
    <row r="18" spans="1:3" x14ac:dyDescent="0.2">
      <c r="A18">
        <v>2010</v>
      </c>
      <c r="B18">
        <v>16</v>
      </c>
      <c r="C18" cm="1">
        <f t="array" ref="C18">HLOOKUP($C$2, data!$B$1:$AWE$23,Sheet1!B18+1,FALSE)</f>
        <v>1610181</v>
      </c>
    </row>
    <row r="19" spans="1:3" x14ac:dyDescent="0.2">
      <c r="A19">
        <v>2011</v>
      </c>
      <c r="B19">
        <v>17</v>
      </c>
      <c r="C19" cm="1">
        <f t="array" ref="C19">HLOOKUP($C$2, data!$B$1:$AWE$23,Sheet1!B19+1,FALSE)</f>
        <v>1691550</v>
      </c>
    </row>
    <row r="20" spans="1:3" x14ac:dyDescent="0.2">
      <c r="A20">
        <v>2012</v>
      </c>
      <c r="B20">
        <v>18</v>
      </c>
      <c r="C20" cm="1">
        <f t="array" ref="C20">HLOOKUP($C$2, data!$B$1:$AWE$23,Sheet1!B20+1,FALSE)</f>
        <v>1752533</v>
      </c>
    </row>
    <row r="21" spans="1:3" x14ac:dyDescent="0.2">
      <c r="A21">
        <v>2013</v>
      </c>
      <c r="B21">
        <v>19</v>
      </c>
      <c r="C21" cm="1">
        <f t="array" ref="C21">HLOOKUP($C$2, data!$B$1:$AWE$23,Sheet1!B21+1,FALSE)</f>
        <v>1792088</v>
      </c>
    </row>
    <row r="22" spans="1:3" x14ac:dyDescent="0.2">
      <c r="A22">
        <v>2014</v>
      </c>
      <c r="B22">
        <v>20</v>
      </c>
      <c r="C22" cm="1">
        <f t="array" ref="C22">HLOOKUP($C$2, data!$B$1:$AWE$23,Sheet1!B22+1,FALSE)</f>
        <v>1864151</v>
      </c>
    </row>
    <row r="23" spans="1:3" x14ac:dyDescent="0.2">
      <c r="A23">
        <v>2015</v>
      </c>
      <c r="B23">
        <v>21</v>
      </c>
      <c r="C23" cm="1">
        <f t="array" ref="C23">HLOOKUP($C$2, data!$B$1:$AWE$23,Sheet1!B23+1,FALSE)</f>
        <v>1941913</v>
      </c>
    </row>
    <row r="24" spans="1:3" x14ac:dyDescent="0.2">
      <c r="A24">
        <v>2016</v>
      </c>
      <c r="B24">
        <v>22</v>
      </c>
      <c r="C24" cm="1">
        <f t="array" ref="C24">HLOOKUP($C$2, data!$B$1:$AWE$23,Sheet1!B24+1,FALSE)</f>
        <v>0</v>
      </c>
    </row>
    <row r="25" spans="1:3" x14ac:dyDescent="0.2">
      <c r="A25">
        <v>2017</v>
      </c>
      <c r="B25">
        <v>23</v>
      </c>
    </row>
    <row r="26" spans="1:3" x14ac:dyDescent="0.2">
      <c r="A26">
        <v>2018</v>
      </c>
      <c r="B2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E23"/>
  <sheetViews>
    <sheetView topLeftCell="MW1" workbookViewId="0">
      <selection activeCell="NG12" sqref="NG12"/>
    </sheetView>
  </sheetViews>
  <sheetFormatPr baseColWidth="10" defaultColWidth="8.83203125" defaultRowHeight="15" x14ac:dyDescent="0.2"/>
  <cols>
    <col min="1" max="240" width="8.83203125" style="189"/>
    <col min="241" max="241" width="17.6640625" style="189" customWidth="1"/>
    <col min="242" max="370" width="8.83203125" style="189"/>
    <col min="371" max="371" width="30.1640625" style="189" customWidth="1"/>
    <col min="372" max="965" width="8.83203125" style="189"/>
    <col min="966" max="966" width="8.83203125" style="189" customWidth="1"/>
    <col min="967" max="16384" width="8.83203125" style="189"/>
  </cols>
  <sheetData>
    <row r="1" spans="1:1279" x14ac:dyDescent="0.2">
      <c r="A1"/>
      <c r="B1" t="s">
        <v>248</v>
      </c>
      <c r="C1" t="s">
        <v>249</v>
      </c>
      <c r="D1" t="s">
        <v>250</v>
      </c>
      <c r="E1" t="s">
        <v>251</v>
      </c>
      <c r="F1" t="s">
        <v>252</v>
      </c>
      <c r="G1" t="s">
        <v>1394</v>
      </c>
      <c r="H1" t="s">
        <v>1395</v>
      </c>
      <c r="I1" t="s">
        <v>1396</v>
      </c>
      <c r="J1" t="s">
        <v>253</v>
      </c>
      <c r="K1" t="s">
        <v>254</v>
      </c>
      <c r="L1" t="s">
        <v>255</v>
      </c>
      <c r="M1" t="s">
        <v>256</v>
      </c>
      <c r="N1" t="s">
        <v>257</v>
      </c>
      <c r="O1" t="s">
        <v>258</v>
      </c>
      <c r="P1" t="s">
        <v>259</v>
      </c>
      <c r="Q1" t="s">
        <v>260</v>
      </c>
      <c r="R1" t="s">
        <v>261</v>
      </c>
      <c r="S1" t="s">
        <v>262</v>
      </c>
      <c r="T1" t="s">
        <v>263</v>
      </c>
      <c r="U1" t="s">
        <v>264</v>
      </c>
      <c r="V1" t="s">
        <v>265</v>
      </c>
      <c r="W1" t="s">
        <v>266</v>
      </c>
      <c r="X1" t="s">
        <v>267</v>
      </c>
      <c r="Y1" t="s">
        <v>268</v>
      </c>
      <c r="Z1" t="s">
        <v>269</v>
      </c>
      <c r="AA1" t="s">
        <v>270</v>
      </c>
      <c r="AB1" t="s">
        <v>1397</v>
      </c>
      <c r="AC1" t="s">
        <v>1398</v>
      </c>
      <c r="AD1" t="s">
        <v>271</v>
      </c>
      <c r="AE1" t="s">
        <v>1399</v>
      </c>
      <c r="AF1" t="s">
        <v>272</v>
      </c>
      <c r="AG1" t="s">
        <v>273</v>
      </c>
      <c r="AH1" t="s">
        <v>274</v>
      </c>
      <c r="AI1" t="s">
        <v>275</v>
      </c>
      <c r="AJ1" t="s">
        <v>276</v>
      </c>
      <c r="AK1" t="s">
        <v>277</v>
      </c>
      <c r="AL1" t="s">
        <v>278</v>
      </c>
      <c r="AM1" t="s">
        <v>279</v>
      </c>
      <c r="AN1" t="s">
        <v>280</v>
      </c>
      <c r="AO1" t="s">
        <v>1400</v>
      </c>
      <c r="AP1" t="s">
        <v>281</v>
      </c>
      <c r="AQ1" t="s">
        <v>282</v>
      </c>
      <c r="AR1" t="s">
        <v>283</v>
      </c>
      <c r="AS1" t="s">
        <v>284</v>
      </c>
      <c r="AT1" t="s">
        <v>285</v>
      </c>
      <c r="AU1" t="s">
        <v>286</v>
      </c>
      <c r="AV1" t="s">
        <v>287</v>
      </c>
      <c r="AW1" t="s">
        <v>288</v>
      </c>
      <c r="AX1" t="s">
        <v>289</v>
      </c>
      <c r="AY1" t="s">
        <v>290</v>
      </c>
      <c r="AZ1" t="s">
        <v>291</v>
      </c>
      <c r="BA1" t="s">
        <v>292</v>
      </c>
      <c r="BB1" t="s">
        <v>293</v>
      </c>
      <c r="BC1" t="s">
        <v>294</v>
      </c>
      <c r="BD1" t="s">
        <v>295</v>
      </c>
      <c r="BE1" t="s">
        <v>296</v>
      </c>
      <c r="BF1" t="s">
        <v>297</v>
      </c>
      <c r="BG1" t="s">
        <v>298</v>
      </c>
      <c r="BH1" t="s">
        <v>299</v>
      </c>
      <c r="BI1" t="s">
        <v>300</v>
      </c>
      <c r="BJ1" t="s">
        <v>301</v>
      </c>
      <c r="BK1" t="s">
        <v>302</v>
      </c>
      <c r="BL1" t="s">
        <v>303</v>
      </c>
      <c r="BM1" t="s">
        <v>304</v>
      </c>
      <c r="BN1" t="s">
        <v>305</v>
      </c>
      <c r="BO1" t="s">
        <v>306</v>
      </c>
      <c r="BP1" t="s">
        <v>307</v>
      </c>
      <c r="BQ1" t="s">
        <v>308</v>
      </c>
      <c r="BR1" t="s">
        <v>309</v>
      </c>
      <c r="BS1" t="s">
        <v>310</v>
      </c>
      <c r="BT1" t="s">
        <v>311</v>
      </c>
      <c r="BU1" t="s">
        <v>312</v>
      </c>
      <c r="BV1" t="s">
        <v>313</v>
      </c>
      <c r="BW1" t="s">
        <v>314</v>
      </c>
      <c r="BX1" t="s">
        <v>315</v>
      </c>
      <c r="BY1" t="s">
        <v>316</v>
      </c>
      <c r="BZ1" t="s">
        <v>317</v>
      </c>
      <c r="CA1" t="s">
        <v>318</v>
      </c>
      <c r="CB1" t="s">
        <v>319</v>
      </c>
      <c r="CC1" t="s">
        <v>320</v>
      </c>
      <c r="CD1" t="s">
        <v>321</v>
      </c>
      <c r="CE1" t="s">
        <v>322</v>
      </c>
      <c r="CF1" t="s">
        <v>323</v>
      </c>
      <c r="CG1" t="s">
        <v>324</v>
      </c>
      <c r="CH1" t="s">
        <v>325</v>
      </c>
      <c r="CI1" t="s">
        <v>326</v>
      </c>
      <c r="CJ1" t="s">
        <v>327</v>
      </c>
      <c r="CK1" t="s">
        <v>328</v>
      </c>
      <c r="CL1" t="s">
        <v>329</v>
      </c>
      <c r="CM1" t="s">
        <v>330</v>
      </c>
      <c r="CN1" t="s">
        <v>331</v>
      </c>
      <c r="CO1" t="s">
        <v>332</v>
      </c>
      <c r="CP1" t="s">
        <v>333</v>
      </c>
      <c r="CQ1" t="s">
        <v>334</v>
      </c>
      <c r="CR1" t="s">
        <v>335</v>
      </c>
      <c r="CS1" t="s">
        <v>336</v>
      </c>
      <c r="CT1" t="s">
        <v>337</v>
      </c>
      <c r="CU1" t="s">
        <v>338</v>
      </c>
      <c r="CV1" t="s">
        <v>339</v>
      </c>
      <c r="CW1" t="s">
        <v>340</v>
      </c>
      <c r="CX1" t="s">
        <v>341</v>
      </c>
      <c r="CY1" t="s">
        <v>342</v>
      </c>
      <c r="CZ1" t="s">
        <v>343</v>
      </c>
      <c r="DA1" t="s">
        <v>344</v>
      </c>
      <c r="DB1" t="s">
        <v>345</v>
      </c>
      <c r="DC1" t="s">
        <v>346</v>
      </c>
      <c r="DD1" t="s">
        <v>347</v>
      </c>
      <c r="DE1" t="s">
        <v>348</v>
      </c>
      <c r="DF1" t="s">
        <v>349</v>
      </c>
      <c r="DG1" t="s">
        <v>350</v>
      </c>
      <c r="DH1" t="s">
        <v>351</v>
      </c>
      <c r="DI1" t="s">
        <v>352</v>
      </c>
      <c r="DJ1" t="s">
        <v>353</v>
      </c>
      <c r="DK1" t="s">
        <v>354</v>
      </c>
      <c r="DL1" t="s">
        <v>355</v>
      </c>
      <c r="DM1" t="s">
        <v>356</v>
      </c>
      <c r="DN1" t="s">
        <v>357</v>
      </c>
      <c r="DO1" t="s">
        <v>358</v>
      </c>
      <c r="DP1" t="s">
        <v>359</v>
      </c>
      <c r="DQ1" t="s">
        <v>360</v>
      </c>
      <c r="DR1" t="s">
        <v>361</v>
      </c>
      <c r="DS1" t="s">
        <v>362</v>
      </c>
      <c r="DT1" t="s">
        <v>363</v>
      </c>
      <c r="DU1" t="s">
        <v>364</v>
      </c>
      <c r="DV1" t="s">
        <v>365</v>
      </c>
      <c r="DW1" t="s">
        <v>366</v>
      </c>
      <c r="DX1" t="s">
        <v>367</v>
      </c>
      <c r="DY1" t="s">
        <v>368</v>
      </c>
      <c r="DZ1" t="s">
        <v>369</v>
      </c>
      <c r="EA1" t="s">
        <v>370</v>
      </c>
      <c r="EB1" t="s">
        <v>371</v>
      </c>
      <c r="EC1" t="s">
        <v>372</v>
      </c>
      <c r="ED1" t="s">
        <v>373</v>
      </c>
      <c r="EE1" t="s">
        <v>374</v>
      </c>
      <c r="EF1" t="s">
        <v>375</v>
      </c>
      <c r="EG1" t="s">
        <v>376</v>
      </c>
      <c r="EH1" t="s">
        <v>377</v>
      </c>
      <c r="EI1" t="s">
        <v>378</v>
      </c>
      <c r="EJ1" t="s">
        <v>379</v>
      </c>
      <c r="EK1" t="s">
        <v>380</v>
      </c>
      <c r="EL1" t="s">
        <v>381</v>
      </c>
      <c r="EM1" t="s">
        <v>382</v>
      </c>
      <c r="EN1" t="s">
        <v>383</v>
      </c>
      <c r="EO1" t="s">
        <v>384</v>
      </c>
      <c r="EP1" t="s">
        <v>385</v>
      </c>
      <c r="EQ1" t="s">
        <v>386</v>
      </c>
      <c r="ER1" t="s">
        <v>387</v>
      </c>
      <c r="ES1" t="s">
        <v>388</v>
      </c>
      <c r="ET1" t="s">
        <v>389</v>
      </c>
      <c r="EU1" t="s">
        <v>390</v>
      </c>
      <c r="EV1" t="s">
        <v>391</v>
      </c>
      <c r="EW1" t="s">
        <v>392</v>
      </c>
      <c r="EX1" t="s">
        <v>393</v>
      </c>
      <c r="EY1" t="s">
        <v>394</v>
      </c>
      <c r="EZ1" t="s">
        <v>395</v>
      </c>
      <c r="FA1" t="s">
        <v>396</v>
      </c>
      <c r="FB1" t="s">
        <v>397</v>
      </c>
      <c r="FC1" t="s">
        <v>398</v>
      </c>
      <c r="FD1" t="s">
        <v>399</v>
      </c>
      <c r="FE1" t="s">
        <v>400</v>
      </c>
      <c r="FF1" t="s">
        <v>401</v>
      </c>
      <c r="FG1" t="s">
        <v>402</v>
      </c>
      <c r="FH1" t="s">
        <v>403</v>
      </c>
      <c r="FI1" t="s">
        <v>404</v>
      </c>
      <c r="FJ1" t="s">
        <v>405</v>
      </c>
      <c r="FK1" t="s">
        <v>406</v>
      </c>
      <c r="FL1" t="s">
        <v>407</v>
      </c>
      <c r="FM1" t="s">
        <v>408</v>
      </c>
      <c r="FN1" t="s">
        <v>409</v>
      </c>
      <c r="FO1" t="s">
        <v>410</v>
      </c>
      <c r="FP1" t="s">
        <v>411</v>
      </c>
      <c r="FQ1" t="s">
        <v>412</v>
      </c>
      <c r="FR1" t="s">
        <v>413</v>
      </c>
      <c r="FS1" t="s">
        <v>414</v>
      </c>
      <c r="FT1" t="s">
        <v>415</v>
      </c>
      <c r="FU1" t="s">
        <v>416</v>
      </c>
      <c r="FV1" t="s">
        <v>417</v>
      </c>
      <c r="FW1" t="s">
        <v>418</v>
      </c>
      <c r="FX1" t="s">
        <v>419</v>
      </c>
      <c r="FY1" t="s">
        <v>420</v>
      </c>
      <c r="FZ1" t="s">
        <v>421</v>
      </c>
      <c r="GA1" t="s">
        <v>422</v>
      </c>
      <c r="GB1" t="s">
        <v>423</v>
      </c>
      <c r="GC1" t="s">
        <v>424</v>
      </c>
      <c r="GD1" t="s">
        <v>425</v>
      </c>
      <c r="GE1" t="s">
        <v>426</v>
      </c>
      <c r="GF1" t="s">
        <v>427</v>
      </c>
      <c r="GG1" t="s">
        <v>428</v>
      </c>
      <c r="GH1" t="s">
        <v>429</v>
      </c>
      <c r="GI1" t="s">
        <v>430</v>
      </c>
      <c r="GJ1" t="s">
        <v>431</v>
      </c>
      <c r="GK1" t="s">
        <v>432</v>
      </c>
      <c r="GL1" t="s">
        <v>433</v>
      </c>
      <c r="GM1" t="s">
        <v>434</v>
      </c>
      <c r="GN1" t="s">
        <v>435</v>
      </c>
      <c r="GO1" t="s">
        <v>436</v>
      </c>
      <c r="GP1" t="s">
        <v>437</v>
      </c>
      <c r="GQ1" t="s">
        <v>438</v>
      </c>
      <c r="GR1" t="s">
        <v>439</v>
      </c>
      <c r="GS1" t="s">
        <v>440</v>
      </c>
      <c r="GT1" t="s">
        <v>441</v>
      </c>
      <c r="GU1" t="s">
        <v>442</v>
      </c>
      <c r="GV1" t="s">
        <v>443</v>
      </c>
      <c r="GW1" t="s">
        <v>444</v>
      </c>
      <c r="GX1" t="s">
        <v>445</v>
      </c>
      <c r="GY1" t="s">
        <v>446</v>
      </c>
      <c r="GZ1" t="s">
        <v>447</v>
      </c>
      <c r="HA1" t="s">
        <v>448</v>
      </c>
      <c r="HB1" t="s">
        <v>449</v>
      </c>
      <c r="HC1" t="s">
        <v>450</v>
      </c>
      <c r="HD1" t="s">
        <v>451</v>
      </c>
      <c r="HE1" t="s">
        <v>452</v>
      </c>
      <c r="HF1" t="s">
        <v>453</v>
      </c>
      <c r="HG1" t="s">
        <v>454</v>
      </c>
      <c r="HH1" t="s">
        <v>455</v>
      </c>
      <c r="HI1" t="s">
        <v>456</v>
      </c>
      <c r="HJ1" t="s">
        <v>457</v>
      </c>
      <c r="HK1" t="s">
        <v>458</v>
      </c>
      <c r="HL1" t="s">
        <v>459</v>
      </c>
      <c r="HM1" t="s">
        <v>460</v>
      </c>
      <c r="HN1" t="s">
        <v>461</v>
      </c>
      <c r="HO1" t="s">
        <v>462</v>
      </c>
      <c r="HP1" t="s">
        <v>463</v>
      </c>
      <c r="HQ1" t="s">
        <v>464</v>
      </c>
      <c r="HR1" t="s">
        <v>465</v>
      </c>
      <c r="HS1" t="s">
        <v>466</v>
      </c>
      <c r="HT1" t="s">
        <v>467</v>
      </c>
      <c r="HU1" t="s">
        <v>468</v>
      </c>
      <c r="HV1" t="s">
        <v>469</v>
      </c>
      <c r="HW1" t="s">
        <v>470</v>
      </c>
      <c r="HX1" t="s">
        <v>471</v>
      </c>
      <c r="HY1" t="s">
        <v>472</v>
      </c>
      <c r="HZ1" t="s">
        <v>473</v>
      </c>
      <c r="IA1" t="s">
        <v>474</v>
      </c>
      <c r="IB1" t="s">
        <v>475</v>
      </c>
      <c r="IC1" t="s">
        <v>476</v>
      </c>
      <c r="ID1" t="s">
        <v>477</v>
      </c>
      <c r="IE1" t="s">
        <v>478</v>
      </c>
      <c r="IF1" t="s">
        <v>479</v>
      </c>
      <c r="IG1" t="s">
        <v>480</v>
      </c>
      <c r="IH1" t="s">
        <v>481</v>
      </c>
      <c r="II1" t="s">
        <v>482</v>
      </c>
      <c r="IJ1" t="s">
        <v>483</v>
      </c>
      <c r="IK1" t="s">
        <v>484</v>
      </c>
      <c r="IL1" t="s">
        <v>485</v>
      </c>
      <c r="IM1" t="s">
        <v>486</v>
      </c>
      <c r="IN1" t="s">
        <v>487</v>
      </c>
      <c r="IO1" t="s">
        <v>488</v>
      </c>
      <c r="IP1" t="s">
        <v>489</v>
      </c>
      <c r="IQ1" t="s">
        <v>490</v>
      </c>
      <c r="IR1" t="s">
        <v>491</v>
      </c>
      <c r="IS1" t="s">
        <v>492</v>
      </c>
      <c r="IT1" t="s">
        <v>493</v>
      </c>
      <c r="IU1" t="s">
        <v>494</v>
      </c>
      <c r="IV1" t="s">
        <v>495</v>
      </c>
      <c r="IW1" t="s">
        <v>496</v>
      </c>
      <c r="IX1" t="s">
        <v>497</v>
      </c>
      <c r="IY1" t="s">
        <v>498</v>
      </c>
      <c r="IZ1" t="s">
        <v>499</v>
      </c>
      <c r="JA1" t="s">
        <v>500</v>
      </c>
      <c r="JB1" t="s">
        <v>501</v>
      </c>
      <c r="JC1" t="s">
        <v>502</v>
      </c>
      <c r="JD1" t="s">
        <v>503</v>
      </c>
      <c r="JE1" t="s">
        <v>504</v>
      </c>
      <c r="JF1" t="s">
        <v>505</v>
      </c>
      <c r="JG1" t="s">
        <v>506</v>
      </c>
      <c r="JH1" t="s">
        <v>507</v>
      </c>
      <c r="JI1" t="s">
        <v>508</v>
      </c>
      <c r="JJ1" t="s">
        <v>509</v>
      </c>
      <c r="JK1" t="s">
        <v>510</v>
      </c>
      <c r="JL1" t="s">
        <v>511</v>
      </c>
      <c r="JM1" t="s">
        <v>512</v>
      </c>
      <c r="JN1" t="s">
        <v>513</v>
      </c>
      <c r="JO1" t="s">
        <v>514</v>
      </c>
      <c r="JP1" t="s">
        <v>515</v>
      </c>
      <c r="JQ1" t="s">
        <v>516</v>
      </c>
      <c r="JR1" t="s">
        <v>517</v>
      </c>
      <c r="JS1" t="s">
        <v>518</v>
      </c>
      <c r="JT1" t="s">
        <v>519</v>
      </c>
      <c r="JU1" t="s">
        <v>520</v>
      </c>
      <c r="JV1" t="s">
        <v>521</v>
      </c>
      <c r="JW1" t="s">
        <v>522</v>
      </c>
      <c r="JX1" t="s">
        <v>523</v>
      </c>
      <c r="JY1" t="s">
        <v>524</v>
      </c>
      <c r="JZ1" t="s">
        <v>525</v>
      </c>
      <c r="KA1" t="s">
        <v>526</v>
      </c>
      <c r="KB1" t="s">
        <v>527</v>
      </c>
      <c r="KC1" t="s">
        <v>528</v>
      </c>
      <c r="KD1" t="s">
        <v>529</v>
      </c>
      <c r="KE1" t="s">
        <v>530</v>
      </c>
      <c r="KF1" t="s">
        <v>531</v>
      </c>
      <c r="KG1" t="s">
        <v>532</v>
      </c>
      <c r="KH1" t="s">
        <v>533</v>
      </c>
      <c r="KI1" t="s">
        <v>534</v>
      </c>
      <c r="KJ1" t="s">
        <v>535</v>
      </c>
      <c r="KK1" t="s">
        <v>536</v>
      </c>
      <c r="KL1" t="s">
        <v>537</v>
      </c>
      <c r="KM1" t="s">
        <v>538</v>
      </c>
      <c r="KN1" t="s">
        <v>539</v>
      </c>
      <c r="KO1" t="s">
        <v>540</v>
      </c>
      <c r="KP1" t="s">
        <v>541</v>
      </c>
      <c r="KQ1" t="s">
        <v>542</v>
      </c>
      <c r="KR1" t="s">
        <v>543</v>
      </c>
      <c r="KS1" t="s">
        <v>544</v>
      </c>
      <c r="KT1" t="s">
        <v>545</v>
      </c>
      <c r="KU1" t="s">
        <v>546</v>
      </c>
      <c r="KV1" t="s">
        <v>547</v>
      </c>
      <c r="KW1" t="s">
        <v>548</v>
      </c>
      <c r="KX1" t="s">
        <v>549</v>
      </c>
      <c r="KY1" t="s">
        <v>550</v>
      </c>
      <c r="KZ1" t="s">
        <v>551</v>
      </c>
      <c r="LA1" t="s">
        <v>552</v>
      </c>
      <c r="LB1" t="s">
        <v>553</v>
      </c>
      <c r="LC1" t="s">
        <v>554</v>
      </c>
      <c r="LD1" t="s">
        <v>555</v>
      </c>
      <c r="LE1" t="s">
        <v>556</v>
      </c>
      <c r="LF1" t="s">
        <v>557</v>
      </c>
      <c r="LG1" t="s">
        <v>558</v>
      </c>
      <c r="LH1" t="s">
        <v>559</v>
      </c>
      <c r="LI1" t="s">
        <v>560</v>
      </c>
      <c r="LJ1" t="s">
        <v>561</v>
      </c>
      <c r="LK1" t="s">
        <v>562</v>
      </c>
      <c r="LL1" t="s">
        <v>563</v>
      </c>
      <c r="LM1" t="s">
        <v>564</v>
      </c>
      <c r="LN1" t="s">
        <v>565</v>
      </c>
      <c r="LO1" t="s">
        <v>566</v>
      </c>
      <c r="LP1" t="s">
        <v>567</v>
      </c>
      <c r="LQ1" t="s">
        <v>568</v>
      </c>
      <c r="LR1" t="s">
        <v>569</v>
      </c>
      <c r="LS1" t="s">
        <v>570</v>
      </c>
      <c r="LT1" t="s">
        <v>571</v>
      </c>
      <c r="LU1" t="s">
        <v>572</v>
      </c>
      <c r="LV1" t="s">
        <v>573</v>
      </c>
      <c r="LW1" t="s">
        <v>574</v>
      </c>
      <c r="LX1" t="s">
        <v>575</v>
      </c>
      <c r="LY1" t="s">
        <v>576</v>
      </c>
      <c r="LZ1" t="s">
        <v>577</v>
      </c>
      <c r="MA1" t="s">
        <v>578</v>
      </c>
      <c r="MB1" t="s">
        <v>579</v>
      </c>
      <c r="MC1" t="s">
        <v>580</v>
      </c>
      <c r="MD1" t="s">
        <v>581</v>
      </c>
      <c r="ME1" t="s">
        <v>582</v>
      </c>
      <c r="MF1" t="s">
        <v>583</v>
      </c>
      <c r="MG1" t="s">
        <v>584</v>
      </c>
      <c r="MH1" t="s">
        <v>585</v>
      </c>
      <c r="MI1" t="s">
        <v>586</v>
      </c>
      <c r="MJ1" t="s">
        <v>587</v>
      </c>
      <c r="MK1" t="s">
        <v>588</v>
      </c>
      <c r="ML1" t="s">
        <v>589</v>
      </c>
      <c r="MM1" t="s">
        <v>590</v>
      </c>
      <c r="MN1" t="s">
        <v>591</v>
      </c>
      <c r="MO1" t="s">
        <v>592</v>
      </c>
      <c r="MP1" t="s">
        <v>593</v>
      </c>
      <c r="MQ1" t="s">
        <v>594</v>
      </c>
      <c r="MR1" t="s">
        <v>595</v>
      </c>
      <c r="MS1" t="s">
        <v>596</v>
      </c>
      <c r="MT1" t="s">
        <v>597</v>
      </c>
      <c r="MU1" t="s">
        <v>598</v>
      </c>
      <c r="MV1" t="s">
        <v>599</v>
      </c>
      <c r="MW1" t="s">
        <v>600</v>
      </c>
      <c r="MX1" t="s">
        <v>601</v>
      </c>
      <c r="MY1" t="s">
        <v>602</v>
      </c>
      <c r="MZ1" t="s">
        <v>603</v>
      </c>
      <c r="NA1" t="s">
        <v>604</v>
      </c>
      <c r="NB1" t="s">
        <v>605</v>
      </c>
      <c r="NC1" t="s">
        <v>606</v>
      </c>
      <c r="ND1" t="s">
        <v>607</v>
      </c>
      <c r="NE1" t="s">
        <v>608</v>
      </c>
      <c r="NF1" t="s">
        <v>609</v>
      </c>
      <c r="NG1" t="s">
        <v>610</v>
      </c>
      <c r="NH1" t="s">
        <v>611</v>
      </c>
      <c r="NI1" t="s">
        <v>612</v>
      </c>
      <c r="NJ1" t="s">
        <v>613</v>
      </c>
      <c r="NK1" t="s">
        <v>614</v>
      </c>
      <c r="NL1" t="s">
        <v>615</v>
      </c>
      <c r="NM1" t="s">
        <v>616</v>
      </c>
      <c r="NN1" t="s">
        <v>617</v>
      </c>
      <c r="NO1" t="s">
        <v>618</v>
      </c>
      <c r="NP1" t="s">
        <v>619</v>
      </c>
      <c r="NQ1" t="s">
        <v>620</v>
      </c>
      <c r="NR1" t="s">
        <v>621</v>
      </c>
      <c r="NS1" t="s">
        <v>622</v>
      </c>
      <c r="NT1" t="s">
        <v>623</v>
      </c>
      <c r="NU1" t="s">
        <v>624</v>
      </c>
      <c r="NV1" t="s">
        <v>625</v>
      </c>
      <c r="NW1" t="s">
        <v>626</v>
      </c>
      <c r="NX1" t="s">
        <v>627</v>
      </c>
      <c r="NY1" t="s">
        <v>628</v>
      </c>
      <c r="NZ1" t="s">
        <v>629</v>
      </c>
      <c r="OA1" t="s">
        <v>630</v>
      </c>
      <c r="OB1" t="s">
        <v>631</v>
      </c>
      <c r="OC1" t="s">
        <v>632</v>
      </c>
      <c r="OD1" t="s">
        <v>633</v>
      </c>
      <c r="OE1" t="s">
        <v>634</v>
      </c>
      <c r="OF1" t="s">
        <v>635</v>
      </c>
      <c r="OG1" t="s">
        <v>636</v>
      </c>
      <c r="OH1" t="s">
        <v>637</v>
      </c>
      <c r="OI1" t="s">
        <v>638</v>
      </c>
      <c r="OJ1" t="s">
        <v>639</v>
      </c>
      <c r="OK1" t="s">
        <v>640</v>
      </c>
      <c r="OL1" t="s">
        <v>641</v>
      </c>
      <c r="OM1" t="s">
        <v>642</v>
      </c>
      <c r="ON1" t="s">
        <v>643</v>
      </c>
      <c r="OO1" t="s">
        <v>644</v>
      </c>
      <c r="OP1" t="s">
        <v>645</v>
      </c>
      <c r="OQ1" t="s">
        <v>646</v>
      </c>
      <c r="OR1" t="s">
        <v>647</v>
      </c>
      <c r="OS1" t="s">
        <v>648</v>
      </c>
      <c r="OT1" t="s">
        <v>649</v>
      </c>
      <c r="OU1" t="s">
        <v>650</v>
      </c>
      <c r="OV1" t="s">
        <v>651</v>
      </c>
      <c r="OW1" t="s">
        <v>652</v>
      </c>
      <c r="OX1" t="s">
        <v>653</v>
      </c>
      <c r="OY1" t="s">
        <v>654</v>
      </c>
      <c r="OZ1" t="s">
        <v>655</v>
      </c>
      <c r="PA1" t="s">
        <v>656</v>
      </c>
      <c r="PB1" t="s">
        <v>657</v>
      </c>
      <c r="PC1" t="s">
        <v>658</v>
      </c>
      <c r="PD1" t="s">
        <v>659</v>
      </c>
      <c r="PE1" t="s">
        <v>660</v>
      </c>
      <c r="PF1" t="s">
        <v>661</v>
      </c>
      <c r="PG1" t="s">
        <v>662</v>
      </c>
      <c r="PH1" t="s">
        <v>663</v>
      </c>
      <c r="PI1" t="s">
        <v>664</v>
      </c>
      <c r="PJ1" t="s">
        <v>665</v>
      </c>
      <c r="PK1" t="s">
        <v>666</v>
      </c>
      <c r="PL1" t="s">
        <v>667</v>
      </c>
      <c r="PM1" t="s">
        <v>668</v>
      </c>
      <c r="PN1" t="s">
        <v>669</v>
      </c>
      <c r="PO1" t="s">
        <v>670</v>
      </c>
      <c r="PP1" t="s">
        <v>671</v>
      </c>
      <c r="PQ1" t="s">
        <v>672</v>
      </c>
      <c r="PR1" t="s">
        <v>673</v>
      </c>
      <c r="PS1" t="s">
        <v>674</v>
      </c>
      <c r="PT1" t="s">
        <v>675</v>
      </c>
      <c r="PU1" t="s">
        <v>676</v>
      </c>
      <c r="PV1" t="s">
        <v>677</v>
      </c>
      <c r="PW1" t="s">
        <v>678</v>
      </c>
      <c r="PX1" t="s">
        <v>679</v>
      </c>
      <c r="PY1" t="s">
        <v>680</v>
      </c>
      <c r="PZ1" t="s">
        <v>681</v>
      </c>
      <c r="QA1" t="s">
        <v>682</v>
      </c>
      <c r="QB1" t="s">
        <v>683</v>
      </c>
      <c r="QC1" t="s">
        <v>684</v>
      </c>
      <c r="QD1" t="s">
        <v>685</v>
      </c>
      <c r="QE1" t="s">
        <v>686</v>
      </c>
      <c r="QF1" t="s">
        <v>687</v>
      </c>
      <c r="QG1" t="s">
        <v>688</v>
      </c>
      <c r="QH1" t="s">
        <v>689</v>
      </c>
      <c r="QI1" t="s">
        <v>690</v>
      </c>
      <c r="QJ1" t="s">
        <v>691</v>
      </c>
      <c r="QK1" t="s">
        <v>692</v>
      </c>
      <c r="QL1" t="s">
        <v>693</v>
      </c>
      <c r="QM1" t="s">
        <v>694</v>
      </c>
      <c r="QN1" t="s">
        <v>695</v>
      </c>
      <c r="QO1" t="s">
        <v>696</v>
      </c>
      <c r="QP1" t="s">
        <v>697</v>
      </c>
      <c r="QQ1" t="s">
        <v>698</v>
      </c>
      <c r="QR1" t="s">
        <v>699</v>
      </c>
      <c r="QS1" t="s">
        <v>700</v>
      </c>
      <c r="QT1" t="s">
        <v>701</v>
      </c>
      <c r="QU1" t="s">
        <v>702</v>
      </c>
      <c r="QV1" t="s">
        <v>703</v>
      </c>
      <c r="QW1" t="s">
        <v>704</v>
      </c>
      <c r="QX1" t="s">
        <v>705</v>
      </c>
      <c r="QY1" t="s">
        <v>706</v>
      </c>
      <c r="QZ1" t="s">
        <v>707</v>
      </c>
      <c r="RA1" t="s">
        <v>708</v>
      </c>
      <c r="RB1" t="s">
        <v>709</v>
      </c>
      <c r="RC1" t="s">
        <v>710</v>
      </c>
      <c r="RD1" t="s">
        <v>711</v>
      </c>
      <c r="RE1" t="s">
        <v>712</v>
      </c>
      <c r="RF1" t="s">
        <v>1469</v>
      </c>
      <c r="RG1" t="s">
        <v>1470</v>
      </c>
      <c r="RH1" t="s">
        <v>1471</v>
      </c>
      <c r="RI1" t="s">
        <v>1472</v>
      </c>
      <c r="RJ1" t="s">
        <v>713</v>
      </c>
      <c r="RK1" t="s">
        <v>714</v>
      </c>
      <c r="RL1" t="s">
        <v>715</v>
      </c>
      <c r="RM1" t="s">
        <v>716</v>
      </c>
      <c r="RN1" t="s">
        <v>717</v>
      </c>
      <c r="RO1" t="s">
        <v>718</v>
      </c>
      <c r="RP1" t="s">
        <v>719</v>
      </c>
      <c r="RQ1" t="s">
        <v>720</v>
      </c>
      <c r="RR1" t="s">
        <v>721</v>
      </c>
      <c r="RS1" t="s">
        <v>722</v>
      </c>
      <c r="RT1" t="s">
        <v>723</v>
      </c>
      <c r="RU1" t="s">
        <v>724</v>
      </c>
      <c r="RV1" t="s">
        <v>725</v>
      </c>
      <c r="RW1" t="s">
        <v>726</v>
      </c>
      <c r="RX1" t="s">
        <v>727</v>
      </c>
      <c r="RY1" t="s">
        <v>728</v>
      </c>
      <c r="RZ1" t="s">
        <v>729</v>
      </c>
      <c r="SA1" t="s">
        <v>730</v>
      </c>
      <c r="SB1" t="s">
        <v>731</v>
      </c>
      <c r="SC1" t="s">
        <v>732</v>
      </c>
      <c r="SD1" t="s">
        <v>733</v>
      </c>
      <c r="SE1" t="s">
        <v>734</v>
      </c>
      <c r="SF1" t="s">
        <v>735</v>
      </c>
      <c r="SG1" t="s">
        <v>736</v>
      </c>
      <c r="SH1" t="s">
        <v>737</v>
      </c>
      <c r="SI1" t="s">
        <v>738</v>
      </c>
      <c r="SJ1" t="s">
        <v>739</v>
      </c>
      <c r="SK1" t="s">
        <v>740</v>
      </c>
      <c r="SL1" t="s">
        <v>741</v>
      </c>
      <c r="SM1" t="s">
        <v>742</v>
      </c>
      <c r="SN1" t="s">
        <v>743</v>
      </c>
      <c r="SO1" t="s">
        <v>744</v>
      </c>
      <c r="SP1" t="s">
        <v>745</v>
      </c>
      <c r="SQ1" t="s">
        <v>746</v>
      </c>
      <c r="SR1" t="s">
        <v>747</v>
      </c>
      <c r="SS1" t="s">
        <v>748</v>
      </c>
      <c r="ST1" t="s">
        <v>749</v>
      </c>
      <c r="SU1" t="s">
        <v>750</v>
      </c>
      <c r="SV1" t="s">
        <v>751</v>
      </c>
      <c r="SW1" t="s">
        <v>752</v>
      </c>
      <c r="SX1" t="s">
        <v>753</v>
      </c>
      <c r="SY1" t="s">
        <v>754</v>
      </c>
      <c r="SZ1" t="s">
        <v>755</v>
      </c>
      <c r="TA1" t="s">
        <v>756</v>
      </c>
      <c r="TB1" t="s">
        <v>757</v>
      </c>
      <c r="TC1" t="s">
        <v>758</v>
      </c>
      <c r="TD1" t="s">
        <v>759</v>
      </c>
      <c r="TE1" t="s">
        <v>760</v>
      </c>
      <c r="TF1" t="s">
        <v>761</v>
      </c>
      <c r="TG1" t="s">
        <v>762</v>
      </c>
      <c r="TH1" t="s">
        <v>1473</v>
      </c>
      <c r="TI1" t="s">
        <v>1474</v>
      </c>
      <c r="TJ1" t="s">
        <v>1475</v>
      </c>
      <c r="TK1" t="s">
        <v>1476</v>
      </c>
      <c r="TL1" t="s">
        <v>763</v>
      </c>
      <c r="TM1" t="s">
        <v>764</v>
      </c>
      <c r="TN1" t="s">
        <v>765</v>
      </c>
      <c r="TO1" t="s">
        <v>766</v>
      </c>
      <c r="TP1" t="s">
        <v>767</v>
      </c>
      <c r="TQ1" t="s">
        <v>768</v>
      </c>
      <c r="TR1" t="s">
        <v>769</v>
      </c>
      <c r="TS1" t="s">
        <v>770</v>
      </c>
      <c r="TT1" t="s">
        <v>771</v>
      </c>
      <c r="TU1" t="s">
        <v>772</v>
      </c>
      <c r="TV1" t="s">
        <v>773</v>
      </c>
      <c r="TW1" t="s">
        <v>774</v>
      </c>
      <c r="TX1" t="s">
        <v>775</v>
      </c>
      <c r="TY1" t="s">
        <v>776</v>
      </c>
      <c r="TZ1" t="s">
        <v>777</v>
      </c>
      <c r="UA1" t="s">
        <v>778</v>
      </c>
      <c r="UB1" t="s">
        <v>779</v>
      </c>
      <c r="UC1" t="s">
        <v>780</v>
      </c>
      <c r="UD1" t="s">
        <v>781</v>
      </c>
      <c r="UE1" t="s">
        <v>782</v>
      </c>
      <c r="UF1" t="s">
        <v>783</v>
      </c>
      <c r="UG1" t="s">
        <v>784</v>
      </c>
      <c r="UH1" t="s">
        <v>785</v>
      </c>
      <c r="UI1" t="s">
        <v>786</v>
      </c>
      <c r="UJ1" t="s">
        <v>787</v>
      </c>
      <c r="UK1" t="s">
        <v>788</v>
      </c>
      <c r="UL1" t="s">
        <v>789</v>
      </c>
      <c r="UM1" t="s">
        <v>790</v>
      </c>
      <c r="UN1" t="s">
        <v>791</v>
      </c>
      <c r="UO1" t="s">
        <v>792</v>
      </c>
      <c r="UP1" t="s">
        <v>793</v>
      </c>
      <c r="UQ1" t="s">
        <v>794</v>
      </c>
      <c r="UR1" t="s">
        <v>795</v>
      </c>
      <c r="US1" t="s">
        <v>796</v>
      </c>
      <c r="UT1" t="s">
        <v>797</v>
      </c>
      <c r="UU1" t="s">
        <v>798</v>
      </c>
      <c r="UV1" t="s">
        <v>799</v>
      </c>
      <c r="UW1" t="s">
        <v>800</v>
      </c>
      <c r="UX1" t="s">
        <v>801</v>
      </c>
      <c r="UY1" t="s">
        <v>802</v>
      </c>
      <c r="UZ1" t="s">
        <v>803</v>
      </c>
      <c r="VA1" t="s">
        <v>804</v>
      </c>
      <c r="VB1" t="s">
        <v>805</v>
      </c>
      <c r="VC1" t="s">
        <v>806</v>
      </c>
      <c r="VD1" t="s">
        <v>807</v>
      </c>
      <c r="VE1" t="s">
        <v>808</v>
      </c>
      <c r="VF1" t="s">
        <v>809</v>
      </c>
      <c r="VG1" t="s">
        <v>810</v>
      </c>
      <c r="VH1" t="s">
        <v>811</v>
      </c>
      <c r="VI1" t="s">
        <v>812</v>
      </c>
      <c r="VJ1" t="s">
        <v>813</v>
      </c>
      <c r="VK1" t="s">
        <v>814</v>
      </c>
      <c r="VL1" t="s">
        <v>815</v>
      </c>
      <c r="VM1" t="s">
        <v>816</v>
      </c>
      <c r="VN1" t="s">
        <v>817</v>
      </c>
      <c r="VO1" t="s">
        <v>818</v>
      </c>
      <c r="VP1" t="s">
        <v>819</v>
      </c>
      <c r="VQ1" t="s">
        <v>820</v>
      </c>
      <c r="VR1" t="s">
        <v>821</v>
      </c>
      <c r="VS1" t="s">
        <v>822</v>
      </c>
      <c r="VT1" t="s">
        <v>823</v>
      </c>
      <c r="VU1" t="s">
        <v>824</v>
      </c>
      <c r="VV1" t="s">
        <v>1481</v>
      </c>
      <c r="VW1" t="s">
        <v>1482</v>
      </c>
      <c r="VX1" t="s">
        <v>1483</v>
      </c>
      <c r="VY1" t="s">
        <v>1484</v>
      </c>
      <c r="VZ1" t="s">
        <v>1485</v>
      </c>
      <c r="WA1" t="s">
        <v>1486</v>
      </c>
      <c r="WB1" t="s">
        <v>1487</v>
      </c>
      <c r="WC1" t="s">
        <v>1488</v>
      </c>
      <c r="WD1" t="s">
        <v>1489</v>
      </c>
      <c r="WE1" t="s">
        <v>1490</v>
      </c>
      <c r="WF1" t="s">
        <v>1491</v>
      </c>
      <c r="WG1" t="s">
        <v>1492</v>
      </c>
      <c r="WH1" t="s">
        <v>1493</v>
      </c>
      <c r="WI1" t="s">
        <v>1494</v>
      </c>
      <c r="WJ1" t="s">
        <v>1495</v>
      </c>
      <c r="WK1" t="s">
        <v>1496</v>
      </c>
      <c r="WL1" t="s">
        <v>1497</v>
      </c>
      <c r="WM1" t="s">
        <v>1498</v>
      </c>
      <c r="WN1" t="s">
        <v>1499</v>
      </c>
      <c r="WO1" t="s">
        <v>1500</v>
      </c>
      <c r="WP1" t="s">
        <v>1501</v>
      </c>
      <c r="WQ1" t="s">
        <v>1502</v>
      </c>
      <c r="WR1" t="s">
        <v>1503</v>
      </c>
      <c r="WS1" t="s">
        <v>1504</v>
      </c>
      <c r="WT1" t="s">
        <v>1505</v>
      </c>
      <c r="WU1" t="s">
        <v>1506</v>
      </c>
      <c r="WV1" t="s">
        <v>1507</v>
      </c>
      <c r="WW1" t="s">
        <v>1508</v>
      </c>
      <c r="WX1" t="s">
        <v>1509</v>
      </c>
      <c r="WY1" t="s">
        <v>1510</v>
      </c>
      <c r="WZ1" t="s">
        <v>1511</v>
      </c>
      <c r="XA1" t="s">
        <v>1512</v>
      </c>
      <c r="XB1" t="s">
        <v>1513</v>
      </c>
      <c r="XC1" t="s">
        <v>1514</v>
      </c>
      <c r="XD1" t="s">
        <v>1515</v>
      </c>
      <c r="XE1" t="s">
        <v>1516</v>
      </c>
      <c r="XF1" t="s">
        <v>1517</v>
      </c>
      <c r="XG1" t="s">
        <v>1518</v>
      </c>
      <c r="XH1" t="s">
        <v>1519</v>
      </c>
      <c r="XI1" t="s">
        <v>1520</v>
      </c>
      <c r="XJ1" t="s">
        <v>1521</v>
      </c>
      <c r="XK1" t="s">
        <v>1522</v>
      </c>
      <c r="XL1" t="s">
        <v>1523</v>
      </c>
      <c r="XM1" t="s">
        <v>1524</v>
      </c>
      <c r="XN1" t="s">
        <v>1525</v>
      </c>
      <c r="XO1" t="s">
        <v>1526</v>
      </c>
      <c r="XP1" t="s">
        <v>1527</v>
      </c>
      <c r="XQ1" t="s">
        <v>1528</v>
      </c>
      <c r="XR1" t="s">
        <v>1529</v>
      </c>
      <c r="XS1" t="s">
        <v>1530</v>
      </c>
      <c r="XT1" t="s">
        <v>1531</v>
      </c>
      <c r="XU1" t="s">
        <v>1532</v>
      </c>
      <c r="XV1" t="s">
        <v>1533</v>
      </c>
      <c r="XW1" t="s">
        <v>1534</v>
      </c>
      <c r="XX1" t="s">
        <v>1535</v>
      </c>
      <c r="XY1" t="s">
        <v>1536</v>
      </c>
      <c r="XZ1" t="s">
        <v>1537</v>
      </c>
      <c r="YA1" t="s">
        <v>1538</v>
      </c>
      <c r="YB1" t="s">
        <v>1539</v>
      </c>
      <c r="YC1" t="s">
        <v>1540</v>
      </c>
      <c r="YD1" t="s">
        <v>1541</v>
      </c>
      <c r="YE1" t="s">
        <v>1542</v>
      </c>
      <c r="YF1" t="s">
        <v>825</v>
      </c>
      <c r="YG1" t="s">
        <v>826</v>
      </c>
      <c r="YH1" t="s">
        <v>827</v>
      </c>
      <c r="YI1" t="s">
        <v>828</v>
      </c>
      <c r="YJ1" t="s">
        <v>829</v>
      </c>
      <c r="YK1" t="s">
        <v>830</v>
      </c>
      <c r="YL1" t="s">
        <v>831</v>
      </c>
      <c r="YM1" t="s">
        <v>832</v>
      </c>
      <c r="YN1" t="s">
        <v>833</v>
      </c>
      <c r="YO1" t="s">
        <v>834</v>
      </c>
      <c r="YP1" t="s">
        <v>835</v>
      </c>
      <c r="YQ1" t="s">
        <v>836</v>
      </c>
      <c r="YR1" t="s">
        <v>837</v>
      </c>
      <c r="YS1" t="s">
        <v>838</v>
      </c>
      <c r="YT1" t="s">
        <v>839</v>
      </c>
      <c r="YU1" t="s">
        <v>840</v>
      </c>
      <c r="YV1" t="s">
        <v>841</v>
      </c>
      <c r="YW1" t="s">
        <v>842</v>
      </c>
      <c r="YX1" t="s">
        <v>843</v>
      </c>
      <c r="YY1" t="s">
        <v>844</v>
      </c>
      <c r="YZ1" t="s">
        <v>845</v>
      </c>
      <c r="ZA1" t="s">
        <v>846</v>
      </c>
      <c r="ZB1" t="s">
        <v>847</v>
      </c>
      <c r="ZC1" t="s">
        <v>848</v>
      </c>
      <c r="ZD1" t="s">
        <v>849</v>
      </c>
      <c r="ZE1" t="s">
        <v>850</v>
      </c>
      <c r="ZF1" t="s">
        <v>851</v>
      </c>
      <c r="ZG1" t="s">
        <v>852</v>
      </c>
      <c r="ZH1" t="s">
        <v>853</v>
      </c>
      <c r="ZI1" t="s">
        <v>854</v>
      </c>
      <c r="ZJ1" t="s">
        <v>855</v>
      </c>
      <c r="ZK1" t="s">
        <v>856</v>
      </c>
      <c r="ZL1" t="s">
        <v>857</v>
      </c>
      <c r="ZM1" t="s">
        <v>858</v>
      </c>
      <c r="ZN1" t="s">
        <v>859</v>
      </c>
      <c r="ZO1" t="s">
        <v>860</v>
      </c>
      <c r="ZP1" t="s">
        <v>861</v>
      </c>
      <c r="ZQ1" t="s">
        <v>862</v>
      </c>
      <c r="ZR1" t="s">
        <v>863</v>
      </c>
      <c r="ZS1" t="s">
        <v>864</v>
      </c>
      <c r="ZT1" t="s">
        <v>865</v>
      </c>
      <c r="ZU1" t="s">
        <v>866</v>
      </c>
      <c r="ZV1" t="s">
        <v>867</v>
      </c>
      <c r="ZW1" t="s">
        <v>868</v>
      </c>
      <c r="ZX1" t="s">
        <v>869</v>
      </c>
      <c r="ZY1" t="s">
        <v>870</v>
      </c>
      <c r="ZZ1" t="s">
        <v>871</v>
      </c>
      <c r="AAA1" t="s">
        <v>872</v>
      </c>
      <c r="AAB1" t="s">
        <v>873</v>
      </c>
      <c r="AAC1" t="s">
        <v>874</v>
      </c>
      <c r="AAD1" t="s">
        <v>875</v>
      </c>
      <c r="AAE1" t="s">
        <v>876</v>
      </c>
      <c r="AAF1" t="s">
        <v>877</v>
      </c>
      <c r="AAG1" t="s">
        <v>878</v>
      </c>
      <c r="AAH1" t="s">
        <v>879</v>
      </c>
      <c r="AAI1" t="s">
        <v>880</v>
      </c>
      <c r="AAJ1" t="s">
        <v>881</v>
      </c>
      <c r="AAK1" t="s">
        <v>882</v>
      </c>
      <c r="AAL1" t="s">
        <v>883</v>
      </c>
      <c r="AAM1" t="s">
        <v>884</v>
      </c>
      <c r="AAN1" t="s">
        <v>885</v>
      </c>
      <c r="AAO1" t="s">
        <v>886</v>
      </c>
      <c r="AAP1" t="s">
        <v>887</v>
      </c>
      <c r="AAQ1" t="s">
        <v>888</v>
      </c>
      <c r="AAR1" t="s">
        <v>889</v>
      </c>
      <c r="AAS1" t="s">
        <v>890</v>
      </c>
      <c r="AAT1" t="s">
        <v>891</v>
      </c>
      <c r="AAU1" t="s">
        <v>892</v>
      </c>
      <c r="AAV1" t="s">
        <v>893</v>
      </c>
      <c r="AAW1" t="s">
        <v>894</v>
      </c>
      <c r="AAX1" t="s">
        <v>895</v>
      </c>
      <c r="AAY1" t="s">
        <v>896</v>
      </c>
      <c r="AAZ1" t="s">
        <v>897</v>
      </c>
      <c r="ABA1" t="s">
        <v>898</v>
      </c>
      <c r="ABB1" t="s">
        <v>899</v>
      </c>
      <c r="ABC1" t="s">
        <v>900</v>
      </c>
      <c r="ABD1" t="s">
        <v>901</v>
      </c>
      <c r="ABE1" t="s">
        <v>902</v>
      </c>
      <c r="ABF1" t="s">
        <v>903</v>
      </c>
      <c r="ABG1" t="s">
        <v>904</v>
      </c>
      <c r="ABH1" t="s">
        <v>905</v>
      </c>
      <c r="ABI1" t="s">
        <v>906</v>
      </c>
      <c r="ABJ1" t="s">
        <v>907</v>
      </c>
      <c r="ABK1" t="s">
        <v>908</v>
      </c>
      <c r="ABL1" t="s">
        <v>909</v>
      </c>
      <c r="ABM1" t="s">
        <v>910</v>
      </c>
      <c r="ABN1" t="s">
        <v>911</v>
      </c>
      <c r="ABO1" t="s">
        <v>912</v>
      </c>
      <c r="ABP1" t="s">
        <v>913</v>
      </c>
      <c r="ABQ1" t="s">
        <v>914</v>
      </c>
      <c r="ABR1" t="s">
        <v>915</v>
      </c>
      <c r="ABS1" t="s">
        <v>916</v>
      </c>
      <c r="ABT1" t="s">
        <v>917</v>
      </c>
      <c r="ABU1" t="s">
        <v>918</v>
      </c>
      <c r="ABV1" t="s">
        <v>919</v>
      </c>
      <c r="ABW1" t="s">
        <v>920</v>
      </c>
      <c r="ABX1" t="s">
        <v>921</v>
      </c>
      <c r="ABY1" t="s">
        <v>922</v>
      </c>
      <c r="ABZ1" t="s">
        <v>923</v>
      </c>
      <c r="ACA1" t="s">
        <v>924</v>
      </c>
      <c r="ACB1" t="s">
        <v>925</v>
      </c>
      <c r="ACC1" t="s">
        <v>926</v>
      </c>
      <c r="ACD1" t="s">
        <v>927</v>
      </c>
      <c r="ACE1" t="s">
        <v>928</v>
      </c>
      <c r="ACF1" t="s">
        <v>929</v>
      </c>
      <c r="ACG1" t="s">
        <v>930</v>
      </c>
      <c r="ACH1" t="s">
        <v>931</v>
      </c>
      <c r="ACI1" t="s">
        <v>932</v>
      </c>
      <c r="ACJ1" t="s">
        <v>933</v>
      </c>
      <c r="ACK1" t="s">
        <v>934</v>
      </c>
      <c r="ACL1" t="s">
        <v>935</v>
      </c>
      <c r="ACM1" t="s">
        <v>936</v>
      </c>
      <c r="ACN1" t="s">
        <v>937</v>
      </c>
      <c r="ACO1" t="s">
        <v>938</v>
      </c>
      <c r="ACP1" t="s">
        <v>939</v>
      </c>
      <c r="ACQ1" t="s">
        <v>940</v>
      </c>
      <c r="ACR1" t="s">
        <v>941</v>
      </c>
      <c r="ACS1" t="s">
        <v>942</v>
      </c>
      <c r="ACT1" t="s">
        <v>943</v>
      </c>
      <c r="ACU1" t="s">
        <v>944</v>
      </c>
      <c r="ACV1" t="s">
        <v>945</v>
      </c>
      <c r="ACW1" t="s">
        <v>946</v>
      </c>
      <c r="ACX1" t="s">
        <v>947</v>
      </c>
      <c r="ACY1" t="s">
        <v>948</v>
      </c>
      <c r="ACZ1" t="s">
        <v>949</v>
      </c>
      <c r="ADA1" t="s">
        <v>950</v>
      </c>
      <c r="ADB1" t="s">
        <v>951</v>
      </c>
      <c r="ADC1" t="s">
        <v>952</v>
      </c>
      <c r="ADD1" t="s">
        <v>953</v>
      </c>
      <c r="ADE1" t="s">
        <v>954</v>
      </c>
      <c r="ADF1" t="s">
        <v>955</v>
      </c>
      <c r="ADG1" t="s">
        <v>956</v>
      </c>
      <c r="ADH1" t="s">
        <v>957</v>
      </c>
      <c r="ADI1" t="s">
        <v>958</v>
      </c>
      <c r="ADJ1" t="s">
        <v>959</v>
      </c>
      <c r="ADK1" t="s">
        <v>960</v>
      </c>
      <c r="ADL1" t="s">
        <v>961</v>
      </c>
      <c r="ADM1" t="s">
        <v>962</v>
      </c>
      <c r="ADN1" t="s">
        <v>963</v>
      </c>
      <c r="ADO1" t="s">
        <v>964</v>
      </c>
      <c r="ADP1" t="s">
        <v>965</v>
      </c>
      <c r="ADQ1" t="s">
        <v>966</v>
      </c>
      <c r="ADR1" t="s">
        <v>967</v>
      </c>
      <c r="ADS1" t="s">
        <v>968</v>
      </c>
      <c r="ADT1" t="s">
        <v>969</v>
      </c>
      <c r="ADU1" t="s">
        <v>970</v>
      </c>
      <c r="ADV1" t="s">
        <v>971</v>
      </c>
      <c r="ADW1" t="s">
        <v>972</v>
      </c>
      <c r="ADX1" t="s">
        <v>973</v>
      </c>
      <c r="ADY1" t="s">
        <v>974</v>
      </c>
      <c r="ADZ1" t="s">
        <v>975</v>
      </c>
      <c r="AEA1" t="s">
        <v>976</v>
      </c>
      <c r="AEB1" t="s">
        <v>977</v>
      </c>
      <c r="AEC1" t="s">
        <v>978</v>
      </c>
      <c r="AED1" t="s">
        <v>979</v>
      </c>
      <c r="AEE1" t="s">
        <v>980</v>
      </c>
      <c r="AEF1" t="s">
        <v>981</v>
      </c>
      <c r="AEG1" t="s">
        <v>982</v>
      </c>
      <c r="AEH1" t="s">
        <v>983</v>
      </c>
      <c r="AEI1" t="s">
        <v>984</v>
      </c>
      <c r="AEJ1" t="s">
        <v>985</v>
      </c>
      <c r="AEK1" t="s">
        <v>986</v>
      </c>
      <c r="AEL1" t="s">
        <v>987</v>
      </c>
      <c r="AEM1" t="s">
        <v>988</v>
      </c>
      <c r="AEN1" t="s">
        <v>989</v>
      </c>
      <c r="AEO1" t="s">
        <v>990</v>
      </c>
      <c r="AEP1" t="s">
        <v>991</v>
      </c>
      <c r="AEQ1" t="s">
        <v>992</v>
      </c>
      <c r="AER1" t="s">
        <v>993</v>
      </c>
      <c r="AES1" t="s">
        <v>994</v>
      </c>
      <c r="AET1" t="s">
        <v>995</v>
      </c>
      <c r="AEU1" t="s">
        <v>996</v>
      </c>
      <c r="AEV1" t="s">
        <v>997</v>
      </c>
      <c r="AEW1" t="s">
        <v>998</v>
      </c>
      <c r="AEX1" t="s">
        <v>999</v>
      </c>
      <c r="AEY1" t="s">
        <v>1000</v>
      </c>
      <c r="AEZ1" t="s">
        <v>1001</v>
      </c>
      <c r="AFA1" t="s">
        <v>1002</v>
      </c>
      <c r="AFB1" t="s">
        <v>1003</v>
      </c>
      <c r="AFC1" t="s">
        <v>1004</v>
      </c>
      <c r="AFD1" t="s">
        <v>1005</v>
      </c>
      <c r="AFE1" t="s">
        <v>1006</v>
      </c>
      <c r="AFF1" t="s">
        <v>1007</v>
      </c>
      <c r="AFG1" t="s">
        <v>1008</v>
      </c>
      <c r="AFH1" t="s">
        <v>1009</v>
      </c>
      <c r="AFI1" t="s">
        <v>1010</v>
      </c>
      <c r="AFJ1" t="s">
        <v>1011</v>
      </c>
      <c r="AFK1" t="s">
        <v>1012</v>
      </c>
      <c r="AFL1" t="s">
        <v>1013</v>
      </c>
      <c r="AFM1" t="s">
        <v>1014</v>
      </c>
      <c r="AFN1" t="s">
        <v>1015</v>
      </c>
      <c r="AFO1" t="s">
        <v>1016</v>
      </c>
      <c r="AFP1" t="s">
        <v>1017</v>
      </c>
      <c r="AFQ1" t="s">
        <v>1018</v>
      </c>
      <c r="AFR1" t="s">
        <v>1019</v>
      </c>
      <c r="AFS1" t="s">
        <v>1020</v>
      </c>
      <c r="AFT1" t="s">
        <v>1021</v>
      </c>
      <c r="AFU1" t="s">
        <v>1022</v>
      </c>
      <c r="AFV1" t="s">
        <v>1023</v>
      </c>
      <c r="AFW1" t="s">
        <v>1024</v>
      </c>
      <c r="AFX1" t="s">
        <v>1025</v>
      </c>
      <c r="AFY1" t="s">
        <v>1026</v>
      </c>
      <c r="AFZ1" t="s">
        <v>1027</v>
      </c>
      <c r="AGA1" t="s">
        <v>1028</v>
      </c>
      <c r="AGB1" t="s">
        <v>1029</v>
      </c>
      <c r="AGC1" t="s">
        <v>1030</v>
      </c>
      <c r="AGD1" t="s">
        <v>1031</v>
      </c>
      <c r="AGE1" t="s">
        <v>1032</v>
      </c>
      <c r="AGF1" t="s">
        <v>1033</v>
      </c>
      <c r="AGG1" t="s">
        <v>1034</v>
      </c>
      <c r="AGH1" t="s">
        <v>1035</v>
      </c>
      <c r="AGI1" t="s">
        <v>1036</v>
      </c>
      <c r="AGJ1" t="s">
        <v>1037</v>
      </c>
      <c r="AGK1" t="s">
        <v>1038</v>
      </c>
      <c r="AGL1" t="s">
        <v>1039</v>
      </c>
      <c r="AGM1" t="s">
        <v>1040</v>
      </c>
      <c r="AGN1" t="s">
        <v>1041</v>
      </c>
      <c r="AGO1" t="s">
        <v>1042</v>
      </c>
      <c r="AGP1" t="s">
        <v>1043</v>
      </c>
      <c r="AGQ1" t="s">
        <v>1044</v>
      </c>
      <c r="AGR1" t="s">
        <v>1045</v>
      </c>
      <c r="AGS1" t="s">
        <v>1046</v>
      </c>
      <c r="AGT1" t="s">
        <v>1047</v>
      </c>
      <c r="AGU1" t="s">
        <v>1048</v>
      </c>
      <c r="AGV1" t="s">
        <v>1049</v>
      </c>
      <c r="AGW1" t="s">
        <v>1050</v>
      </c>
      <c r="AGX1" t="s">
        <v>1051</v>
      </c>
      <c r="AGY1" t="s">
        <v>1052</v>
      </c>
      <c r="AGZ1" t="s">
        <v>1053</v>
      </c>
      <c r="AHA1" t="s">
        <v>1054</v>
      </c>
      <c r="AHB1" t="s">
        <v>1055</v>
      </c>
      <c r="AHC1" t="s">
        <v>1056</v>
      </c>
      <c r="AHD1" t="s">
        <v>1057</v>
      </c>
      <c r="AHE1" t="s">
        <v>1058</v>
      </c>
      <c r="AHF1" t="s">
        <v>1059</v>
      </c>
      <c r="AHG1" t="s">
        <v>1060</v>
      </c>
      <c r="AHH1" t="s">
        <v>1061</v>
      </c>
      <c r="AHI1" t="s">
        <v>1062</v>
      </c>
      <c r="AHJ1" t="s">
        <v>1063</v>
      </c>
      <c r="AHK1" t="s">
        <v>1064</v>
      </c>
      <c r="AHL1" t="s">
        <v>1065</v>
      </c>
      <c r="AHM1" t="s">
        <v>1066</v>
      </c>
      <c r="AHN1" t="s">
        <v>1067</v>
      </c>
      <c r="AHO1" t="s">
        <v>1068</v>
      </c>
      <c r="AHP1" t="s">
        <v>1069</v>
      </c>
      <c r="AHQ1" t="s">
        <v>1070</v>
      </c>
      <c r="AHR1" t="s">
        <v>1071</v>
      </c>
      <c r="AHS1" t="s">
        <v>1072</v>
      </c>
      <c r="AHT1" t="s">
        <v>1073</v>
      </c>
      <c r="AHU1" t="s">
        <v>1074</v>
      </c>
      <c r="AHV1" t="s">
        <v>1075</v>
      </c>
      <c r="AHW1" t="s">
        <v>1076</v>
      </c>
      <c r="AHX1" t="s">
        <v>1077</v>
      </c>
      <c r="AHY1" t="s">
        <v>1078</v>
      </c>
      <c r="AHZ1" t="s">
        <v>1079</v>
      </c>
      <c r="AIA1" t="s">
        <v>1080</v>
      </c>
      <c r="AIB1" t="s">
        <v>1081</v>
      </c>
      <c r="AIC1" t="s">
        <v>1082</v>
      </c>
      <c r="AID1" t="s">
        <v>1083</v>
      </c>
      <c r="AIE1" t="s">
        <v>1374</v>
      </c>
      <c r="AIF1" t="s">
        <v>1375</v>
      </c>
      <c r="AIG1" t="s">
        <v>1376</v>
      </c>
      <c r="AIH1" t="s">
        <v>1084</v>
      </c>
      <c r="AII1" t="s">
        <v>1085</v>
      </c>
      <c r="AIJ1" t="s">
        <v>1086</v>
      </c>
      <c r="AIK1" t="s">
        <v>1087</v>
      </c>
      <c r="AIL1" t="s">
        <v>1088</v>
      </c>
      <c r="AIM1" t="s">
        <v>1089</v>
      </c>
      <c r="AIN1" t="s">
        <v>1090</v>
      </c>
      <c r="AIO1" t="s">
        <v>1091</v>
      </c>
      <c r="AIP1" t="s">
        <v>1092</v>
      </c>
      <c r="AIQ1" t="s">
        <v>1377</v>
      </c>
      <c r="AIR1" t="s">
        <v>1378</v>
      </c>
      <c r="AIS1" t="s">
        <v>1379</v>
      </c>
      <c r="AIT1" t="s">
        <v>1093</v>
      </c>
      <c r="AIU1" t="s">
        <v>1094</v>
      </c>
      <c r="AIV1" t="s">
        <v>1095</v>
      </c>
      <c r="AIW1" t="s">
        <v>1096</v>
      </c>
      <c r="AIX1" t="s">
        <v>1097</v>
      </c>
      <c r="AIY1" t="s">
        <v>1098</v>
      </c>
      <c r="AIZ1" t="s">
        <v>1099</v>
      </c>
      <c r="AJA1" t="s">
        <v>1100</v>
      </c>
      <c r="AJB1" t="s">
        <v>1101</v>
      </c>
      <c r="AJC1" t="s">
        <v>1380</v>
      </c>
      <c r="AJD1" t="s">
        <v>1381</v>
      </c>
      <c r="AJE1" t="s">
        <v>1382</v>
      </c>
      <c r="AJF1" t="s">
        <v>1102</v>
      </c>
      <c r="AJG1" t="s">
        <v>1103</v>
      </c>
      <c r="AJH1" t="s">
        <v>1104</v>
      </c>
      <c r="AJI1" t="s">
        <v>1105</v>
      </c>
      <c r="AJJ1" t="s">
        <v>1106</v>
      </c>
      <c r="AJK1" t="s">
        <v>1107</v>
      </c>
      <c r="AJL1" t="s">
        <v>1108</v>
      </c>
      <c r="AJM1" t="s">
        <v>1109</v>
      </c>
      <c r="AJN1" t="s">
        <v>1110</v>
      </c>
      <c r="AJO1" t="s">
        <v>1383</v>
      </c>
      <c r="AJP1" t="s">
        <v>1384</v>
      </c>
      <c r="AJQ1" t="s">
        <v>1385</v>
      </c>
      <c r="AJR1" t="s">
        <v>1111</v>
      </c>
      <c r="AJS1" t="s">
        <v>1112</v>
      </c>
      <c r="AJT1" t="s">
        <v>1113</v>
      </c>
      <c r="AJU1" t="s">
        <v>1114</v>
      </c>
      <c r="AJV1" t="s">
        <v>1115</v>
      </c>
      <c r="AJW1" t="s">
        <v>1116</v>
      </c>
      <c r="AJX1" t="s">
        <v>1117</v>
      </c>
      <c r="AJY1" t="s">
        <v>1118</v>
      </c>
      <c r="AJZ1" t="s">
        <v>1119</v>
      </c>
      <c r="AKA1" t="s">
        <v>1386</v>
      </c>
      <c r="AKB1" t="s">
        <v>1387</v>
      </c>
      <c r="AKC1" t="s">
        <v>1388</v>
      </c>
      <c r="AKD1" t="s">
        <v>1120</v>
      </c>
      <c r="AKE1" t="s">
        <v>1121</v>
      </c>
      <c r="AKF1" t="s">
        <v>1122</v>
      </c>
      <c r="AKG1" t="s">
        <v>1123</v>
      </c>
      <c r="AKH1" t="s">
        <v>1124</v>
      </c>
      <c r="AKI1" t="s">
        <v>1125</v>
      </c>
      <c r="AKJ1" t="s">
        <v>1126</v>
      </c>
      <c r="AKK1" t="s">
        <v>1127</v>
      </c>
      <c r="AKL1" t="s">
        <v>1128</v>
      </c>
      <c r="AKM1" t="s">
        <v>1389</v>
      </c>
      <c r="AKN1" t="s">
        <v>1390</v>
      </c>
      <c r="AKO1" t="s">
        <v>1391</v>
      </c>
      <c r="AKP1" t="s">
        <v>1129</v>
      </c>
      <c r="AKQ1" t="s">
        <v>1130</v>
      </c>
      <c r="AKR1" t="s">
        <v>1131</v>
      </c>
      <c r="AKS1" t="s">
        <v>1132</v>
      </c>
      <c r="AKT1" t="s">
        <v>1133</v>
      </c>
      <c r="AKU1" t="s">
        <v>1134</v>
      </c>
      <c r="AKV1" t="s">
        <v>1135</v>
      </c>
      <c r="AKW1" t="s">
        <v>1136</v>
      </c>
      <c r="AKX1" t="s">
        <v>1137</v>
      </c>
      <c r="AKY1" t="s">
        <v>1138</v>
      </c>
      <c r="AKZ1" t="s">
        <v>1139</v>
      </c>
      <c r="ALA1" t="s">
        <v>1140</v>
      </c>
      <c r="ALB1" t="s">
        <v>1141</v>
      </c>
      <c r="ALC1" t="s">
        <v>1142</v>
      </c>
      <c r="ALD1" t="s">
        <v>1143</v>
      </c>
      <c r="ALE1" t="s">
        <v>1144</v>
      </c>
      <c r="ALF1" t="s">
        <v>1145</v>
      </c>
      <c r="ALG1" t="s">
        <v>1146</v>
      </c>
      <c r="ALH1" t="s">
        <v>1147</v>
      </c>
      <c r="ALI1" t="s">
        <v>1148</v>
      </c>
      <c r="ALJ1" t="s">
        <v>1149</v>
      </c>
      <c r="ALK1" t="s">
        <v>1150</v>
      </c>
      <c r="ALL1" t="s">
        <v>1151</v>
      </c>
      <c r="ALM1" t="s">
        <v>1152</v>
      </c>
      <c r="ALN1" t="s">
        <v>1153</v>
      </c>
      <c r="ALO1" t="s">
        <v>1154</v>
      </c>
      <c r="ALP1" t="s">
        <v>1155</v>
      </c>
      <c r="ALQ1" t="s">
        <v>1156</v>
      </c>
      <c r="ALR1" t="s">
        <v>1157</v>
      </c>
      <c r="ALS1" t="s">
        <v>1158</v>
      </c>
      <c r="ALT1" t="s">
        <v>1159</v>
      </c>
      <c r="ALU1" t="s">
        <v>1160</v>
      </c>
      <c r="ALV1" t="s">
        <v>1161</v>
      </c>
      <c r="ALW1" t="s">
        <v>1162</v>
      </c>
      <c r="ALX1" t="s">
        <v>1163</v>
      </c>
      <c r="ALY1" t="s">
        <v>1164</v>
      </c>
      <c r="ALZ1" t="s">
        <v>1165</v>
      </c>
      <c r="AMA1" t="s">
        <v>1166</v>
      </c>
      <c r="AMB1" t="s">
        <v>1167</v>
      </c>
      <c r="AMC1" t="s">
        <v>1168</v>
      </c>
      <c r="AMD1" t="s">
        <v>1169</v>
      </c>
      <c r="AME1" t="s">
        <v>1170</v>
      </c>
      <c r="AMF1" t="s">
        <v>1171</v>
      </c>
      <c r="AMG1" t="s">
        <v>1172</v>
      </c>
      <c r="AMH1" t="s">
        <v>1173</v>
      </c>
      <c r="AMI1" t="s">
        <v>1174</v>
      </c>
      <c r="AMJ1" t="s">
        <v>1175</v>
      </c>
      <c r="AMK1" t="s">
        <v>1176</v>
      </c>
      <c r="AML1" t="s">
        <v>1177</v>
      </c>
      <c r="AMM1" t="s">
        <v>1178</v>
      </c>
      <c r="AMN1" t="s">
        <v>1179</v>
      </c>
      <c r="AMO1" t="s">
        <v>1401</v>
      </c>
      <c r="AMP1" t="s">
        <v>1402</v>
      </c>
      <c r="AMQ1" t="s">
        <v>1403</v>
      </c>
      <c r="AMR1" t="s">
        <v>1180</v>
      </c>
      <c r="AMS1" t="s">
        <v>1181</v>
      </c>
      <c r="AMT1" t="s">
        <v>1182</v>
      </c>
      <c r="AMU1" t="s">
        <v>1183</v>
      </c>
      <c r="AMV1" t="s">
        <v>1544</v>
      </c>
      <c r="AMW1" t="s">
        <v>1404</v>
      </c>
      <c r="AMX1" t="s">
        <v>1405</v>
      </c>
      <c r="AMY1" t="s">
        <v>1406</v>
      </c>
      <c r="AMZ1" t="s">
        <v>1407</v>
      </c>
      <c r="ANA1" t="s">
        <v>1408</v>
      </c>
      <c r="ANB1" t="s">
        <v>1409</v>
      </c>
      <c r="ANC1" t="s">
        <v>1410</v>
      </c>
      <c r="AND1" t="s">
        <v>1411</v>
      </c>
      <c r="ANE1" t="s">
        <v>1412</v>
      </c>
      <c r="ANF1" t="s">
        <v>1413</v>
      </c>
      <c r="ANG1" t="s">
        <v>1449</v>
      </c>
      <c r="ANH1" t="s">
        <v>1414</v>
      </c>
      <c r="ANI1" t="s">
        <v>1415</v>
      </c>
      <c r="ANJ1" t="s">
        <v>1416</v>
      </c>
      <c r="ANK1" t="s">
        <v>1417</v>
      </c>
      <c r="ANL1" t="s">
        <v>1418</v>
      </c>
      <c r="ANM1" t="s">
        <v>1419</v>
      </c>
      <c r="ANN1" t="s">
        <v>1420</v>
      </c>
      <c r="ANO1" t="s">
        <v>1421</v>
      </c>
      <c r="ANP1" t="s">
        <v>1422</v>
      </c>
      <c r="ANQ1" t="s">
        <v>1423</v>
      </c>
      <c r="ANR1" t="s">
        <v>1184</v>
      </c>
      <c r="ANS1" t="s">
        <v>1185</v>
      </c>
      <c r="ANT1" t="s">
        <v>1186</v>
      </c>
      <c r="ANU1" t="s">
        <v>1187</v>
      </c>
      <c r="ANV1" t="s">
        <v>1188</v>
      </c>
      <c r="ANW1" t="s">
        <v>1189</v>
      </c>
      <c r="ANX1" t="s">
        <v>1424</v>
      </c>
      <c r="ANY1" t="s">
        <v>1425</v>
      </c>
      <c r="ANZ1" t="s">
        <v>1426</v>
      </c>
      <c r="AOA1" t="s">
        <v>1427</v>
      </c>
      <c r="AOB1" t="s">
        <v>1428</v>
      </c>
      <c r="AOC1" t="s">
        <v>1429</v>
      </c>
      <c r="AOD1" t="s">
        <v>1190</v>
      </c>
      <c r="AOE1" t="s">
        <v>1191</v>
      </c>
      <c r="AOF1" t="s">
        <v>1192</v>
      </c>
      <c r="AOG1" t="s">
        <v>1193</v>
      </c>
      <c r="AOH1" t="s">
        <v>1194</v>
      </c>
      <c r="AOI1" t="s">
        <v>1195</v>
      </c>
      <c r="AOJ1" t="s">
        <v>1196</v>
      </c>
      <c r="AOK1" t="s">
        <v>1197</v>
      </c>
      <c r="AOL1" t="s">
        <v>1198</v>
      </c>
      <c r="AOM1" t="s">
        <v>1199</v>
      </c>
      <c r="AON1" t="s">
        <v>1200</v>
      </c>
      <c r="AOO1" t="s">
        <v>1201</v>
      </c>
      <c r="AOP1" t="s">
        <v>1202</v>
      </c>
      <c r="AOQ1" t="s">
        <v>1203</v>
      </c>
      <c r="AOR1" t="s">
        <v>1204</v>
      </c>
      <c r="AOS1" t="s">
        <v>1205</v>
      </c>
      <c r="AOT1" t="s">
        <v>1206</v>
      </c>
      <c r="AOU1" t="s">
        <v>1207</v>
      </c>
      <c r="AOV1" t="s">
        <v>1208</v>
      </c>
      <c r="AOW1" t="s">
        <v>1209</v>
      </c>
      <c r="AOX1" t="s">
        <v>1210</v>
      </c>
      <c r="AOY1" t="s">
        <v>1450</v>
      </c>
      <c r="AOZ1" t="s">
        <v>1451</v>
      </c>
      <c r="APA1" t="s">
        <v>1211</v>
      </c>
      <c r="APB1" t="s">
        <v>1212</v>
      </c>
      <c r="APC1" t="s">
        <v>1213</v>
      </c>
      <c r="APD1" t="s">
        <v>1214</v>
      </c>
      <c r="APE1" t="s">
        <v>1215</v>
      </c>
      <c r="APF1" t="s">
        <v>1216</v>
      </c>
      <c r="APG1" t="s">
        <v>1217</v>
      </c>
      <c r="APH1" t="s">
        <v>1218</v>
      </c>
      <c r="API1" t="s">
        <v>1219</v>
      </c>
      <c r="APJ1" t="s">
        <v>1220</v>
      </c>
      <c r="APK1" t="s">
        <v>1221</v>
      </c>
      <c r="APL1" t="s">
        <v>1222</v>
      </c>
      <c r="APM1" t="s">
        <v>1452</v>
      </c>
      <c r="APN1" t="s">
        <v>1453</v>
      </c>
      <c r="APO1" t="s">
        <v>1454</v>
      </c>
      <c r="APP1" t="s">
        <v>1223</v>
      </c>
      <c r="APQ1" t="s">
        <v>1224</v>
      </c>
      <c r="APR1" t="s">
        <v>1225</v>
      </c>
      <c r="APS1" t="s">
        <v>1226</v>
      </c>
      <c r="APT1" t="s">
        <v>1227</v>
      </c>
      <c r="APU1" t="s">
        <v>1228</v>
      </c>
      <c r="APV1" t="s">
        <v>1229</v>
      </c>
      <c r="APW1" t="s">
        <v>1230</v>
      </c>
      <c r="APX1" t="s">
        <v>1231</v>
      </c>
      <c r="APY1" t="s">
        <v>1232</v>
      </c>
      <c r="APZ1" t="s">
        <v>1233</v>
      </c>
      <c r="AQA1" t="s">
        <v>1234</v>
      </c>
      <c r="AQB1" t="s">
        <v>1235</v>
      </c>
      <c r="AQC1" t="s">
        <v>1236</v>
      </c>
      <c r="AQD1" t="s">
        <v>1237</v>
      </c>
      <c r="AQE1" t="s">
        <v>1238</v>
      </c>
      <c r="AQF1" t="s">
        <v>1239</v>
      </c>
      <c r="AQG1" t="s">
        <v>1240</v>
      </c>
      <c r="AQH1" t="s">
        <v>1241</v>
      </c>
      <c r="AQI1" t="s">
        <v>1242</v>
      </c>
      <c r="AQJ1" t="s">
        <v>1243</v>
      </c>
      <c r="AQK1" t="s">
        <v>1244</v>
      </c>
      <c r="AQL1" t="s">
        <v>1245</v>
      </c>
      <c r="AQM1" t="s">
        <v>1246</v>
      </c>
      <c r="AQN1" t="s">
        <v>1247</v>
      </c>
      <c r="AQO1" t="s">
        <v>1248</v>
      </c>
      <c r="AQP1" t="s">
        <v>1249</v>
      </c>
      <c r="AQQ1" t="s">
        <v>1250</v>
      </c>
      <c r="AQR1" t="s">
        <v>1251</v>
      </c>
      <c r="AQS1" t="s">
        <v>1252</v>
      </c>
      <c r="AQT1" t="s">
        <v>1253</v>
      </c>
      <c r="AQU1" t="s">
        <v>1254</v>
      </c>
      <c r="AQV1" t="s">
        <v>1455</v>
      </c>
      <c r="AQW1" t="s">
        <v>1255</v>
      </c>
      <c r="AQX1" t="s">
        <v>1256</v>
      </c>
      <c r="AQY1" t="s">
        <v>1257</v>
      </c>
      <c r="AQZ1" t="s">
        <v>1258</v>
      </c>
      <c r="ARA1" t="s">
        <v>1259</v>
      </c>
      <c r="ARB1" t="s">
        <v>1260</v>
      </c>
      <c r="ARC1" t="s">
        <v>1261</v>
      </c>
      <c r="ARD1" t="s">
        <v>1262</v>
      </c>
      <c r="ARE1" t="s">
        <v>1263</v>
      </c>
      <c r="ARF1" t="s">
        <v>1264</v>
      </c>
      <c r="ARG1" t="s">
        <v>1265</v>
      </c>
      <c r="ARH1" t="s">
        <v>1266</v>
      </c>
      <c r="ARI1" t="s">
        <v>1267</v>
      </c>
      <c r="ARJ1" t="s">
        <v>1268</v>
      </c>
      <c r="ARK1" t="s">
        <v>1269</v>
      </c>
      <c r="ARL1" t="s">
        <v>1456</v>
      </c>
      <c r="ARM1" t="s">
        <v>1457</v>
      </c>
      <c r="ARN1" t="s">
        <v>1270</v>
      </c>
      <c r="ARO1" t="s">
        <v>1458</v>
      </c>
      <c r="ARP1" t="s">
        <v>1271</v>
      </c>
      <c r="ARQ1" t="s">
        <v>1272</v>
      </c>
      <c r="ARR1" t="s">
        <v>1273</v>
      </c>
      <c r="ARS1" t="s">
        <v>1274</v>
      </c>
      <c r="ART1" t="s">
        <v>1275</v>
      </c>
      <c r="ARU1" t="s">
        <v>1276</v>
      </c>
      <c r="ARV1" t="s">
        <v>1430</v>
      </c>
      <c r="ARW1" t="s">
        <v>1431</v>
      </c>
      <c r="ARX1" t="s">
        <v>1277</v>
      </c>
      <c r="ARY1" t="s">
        <v>1432</v>
      </c>
      <c r="ARZ1" t="s">
        <v>1278</v>
      </c>
      <c r="ASA1" t="s">
        <v>1279</v>
      </c>
      <c r="ASB1" t="s">
        <v>1280</v>
      </c>
      <c r="ASC1" t="s">
        <v>1281</v>
      </c>
      <c r="ASD1" t="s">
        <v>1282</v>
      </c>
      <c r="ASE1" t="s">
        <v>1283</v>
      </c>
      <c r="ASF1" t="s">
        <v>1284</v>
      </c>
      <c r="ASG1" t="s">
        <v>1285</v>
      </c>
      <c r="ASH1" t="s">
        <v>1286</v>
      </c>
      <c r="ASI1" t="s">
        <v>1287</v>
      </c>
      <c r="ASJ1" t="s">
        <v>1288</v>
      </c>
      <c r="ASK1" t="s">
        <v>1289</v>
      </c>
      <c r="ASL1" t="s">
        <v>1290</v>
      </c>
      <c r="ASM1" t="s">
        <v>1291</v>
      </c>
      <c r="ASN1" t="s">
        <v>1292</v>
      </c>
      <c r="ASO1" t="s">
        <v>1293</v>
      </c>
      <c r="ASP1" t="s">
        <v>1294</v>
      </c>
      <c r="ASQ1" t="s">
        <v>1295</v>
      </c>
      <c r="ASR1" t="s">
        <v>1296</v>
      </c>
      <c r="ASS1" t="s">
        <v>1297</v>
      </c>
      <c r="AST1" t="s">
        <v>1298</v>
      </c>
      <c r="ASU1" t="s">
        <v>1299</v>
      </c>
      <c r="ASV1" t="s">
        <v>1300</v>
      </c>
      <c r="ASW1" t="s">
        <v>1301</v>
      </c>
      <c r="ASX1" t="s">
        <v>1459</v>
      </c>
      <c r="ASY1" t="s">
        <v>1302</v>
      </c>
      <c r="ASZ1" t="s">
        <v>1303</v>
      </c>
      <c r="ATA1" t="s">
        <v>1304</v>
      </c>
      <c r="ATB1" t="s">
        <v>1460</v>
      </c>
      <c r="ATC1" t="s">
        <v>1461</v>
      </c>
      <c r="ATD1" t="s">
        <v>1433</v>
      </c>
      <c r="ATE1" t="s">
        <v>1305</v>
      </c>
      <c r="ATF1" t="s">
        <v>1306</v>
      </c>
      <c r="ATG1" t="s">
        <v>1307</v>
      </c>
      <c r="ATH1" t="s">
        <v>1434</v>
      </c>
      <c r="ATI1" t="s">
        <v>1435</v>
      </c>
      <c r="ATJ1" t="s">
        <v>1308</v>
      </c>
      <c r="ATK1" t="s">
        <v>1309</v>
      </c>
      <c r="ATL1" t="s">
        <v>1310</v>
      </c>
      <c r="ATM1" t="s">
        <v>1462</v>
      </c>
      <c r="ATN1" t="s">
        <v>1311</v>
      </c>
      <c r="ATO1" t="s">
        <v>1312</v>
      </c>
      <c r="ATP1" t="s">
        <v>1313</v>
      </c>
      <c r="ATQ1" t="s">
        <v>1463</v>
      </c>
      <c r="ATR1" t="s">
        <v>1464</v>
      </c>
      <c r="ATS1" t="s">
        <v>1436</v>
      </c>
      <c r="ATT1" t="s">
        <v>1314</v>
      </c>
      <c r="ATU1" t="s">
        <v>1315</v>
      </c>
      <c r="ATV1" t="s">
        <v>1316</v>
      </c>
      <c r="ATW1" t="s">
        <v>1465</v>
      </c>
      <c r="ATX1" t="s">
        <v>1466</v>
      </c>
      <c r="ATY1" t="s">
        <v>1317</v>
      </c>
      <c r="ATZ1" t="s">
        <v>1318</v>
      </c>
      <c r="AUA1" t="s">
        <v>1319</v>
      </c>
      <c r="AUB1" t="s">
        <v>1437</v>
      </c>
      <c r="AUC1" t="s">
        <v>1320</v>
      </c>
      <c r="AUD1" t="s">
        <v>1438</v>
      </c>
      <c r="AUE1" t="s">
        <v>1439</v>
      </c>
      <c r="AUF1" t="s">
        <v>1321</v>
      </c>
      <c r="AUG1" t="s">
        <v>1322</v>
      </c>
      <c r="AUH1" t="s">
        <v>1323</v>
      </c>
      <c r="AUI1" t="s">
        <v>1324</v>
      </c>
      <c r="AUJ1" t="s">
        <v>1325</v>
      </c>
      <c r="AUK1" t="s">
        <v>1326</v>
      </c>
      <c r="AUL1" t="s">
        <v>247</v>
      </c>
      <c r="AUM1" t="s">
        <v>1327</v>
      </c>
      <c r="AUN1" t="s">
        <v>1328</v>
      </c>
      <c r="AUO1" t="s">
        <v>1329</v>
      </c>
      <c r="AUP1" t="s">
        <v>1330</v>
      </c>
      <c r="AUQ1" t="s">
        <v>1331</v>
      </c>
      <c r="AUR1" t="s">
        <v>1440</v>
      </c>
      <c r="AUS1" t="s">
        <v>1332</v>
      </c>
      <c r="AUT1" t="s">
        <v>1333</v>
      </c>
      <c r="AUU1" t="s">
        <v>1334</v>
      </c>
      <c r="AUV1" t="s">
        <v>1441</v>
      </c>
      <c r="AUW1" t="s">
        <v>1442</v>
      </c>
      <c r="AUX1" t="s">
        <v>1467</v>
      </c>
      <c r="AUY1" t="s">
        <v>1335</v>
      </c>
      <c r="AUZ1" t="s">
        <v>1443</v>
      </c>
      <c r="AVA1" t="s">
        <v>1336</v>
      </c>
      <c r="AVB1" t="s">
        <v>1337</v>
      </c>
      <c r="AVC1" t="s">
        <v>1338</v>
      </c>
      <c r="AVD1" t="s">
        <v>1444</v>
      </c>
      <c r="AVE1" t="s">
        <v>1445</v>
      </c>
      <c r="AVF1" t="s">
        <v>1468</v>
      </c>
      <c r="AVG1" t="s">
        <v>1339</v>
      </c>
      <c r="AVH1" t="s">
        <v>1340</v>
      </c>
      <c r="AVI1" t="s">
        <v>1341</v>
      </c>
      <c r="AVJ1" t="s">
        <v>1446</v>
      </c>
      <c r="AVK1" t="s">
        <v>1447</v>
      </c>
      <c r="AVL1" t="s">
        <v>1342</v>
      </c>
      <c r="AVM1" t="s">
        <v>1343</v>
      </c>
      <c r="AVN1" t="s">
        <v>1344</v>
      </c>
      <c r="AVO1" t="s">
        <v>1448</v>
      </c>
      <c r="AVP1" t="s">
        <v>1345</v>
      </c>
      <c r="AVQ1" t="s">
        <v>1346</v>
      </c>
      <c r="AVR1" t="s">
        <v>1347</v>
      </c>
      <c r="AVS1" t="s">
        <v>1348</v>
      </c>
      <c r="AVT1" t="s">
        <v>1349</v>
      </c>
      <c r="AVU1" t="s">
        <v>1350</v>
      </c>
      <c r="AVV1" t="s">
        <v>1551</v>
      </c>
      <c r="AVW1" t="s">
        <v>1552</v>
      </c>
      <c r="AVX1" t="s">
        <v>1553</v>
      </c>
      <c r="AVY1" t="s">
        <v>1554</v>
      </c>
      <c r="AVZ1" t="s">
        <v>1555</v>
      </c>
      <c r="AWA1" t="s">
        <v>1556</v>
      </c>
      <c r="AWB1" t="s">
        <v>1557</v>
      </c>
      <c r="AWC1" t="s">
        <v>1558</v>
      </c>
      <c r="AWD1" t="s">
        <v>1559</v>
      </c>
      <c r="AWE1" t="s">
        <v>1560</v>
      </c>
    </row>
    <row r="2" spans="1:1279" x14ac:dyDescent="0.2">
      <c r="A2" t="s">
        <v>1351</v>
      </c>
      <c r="B2">
        <v>24490</v>
      </c>
      <c r="C2">
        <v>30397</v>
      </c>
      <c r="D2">
        <v>127630</v>
      </c>
      <c r="E2">
        <v>197304</v>
      </c>
      <c r="F2">
        <v>379821</v>
      </c>
      <c r="G2">
        <v>-249296</v>
      </c>
      <c r="H2">
        <v>-523965</v>
      </c>
      <c r="I2">
        <v>-773260</v>
      </c>
      <c r="J2">
        <v>-452</v>
      </c>
      <c r="K2">
        <v>452</v>
      </c>
      <c r="L2">
        <v>0</v>
      </c>
      <c r="M2">
        <v>-4993</v>
      </c>
      <c r="N2">
        <v>5582</v>
      </c>
      <c r="O2">
        <v>589</v>
      </c>
      <c r="P2">
        <v>2179</v>
      </c>
      <c r="Q2">
        <v>17984</v>
      </c>
      <c r="R2">
        <v>20163</v>
      </c>
      <c r="S2">
        <v>2896</v>
      </c>
      <c r="T2">
        <v>-1271</v>
      </c>
      <c r="U2">
        <v>1625</v>
      </c>
      <c r="V2">
        <v>369</v>
      </c>
      <c r="W2">
        <v>1091</v>
      </c>
      <c r="X2">
        <v>1460</v>
      </c>
      <c r="Y2">
        <v>-369</v>
      </c>
      <c r="Z2">
        <v>22746</v>
      </c>
      <c r="AA2">
        <v>22377</v>
      </c>
      <c r="AB2">
        <v>-28032</v>
      </c>
      <c r="AC2">
        <v>0</v>
      </c>
      <c r="AD2">
        <v>28032</v>
      </c>
      <c r="AE2">
        <v>0</v>
      </c>
      <c r="AF2">
        <v>0</v>
      </c>
      <c r="AG2">
        <v>0</v>
      </c>
      <c r="AH2">
        <v>28032</v>
      </c>
      <c r="AI2">
        <v>28032</v>
      </c>
      <c r="AJ2">
        <v>4190</v>
      </c>
      <c r="AK2">
        <v>30397</v>
      </c>
      <c r="AL2">
        <v>46099</v>
      </c>
      <c r="AM2">
        <v>90093</v>
      </c>
      <c r="AN2">
        <v>170779</v>
      </c>
      <c r="AO2">
        <v>-380037</v>
      </c>
      <c r="AP2">
        <v>1012630</v>
      </c>
      <c r="AQ2">
        <v>988940</v>
      </c>
      <c r="AR2">
        <v>23690</v>
      </c>
      <c r="AS2">
        <v>3</v>
      </c>
      <c r="AT2">
        <v>0</v>
      </c>
      <c r="AU2">
        <v>3</v>
      </c>
      <c r="AV2">
        <v>61756</v>
      </c>
      <c r="AW2">
        <v>50227</v>
      </c>
      <c r="AX2">
        <v>11529</v>
      </c>
      <c r="AY2">
        <v>50423</v>
      </c>
      <c r="AZ2">
        <v>526</v>
      </c>
      <c r="BA2">
        <v>49897</v>
      </c>
      <c r="BB2">
        <v>172299</v>
      </c>
      <c r="BC2">
        <v>786613</v>
      </c>
      <c r="BD2">
        <v>-614314</v>
      </c>
      <c r="BE2">
        <v>0</v>
      </c>
      <c r="BF2">
        <v>0</v>
      </c>
      <c r="BG2">
        <v>0</v>
      </c>
      <c r="BH2">
        <v>10954</v>
      </c>
      <c r="BI2">
        <v>41764</v>
      </c>
      <c r="BJ2">
        <v>-30810</v>
      </c>
      <c r="BK2">
        <v>6090</v>
      </c>
      <c r="BL2">
        <v>20832</v>
      </c>
      <c r="BM2">
        <v>-14742</v>
      </c>
      <c r="BN2">
        <v>203003</v>
      </c>
      <c r="BO2">
        <v>18865</v>
      </c>
      <c r="BP2">
        <v>184138</v>
      </c>
      <c r="BQ2">
        <v>0</v>
      </c>
      <c r="BR2">
        <v>14876</v>
      </c>
      <c r="BS2">
        <v>-66</v>
      </c>
      <c r="BT2">
        <v>14942</v>
      </c>
      <c r="BU2">
        <v>10586</v>
      </c>
      <c r="BV2">
        <v>-2027</v>
      </c>
      <c r="BW2">
        <v>12613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132128</v>
      </c>
      <c r="EO2">
        <v>64105</v>
      </c>
      <c r="EP2">
        <v>68023</v>
      </c>
      <c r="EQ2">
        <v>-3</v>
      </c>
      <c r="ER2">
        <v>-3671</v>
      </c>
      <c r="ES2">
        <v>2311</v>
      </c>
      <c r="ET2">
        <v>-5982</v>
      </c>
      <c r="EU2">
        <v>-57101</v>
      </c>
      <c r="EV2">
        <v>4909</v>
      </c>
      <c r="EW2">
        <v>-62010</v>
      </c>
      <c r="EX2">
        <v>446263</v>
      </c>
      <c r="EY2">
        <v>107800</v>
      </c>
      <c r="EZ2">
        <v>338463</v>
      </c>
      <c r="FA2">
        <v>0</v>
      </c>
      <c r="FB2">
        <v>0</v>
      </c>
      <c r="FC2">
        <v>0</v>
      </c>
      <c r="FD2">
        <v>14167</v>
      </c>
      <c r="FE2">
        <v>3845</v>
      </c>
      <c r="FF2">
        <v>10322</v>
      </c>
      <c r="FG2">
        <v>29696</v>
      </c>
      <c r="FH2">
        <v>15455</v>
      </c>
      <c r="FI2">
        <v>14241</v>
      </c>
      <c r="FJ2">
        <v>1520060</v>
      </c>
      <c r="FK2">
        <v>1858523</v>
      </c>
      <c r="FL2">
        <v>-338463</v>
      </c>
      <c r="FM2">
        <v>0</v>
      </c>
      <c r="FN2">
        <v>0</v>
      </c>
      <c r="FO2">
        <v>0</v>
      </c>
      <c r="FP2">
        <v>83915</v>
      </c>
      <c r="FQ2">
        <v>94236</v>
      </c>
      <c r="FR2">
        <v>-10321</v>
      </c>
      <c r="FS2">
        <v>9998</v>
      </c>
      <c r="FT2">
        <v>24239</v>
      </c>
      <c r="FU2">
        <v>-14241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2999</v>
      </c>
      <c r="IE2">
        <v>-3</v>
      </c>
      <c r="IF2">
        <v>-2892</v>
      </c>
      <c r="IG2">
        <v>2962</v>
      </c>
      <c r="IH2">
        <v>17465</v>
      </c>
      <c r="II2">
        <v>0</v>
      </c>
      <c r="IJ2">
        <v>443</v>
      </c>
      <c r="IK2">
        <v>0</v>
      </c>
      <c r="IL2">
        <v>0</v>
      </c>
      <c r="IM2">
        <v>0</v>
      </c>
      <c r="IN2">
        <v>0</v>
      </c>
      <c r="IO2">
        <v>0</v>
      </c>
      <c r="IP2">
        <v>-19753</v>
      </c>
      <c r="IQ2">
        <v>3</v>
      </c>
      <c r="IR2">
        <v>-5559</v>
      </c>
      <c r="IS2">
        <v>5502</v>
      </c>
      <c r="IT2">
        <v>-711</v>
      </c>
      <c r="IU2">
        <v>0</v>
      </c>
      <c r="IV2">
        <v>8007</v>
      </c>
      <c r="IW2">
        <v>-8464</v>
      </c>
      <c r="IX2">
        <v>711</v>
      </c>
      <c r="IY2">
        <v>0</v>
      </c>
      <c r="IZ2">
        <v>-8007</v>
      </c>
      <c r="JA2">
        <v>8464</v>
      </c>
      <c r="JB2">
        <v>584237</v>
      </c>
      <c r="JC2">
        <v>600264</v>
      </c>
      <c r="JD2">
        <v>-16027</v>
      </c>
      <c r="JE2">
        <v>-1</v>
      </c>
      <c r="JF2">
        <v>0</v>
      </c>
      <c r="JG2">
        <v>-1</v>
      </c>
      <c r="JH2">
        <v>24175</v>
      </c>
      <c r="JI2">
        <v>17486</v>
      </c>
      <c r="JJ2">
        <v>6689</v>
      </c>
      <c r="JK2">
        <v>25313</v>
      </c>
      <c r="JL2">
        <v>38135</v>
      </c>
      <c r="JM2">
        <v>-12822</v>
      </c>
      <c r="JN2">
        <v>167624</v>
      </c>
      <c r="JO2">
        <v>0</v>
      </c>
      <c r="JP2">
        <v>8585</v>
      </c>
      <c r="JQ2">
        <v>-1597</v>
      </c>
      <c r="JR2">
        <v>318382</v>
      </c>
      <c r="JS2">
        <v>0</v>
      </c>
      <c r="JT2">
        <v>2232</v>
      </c>
      <c r="JU2">
        <v>3803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200147</v>
      </c>
      <c r="LO2">
        <v>630026</v>
      </c>
      <c r="LP2">
        <v>-429879</v>
      </c>
      <c r="LQ2">
        <v>1</v>
      </c>
      <c r="LR2">
        <v>7327</v>
      </c>
      <c r="LS2">
        <v>20441</v>
      </c>
      <c r="LT2">
        <v>-13114</v>
      </c>
      <c r="LU2">
        <v>42274</v>
      </c>
      <c r="LV2">
        <v>33450</v>
      </c>
      <c r="LW2">
        <v>8824</v>
      </c>
      <c r="LX2">
        <v>144000</v>
      </c>
      <c r="LY2">
        <v>184100</v>
      </c>
      <c r="LZ2">
        <v>-40100</v>
      </c>
      <c r="MA2">
        <v>0</v>
      </c>
      <c r="MB2">
        <v>0</v>
      </c>
      <c r="MC2">
        <v>0</v>
      </c>
      <c r="MD2">
        <v>-9618</v>
      </c>
      <c r="ME2">
        <v>-5227</v>
      </c>
      <c r="MF2">
        <v>-4391</v>
      </c>
      <c r="MG2">
        <v>25118</v>
      </c>
      <c r="MH2">
        <v>23327</v>
      </c>
      <c r="MI2">
        <v>1791</v>
      </c>
      <c r="MJ2">
        <v>1270390</v>
      </c>
      <c r="MK2">
        <v>1230290</v>
      </c>
      <c r="ML2">
        <v>40100</v>
      </c>
      <c r="MM2">
        <v>0</v>
      </c>
      <c r="MN2">
        <v>0</v>
      </c>
      <c r="MO2">
        <v>0</v>
      </c>
      <c r="MP2">
        <v>42318</v>
      </c>
      <c r="MQ2">
        <v>37927</v>
      </c>
      <c r="MR2">
        <v>4391</v>
      </c>
      <c r="MS2">
        <v>69793</v>
      </c>
      <c r="MT2">
        <v>71584</v>
      </c>
      <c r="MU2">
        <v>-1791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9270</v>
      </c>
      <c r="OY2">
        <v>706680</v>
      </c>
      <c r="OZ2">
        <v>-697410</v>
      </c>
      <c r="PA2">
        <v>0</v>
      </c>
      <c r="PB2">
        <v>7</v>
      </c>
      <c r="PC2">
        <v>60914</v>
      </c>
      <c r="PD2">
        <v>-60907</v>
      </c>
      <c r="PE2">
        <v>-2008</v>
      </c>
      <c r="PF2">
        <v>26508</v>
      </c>
      <c r="PG2">
        <v>-28516</v>
      </c>
      <c r="PH2">
        <v>442</v>
      </c>
      <c r="PI2">
        <v>0</v>
      </c>
      <c r="PJ2">
        <v>8</v>
      </c>
      <c r="PK2">
        <v>-5</v>
      </c>
      <c r="PL2">
        <v>681200</v>
      </c>
      <c r="PM2">
        <v>0</v>
      </c>
      <c r="PN2">
        <v>60118</v>
      </c>
      <c r="PO2">
        <v>26520</v>
      </c>
      <c r="PP2">
        <v>-329205</v>
      </c>
      <c r="PQ2">
        <v>0</v>
      </c>
      <c r="PR2">
        <v>-28240</v>
      </c>
      <c r="PS2">
        <v>-12566</v>
      </c>
      <c r="PT2">
        <v>0</v>
      </c>
      <c r="PU2">
        <v>0</v>
      </c>
      <c r="PV2">
        <v>0</v>
      </c>
      <c r="PW2">
        <v>0</v>
      </c>
      <c r="PX2">
        <v>329205</v>
      </c>
      <c r="PY2">
        <v>0</v>
      </c>
      <c r="PZ2">
        <v>28240</v>
      </c>
      <c r="QA2">
        <v>12566</v>
      </c>
      <c r="QB2">
        <v>0</v>
      </c>
      <c r="QC2">
        <v>0</v>
      </c>
      <c r="QD2">
        <v>0</v>
      </c>
      <c r="QE2">
        <v>0</v>
      </c>
      <c r="QF2">
        <v>329205</v>
      </c>
      <c r="QG2">
        <v>0</v>
      </c>
      <c r="QH2">
        <v>28240</v>
      </c>
      <c r="QI2">
        <v>12566</v>
      </c>
      <c r="QJ2">
        <v>19189</v>
      </c>
      <c r="QK2">
        <v>0</v>
      </c>
      <c r="QL2">
        <v>331</v>
      </c>
      <c r="QM2">
        <v>-190</v>
      </c>
      <c r="QN2">
        <v>9270</v>
      </c>
      <c r="QO2">
        <v>44916</v>
      </c>
      <c r="QP2">
        <v>-35646</v>
      </c>
      <c r="QQ2">
        <v>0</v>
      </c>
      <c r="QR2">
        <v>7</v>
      </c>
      <c r="QS2">
        <v>775</v>
      </c>
      <c r="QT2">
        <v>-768</v>
      </c>
      <c r="QU2">
        <v>-2008</v>
      </c>
      <c r="QV2">
        <v>-385</v>
      </c>
      <c r="QW2">
        <v>-1623</v>
      </c>
      <c r="QX2">
        <v>442</v>
      </c>
      <c r="QY2">
        <v>0</v>
      </c>
      <c r="QZ2">
        <v>8</v>
      </c>
      <c r="RA2">
        <v>-5</v>
      </c>
      <c r="RB2">
        <v>23960</v>
      </c>
      <c r="RC2">
        <v>0</v>
      </c>
      <c r="RD2">
        <v>413</v>
      </c>
      <c r="RE2">
        <v>-179</v>
      </c>
      <c r="RF2">
        <v>19189</v>
      </c>
      <c r="RG2">
        <v>0</v>
      </c>
      <c r="RH2">
        <v>331</v>
      </c>
      <c r="RI2">
        <v>-190</v>
      </c>
      <c r="RJ2">
        <v>-7945</v>
      </c>
      <c r="RK2">
        <v>0</v>
      </c>
      <c r="RL2">
        <v>16</v>
      </c>
      <c r="RM2">
        <v>1997</v>
      </c>
      <c r="RN2">
        <v>52861</v>
      </c>
      <c r="RO2">
        <v>44916</v>
      </c>
      <c r="RP2">
        <v>7945</v>
      </c>
      <c r="RQ2">
        <v>0</v>
      </c>
      <c r="RR2">
        <v>759</v>
      </c>
      <c r="RS2">
        <v>775</v>
      </c>
      <c r="RT2">
        <v>-16</v>
      </c>
      <c r="RU2">
        <v>-2382</v>
      </c>
      <c r="RV2">
        <v>-385</v>
      </c>
      <c r="RW2">
        <v>-1997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-332559</v>
      </c>
      <c r="SW2">
        <v>0</v>
      </c>
      <c r="SX2">
        <v>-31899</v>
      </c>
      <c r="SY2">
        <v>-14327</v>
      </c>
      <c r="SZ2">
        <v>0</v>
      </c>
      <c r="TA2">
        <v>0</v>
      </c>
      <c r="TB2">
        <v>0</v>
      </c>
      <c r="TC2">
        <v>0</v>
      </c>
      <c r="TD2">
        <v>328036</v>
      </c>
      <c r="TE2">
        <v>0</v>
      </c>
      <c r="TF2">
        <v>31465</v>
      </c>
      <c r="TG2">
        <v>14133</v>
      </c>
      <c r="TH2">
        <v>0</v>
      </c>
      <c r="TI2">
        <v>0</v>
      </c>
      <c r="TJ2">
        <v>0</v>
      </c>
      <c r="TK2">
        <v>0</v>
      </c>
      <c r="TL2">
        <v>4523</v>
      </c>
      <c r="TM2">
        <v>0</v>
      </c>
      <c r="TN2">
        <v>434</v>
      </c>
      <c r="TO2">
        <v>195</v>
      </c>
      <c r="TP2">
        <v>328036</v>
      </c>
      <c r="TQ2">
        <v>332559</v>
      </c>
      <c r="TR2">
        <v>-4523</v>
      </c>
      <c r="TS2">
        <v>0</v>
      </c>
      <c r="TT2">
        <v>31465</v>
      </c>
      <c r="TU2">
        <v>31899</v>
      </c>
      <c r="TV2">
        <v>-434</v>
      </c>
      <c r="TW2">
        <v>14133</v>
      </c>
      <c r="TX2">
        <v>14327</v>
      </c>
      <c r="TY2">
        <v>-194</v>
      </c>
      <c r="TZ2">
        <v>4523</v>
      </c>
      <c r="UA2">
        <v>7945</v>
      </c>
      <c r="UB2">
        <v>-3422</v>
      </c>
      <c r="UC2">
        <v>0</v>
      </c>
      <c r="UD2">
        <v>434</v>
      </c>
      <c r="UE2">
        <v>-16</v>
      </c>
      <c r="UF2">
        <v>450</v>
      </c>
      <c r="UG2">
        <v>195</v>
      </c>
      <c r="UH2">
        <v>-1997</v>
      </c>
      <c r="UI2">
        <v>2192</v>
      </c>
      <c r="UJ2">
        <v>710102</v>
      </c>
      <c r="UK2">
        <v>706680</v>
      </c>
      <c r="UL2">
        <v>3422</v>
      </c>
      <c r="UM2">
        <v>0</v>
      </c>
      <c r="UN2">
        <v>60464</v>
      </c>
      <c r="UO2">
        <v>60914</v>
      </c>
      <c r="UP2">
        <v>-450</v>
      </c>
      <c r="UQ2">
        <v>24316</v>
      </c>
      <c r="UR2">
        <v>26508</v>
      </c>
      <c r="US2">
        <v>-2192</v>
      </c>
      <c r="UT2">
        <v>1415766</v>
      </c>
      <c r="UU2">
        <v>155654</v>
      </c>
      <c r="UV2">
        <v>1260112</v>
      </c>
      <c r="UW2">
        <v>-13674</v>
      </c>
      <c r="UX2">
        <v>-805</v>
      </c>
      <c r="UY2">
        <v>-12869</v>
      </c>
      <c r="UZ2">
        <v>57263</v>
      </c>
      <c r="VA2">
        <v>-2170</v>
      </c>
      <c r="VB2">
        <v>59433</v>
      </c>
      <c r="VC2">
        <v>8365</v>
      </c>
      <c r="VD2">
        <v>8948</v>
      </c>
      <c r="VE2">
        <v>-583</v>
      </c>
      <c r="VF2">
        <v>72017</v>
      </c>
      <c r="VG2">
        <v>83886</v>
      </c>
      <c r="VH2">
        <v>-11869</v>
      </c>
      <c r="VI2">
        <v>0</v>
      </c>
      <c r="VJ2">
        <v>0</v>
      </c>
      <c r="VK2">
        <v>0</v>
      </c>
      <c r="VL2">
        <v>11</v>
      </c>
      <c r="VM2">
        <v>3853</v>
      </c>
      <c r="VN2">
        <v>-3842</v>
      </c>
      <c r="VO2">
        <v>1027</v>
      </c>
      <c r="VP2">
        <v>-1136</v>
      </c>
      <c r="VQ2">
        <v>2163</v>
      </c>
      <c r="VR2">
        <v>-804280</v>
      </c>
      <c r="VS2">
        <v>6202</v>
      </c>
      <c r="VT2">
        <v>-749</v>
      </c>
      <c r="VU2">
        <v>-49797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133108</v>
      </c>
      <c r="YG2">
        <v>592886</v>
      </c>
      <c r="YH2">
        <v>-459778</v>
      </c>
      <c r="YI2">
        <v>3807</v>
      </c>
      <c r="YJ2">
        <v>723</v>
      </c>
      <c r="YK2">
        <v>45245</v>
      </c>
      <c r="YL2">
        <v>-44522</v>
      </c>
      <c r="YM2">
        <v>-13395</v>
      </c>
      <c r="YN2">
        <v>-68229</v>
      </c>
      <c r="YO2">
        <v>54834</v>
      </c>
      <c r="YP2">
        <v>177782</v>
      </c>
      <c r="YQ2">
        <v>161967</v>
      </c>
      <c r="YR2">
        <v>15815</v>
      </c>
      <c r="YS2">
        <v>102</v>
      </c>
      <c r="YT2">
        <v>-2758</v>
      </c>
      <c r="YU2">
        <v>2860</v>
      </c>
      <c r="YV2">
        <v>-6700</v>
      </c>
      <c r="YW2">
        <v>3620</v>
      </c>
      <c r="YX2">
        <v>-10320</v>
      </c>
      <c r="YY2">
        <v>-21720</v>
      </c>
      <c r="YZ2">
        <v>-15104</v>
      </c>
      <c r="ZA2">
        <v>-6616</v>
      </c>
      <c r="ZB2">
        <v>1620891</v>
      </c>
      <c r="ZC2">
        <v>1636706</v>
      </c>
      <c r="ZD2">
        <v>-15815</v>
      </c>
      <c r="ZE2">
        <v>-13674</v>
      </c>
      <c r="ZF2">
        <v>-10814</v>
      </c>
      <c r="ZG2">
        <v>-2860</v>
      </c>
      <c r="ZH2">
        <v>57996</v>
      </c>
      <c r="ZI2">
        <v>47676</v>
      </c>
      <c r="ZJ2">
        <v>10320</v>
      </c>
      <c r="ZK2">
        <v>-4004</v>
      </c>
      <c r="ZL2">
        <v>-10620</v>
      </c>
      <c r="ZM2">
        <v>6616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404774</v>
      </c>
      <c r="ABW2">
        <v>984049</v>
      </c>
      <c r="ABX2">
        <v>-579275</v>
      </c>
      <c r="ABY2">
        <v>0</v>
      </c>
      <c r="ABZ2">
        <v>0</v>
      </c>
      <c r="ACA2">
        <v>0</v>
      </c>
      <c r="ACB2">
        <v>-2607</v>
      </c>
      <c r="ACC2">
        <v>4804</v>
      </c>
      <c r="ACD2">
        <v>-7411</v>
      </c>
      <c r="ACE2">
        <v>39754</v>
      </c>
      <c r="ACF2">
        <v>55345</v>
      </c>
      <c r="ACG2">
        <v>-15591</v>
      </c>
      <c r="ACH2">
        <v>60344</v>
      </c>
      <c r="ACI2">
        <v>6522</v>
      </c>
      <c r="ACJ2">
        <v>53822</v>
      </c>
      <c r="ACK2">
        <v>0</v>
      </c>
      <c r="ACL2">
        <v>0</v>
      </c>
      <c r="ACM2">
        <v>0</v>
      </c>
      <c r="ACN2">
        <v>0</v>
      </c>
      <c r="ACO2">
        <v>-25449</v>
      </c>
      <c r="ACP2">
        <v>92</v>
      </c>
      <c r="ACQ2">
        <v>-25541</v>
      </c>
      <c r="ACR2">
        <v>402725</v>
      </c>
      <c r="ACS2">
        <v>0</v>
      </c>
      <c r="ACT2">
        <v>4533</v>
      </c>
      <c r="ACU2">
        <v>30905</v>
      </c>
      <c r="ACV2">
        <v>183280</v>
      </c>
      <c r="ACW2">
        <v>0</v>
      </c>
      <c r="ACX2">
        <v>41</v>
      </c>
      <c r="ACY2">
        <v>39882</v>
      </c>
      <c r="ACZ2">
        <v>199707</v>
      </c>
      <c r="ADA2">
        <v>260259</v>
      </c>
      <c r="ADB2">
        <v>-60552</v>
      </c>
      <c r="ADC2">
        <v>0</v>
      </c>
      <c r="ADD2">
        <v>0</v>
      </c>
      <c r="ADE2">
        <v>0</v>
      </c>
      <c r="ADF2">
        <v>317</v>
      </c>
      <c r="ADG2">
        <v>-2520</v>
      </c>
      <c r="ADH2">
        <v>2837</v>
      </c>
      <c r="ADI2">
        <v>14353</v>
      </c>
      <c r="ADJ2">
        <v>44009</v>
      </c>
      <c r="ADK2">
        <v>-29656</v>
      </c>
      <c r="ADL2">
        <v>1051123</v>
      </c>
      <c r="ADM2">
        <v>990570</v>
      </c>
      <c r="ADN2">
        <v>60553</v>
      </c>
      <c r="ADO2">
        <v>0</v>
      </c>
      <c r="ADP2">
        <v>0</v>
      </c>
      <c r="ADQ2">
        <v>0</v>
      </c>
      <c r="ADR2">
        <v>1968</v>
      </c>
      <c r="ADS2">
        <v>4804</v>
      </c>
      <c r="ADT2">
        <v>-2836</v>
      </c>
      <c r="ADU2">
        <v>85093</v>
      </c>
      <c r="ADV2">
        <v>55437</v>
      </c>
      <c r="ADW2">
        <v>29656</v>
      </c>
      <c r="ADX2">
        <v>4411</v>
      </c>
      <c r="ADY2">
        <v>880</v>
      </c>
      <c r="ADZ2">
        <v>3531</v>
      </c>
      <c r="AEA2">
        <v>0</v>
      </c>
      <c r="AEB2">
        <v>-458</v>
      </c>
      <c r="AEC2">
        <v>0</v>
      </c>
      <c r="AED2">
        <v>-458</v>
      </c>
      <c r="AEE2">
        <v>-27</v>
      </c>
      <c r="AEF2">
        <v>-226</v>
      </c>
      <c r="AEG2">
        <v>199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880</v>
      </c>
      <c r="AEQ2">
        <v>0</v>
      </c>
      <c r="AER2">
        <v>0</v>
      </c>
      <c r="AES2">
        <v>0</v>
      </c>
      <c r="AET2">
        <v>0</v>
      </c>
      <c r="AEU2">
        <v>-425</v>
      </c>
      <c r="AEV2">
        <v>-226</v>
      </c>
      <c r="AEW2">
        <v>-199</v>
      </c>
      <c r="AEX2">
        <v>4411</v>
      </c>
      <c r="AEY2">
        <v>880</v>
      </c>
      <c r="AEZ2">
        <v>3531</v>
      </c>
      <c r="AFA2">
        <v>0</v>
      </c>
      <c r="AFB2">
        <v>-458</v>
      </c>
      <c r="AFC2">
        <v>0</v>
      </c>
      <c r="AFD2">
        <v>-458</v>
      </c>
      <c r="AFE2">
        <v>-27</v>
      </c>
      <c r="AFF2">
        <v>-226</v>
      </c>
      <c r="AFG2">
        <v>199</v>
      </c>
      <c r="AFH2">
        <v>91882</v>
      </c>
      <c r="AFI2">
        <v>123199</v>
      </c>
      <c r="AFJ2">
        <v>-31317</v>
      </c>
      <c r="AFK2">
        <v>-16070</v>
      </c>
      <c r="AFL2">
        <v>-593</v>
      </c>
      <c r="AFM2">
        <v>-15477</v>
      </c>
      <c r="AFN2">
        <v>-81</v>
      </c>
      <c r="AFO2">
        <v>-31</v>
      </c>
      <c r="AFP2">
        <v>-50</v>
      </c>
      <c r="AFQ2">
        <v>35783</v>
      </c>
      <c r="AFR2">
        <v>2820</v>
      </c>
      <c r="AFS2">
        <v>32963</v>
      </c>
      <c r="AFT2">
        <v>82319</v>
      </c>
      <c r="AFU2">
        <v>91033</v>
      </c>
      <c r="AFV2">
        <v>-8714</v>
      </c>
      <c r="AFW2">
        <v>-3164</v>
      </c>
      <c r="AFX2">
        <v>0</v>
      </c>
      <c r="AFY2">
        <v>-3164</v>
      </c>
      <c r="AFZ2">
        <v>-8</v>
      </c>
      <c r="AGA2">
        <v>16018</v>
      </c>
      <c r="AGB2">
        <v>13818</v>
      </c>
      <c r="AGC2">
        <v>2200</v>
      </c>
      <c r="AGD2">
        <v>45981</v>
      </c>
      <c r="AGE2">
        <v>125867</v>
      </c>
      <c r="AGF2">
        <v>-79886</v>
      </c>
      <c r="AGG2">
        <v>39370</v>
      </c>
      <c r="AGH2">
        <v>0</v>
      </c>
      <c r="AGI2">
        <v>18157</v>
      </c>
      <c r="AGJ2">
        <v>50034</v>
      </c>
      <c r="AGK2">
        <v>-31877</v>
      </c>
      <c r="AGL2">
        <v>449517</v>
      </c>
      <c r="AGM2">
        <v>352328</v>
      </c>
      <c r="AGN2">
        <v>97189</v>
      </c>
      <c r="AGO2">
        <v>92468</v>
      </c>
      <c r="AGP2">
        <v>112778</v>
      </c>
      <c r="AGQ2">
        <v>-20310</v>
      </c>
      <c r="AGR2">
        <v>-20582</v>
      </c>
      <c r="AGS2">
        <v>-4531</v>
      </c>
      <c r="AGT2">
        <v>-16051</v>
      </c>
      <c r="AGU2">
        <v>-21710</v>
      </c>
      <c r="AGV2">
        <v>-9336</v>
      </c>
      <c r="AGW2">
        <v>-12374</v>
      </c>
      <c r="AGX2">
        <v>47784</v>
      </c>
      <c r="AGY2">
        <v>25056</v>
      </c>
      <c r="AGZ2">
        <v>22728</v>
      </c>
      <c r="AHA2">
        <v>0</v>
      </c>
      <c r="AHB2">
        <v>419</v>
      </c>
      <c r="AHC2">
        <v>-419</v>
      </c>
      <c r="AHD2">
        <v>-7685</v>
      </c>
      <c r="AHE2">
        <v>-23793</v>
      </c>
      <c r="AHF2">
        <v>16108</v>
      </c>
      <c r="AHG2">
        <v>8107</v>
      </c>
      <c r="AHH2">
        <v>-981</v>
      </c>
      <c r="AHI2">
        <v>9088</v>
      </c>
      <c r="AHJ2">
        <v>669699</v>
      </c>
      <c r="AHK2">
        <v>692427</v>
      </c>
      <c r="AHL2">
        <v>-22728</v>
      </c>
      <c r="AHM2">
        <v>73234</v>
      </c>
      <c r="AHN2">
        <v>72815</v>
      </c>
      <c r="AHO2">
        <v>419</v>
      </c>
      <c r="AHP2">
        <v>-20671</v>
      </c>
      <c r="AHQ2">
        <v>-4563</v>
      </c>
      <c r="AHR2">
        <v>-16108</v>
      </c>
      <c r="AHS2">
        <v>48248</v>
      </c>
      <c r="AHT2">
        <v>57336</v>
      </c>
      <c r="AHU2">
        <v>-9088</v>
      </c>
      <c r="AHV2">
        <v>3525967</v>
      </c>
      <c r="AHW2">
        <v>3559665</v>
      </c>
      <c r="AHX2">
        <v>-33698</v>
      </c>
      <c r="AHY2">
        <v>-29745</v>
      </c>
      <c r="AHZ2">
        <v>-1398</v>
      </c>
      <c r="AIA2">
        <v>-28347</v>
      </c>
      <c r="AIB2">
        <v>137162</v>
      </c>
      <c r="AIC2">
        <v>131229</v>
      </c>
      <c r="AID2">
        <v>5933</v>
      </c>
      <c r="AIE2">
        <v>160565</v>
      </c>
      <c r="AIF2">
        <v>132055</v>
      </c>
      <c r="AIG2">
        <v>28510</v>
      </c>
      <c r="AIH2">
        <v>572510</v>
      </c>
      <c r="AII2">
        <v>968053</v>
      </c>
      <c r="AIJ2">
        <v>-395543</v>
      </c>
      <c r="AIK2">
        <v>-3164</v>
      </c>
      <c r="AIL2">
        <v>0</v>
      </c>
      <c r="AIM2">
        <v>-3164</v>
      </c>
      <c r="AIN2">
        <v>19992</v>
      </c>
      <c r="AIO2">
        <v>45617</v>
      </c>
      <c r="AIP2">
        <v>-25625</v>
      </c>
      <c r="AIQ2">
        <v>-3916</v>
      </c>
      <c r="AIR2">
        <v>33605</v>
      </c>
      <c r="AIS2">
        <v>-37521</v>
      </c>
      <c r="AIT2">
        <v>1651292</v>
      </c>
      <c r="AIU2">
        <v>949012</v>
      </c>
      <c r="AIV2">
        <v>702280</v>
      </c>
      <c r="AIW2">
        <v>0</v>
      </c>
      <c r="AIX2">
        <v>-45573</v>
      </c>
      <c r="AIY2">
        <v>45573</v>
      </c>
      <c r="AIZ2">
        <v>81759</v>
      </c>
      <c r="AJA2">
        <v>683</v>
      </c>
      <c r="AJB2">
        <v>81076</v>
      </c>
      <c r="AJC2">
        <v>89971</v>
      </c>
      <c r="AJD2">
        <v>97804</v>
      </c>
      <c r="AJE2">
        <v>-7833</v>
      </c>
      <c r="AJF2">
        <v>1097616</v>
      </c>
      <c r="AJG2">
        <v>1639345</v>
      </c>
      <c r="AJH2">
        <v>-541729</v>
      </c>
      <c r="AJI2">
        <v>92469</v>
      </c>
      <c r="AJJ2">
        <v>108971</v>
      </c>
      <c r="AJK2">
        <v>-16502</v>
      </c>
      <c r="AJL2">
        <v>-21389</v>
      </c>
      <c r="AJM2">
        <v>63466</v>
      </c>
      <c r="AJN2">
        <v>-84855</v>
      </c>
      <c r="AJO2">
        <v>-4739</v>
      </c>
      <c r="AJP2">
        <v>-39207</v>
      </c>
      <c r="AJQ2">
        <v>34468</v>
      </c>
      <c r="AJR2">
        <v>1020939</v>
      </c>
      <c r="AJS2">
        <v>748718</v>
      </c>
      <c r="AJT2">
        <v>272221</v>
      </c>
      <c r="AJU2">
        <v>102</v>
      </c>
      <c r="AJV2">
        <v>-2339</v>
      </c>
      <c r="AJW2">
        <v>2441</v>
      </c>
      <c r="AJX2">
        <v>-9085</v>
      </c>
      <c r="AJY2">
        <v>-32098</v>
      </c>
      <c r="AJZ2">
        <v>23013</v>
      </c>
      <c r="AKA2">
        <v>55324</v>
      </c>
      <c r="AKB2">
        <v>72947</v>
      </c>
      <c r="AKC2">
        <v>-17623</v>
      </c>
      <c r="AKD2">
        <v>6847385</v>
      </c>
      <c r="AKE2">
        <v>7116076</v>
      </c>
      <c r="AKF2">
        <v>-268691</v>
      </c>
      <c r="AKG2">
        <v>59560</v>
      </c>
      <c r="AKH2">
        <v>62001</v>
      </c>
      <c r="AKI2">
        <v>-2441</v>
      </c>
      <c r="AKJ2">
        <v>217524</v>
      </c>
      <c r="AKK2">
        <v>240994</v>
      </c>
      <c r="AKL2">
        <v>-23470</v>
      </c>
      <c r="AKM2">
        <v>241881</v>
      </c>
      <c r="AKN2">
        <v>224258</v>
      </c>
      <c r="AKO2">
        <v>17623</v>
      </c>
      <c r="AKP2">
        <v>7047</v>
      </c>
      <c r="AKQ2">
        <v>7047</v>
      </c>
      <c r="AKR2">
        <v>992246</v>
      </c>
      <c r="AKS2">
        <v>440116</v>
      </c>
      <c r="AKT2">
        <v>1432362</v>
      </c>
      <c r="AKU2">
        <v>3788</v>
      </c>
      <c r="AKV2">
        <v>3532</v>
      </c>
      <c r="AKW2">
        <v>7321</v>
      </c>
      <c r="AKX2">
        <v>62538</v>
      </c>
      <c r="AKY2">
        <v>496667</v>
      </c>
      <c r="AKZ2">
        <v>1317428</v>
      </c>
      <c r="ALA2">
        <v>2346</v>
      </c>
      <c r="ALB2">
        <v>55221</v>
      </c>
      <c r="ALC2">
        <v>6924</v>
      </c>
      <c r="ALD2">
        <v>65147</v>
      </c>
      <c r="ALE2">
        <v>129638</v>
      </c>
      <c r="ALF2">
        <v>1975</v>
      </c>
      <c r="ALG2">
        <v>2534</v>
      </c>
      <c r="ALH2">
        <v>1254</v>
      </c>
      <c r="ALI2">
        <v>12520</v>
      </c>
      <c r="ALJ2">
        <v>18283</v>
      </c>
      <c r="ALK2">
        <v>15573</v>
      </c>
      <c r="ALL2">
        <v>75181</v>
      </c>
      <c r="ALM2">
        <v>100700</v>
      </c>
      <c r="ALN2">
        <v>393181</v>
      </c>
      <c r="ALO2">
        <v>584635</v>
      </c>
      <c r="ALP2">
        <v>90</v>
      </c>
      <c r="ALQ2">
        <v>8352</v>
      </c>
      <c r="ALR2">
        <v>8443</v>
      </c>
      <c r="ALS2">
        <v>1496404</v>
      </c>
      <c r="ALT2">
        <v>44619</v>
      </c>
      <c r="ALU2">
        <v>366265</v>
      </c>
      <c r="ALV2">
        <v>210511</v>
      </c>
      <c r="ALW2">
        <v>597959</v>
      </c>
      <c r="ALX2">
        <v>1219355</v>
      </c>
      <c r="ALY2">
        <v>44578</v>
      </c>
      <c r="ALZ2">
        <v>224743</v>
      </c>
      <c r="AMA2">
        <v>194235</v>
      </c>
      <c r="AMB2">
        <v>372448</v>
      </c>
      <c r="AMC2">
        <v>836004</v>
      </c>
      <c r="AMD2">
        <v>41</v>
      </c>
      <c r="AME2">
        <v>141522</v>
      </c>
      <c r="AMF2">
        <v>16276</v>
      </c>
      <c r="AMG2">
        <v>225512</v>
      </c>
      <c r="AMH2">
        <v>383351</v>
      </c>
      <c r="AMI2">
        <v>371</v>
      </c>
      <c r="AMJ2">
        <v>52687</v>
      </c>
      <c r="AMK2">
        <v>1791</v>
      </c>
      <c r="AML2">
        <v>40742</v>
      </c>
      <c r="AMM2">
        <v>95591</v>
      </c>
      <c r="AMN2">
        <v>3373037</v>
      </c>
      <c r="AMO2">
        <v>-249296</v>
      </c>
      <c r="AMP2">
        <v>-523965</v>
      </c>
      <c r="AMQ2">
        <v>-773260</v>
      </c>
      <c r="AMR2">
        <v>49029</v>
      </c>
      <c r="AMS2">
        <v>198053</v>
      </c>
      <c r="AMT2">
        <v>171763</v>
      </c>
      <c r="AMU2">
        <v>478525</v>
      </c>
      <c r="AMV2">
        <v>1036483</v>
      </c>
      <c r="AMW2">
        <v>-2527</v>
      </c>
      <c r="AMX2">
        <v>-2527</v>
      </c>
      <c r="AMY2">
        <v>-29883</v>
      </c>
      <c r="AMZ2">
        <v>-50121</v>
      </c>
      <c r="ANA2">
        <v>-119323</v>
      </c>
      <c r="ANB2">
        <v>-201853</v>
      </c>
      <c r="ANC2">
        <v>-29422</v>
      </c>
      <c r="AND2">
        <v>-53179</v>
      </c>
      <c r="ANE2">
        <v>-129283</v>
      </c>
      <c r="ANF2">
        <v>-214411</v>
      </c>
      <c r="ANG2">
        <v>331225</v>
      </c>
      <c r="ANH2">
        <v>0</v>
      </c>
      <c r="ANI2">
        <v>461</v>
      </c>
      <c r="ANJ2">
        <v>-1575</v>
      </c>
      <c r="ANK2">
        <v>-9961</v>
      </c>
      <c r="ANL2">
        <v>-11075</v>
      </c>
      <c r="ANM2">
        <v>0</v>
      </c>
      <c r="ANN2">
        <v>0</v>
      </c>
      <c r="ANO2">
        <v>-1483</v>
      </c>
      <c r="ANP2">
        <v>0</v>
      </c>
      <c r="ANQ2">
        <v>-1483</v>
      </c>
      <c r="ANR2">
        <v>28510</v>
      </c>
      <c r="ANS2">
        <v>-37521</v>
      </c>
      <c r="ANT2">
        <v>-7833</v>
      </c>
      <c r="ANU2">
        <v>34468</v>
      </c>
      <c r="ANV2">
        <v>-17623</v>
      </c>
      <c r="ANW2">
        <v>17624</v>
      </c>
      <c r="ANX2">
        <v>0</v>
      </c>
      <c r="ANY2">
        <v>412</v>
      </c>
      <c r="ANZ2">
        <v>-1045</v>
      </c>
      <c r="AOA2">
        <v>633</v>
      </c>
      <c r="AOB2">
        <v>0</v>
      </c>
      <c r="AOC2">
        <v>0</v>
      </c>
      <c r="AOD2">
        <v>9574</v>
      </c>
      <c r="AOE2">
        <v>192878</v>
      </c>
      <c r="AOF2">
        <v>202452</v>
      </c>
      <c r="AOG2">
        <v>-34565</v>
      </c>
      <c r="AOH2">
        <v>60583</v>
      </c>
      <c r="AOI2">
        <v>26018</v>
      </c>
      <c r="AOJ2">
        <v>16323</v>
      </c>
      <c r="AOK2">
        <v>68770</v>
      </c>
      <c r="AOL2">
        <v>85093</v>
      </c>
      <c r="AOM2">
        <v>-15042</v>
      </c>
      <c r="AON2">
        <v>71021</v>
      </c>
      <c r="AOO2">
        <v>55979</v>
      </c>
      <c r="AOP2">
        <v>23710</v>
      </c>
      <c r="AOQ2">
        <v>107000</v>
      </c>
      <c r="AOR2">
        <v>130710</v>
      </c>
      <c r="AOS2">
        <v>-23710</v>
      </c>
      <c r="AOT2">
        <v>393251</v>
      </c>
      <c r="AOU2">
        <v>369541</v>
      </c>
      <c r="AOV2">
        <v>-3325</v>
      </c>
      <c r="AOW2">
        <v>12762</v>
      </c>
      <c r="AOX2">
        <v>9437</v>
      </c>
      <c r="AOY2">
        <v>3863</v>
      </c>
      <c r="AOZ2">
        <v>6850</v>
      </c>
      <c r="APA2">
        <v>-9656</v>
      </c>
      <c r="APB2">
        <v>28594</v>
      </c>
      <c r="APC2">
        <v>18938</v>
      </c>
      <c r="APD2">
        <v>2267</v>
      </c>
      <c r="APE2">
        <v>4085</v>
      </c>
      <c r="APF2">
        <v>6352</v>
      </c>
      <c r="APG2">
        <v>-2267</v>
      </c>
      <c r="APH2">
        <v>41355</v>
      </c>
      <c r="API2">
        <v>39088</v>
      </c>
      <c r="APJ2">
        <v>-40014</v>
      </c>
      <c r="APK2">
        <v>40371</v>
      </c>
      <c r="APL2">
        <v>357</v>
      </c>
      <c r="APM2">
        <v>0</v>
      </c>
      <c r="APN2">
        <v>38213</v>
      </c>
      <c r="APO2">
        <v>1598</v>
      </c>
      <c r="APP2">
        <v>202</v>
      </c>
      <c r="APQ2">
        <v>356</v>
      </c>
      <c r="APR2">
        <v>558</v>
      </c>
      <c r="APS2">
        <v>-202</v>
      </c>
      <c r="APT2">
        <v>40371</v>
      </c>
      <c r="APU2">
        <v>40169</v>
      </c>
      <c r="APV2">
        <v>0</v>
      </c>
      <c r="APW2">
        <v>1150</v>
      </c>
      <c r="APX2">
        <v>1077</v>
      </c>
      <c r="APY2">
        <v>-1150</v>
      </c>
      <c r="APZ2">
        <v>2227</v>
      </c>
      <c r="AQA2">
        <v>52059</v>
      </c>
      <c r="AQB2">
        <v>139589</v>
      </c>
      <c r="AQC2">
        <v>191648</v>
      </c>
      <c r="AQD2">
        <v>-39578</v>
      </c>
      <c r="AQE2">
        <v>60583</v>
      </c>
      <c r="AQF2">
        <v>21005</v>
      </c>
      <c r="AQG2">
        <v>-28741</v>
      </c>
      <c r="AQH2">
        <v>67693</v>
      </c>
      <c r="AQI2">
        <v>38952</v>
      </c>
      <c r="AQJ2">
        <v>-4491</v>
      </c>
      <c r="AQK2">
        <v>36315</v>
      </c>
      <c r="AQL2">
        <v>31824</v>
      </c>
      <c r="AQM2">
        <v>20749</v>
      </c>
      <c r="AQN2">
        <v>97932</v>
      </c>
      <c r="AQO2">
        <v>118681</v>
      </c>
      <c r="AQP2">
        <v>-20749</v>
      </c>
      <c r="AQQ2">
        <v>304179</v>
      </c>
      <c r="AQR2">
        <v>283430</v>
      </c>
      <c r="AQS2">
        <v>854</v>
      </c>
      <c r="AQT2">
        <v>156</v>
      </c>
      <c r="AQU2">
        <v>1010</v>
      </c>
      <c r="AQV2">
        <v>0</v>
      </c>
      <c r="AQW2">
        <v>0</v>
      </c>
      <c r="AQX2">
        <v>-1345</v>
      </c>
      <c r="AQY2">
        <v>4962</v>
      </c>
      <c r="AQZ2">
        <v>3617</v>
      </c>
      <c r="ARA2">
        <v>491</v>
      </c>
      <c r="ARB2">
        <v>4627</v>
      </c>
      <c r="ARC2">
        <v>5118</v>
      </c>
      <c r="ARD2">
        <v>-491</v>
      </c>
      <c r="ARE2">
        <v>5118</v>
      </c>
      <c r="ARF2">
        <v>4627</v>
      </c>
      <c r="ARG2">
        <v>31489</v>
      </c>
      <c r="ARH2">
        <v>-3518</v>
      </c>
      <c r="ARI2">
        <v>44212</v>
      </c>
      <c r="ARJ2">
        <v>160222</v>
      </c>
      <c r="ARK2">
        <v>232404</v>
      </c>
      <c r="ARL2">
        <v>47165</v>
      </c>
      <c r="ARM2">
        <v>17722</v>
      </c>
      <c r="ARN2">
        <v>-66271</v>
      </c>
      <c r="ARO2">
        <v>0</v>
      </c>
      <c r="ARP2">
        <v>1385</v>
      </c>
      <c r="ARQ2">
        <v>53</v>
      </c>
      <c r="ARR2">
        <v>1438</v>
      </c>
      <c r="ARS2">
        <v>-1385</v>
      </c>
      <c r="ART2">
        <v>66271</v>
      </c>
      <c r="ARU2">
        <v>64886</v>
      </c>
      <c r="ARV2">
        <v>-19132</v>
      </c>
      <c r="ARW2">
        <v>-203886</v>
      </c>
      <c r="ARX2">
        <v>223656</v>
      </c>
      <c r="ARY2">
        <v>0</v>
      </c>
      <c r="ARZ2">
        <v>-637</v>
      </c>
      <c r="ASA2">
        <v>739</v>
      </c>
      <c r="ASB2">
        <v>102</v>
      </c>
      <c r="ASC2">
        <v>637</v>
      </c>
      <c r="ASD2">
        <v>223019</v>
      </c>
      <c r="ASE2">
        <v>223656</v>
      </c>
      <c r="ASF2">
        <v>3277</v>
      </c>
      <c r="ASG2">
        <v>22183</v>
      </c>
      <c r="ASH2">
        <v>25460</v>
      </c>
      <c r="ASI2">
        <v>-20345</v>
      </c>
      <c r="ASJ2">
        <v>29222</v>
      </c>
      <c r="ASK2">
        <v>8877</v>
      </c>
      <c r="ASL2">
        <v>2482</v>
      </c>
      <c r="ASM2">
        <v>34624</v>
      </c>
      <c r="ASN2">
        <v>37106</v>
      </c>
      <c r="ASO2">
        <v>-4085</v>
      </c>
      <c r="ASP2">
        <v>16457</v>
      </c>
      <c r="ASQ2">
        <v>12372</v>
      </c>
      <c r="ASR2">
        <v>18671</v>
      </c>
      <c r="ASS2">
        <v>10037</v>
      </c>
      <c r="AST2">
        <v>28708</v>
      </c>
      <c r="ASU2">
        <v>-18671</v>
      </c>
      <c r="ASV2">
        <v>102486</v>
      </c>
      <c r="ASW2">
        <v>83815</v>
      </c>
      <c r="ASX2">
        <v>337</v>
      </c>
      <c r="ASY2">
        <v>-22301</v>
      </c>
      <c r="ASZ2">
        <v>22948</v>
      </c>
      <c r="ATA2">
        <v>647</v>
      </c>
      <c r="ATB2">
        <v>3856</v>
      </c>
      <c r="ATC2">
        <v>12518</v>
      </c>
      <c r="ATD2">
        <v>-10588</v>
      </c>
      <c r="ATE2">
        <v>10588</v>
      </c>
      <c r="ATF2">
        <v>22948</v>
      </c>
      <c r="ATG2">
        <v>33536</v>
      </c>
      <c r="ATH2">
        <v>-7011</v>
      </c>
      <c r="ATI2">
        <v>-9168</v>
      </c>
      <c r="ATJ2">
        <v>9168</v>
      </c>
      <c r="ATK2">
        <v>7011</v>
      </c>
      <c r="ATL2">
        <v>16179</v>
      </c>
      <c r="ATM2">
        <v>337</v>
      </c>
      <c r="ATN2">
        <v>-15290</v>
      </c>
      <c r="ATO2">
        <v>15937</v>
      </c>
      <c r="ATP2">
        <v>647</v>
      </c>
      <c r="ATQ2">
        <v>3856</v>
      </c>
      <c r="ATR2">
        <v>12518</v>
      </c>
      <c r="ATS2">
        <v>-1421</v>
      </c>
      <c r="ATT2">
        <v>1421</v>
      </c>
      <c r="ATU2">
        <v>15937</v>
      </c>
      <c r="ATV2">
        <v>17358</v>
      </c>
      <c r="ATW2">
        <v>152976</v>
      </c>
      <c r="ATX2">
        <v>2315</v>
      </c>
      <c r="ATY2">
        <v>-2316</v>
      </c>
      <c r="ATZ2">
        <v>155292</v>
      </c>
      <c r="AUA2">
        <v>152976</v>
      </c>
      <c r="AUB2">
        <v>-5853</v>
      </c>
      <c r="AUC2">
        <v>310219</v>
      </c>
      <c r="AUD2">
        <v>-287239</v>
      </c>
      <c r="AUE2">
        <v>-17955</v>
      </c>
      <c r="AUF2">
        <v>828</v>
      </c>
      <c r="AUG2">
        <v>815</v>
      </c>
      <c r="AUH2">
        <v>1643</v>
      </c>
      <c r="AUI2">
        <v>-828</v>
      </c>
      <c r="AUJ2">
        <v>311047</v>
      </c>
      <c r="AUK2">
        <v>310219</v>
      </c>
      <c r="AUL2">
        <v>1995</v>
      </c>
      <c r="AUM2">
        <v>1995</v>
      </c>
      <c r="AUN2">
        <v>1995</v>
      </c>
      <c r="AUO2">
        <v>1995</v>
      </c>
      <c r="AUP2">
        <v>1995</v>
      </c>
      <c r="AUQ2">
        <v>1995</v>
      </c>
      <c r="AUR2">
        <v>-2105</v>
      </c>
      <c r="AUS2">
        <v>14465</v>
      </c>
      <c r="AUT2">
        <v>1742</v>
      </c>
      <c r="AUU2">
        <v>16207</v>
      </c>
      <c r="AUV2">
        <v>-5730</v>
      </c>
      <c r="AUW2">
        <v>-6630</v>
      </c>
      <c r="AUX2">
        <v>0</v>
      </c>
      <c r="AUY2">
        <v>16207</v>
      </c>
      <c r="AUZ2">
        <v>-2105</v>
      </c>
      <c r="AVA2">
        <v>167441</v>
      </c>
      <c r="AVB2">
        <v>1742</v>
      </c>
      <c r="AVC2">
        <v>169183</v>
      </c>
      <c r="AVD2">
        <v>-5730</v>
      </c>
      <c r="AVE2">
        <v>-6630</v>
      </c>
      <c r="AVF2">
        <v>2315</v>
      </c>
      <c r="AVG2">
        <v>-2315</v>
      </c>
      <c r="AVH2">
        <v>171498</v>
      </c>
      <c r="AVI2">
        <v>169183</v>
      </c>
      <c r="AVJ2">
        <v>-22771</v>
      </c>
      <c r="AVK2">
        <v>-166561</v>
      </c>
      <c r="AVL2">
        <v>481306</v>
      </c>
      <c r="AVM2">
        <v>42259</v>
      </c>
      <c r="AVN2">
        <v>523565</v>
      </c>
      <c r="AVO2">
        <v>-287109</v>
      </c>
      <c r="AVP2">
        <v>-4865</v>
      </c>
      <c r="AVQ2">
        <v>6847</v>
      </c>
      <c r="AVR2">
        <v>1982</v>
      </c>
      <c r="AVS2">
        <v>4865</v>
      </c>
      <c r="AVT2">
        <v>518700</v>
      </c>
      <c r="AVU2">
        <v>523565</v>
      </c>
      <c r="AVV2">
        <v>59520</v>
      </c>
      <c r="AVW2">
        <v>245777</v>
      </c>
      <c r="AVX2">
        <v>540145</v>
      </c>
      <c r="AVY2">
        <v>160222</v>
      </c>
      <c r="AVZ2">
        <v>1005664</v>
      </c>
      <c r="AWA2">
        <v>55330</v>
      </c>
      <c r="AWB2">
        <v>215380</v>
      </c>
      <c r="AWC2">
        <v>494046</v>
      </c>
      <c r="AWD2">
        <v>70129</v>
      </c>
      <c r="AWE2">
        <v>834885</v>
      </c>
    </row>
    <row r="3" spans="1:1279" x14ac:dyDescent="0.2">
      <c r="A3" t="s">
        <v>1352</v>
      </c>
      <c r="B3">
        <v>21076</v>
      </c>
      <c r="C3">
        <v>31647</v>
      </c>
      <c r="D3">
        <v>130791</v>
      </c>
      <c r="E3">
        <v>209436</v>
      </c>
      <c r="F3">
        <v>392951</v>
      </c>
      <c r="G3">
        <v>-262273</v>
      </c>
      <c r="H3">
        <v>-545833</v>
      </c>
      <c r="I3">
        <v>-808106</v>
      </c>
      <c r="J3">
        <v>-467</v>
      </c>
      <c r="K3">
        <v>467</v>
      </c>
      <c r="L3">
        <v>0</v>
      </c>
      <c r="M3">
        <v>-4303</v>
      </c>
      <c r="N3">
        <v>4929</v>
      </c>
      <c r="O3">
        <v>626</v>
      </c>
      <c r="P3">
        <v>2332</v>
      </c>
      <c r="Q3">
        <v>17603</v>
      </c>
      <c r="R3">
        <v>19935</v>
      </c>
      <c r="S3">
        <v>2577</v>
      </c>
      <c r="T3">
        <v>-2796</v>
      </c>
      <c r="U3">
        <v>-219</v>
      </c>
      <c r="V3">
        <v>-139</v>
      </c>
      <c r="W3">
        <v>587</v>
      </c>
      <c r="X3">
        <v>448</v>
      </c>
      <c r="Y3">
        <v>139</v>
      </c>
      <c r="Z3">
        <v>20204</v>
      </c>
      <c r="AA3">
        <v>20343</v>
      </c>
      <c r="AB3">
        <v>-31897</v>
      </c>
      <c r="AC3">
        <v>0</v>
      </c>
      <c r="AD3">
        <v>31898</v>
      </c>
      <c r="AE3">
        <v>0</v>
      </c>
      <c r="AF3">
        <v>0</v>
      </c>
      <c r="AG3">
        <v>1</v>
      </c>
      <c r="AH3">
        <v>31897</v>
      </c>
      <c r="AI3">
        <v>31898</v>
      </c>
      <c r="AJ3">
        <v>4287</v>
      </c>
      <c r="AK3">
        <v>31648</v>
      </c>
      <c r="AL3">
        <v>44089</v>
      </c>
      <c r="AM3">
        <v>96768</v>
      </c>
      <c r="AN3">
        <v>176792</v>
      </c>
      <c r="AO3">
        <v>-403862</v>
      </c>
      <c r="AP3">
        <v>1095426</v>
      </c>
      <c r="AQ3">
        <v>1059500</v>
      </c>
      <c r="AR3">
        <v>35926</v>
      </c>
      <c r="AS3">
        <v>2</v>
      </c>
      <c r="AT3">
        <v>0</v>
      </c>
      <c r="AU3">
        <v>2</v>
      </c>
      <c r="AV3">
        <v>6976</v>
      </c>
      <c r="AW3">
        <v>27432</v>
      </c>
      <c r="AX3">
        <v>-20456</v>
      </c>
      <c r="AY3">
        <v>75818</v>
      </c>
      <c r="AZ3">
        <v>43129</v>
      </c>
      <c r="BA3">
        <v>32689</v>
      </c>
      <c r="BB3">
        <v>177704</v>
      </c>
      <c r="BC3">
        <v>818207</v>
      </c>
      <c r="BD3">
        <v>-640503</v>
      </c>
      <c r="BE3">
        <v>0</v>
      </c>
      <c r="BF3">
        <v>0</v>
      </c>
      <c r="BG3">
        <v>0</v>
      </c>
      <c r="BH3">
        <v>4984</v>
      </c>
      <c r="BI3">
        <v>13735</v>
      </c>
      <c r="BJ3">
        <v>-8751</v>
      </c>
      <c r="BK3">
        <v>421</v>
      </c>
      <c r="BL3">
        <v>17859</v>
      </c>
      <c r="BM3">
        <v>-17438</v>
      </c>
      <c r="BN3">
        <v>194988</v>
      </c>
      <c r="BO3">
        <v>16981</v>
      </c>
      <c r="BP3">
        <v>178007</v>
      </c>
      <c r="BQ3">
        <v>0</v>
      </c>
      <c r="BR3">
        <v>8513</v>
      </c>
      <c r="BS3">
        <v>-176</v>
      </c>
      <c r="BT3">
        <v>8689</v>
      </c>
      <c r="BU3">
        <v>-16528</v>
      </c>
      <c r="BV3">
        <v>-1708</v>
      </c>
      <c r="BW3">
        <v>-14820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106135</v>
      </c>
      <c r="EO3">
        <v>79348</v>
      </c>
      <c r="EP3">
        <v>26787</v>
      </c>
      <c r="EQ3">
        <v>-2</v>
      </c>
      <c r="ER3">
        <v>-16520</v>
      </c>
      <c r="ES3">
        <v>7043</v>
      </c>
      <c r="ET3">
        <v>-23563</v>
      </c>
      <c r="EU3">
        <v>-9472</v>
      </c>
      <c r="EV3">
        <v>8200</v>
      </c>
      <c r="EW3">
        <v>-17672</v>
      </c>
      <c r="EX3">
        <v>534659</v>
      </c>
      <c r="EY3">
        <v>134875</v>
      </c>
      <c r="EZ3">
        <v>399784</v>
      </c>
      <c r="FA3">
        <v>0</v>
      </c>
      <c r="FB3">
        <v>0</v>
      </c>
      <c r="FC3">
        <v>0</v>
      </c>
      <c r="FD3">
        <v>48528</v>
      </c>
      <c r="FE3">
        <v>4447</v>
      </c>
      <c r="FF3">
        <v>44081</v>
      </c>
      <c r="FG3">
        <v>39868</v>
      </c>
      <c r="FH3">
        <v>22628</v>
      </c>
      <c r="FI3">
        <v>17240</v>
      </c>
      <c r="FJ3">
        <v>1574253</v>
      </c>
      <c r="FK3">
        <v>1974037</v>
      </c>
      <c r="FL3">
        <v>-399784</v>
      </c>
      <c r="FM3">
        <v>0</v>
      </c>
      <c r="FN3">
        <v>0</v>
      </c>
      <c r="FO3">
        <v>0</v>
      </c>
      <c r="FP3">
        <v>3953</v>
      </c>
      <c r="FQ3">
        <v>48035</v>
      </c>
      <c r="FR3">
        <v>-44082</v>
      </c>
      <c r="FS3">
        <v>50240</v>
      </c>
      <c r="FT3">
        <v>67479</v>
      </c>
      <c r="FU3">
        <v>-17239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1793</v>
      </c>
      <c r="IE3">
        <v>-1</v>
      </c>
      <c r="IF3">
        <v>-235</v>
      </c>
      <c r="IG3">
        <v>-970</v>
      </c>
      <c r="IH3">
        <v>19638</v>
      </c>
      <c r="II3">
        <v>0</v>
      </c>
      <c r="IJ3">
        <v>2173</v>
      </c>
      <c r="IK3">
        <v>0</v>
      </c>
      <c r="IL3">
        <v>0</v>
      </c>
      <c r="IM3">
        <v>0</v>
      </c>
      <c r="IN3">
        <v>0</v>
      </c>
      <c r="IO3">
        <v>0</v>
      </c>
      <c r="IP3">
        <v>-21095</v>
      </c>
      <c r="IQ3">
        <v>1</v>
      </c>
      <c r="IR3">
        <v>-13334</v>
      </c>
      <c r="IS3">
        <v>11992</v>
      </c>
      <c r="IT3">
        <v>-336</v>
      </c>
      <c r="IU3">
        <v>0</v>
      </c>
      <c r="IV3">
        <v>11397</v>
      </c>
      <c r="IW3">
        <v>-11022</v>
      </c>
      <c r="IX3">
        <v>336</v>
      </c>
      <c r="IY3">
        <v>0</v>
      </c>
      <c r="IZ3">
        <v>-11397</v>
      </c>
      <c r="JA3">
        <v>11022</v>
      </c>
      <c r="JB3">
        <v>717376</v>
      </c>
      <c r="JC3">
        <v>779386</v>
      </c>
      <c r="JD3">
        <v>-62010</v>
      </c>
      <c r="JE3">
        <v>0</v>
      </c>
      <c r="JF3">
        <v>0</v>
      </c>
      <c r="JG3">
        <v>0</v>
      </c>
      <c r="JH3">
        <v>96637</v>
      </c>
      <c r="JI3">
        <v>132438</v>
      </c>
      <c r="JJ3">
        <v>-35801</v>
      </c>
      <c r="JK3">
        <v>36502</v>
      </c>
      <c r="JL3">
        <v>46684</v>
      </c>
      <c r="JM3">
        <v>-10182</v>
      </c>
      <c r="JN3">
        <v>178342</v>
      </c>
      <c r="JO3">
        <v>0</v>
      </c>
      <c r="JP3">
        <v>10127</v>
      </c>
      <c r="JQ3">
        <v>591</v>
      </c>
      <c r="JR3">
        <v>390270</v>
      </c>
      <c r="JS3">
        <v>0</v>
      </c>
      <c r="JT3">
        <v>68997</v>
      </c>
      <c r="JU3">
        <v>2890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345734</v>
      </c>
      <c r="LO3">
        <v>780519</v>
      </c>
      <c r="LP3">
        <v>-434785</v>
      </c>
      <c r="LQ3">
        <v>0</v>
      </c>
      <c r="LR3">
        <v>127387</v>
      </c>
      <c r="LS3">
        <v>148840</v>
      </c>
      <c r="LT3">
        <v>-21453</v>
      </c>
      <c r="LU3">
        <v>18200</v>
      </c>
      <c r="LV3">
        <v>1653</v>
      </c>
      <c r="LW3">
        <v>16547</v>
      </c>
      <c r="LX3">
        <v>165805</v>
      </c>
      <c r="LY3">
        <v>237622</v>
      </c>
      <c r="LZ3">
        <v>-71817</v>
      </c>
      <c r="MA3">
        <v>0</v>
      </c>
      <c r="MB3">
        <v>0</v>
      </c>
      <c r="MC3">
        <v>0</v>
      </c>
      <c r="MD3">
        <v>9114</v>
      </c>
      <c r="ME3">
        <v>30985</v>
      </c>
      <c r="MF3">
        <v>-21871</v>
      </c>
      <c r="MG3">
        <v>12691</v>
      </c>
      <c r="MH3">
        <v>22537</v>
      </c>
      <c r="MI3">
        <v>-9846</v>
      </c>
      <c r="MJ3">
        <v>1631722</v>
      </c>
      <c r="MK3">
        <v>1559905</v>
      </c>
      <c r="ML3">
        <v>71817</v>
      </c>
      <c r="MM3">
        <v>0</v>
      </c>
      <c r="MN3">
        <v>0</v>
      </c>
      <c r="MO3">
        <v>0</v>
      </c>
      <c r="MP3">
        <v>303149</v>
      </c>
      <c r="MQ3">
        <v>281278</v>
      </c>
      <c r="MR3">
        <v>21871</v>
      </c>
      <c r="MS3">
        <v>58184</v>
      </c>
      <c r="MT3">
        <v>48338</v>
      </c>
      <c r="MU3">
        <v>9846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8037</v>
      </c>
      <c r="OY3">
        <v>778359</v>
      </c>
      <c r="OZ3">
        <v>-770322</v>
      </c>
      <c r="PA3">
        <v>0</v>
      </c>
      <c r="PB3">
        <v>4</v>
      </c>
      <c r="PC3">
        <v>38837</v>
      </c>
      <c r="PD3">
        <v>-38833</v>
      </c>
      <c r="PE3">
        <v>-1237</v>
      </c>
      <c r="PF3">
        <v>32842</v>
      </c>
      <c r="PG3">
        <v>-34079</v>
      </c>
      <c r="PH3">
        <v>439</v>
      </c>
      <c r="PI3">
        <v>0</v>
      </c>
      <c r="PJ3">
        <v>6</v>
      </c>
      <c r="PK3">
        <v>-10</v>
      </c>
      <c r="PL3">
        <v>750775</v>
      </c>
      <c r="PM3">
        <v>0</v>
      </c>
      <c r="PN3">
        <v>38428</v>
      </c>
      <c r="PO3">
        <v>31146</v>
      </c>
      <c r="PP3">
        <v>-376316</v>
      </c>
      <c r="PQ3">
        <v>0</v>
      </c>
      <c r="PR3">
        <v>-31507</v>
      </c>
      <c r="PS3">
        <v>-15604</v>
      </c>
      <c r="PT3">
        <v>0</v>
      </c>
      <c r="PU3">
        <v>0</v>
      </c>
      <c r="PV3">
        <v>0</v>
      </c>
      <c r="PW3">
        <v>0</v>
      </c>
      <c r="PX3">
        <v>376316</v>
      </c>
      <c r="PY3">
        <v>0</v>
      </c>
      <c r="PZ3">
        <v>31507</v>
      </c>
      <c r="QA3">
        <v>15604</v>
      </c>
      <c r="QB3">
        <v>0</v>
      </c>
      <c r="QC3">
        <v>0</v>
      </c>
      <c r="QD3">
        <v>0</v>
      </c>
      <c r="QE3">
        <v>0</v>
      </c>
      <c r="QF3">
        <v>376316</v>
      </c>
      <c r="QG3">
        <v>0</v>
      </c>
      <c r="QH3">
        <v>31507</v>
      </c>
      <c r="QI3">
        <v>15604</v>
      </c>
      <c r="QJ3">
        <v>20919</v>
      </c>
      <c r="QK3">
        <v>0</v>
      </c>
      <c r="QL3">
        <v>292</v>
      </c>
      <c r="QM3">
        <v>1438</v>
      </c>
      <c r="QN3">
        <v>8037</v>
      </c>
      <c r="QO3">
        <v>47679</v>
      </c>
      <c r="QP3">
        <v>-39642</v>
      </c>
      <c r="QQ3">
        <v>0</v>
      </c>
      <c r="QR3">
        <v>4</v>
      </c>
      <c r="QS3">
        <v>666</v>
      </c>
      <c r="QT3">
        <v>-662</v>
      </c>
      <c r="QU3">
        <v>-1237</v>
      </c>
      <c r="QV3">
        <v>2097</v>
      </c>
      <c r="QW3">
        <v>-3334</v>
      </c>
      <c r="QX3">
        <v>439</v>
      </c>
      <c r="QY3">
        <v>0</v>
      </c>
      <c r="QZ3">
        <v>6</v>
      </c>
      <c r="RA3">
        <v>-10</v>
      </c>
      <c r="RB3">
        <v>24915</v>
      </c>
      <c r="RC3">
        <v>0</v>
      </c>
      <c r="RD3">
        <v>348</v>
      </c>
      <c r="RE3">
        <v>607</v>
      </c>
      <c r="RF3">
        <v>20919</v>
      </c>
      <c r="RG3">
        <v>0</v>
      </c>
      <c r="RH3">
        <v>292</v>
      </c>
      <c r="RI3">
        <v>1438</v>
      </c>
      <c r="RJ3">
        <v>-6631</v>
      </c>
      <c r="RK3">
        <v>0</v>
      </c>
      <c r="RL3">
        <v>15</v>
      </c>
      <c r="RM3">
        <v>1299</v>
      </c>
      <c r="RN3">
        <v>54310</v>
      </c>
      <c r="RO3">
        <v>47679</v>
      </c>
      <c r="RP3">
        <v>6631</v>
      </c>
      <c r="RQ3">
        <v>0</v>
      </c>
      <c r="RR3">
        <v>650</v>
      </c>
      <c r="RS3">
        <v>666</v>
      </c>
      <c r="RT3">
        <v>-16</v>
      </c>
      <c r="RU3">
        <v>798</v>
      </c>
      <c r="RV3">
        <v>2097</v>
      </c>
      <c r="RW3">
        <v>-1299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-354364</v>
      </c>
      <c r="SW3">
        <v>0</v>
      </c>
      <c r="SX3">
        <v>-6664</v>
      </c>
      <c r="SY3">
        <v>-15141</v>
      </c>
      <c r="SZ3">
        <v>0</v>
      </c>
      <c r="TA3">
        <v>0</v>
      </c>
      <c r="TB3">
        <v>0</v>
      </c>
      <c r="TC3">
        <v>0</v>
      </c>
      <c r="TD3">
        <v>349545</v>
      </c>
      <c r="TE3">
        <v>0</v>
      </c>
      <c r="TF3">
        <v>6574</v>
      </c>
      <c r="TG3">
        <v>14935</v>
      </c>
      <c r="TH3">
        <v>0</v>
      </c>
      <c r="TI3">
        <v>0</v>
      </c>
      <c r="TJ3">
        <v>0</v>
      </c>
      <c r="TK3">
        <v>0</v>
      </c>
      <c r="TL3">
        <v>4819</v>
      </c>
      <c r="TM3">
        <v>0</v>
      </c>
      <c r="TN3">
        <v>91</v>
      </c>
      <c r="TO3">
        <v>206</v>
      </c>
      <c r="TP3">
        <v>349545</v>
      </c>
      <c r="TQ3">
        <v>354364</v>
      </c>
      <c r="TR3">
        <v>-4819</v>
      </c>
      <c r="TS3">
        <v>0</v>
      </c>
      <c r="TT3">
        <v>6574</v>
      </c>
      <c r="TU3">
        <v>6664</v>
      </c>
      <c r="TV3">
        <v>-90</v>
      </c>
      <c r="TW3">
        <v>14935</v>
      </c>
      <c r="TX3">
        <v>15141</v>
      </c>
      <c r="TY3">
        <v>-206</v>
      </c>
      <c r="TZ3">
        <v>4820</v>
      </c>
      <c r="UA3">
        <v>6631</v>
      </c>
      <c r="UB3">
        <v>-1811</v>
      </c>
      <c r="UC3">
        <v>0</v>
      </c>
      <c r="UD3">
        <v>91</v>
      </c>
      <c r="UE3">
        <v>-15</v>
      </c>
      <c r="UF3">
        <v>106</v>
      </c>
      <c r="UG3">
        <v>206</v>
      </c>
      <c r="UH3">
        <v>-1299</v>
      </c>
      <c r="UI3">
        <v>1505</v>
      </c>
      <c r="UJ3">
        <v>780170</v>
      </c>
      <c r="UK3">
        <v>778359</v>
      </c>
      <c r="UL3">
        <v>1811</v>
      </c>
      <c r="UM3">
        <v>0</v>
      </c>
      <c r="UN3">
        <v>38731</v>
      </c>
      <c r="UO3">
        <v>38837</v>
      </c>
      <c r="UP3">
        <v>-106</v>
      </c>
      <c r="UQ3">
        <v>31337</v>
      </c>
      <c r="UR3">
        <v>32842</v>
      </c>
      <c r="US3">
        <v>-1505</v>
      </c>
      <c r="UT3">
        <v>1557513</v>
      </c>
      <c r="UU3">
        <v>175250</v>
      </c>
      <c r="UV3">
        <v>1382263</v>
      </c>
      <c r="UW3">
        <v>-6441</v>
      </c>
      <c r="UX3">
        <v>-398</v>
      </c>
      <c r="UY3">
        <v>-6043</v>
      </c>
      <c r="UZ3">
        <v>19791</v>
      </c>
      <c r="VA3">
        <v>-57</v>
      </c>
      <c r="VB3">
        <v>19848</v>
      </c>
      <c r="VC3">
        <v>128397</v>
      </c>
      <c r="VD3">
        <v>20051</v>
      </c>
      <c r="VE3">
        <v>108346</v>
      </c>
      <c r="VF3">
        <v>72713</v>
      </c>
      <c r="VG3">
        <v>88382</v>
      </c>
      <c r="VH3">
        <v>-15669</v>
      </c>
      <c r="VI3">
        <v>0</v>
      </c>
      <c r="VJ3">
        <v>0</v>
      </c>
      <c r="VK3">
        <v>0</v>
      </c>
      <c r="VL3">
        <v>6271</v>
      </c>
      <c r="VM3">
        <v>-2684</v>
      </c>
      <c r="VN3">
        <v>8955</v>
      </c>
      <c r="VO3">
        <v>-5575</v>
      </c>
      <c r="VP3">
        <v>7181</v>
      </c>
      <c r="VQ3">
        <v>-12756</v>
      </c>
      <c r="VR3">
        <v>-864322</v>
      </c>
      <c r="VS3">
        <v>2905</v>
      </c>
      <c r="VT3">
        <v>973</v>
      </c>
      <c r="VU3">
        <v>-63921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162179</v>
      </c>
      <c r="YG3">
        <v>652927</v>
      </c>
      <c r="YH3">
        <v>-490748</v>
      </c>
      <c r="YI3">
        <v>1673</v>
      </c>
      <c r="YJ3">
        <v>-4301</v>
      </c>
      <c r="YK3">
        <v>25397</v>
      </c>
      <c r="YL3">
        <v>-29698</v>
      </c>
      <c r="YM3">
        <v>33372</v>
      </c>
      <c r="YN3">
        <v>36317</v>
      </c>
      <c r="YO3">
        <v>-2945</v>
      </c>
      <c r="YP3">
        <v>179220</v>
      </c>
      <c r="YQ3">
        <v>190745</v>
      </c>
      <c r="YR3">
        <v>-11525</v>
      </c>
      <c r="YS3">
        <v>0</v>
      </c>
      <c r="YT3">
        <v>-1464</v>
      </c>
      <c r="YU3">
        <v>1464</v>
      </c>
      <c r="YV3">
        <v>-3119</v>
      </c>
      <c r="YW3">
        <v>-3040</v>
      </c>
      <c r="YX3">
        <v>-79</v>
      </c>
      <c r="YY3">
        <v>4557</v>
      </c>
      <c r="YZ3">
        <v>33282</v>
      </c>
      <c r="ZA3">
        <v>-28725</v>
      </c>
      <c r="ZB3">
        <v>1792405</v>
      </c>
      <c r="ZC3">
        <v>1780880</v>
      </c>
      <c r="ZD3">
        <v>11525</v>
      </c>
      <c r="ZE3">
        <v>-6441</v>
      </c>
      <c r="ZF3">
        <v>-4977</v>
      </c>
      <c r="ZG3">
        <v>-1464</v>
      </c>
      <c r="ZH3">
        <v>21761</v>
      </c>
      <c r="ZI3">
        <v>21682</v>
      </c>
      <c r="ZJ3">
        <v>79</v>
      </c>
      <c r="ZK3">
        <v>156194</v>
      </c>
      <c r="ZL3">
        <v>127469</v>
      </c>
      <c r="ZM3">
        <v>28725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514491</v>
      </c>
      <c r="ABW3">
        <v>1087932</v>
      </c>
      <c r="ABX3">
        <v>-573441</v>
      </c>
      <c r="ABY3">
        <v>0</v>
      </c>
      <c r="ABZ3">
        <v>0</v>
      </c>
      <c r="ACA3">
        <v>0</v>
      </c>
      <c r="ACB3">
        <v>1285</v>
      </c>
      <c r="ACC3">
        <v>7496</v>
      </c>
      <c r="ACD3">
        <v>-6211</v>
      </c>
      <c r="ACE3">
        <v>108433</v>
      </c>
      <c r="ACF3">
        <v>96388</v>
      </c>
      <c r="ACG3">
        <v>12045</v>
      </c>
      <c r="ACH3">
        <v>58907</v>
      </c>
      <c r="ACI3">
        <v>6881</v>
      </c>
      <c r="ACJ3">
        <v>52026</v>
      </c>
      <c r="ACK3">
        <v>0</v>
      </c>
      <c r="ACL3">
        <v>0</v>
      </c>
      <c r="ACM3">
        <v>0</v>
      </c>
      <c r="ACN3">
        <v>0</v>
      </c>
      <c r="ACO3">
        <v>-1437</v>
      </c>
      <c r="ACP3">
        <v>359</v>
      </c>
      <c r="ACQ3">
        <v>-1796</v>
      </c>
      <c r="ACR3">
        <v>413094</v>
      </c>
      <c r="ACS3">
        <v>0</v>
      </c>
      <c r="ACT3">
        <v>7641</v>
      </c>
      <c r="ACU3">
        <v>2728</v>
      </c>
      <c r="ACV3">
        <v>167182</v>
      </c>
      <c r="ACW3">
        <v>0</v>
      </c>
      <c r="ACX3">
        <v>-133</v>
      </c>
      <c r="ACY3">
        <v>-15965</v>
      </c>
      <c r="ACZ3">
        <v>248362</v>
      </c>
      <c r="ADA3">
        <v>307222</v>
      </c>
      <c r="ADB3">
        <v>-58860</v>
      </c>
      <c r="ADC3">
        <v>0</v>
      </c>
      <c r="ADD3">
        <v>0</v>
      </c>
      <c r="ADE3">
        <v>0</v>
      </c>
      <c r="ADF3">
        <v>-70</v>
      </c>
      <c r="ADG3">
        <v>1228</v>
      </c>
      <c r="ADH3">
        <v>-1298</v>
      </c>
      <c r="ADI3">
        <v>48725</v>
      </c>
      <c r="ADJ3">
        <v>45736</v>
      </c>
      <c r="ADK3">
        <v>2989</v>
      </c>
      <c r="ADL3">
        <v>1153674</v>
      </c>
      <c r="ADM3">
        <v>1094813</v>
      </c>
      <c r="ADN3">
        <v>58861</v>
      </c>
      <c r="ADO3">
        <v>0</v>
      </c>
      <c r="ADP3">
        <v>0</v>
      </c>
      <c r="ADQ3">
        <v>0</v>
      </c>
      <c r="ADR3">
        <v>8793</v>
      </c>
      <c r="ADS3">
        <v>7496</v>
      </c>
      <c r="ADT3">
        <v>1297</v>
      </c>
      <c r="ADU3">
        <v>93758</v>
      </c>
      <c r="ADV3">
        <v>96747</v>
      </c>
      <c r="ADW3">
        <v>-2989</v>
      </c>
      <c r="ADX3">
        <v>4649</v>
      </c>
      <c r="ADY3">
        <v>997</v>
      </c>
      <c r="ADZ3">
        <v>3652</v>
      </c>
      <c r="AEA3">
        <v>0</v>
      </c>
      <c r="AEB3">
        <v>139</v>
      </c>
      <c r="AEC3">
        <v>0</v>
      </c>
      <c r="AED3">
        <v>139</v>
      </c>
      <c r="AEE3">
        <v>99</v>
      </c>
      <c r="AEF3">
        <v>117</v>
      </c>
      <c r="AEG3">
        <v>-18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997</v>
      </c>
      <c r="AEQ3">
        <v>0</v>
      </c>
      <c r="AER3">
        <v>0</v>
      </c>
      <c r="AES3">
        <v>0</v>
      </c>
      <c r="AET3">
        <v>0</v>
      </c>
      <c r="AEU3">
        <v>135</v>
      </c>
      <c r="AEV3">
        <v>117</v>
      </c>
      <c r="AEW3">
        <v>18</v>
      </c>
      <c r="AEX3">
        <v>4649</v>
      </c>
      <c r="AEY3">
        <v>997</v>
      </c>
      <c r="AEZ3">
        <v>3652</v>
      </c>
      <c r="AFA3">
        <v>0</v>
      </c>
      <c r="AFB3">
        <v>139</v>
      </c>
      <c r="AFC3">
        <v>0</v>
      </c>
      <c r="AFD3">
        <v>139</v>
      </c>
      <c r="AFE3">
        <v>99</v>
      </c>
      <c r="AFF3">
        <v>117</v>
      </c>
      <c r="AFG3">
        <v>-18</v>
      </c>
      <c r="AFH3">
        <v>93266</v>
      </c>
      <c r="AFI3">
        <v>129330</v>
      </c>
      <c r="AFJ3">
        <v>-36064</v>
      </c>
      <c r="AFK3">
        <v>79341</v>
      </c>
      <c r="AFL3">
        <v>-4224</v>
      </c>
      <c r="AFM3">
        <v>83565</v>
      </c>
      <c r="AFN3">
        <v>-132</v>
      </c>
      <c r="AFO3">
        <v>1830</v>
      </c>
      <c r="AFP3">
        <v>-1962</v>
      </c>
      <c r="AFQ3">
        <v>-77826</v>
      </c>
      <c r="AFR3">
        <v>8525</v>
      </c>
      <c r="AFS3">
        <v>-86351</v>
      </c>
      <c r="AFT3">
        <v>82348</v>
      </c>
      <c r="AFU3">
        <v>89815</v>
      </c>
      <c r="AFV3">
        <v>-7467</v>
      </c>
      <c r="AFW3">
        <v>-3144</v>
      </c>
      <c r="AFX3">
        <v>0</v>
      </c>
      <c r="AFY3">
        <v>-3144</v>
      </c>
      <c r="AFZ3">
        <v>-6</v>
      </c>
      <c r="AGA3">
        <v>3179</v>
      </c>
      <c r="AGB3">
        <v>-1218</v>
      </c>
      <c r="AGC3">
        <v>4397</v>
      </c>
      <c r="AGD3">
        <v>44617</v>
      </c>
      <c r="AGE3">
        <v>123704</v>
      </c>
      <c r="AGF3">
        <v>-79087</v>
      </c>
      <c r="AGG3">
        <v>-17029</v>
      </c>
      <c r="AGH3">
        <v>0</v>
      </c>
      <c r="AGI3">
        <v>-1363</v>
      </c>
      <c r="AGJ3">
        <v>-19193</v>
      </c>
      <c r="AGK3">
        <v>17830</v>
      </c>
      <c r="AGL3">
        <v>553763</v>
      </c>
      <c r="AGM3">
        <v>432408</v>
      </c>
      <c r="AGN3">
        <v>121355</v>
      </c>
      <c r="AGO3">
        <v>34406</v>
      </c>
      <c r="AGP3">
        <v>97582</v>
      </c>
      <c r="AGQ3">
        <v>-63176</v>
      </c>
      <c r="AGR3">
        <v>31972</v>
      </c>
      <c r="AGS3">
        <v>8017</v>
      </c>
      <c r="AGT3">
        <v>23955</v>
      </c>
      <c r="AGU3">
        <v>37868</v>
      </c>
      <c r="AGV3">
        <v>-25518</v>
      </c>
      <c r="AGW3">
        <v>63386</v>
      </c>
      <c r="AGX3">
        <v>52832</v>
      </c>
      <c r="AGY3">
        <v>51569</v>
      </c>
      <c r="AGZ3">
        <v>1263</v>
      </c>
      <c r="AHA3">
        <v>0</v>
      </c>
      <c r="AHB3">
        <v>216</v>
      </c>
      <c r="AHC3">
        <v>-216</v>
      </c>
      <c r="AHD3">
        <v>2257</v>
      </c>
      <c r="AHE3">
        <v>24244</v>
      </c>
      <c r="AHF3">
        <v>-21987</v>
      </c>
      <c r="AHG3">
        <v>2791</v>
      </c>
      <c r="AHH3">
        <v>2053</v>
      </c>
      <c r="AHI3">
        <v>738</v>
      </c>
      <c r="AHJ3">
        <v>773994</v>
      </c>
      <c r="AHK3">
        <v>775257</v>
      </c>
      <c r="AHL3">
        <v>-1263</v>
      </c>
      <c r="AHM3">
        <v>110603</v>
      </c>
      <c r="AHN3">
        <v>110387</v>
      </c>
      <c r="AHO3">
        <v>216</v>
      </c>
      <c r="AHP3">
        <v>31834</v>
      </c>
      <c r="AHQ3">
        <v>9847</v>
      </c>
      <c r="AHR3">
        <v>21987</v>
      </c>
      <c r="AHS3">
        <v>-38142</v>
      </c>
      <c r="AHT3">
        <v>-37404</v>
      </c>
      <c r="AHU3">
        <v>-738</v>
      </c>
      <c r="AHV3">
        <v>3992551</v>
      </c>
      <c r="AHW3">
        <v>4010753</v>
      </c>
      <c r="AHX3">
        <v>-18202</v>
      </c>
      <c r="AHY3">
        <v>72901</v>
      </c>
      <c r="AHZ3">
        <v>-4622</v>
      </c>
      <c r="AIA3">
        <v>77523</v>
      </c>
      <c r="AIB3">
        <v>124465</v>
      </c>
      <c r="AIC3">
        <v>207975</v>
      </c>
      <c r="AID3">
        <v>-83510</v>
      </c>
      <c r="AIE3">
        <v>269217</v>
      </c>
      <c r="AIF3">
        <v>247735</v>
      </c>
      <c r="AIG3">
        <v>21482</v>
      </c>
      <c r="AIH3">
        <v>590091</v>
      </c>
      <c r="AII3">
        <v>1003285</v>
      </c>
      <c r="AIJ3">
        <v>-413194</v>
      </c>
      <c r="AIK3">
        <v>-3144</v>
      </c>
      <c r="AIL3">
        <v>0</v>
      </c>
      <c r="AIM3">
        <v>-3144</v>
      </c>
      <c r="AIN3">
        <v>23555</v>
      </c>
      <c r="AIO3">
        <v>11051</v>
      </c>
      <c r="AIP3">
        <v>12504</v>
      </c>
      <c r="AIQ3">
        <v>-2831</v>
      </c>
      <c r="AIR3">
        <v>24181</v>
      </c>
      <c r="AIS3">
        <v>-27012</v>
      </c>
      <c r="AIT3">
        <v>1793745</v>
      </c>
      <c r="AIU3">
        <v>1005006</v>
      </c>
      <c r="AIV3">
        <v>788739</v>
      </c>
      <c r="AIW3">
        <v>0</v>
      </c>
      <c r="AIX3">
        <v>14123</v>
      </c>
      <c r="AIY3">
        <v>-14123</v>
      </c>
      <c r="AIZ3">
        <v>123580</v>
      </c>
      <c r="AJA3">
        <v>-1149</v>
      </c>
      <c r="AJB3">
        <v>124729</v>
      </c>
      <c r="AJC3">
        <v>18873</v>
      </c>
      <c r="AJD3">
        <v>43020</v>
      </c>
      <c r="AJE3">
        <v>-24147</v>
      </c>
      <c r="AJF3">
        <v>1334817</v>
      </c>
      <c r="AJG3">
        <v>1945203</v>
      </c>
      <c r="AJH3">
        <v>-610386</v>
      </c>
      <c r="AJI3">
        <v>34405</v>
      </c>
      <c r="AJJ3">
        <v>95908</v>
      </c>
      <c r="AJK3">
        <v>-61503</v>
      </c>
      <c r="AJL3">
        <v>125363</v>
      </c>
      <c r="AJM3">
        <v>189298</v>
      </c>
      <c r="AJN3">
        <v>-63935</v>
      </c>
      <c r="AJO3">
        <v>77433</v>
      </c>
      <c r="AJP3">
        <v>20652</v>
      </c>
      <c r="AJQ3">
        <v>56781</v>
      </c>
      <c r="AJR3">
        <v>1186695</v>
      </c>
      <c r="AJS3">
        <v>929997</v>
      </c>
      <c r="AJT3">
        <v>256698</v>
      </c>
      <c r="AJU3">
        <v>0</v>
      </c>
      <c r="AJV3">
        <v>-1248</v>
      </c>
      <c r="AJW3">
        <v>1248</v>
      </c>
      <c r="AJX3">
        <v>56801</v>
      </c>
      <c r="AJY3">
        <v>46452</v>
      </c>
      <c r="AJZ3">
        <v>10349</v>
      </c>
      <c r="AKA3">
        <v>108973</v>
      </c>
      <c r="AKB3">
        <v>136076</v>
      </c>
      <c r="AKC3">
        <v>-27103</v>
      </c>
      <c r="AKD3">
        <v>7711203</v>
      </c>
      <c r="AKE3">
        <v>7964248</v>
      </c>
      <c r="AKF3">
        <v>-253045</v>
      </c>
      <c r="AKG3">
        <v>104162</v>
      </c>
      <c r="AKH3">
        <v>105410</v>
      </c>
      <c r="AKI3">
        <v>-1248</v>
      </c>
      <c r="AKJ3">
        <v>396964</v>
      </c>
      <c r="AKK3">
        <v>407175</v>
      </c>
      <c r="AKL3">
        <v>-10211</v>
      </c>
      <c r="AKM3">
        <v>362692</v>
      </c>
      <c r="AKN3">
        <v>335587</v>
      </c>
      <c r="AKO3">
        <v>27105</v>
      </c>
      <c r="AKP3">
        <v>7384</v>
      </c>
      <c r="AKQ3">
        <v>7384</v>
      </c>
      <c r="AKR3">
        <v>1042862</v>
      </c>
      <c r="AKS3">
        <v>451707</v>
      </c>
      <c r="AKT3">
        <v>1494569</v>
      </c>
      <c r="AKU3">
        <v>3959</v>
      </c>
      <c r="AKV3">
        <v>3822</v>
      </c>
      <c r="AKW3">
        <v>7781</v>
      </c>
      <c r="AKX3">
        <v>62566</v>
      </c>
      <c r="AKY3">
        <v>528088</v>
      </c>
      <c r="AKZ3">
        <v>1371236</v>
      </c>
      <c r="ALA3">
        <v>2757</v>
      </c>
      <c r="ALB3">
        <v>61629</v>
      </c>
      <c r="ALC3">
        <v>7395</v>
      </c>
      <c r="ALD3">
        <v>70652</v>
      </c>
      <c r="ALE3">
        <v>142433</v>
      </c>
      <c r="ALF3">
        <v>2306</v>
      </c>
      <c r="ALG3">
        <v>2840</v>
      </c>
      <c r="ALH3">
        <v>1364</v>
      </c>
      <c r="ALI3">
        <v>14182</v>
      </c>
      <c r="ALJ3">
        <v>20692</v>
      </c>
      <c r="ALK3">
        <v>15109</v>
      </c>
      <c r="ALL3">
        <v>78777</v>
      </c>
      <c r="ALM3">
        <v>101406</v>
      </c>
      <c r="ALN3">
        <v>410931</v>
      </c>
      <c r="ALO3">
        <v>606222</v>
      </c>
      <c r="ALP3">
        <v>91</v>
      </c>
      <c r="ALQ3">
        <v>8762</v>
      </c>
      <c r="ALR3">
        <v>8853</v>
      </c>
      <c r="ALS3">
        <v>1554632</v>
      </c>
      <c r="ALT3">
        <v>44701</v>
      </c>
      <c r="ALU3">
        <v>387682</v>
      </c>
      <c r="ALV3">
        <v>212188</v>
      </c>
      <c r="ALW3">
        <v>621343</v>
      </c>
      <c r="ALX3">
        <v>1265914</v>
      </c>
      <c r="ALY3">
        <v>44660</v>
      </c>
      <c r="ALZ3">
        <v>237594</v>
      </c>
      <c r="AMA3">
        <v>195330</v>
      </c>
      <c r="AMB3">
        <v>378104</v>
      </c>
      <c r="AMC3">
        <v>855688</v>
      </c>
      <c r="AMD3">
        <v>41</v>
      </c>
      <c r="AME3">
        <v>150088</v>
      </c>
      <c r="AMF3">
        <v>16859</v>
      </c>
      <c r="AMG3">
        <v>243239</v>
      </c>
      <c r="AMH3">
        <v>410226</v>
      </c>
      <c r="AMI3">
        <v>450</v>
      </c>
      <c r="AMJ3">
        <v>58790</v>
      </c>
      <c r="AMK3">
        <v>1981</v>
      </c>
      <c r="AML3">
        <v>43886</v>
      </c>
      <c r="AMM3">
        <v>105107</v>
      </c>
      <c r="AMN3">
        <v>3516522</v>
      </c>
      <c r="AMO3">
        <v>-262273</v>
      </c>
      <c r="AMP3">
        <v>-545833</v>
      </c>
      <c r="AMQ3">
        <v>-808106</v>
      </c>
      <c r="AMR3">
        <v>46562</v>
      </c>
      <c r="AMS3">
        <v>207219</v>
      </c>
      <c r="AMT3">
        <v>177109</v>
      </c>
      <c r="AMU3">
        <v>505620</v>
      </c>
      <c r="AMV3">
        <v>1088024</v>
      </c>
      <c r="AMW3">
        <v>-2608</v>
      </c>
      <c r="AMX3">
        <v>-2608</v>
      </c>
      <c r="AMY3">
        <v>-33205</v>
      </c>
      <c r="AMZ3">
        <v>-56731</v>
      </c>
      <c r="ANA3">
        <v>-120761</v>
      </c>
      <c r="ANB3">
        <v>-213306</v>
      </c>
      <c r="ANC3">
        <v>-33107</v>
      </c>
      <c r="AND3">
        <v>-59905</v>
      </c>
      <c r="ANE3">
        <v>-122677</v>
      </c>
      <c r="ANF3">
        <v>-218298</v>
      </c>
      <c r="ANG3">
        <v>342242</v>
      </c>
      <c r="ANH3">
        <v>0</v>
      </c>
      <c r="ANI3">
        <v>98</v>
      </c>
      <c r="ANJ3">
        <v>-1511</v>
      </c>
      <c r="ANK3">
        <v>-1916</v>
      </c>
      <c r="ANL3">
        <v>-3329</v>
      </c>
      <c r="ANM3">
        <v>0</v>
      </c>
      <c r="ANN3">
        <v>0</v>
      </c>
      <c r="ANO3">
        <v>-1663</v>
      </c>
      <c r="ANP3">
        <v>0</v>
      </c>
      <c r="ANQ3">
        <v>-1663</v>
      </c>
      <c r="ANR3">
        <v>21483</v>
      </c>
      <c r="ANS3">
        <v>-27011</v>
      </c>
      <c r="ANT3">
        <v>-24147</v>
      </c>
      <c r="ANU3">
        <v>56781</v>
      </c>
      <c r="ANV3">
        <v>-27104</v>
      </c>
      <c r="ANW3">
        <v>27105</v>
      </c>
      <c r="ANX3">
        <v>0</v>
      </c>
      <c r="ANY3">
        <v>1390</v>
      </c>
      <c r="ANZ3">
        <v>-626</v>
      </c>
      <c r="AOA3">
        <v>-765</v>
      </c>
      <c r="AOB3">
        <v>0</v>
      </c>
      <c r="AOC3">
        <v>0</v>
      </c>
      <c r="AOD3">
        <v>5168</v>
      </c>
      <c r="AOE3">
        <v>191138</v>
      </c>
      <c r="AOF3">
        <v>196306</v>
      </c>
      <c r="AOG3">
        <v>-30330</v>
      </c>
      <c r="AOH3">
        <v>61238</v>
      </c>
      <c r="AOI3">
        <v>30908</v>
      </c>
      <c r="AOJ3">
        <v>8714</v>
      </c>
      <c r="AOK3">
        <v>70702</v>
      </c>
      <c r="AOL3">
        <v>79416</v>
      </c>
      <c r="AOM3">
        <v>-8694</v>
      </c>
      <c r="AON3">
        <v>64836</v>
      </c>
      <c r="AOO3">
        <v>56142</v>
      </c>
      <c r="AOP3">
        <v>25142</v>
      </c>
      <c r="AOQ3">
        <v>111821</v>
      </c>
      <c r="AOR3">
        <v>136963</v>
      </c>
      <c r="AOS3">
        <v>-25141</v>
      </c>
      <c r="AOT3">
        <v>387913</v>
      </c>
      <c r="AOU3">
        <v>362772</v>
      </c>
      <c r="AOV3">
        <v>-7526</v>
      </c>
      <c r="AOW3">
        <v>18100</v>
      </c>
      <c r="AOX3">
        <v>10574</v>
      </c>
      <c r="AOY3">
        <v>7758</v>
      </c>
      <c r="AOZ3">
        <v>6898</v>
      </c>
      <c r="APA3">
        <v>-9367</v>
      </c>
      <c r="APB3">
        <v>28778</v>
      </c>
      <c r="APC3">
        <v>19411</v>
      </c>
      <c r="APD3">
        <v>2237</v>
      </c>
      <c r="APE3">
        <v>6211</v>
      </c>
      <c r="APF3">
        <v>8448</v>
      </c>
      <c r="APG3">
        <v>-2237</v>
      </c>
      <c r="APH3">
        <v>46878</v>
      </c>
      <c r="API3">
        <v>44641</v>
      </c>
      <c r="APJ3">
        <v>-42144</v>
      </c>
      <c r="APK3">
        <v>42562</v>
      </c>
      <c r="APL3">
        <v>418</v>
      </c>
      <c r="APM3">
        <v>0</v>
      </c>
      <c r="APN3">
        <v>40636</v>
      </c>
      <c r="APO3">
        <v>1210</v>
      </c>
      <c r="APP3">
        <v>298</v>
      </c>
      <c r="APQ3">
        <v>373</v>
      </c>
      <c r="APR3">
        <v>671</v>
      </c>
      <c r="APS3">
        <v>-298</v>
      </c>
      <c r="APT3">
        <v>42562</v>
      </c>
      <c r="APU3">
        <v>42264</v>
      </c>
      <c r="APV3">
        <v>0</v>
      </c>
      <c r="APW3">
        <v>1262</v>
      </c>
      <c r="APX3">
        <v>1241</v>
      </c>
      <c r="APY3">
        <v>-1262</v>
      </c>
      <c r="APZ3">
        <v>2503</v>
      </c>
      <c r="AQA3">
        <v>54101</v>
      </c>
      <c r="AQB3">
        <v>130362</v>
      </c>
      <c r="AQC3">
        <v>184463</v>
      </c>
      <c r="AQD3">
        <v>-39349</v>
      </c>
      <c r="AQE3">
        <v>61238</v>
      </c>
      <c r="AQF3">
        <v>21889</v>
      </c>
      <c r="AQG3">
        <v>-38820</v>
      </c>
      <c r="AQH3">
        <v>69461</v>
      </c>
      <c r="AQI3">
        <v>30641</v>
      </c>
      <c r="AQJ3">
        <v>1214</v>
      </c>
      <c r="AQK3">
        <v>31620</v>
      </c>
      <c r="AQL3">
        <v>32834</v>
      </c>
      <c r="AQM3">
        <v>22853</v>
      </c>
      <c r="AQN3">
        <v>101700</v>
      </c>
      <c r="AQO3">
        <v>124553</v>
      </c>
      <c r="AQP3">
        <v>-22854</v>
      </c>
      <c r="AQQ3">
        <v>292681</v>
      </c>
      <c r="AQR3">
        <v>269827</v>
      </c>
      <c r="AQS3">
        <v>736</v>
      </c>
      <c r="AQT3">
        <v>115</v>
      </c>
      <c r="AQU3">
        <v>851</v>
      </c>
      <c r="AQV3">
        <v>0</v>
      </c>
      <c r="AQW3">
        <v>0</v>
      </c>
      <c r="AQX3">
        <v>-490</v>
      </c>
      <c r="AQY3">
        <v>3176</v>
      </c>
      <c r="AQZ3">
        <v>2686</v>
      </c>
      <c r="ARA3">
        <v>-246</v>
      </c>
      <c r="ARB3">
        <v>3537</v>
      </c>
      <c r="ARC3">
        <v>3291</v>
      </c>
      <c r="ARD3">
        <v>246</v>
      </c>
      <c r="ARE3">
        <v>3291</v>
      </c>
      <c r="ARF3">
        <v>3537</v>
      </c>
      <c r="ARG3">
        <v>24559</v>
      </c>
      <c r="ARH3">
        <v>9008</v>
      </c>
      <c r="ARI3">
        <v>34052</v>
      </c>
      <c r="ARJ3">
        <v>177645</v>
      </c>
      <c r="ARK3">
        <v>245264</v>
      </c>
      <c r="ARL3">
        <v>52691</v>
      </c>
      <c r="ARM3">
        <v>18194</v>
      </c>
      <c r="ARN3">
        <v>-72256</v>
      </c>
      <c r="ARO3">
        <v>0</v>
      </c>
      <c r="ARP3">
        <v>1372</v>
      </c>
      <c r="ARQ3">
        <v>57</v>
      </c>
      <c r="ARR3">
        <v>1429</v>
      </c>
      <c r="ARS3">
        <v>-1372</v>
      </c>
      <c r="ART3">
        <v>72256</v>
      </c>
      <c r="ARU3">
        <v>70884</v>
      </c>
      <c r="ARV3">
        <v>-20793</v>
      </c>
      <c r="ARW3">
        <v>-207729</v>
      </c>
      <c r="ARX3">
        <v>229262</v>
      </c>
      <c r="ARY3">
        <v>0</v>
      </c>
      <c r="ARZ3">
        <v>-740</v>
      </c>
      <c r="ASA3">
        <v>844</v>
      </c>
      <c r="ASB3">
        <v>104</v>
      </c>
      <c r="ASC3">
        <v>740</v>
      </c>
      <c r="ASD3">
        <v>228522</v>
      </c>
      <c r="ASE3">
        <v>229262</v>
      </c>
      <c r="ASF3">
        <v>5221</v>
      </c>
      <c r="ASG3">
        <v>22235</v>
      </c>
      <c r="ASH3">
        <v>27456</v>
      </c>
      <c r="ASI3">
        <v>-21148</v>
      </c>
      <c r="ASJ3">
        <v>32168</v>
      </c>
      <c r="ASK3">
        <v>11020</v>
      </c>
      <c r="ASL3">
        <v>-885</v>
      </c>
      <c r="ASM3">
        <v>37589</v>
      </c>
      <c r="ASN3">
        <v>36704</v>
      </c>
      <c r="ASO3">
        <v>-3122</v>
      </c>
      <c r="ASP3">
        <v>13415</v>
      </c>
      <c r="ASQ3">
        <v>10293</v>
      </c>
      <c r="ASR3">
        <v>19934</v>
      </c>
      <c r="ASS3">
        <v>9924</v>
      </c>
      <c r="AST3">
        <v>29858</v>
      </c>
      <c r="ASU3">
        <v>-19934</v>
      </c>
      <c r="ASV3">
        <v>105407</v>
      </c>
      <c r="ASW3">
        <v>85473</v>
      </c>
      <c r="ASX3">
        <v>393</v>
      </c>
      <c r="ASY3">
        <v>-24294</v>
      </c>
      <c r="ASZ3">
        <v>24946</v>
      </c>
      <c r="ATA3">
        <v>652</v>
      </c>
      <c r="ATB3">
        <v>3996</v>
      </c>
      <c r="ATC3">
        <v>13920</v>
      </c>
      <c r="ATD3">
        <v>-9633</v>
      </c>
      <c r="ATE3">
        <v>9633</v>
      </c>
      <c r="ATF3">
        <v>24946</v>
      </c>
      <c r="ATG3">
        <v>34579</v>
      </c>
      <c r="ATH3">
        <v>-7374</v>
      </c>
      <c r="ATI3">
        <v>-8244</v>
      </c>
      <c r="ATJ3">
        <v>8245</v>
      </c>
      <c r="ATK3">
        <v>7374</v>
      </c>
      <c r="ATL3">
        <v>15619</v>
      </c>
      <c r="ATM3">
        <v>393</v>
      </c>
      <c r="ATN3">
        <v>-16920</v>
      </c>
      <c r="ATO3">
        <v>17572</v>
      </c>
      <c r="ATP3">
        <v>652</v>
      </c>
      <c r="ATQ3">
        <v>3996</v>
      </c>
      <c r="ATR3">
        <v>13920</v>
      </c>
      <c r="ATS3">
        <v>-1388</v>
      </c>
      <c r="ATT3">
        <v>1389</v>
      </c>
      <c r="ATU3">
        <v>17572</v>
      </c>
      <c r="ATV3">
        <v>18961</v>
      </c>
      <c r="ATW3">
        <v>164950</v>
      </c>
      <c r="ATX3">
        <v>2182</v>
      </c>
      <c r="ATY3">
        <v>-2182</v>
      </c>
      <c r="ATZ3">
        <v>167132</v>
      </c>
      <c r="AUA3">
        <v>164950</v>
      </c>
      <c r="AUB3">
        <v>-6906</v>
      </c>
      <c r="AUC3">
        <v>324242</v>
      </c>
      <c r="AUD3">
        <v>-298125</v>
      </c>
      <c r="AUE3">
        <v>-19974</v>
      </c>
      <c r="AUF3">
        <v>763</v>
      </c>
      <c r="AUG3">
        <v>870</v>
      </c>
      <c r="AUH3">
        <v>1633</v>
      </c>
      <c r="AUI3">
        <v>-763</v>
      </c>
      <c r="AUJ3">
        <v>325005</v>
      </c>
      <c r="AUK3">
        <v>324242</v>
      </c>
      <c r="AUL3">
        <v>1996</v>
      </c>
      <c r="AUM3">
        <v>1996</v>
      </c>
      <c r="AUN3">
        <v>1996</v>
      </c>
      <c r="AUO3">
        <v>1996</v>
      </c>
      <c r="AUP3">
        <v>1996</v>
      </c>
      <c r="AUQ3">
        <v>1996</v>
      </c>
      <c r="AUR3">
        <v>-2077</v>
      </c>
      <c r="AUS3">
        <v>14682</v>
      </c>
      <c r="AUT3">
        <v>1718</v>
      </c>
      <c r="AUU3">
        <v>16400</v>
      </c>
      <c r="AUV3">
        <v>-5774</v>
      </c>
      <c r="AUW3">
        <v>-6832</v>
      </c>
      <c r="AUX3">
        <v>0</v>
      </c>
      <c r="AUY3">
        <v>16400</v>
      </c>
      <c r="AUZ3">
        <v>-2077</v>
      </c>
      <c r="AVA3">
        <v>179632</v>
      </c>
      <c r="AVB3">
        <v>1718</v>
      </c>
      <c r="AVC3">
        <v>181350</v>
      </c>
      <c r="AVD3">
        <v>-5774</v>
      </c>
      <c r="AVE3">
        <v>-6832</v>
      </c>
      <c r="AVF3">
        <v>2182</v>
      </c>
      <c r="AVG3">
        <v>-2182</v>
      </c>
      <c r="AVH3">
        <v>183532</v>
      </c>
      <c r="AVI3">
        <v>181350</v>
      </c>
      <c r="AVJ3">
        <v>-23802</v>
      </c>
      <c r="AVK3">
        <v>-174506</v>
      </c>
      <c r="AVL3">
        <v>505946</v>
      </c>
      <c r="AVM3">
        <v>44540</v>
      </c>
      <c r="AVN3">
        <v>550486</v>
      </c>
      <c r="AVO3">
        <v>-303273</v>
      </c>
      <c r="AVP3">
        <v>-4366</v>
      </c>
      <c r="AVQ3">
        <v>6410</v>
      </c>
      <c r="AVR3">
        <v>2044</v>
      </c>
      <c r="AVS3">
        <v>4366</v>
      </c>
      <c r="AVT3">
        <v>546120</v>
      </c>
      <c r="AVU3">
        <v>550486</v>
      </c>
      <c r="AVV3">
        <v>56456</v>
      </c>
      <c r="AVW3">
        <v>271281</v>
      </c>
      <c r="AVX3">
        <v>547987</v>
      </c>
      <c r="AVY3">
        <v>177645</v>
      </c>
      <c r="AVZ3">
        <v>1053369</v>
      </c>
      <c r="AWA3">
        <v>52169</v>
      </c>
      <c r="AWB3">
        <v>239633</v>
      </c>
      <c r="AWC3">
        <v>503898</v>
      </c>
      <c r="AWD3">
        <v>80877</v>
      </c>
      <c r="AWE3">
        <v>876577</v>
      </c>
    </row>
    <row r="4" spans="1:1279" x14ac:dyDescent="0.2">
      <c r="A4" t="s">
        <v>1353</v>
      </c>
      <c r="B4">
        <v>20566</v>
      </c>
      <c r="C4">
        <v>34066</v>
      </c>
      <c r="D4">
        <v>128448</v>
      </c>
      <c r="E4">
        <v>228028</v>
      </c>
      <c r="F4">
        <v>411108</v>
      </c>
      <c r="G4">
        <v>-270936</v>
      </c>
      <c r="H4">
        <v>-572395</v>
      </c>
      <c r="I4">
        <v>-843331</v>
      </c>
      <c r="J4">
        <v>-738</v>
      </c>
      <c r="K4">
        <v>804</v>
      </c>
      <c r="L4">
        <v>66</v>
      </c>
      <c r="M4">
        <v>-4170</v>
      </c>
      <c r="N4">
        <v>5319</v>
      </c>
      <c r="O4">
        <v>1149</v>
      </c>
      <c r="P4">
        <v>2585</v>
      </c>
      <c r="Q4">
        <v>17503</v>
      </c>
      <c r="R4">
        <v>20088</v>
      </c>
      <c r="S4">
        <v>2168</v>
      </c>
      <c r="T4">
        <v>-1775</v>
      </c>
      <c r="U4">
        <v>393</v>
      </c>
      <c r="V4">
        <v>156</v>
      </c>
      <c r="W4">
        <v>295</v>
      </c>
      <c r="X4">
        <v>451</v>
      </c>
      <c r="Y4">
        <v>-156</v>
      </c>
      <c r="Z4">
        <v>21852</v>
      </c>
      <c r="AA4">
        <v>21696</v>
      </c>
      <c r="AB4">
        <v>-35468</v>
      </c>
      <c r="AC4">
        <v>0</v>
      </c>
      <c r="AD4">
        <v>35468</v>
      </c>
      <c r="AE4">
        <v>0</v>
      </c>
      <c r="AF4">
        <v>0</v>
      </c>
      <c r="AG4">
        <v>0</v>
      </c>
      <c r="AH4">
        <v>35468</v>
      </c>
      <c r="AI4">
        <v>35468</v>
      </c>
      <c r="AJ4">
        <v>4537</v>
      </c>
      <c r="AK4">
        <v>34066</v>
      </c>
      <c r="AL4">
        <v>46748</v>
      </c>
      <c r="AM4">
        <v>103389</v>
      </c>
      <c r="AN4">
        <v>188740</v>
      </c>
      <c r="AO4">
        <v>-433371</v>
      </c>
      <c r="AP4">
        <v>1251238</v>
      </c>
      <c r="AQ4">
        <v>1204740</v>
      </c>
      <c r="AR4">
        <v>46498</v>
      </c>
      <c r="AS4">
        <v>2</v>
      </c>
      <c r="AT4">
        <v>0</v>
      </c>
      <c r="AU4">
        <v>2</v>
      </c>
      <c r="AV4">
        <v>19490</v>
      </c>
      <c r="AW4">
        <v>-28253</v>
      </c>
      <c r="AX4">
        <v>47743</v>
      </c>
      <c r="AY4">
        <v>136321</v>
      </c>
      <c r="AZ4">
        <v>173493</v>
      </c>
      <c r="BA4">
        <v>-37172</v>
      </c>
      <c r="BB4">
        <v>176916</v>
      </c>
      <c r="BC4">
        <v>829050</v>
      </c>
      <c r="BD4">
        <v>-652134</v>
      </c>
      <c r="BE4">
        <v>0</v>
      </c>
      <c r="BF4">
        <v>0</v>
      </c>
      <c r="BG4">
        <v>0</v>
      </c>
      <c r="BH4">
        <v>350</v>
      </c>
      <c r="BI4">
        <v>12607</v>
      </c>
      <c r="BJ4">
        <v>-12257</v>
      </c>
      <c r="BK4">
        <v>-1138</v>
      </c>
      <c r="BL4">
        <v>-1763</v>
      </c>
      <c r="BM4">
        <v>625</v>
      </c>
      <c r="BN4">
        <v>182064</v>
      </c>
      <c r="BO4">
        <v>15652</v>
      </c>
      <c r="BP4">
        <v>166412</v>
      </c>
      <c r="BQ4">
        <v>0</v>
      </c>
      <c r="BR4">
        <v>-4319</v>
      </c>
      <c r="BS4">
        <v>117</v>
      </c>
      <c r="BT4">
        <v>-4436</v>
      </c>
      <c r="BU4">
        <v>-8605</v>
      </c>
      <c r="BV4">
        <v>-1446</v>
      </c>
      <c r="BW4">
        <v>-7159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122435</v>
      </c>
      <c r="EO4">
        <v>93578</v>
      </c>
      <c r="EP4">
        <v>28857</v>
      </c>
      <c r="EQ4">
        <v>-2</v>
      </c>
      <c r="ER4">
        <v>-53193</v>
      </c>
      <c r="ES4">
        <v>2246</v>
      </c>
      <c r="ET4">
        <v>-55439</v>
      </c>
      <c r="EU4">
        <v>69496</v>
      </c>
      <c r="EV4">
        <v>11984</v>
      </c>
      <c r="EW4">
        <v>57512</v>
      </c>
      <c r="EX4">
        <v>591809</v>
      </c>
      <c r="EY4">
        <v>181441</v>
      </c>
      <c r="EZ4">
        <v>410368</v>
      </c>
      <c r="FA4">
        <v>0</v>
      </c>
      <c r="FB4">
        <v>0</v>
      </c>
      <c r="FC4">
        <v>0</v>
      </c>
      <c r="FD4">
        <v>15748</v>
      </c>
      <c r="FE4">
        <v>-8642</v>
      </c>
      <c r="FF4">
        <v>24390</v>
      </c>
      <c r="FG4">
        <v>41401</v>
      </c>
      <c r="FH4">
        <v>55208</v>
      </c>
      <c r="FI4">
        <v>-13807</v>
      </c>
      <c r="FJ4">
        <v>1732653</v>
      </c>
      <c r="FK4">
        <v>2143021</v>
      </c>
      <c r="FL4">
        <v>-410368</v>
      </c>
      <c r="FM4">
        <v>0</v>
      </c>
      <c r="FN4">
        <v>0</v>
      </c>
      <c r="FO4">
        <v>0</v>
      </c>
      <c r="FP4">
        <v>-37673</v>
      </c>
      <c r="FQ4">
        <v>-13284</v>
      </c>
      <c r="FR4">
        <v>-24389</v>
      </c>
      <c r="FS4">
        <v>196074</v>
      </c>
      <c r="FT4">
        <v>182268</v>
      </c>
      <c r="FU4">
        <v>13806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1383</v>
      </c>
      <c r="IE4">
        <v>-1</v>
      </c>
      <c r="IF4">
        <v>-2142</v>
      </c>
      <c r="IG4">
        <v>1733</v>
      </c>
      <c r="IH4">
        <v>0</v>
      </c>
      <c r="II4">
        <v>0</v>
      </c>
      <c r="IJ4">
        <v>2613</v>
      </c>
      <c r="IK4">
        <v>-22251</v>
      </c>
      <c r="IL4">
        <v>0</v>
      </c>
      <c r="IM4">
        <v>0</v>
      </c>
      <c r="IN4">
        <v>0</v>
      </c>
      <c r="IO4">
        <v>0</v>
      </c>
      <c r="IP4">
        <v>-1383</v>
      </c>
      <c r="IQ4">
        <v>1</v>
      </c>
      <c r="IR4">
        <v>-13178</v>
      </c>
      <c r="IS4">
        <v>32889</v>
      </c>
      <c r="IT4">
        <v>0</v>
      </c>
      <c r="IU4">
        <v>0</v>
      </c>
      <c r="IV4">
        <v>12707</v>
      </c>
      <c r="IW4">
        <v>-12370</v>
      </c>
      <c r="IX4">
        <v>0</v>
      </c>
      <c r="IY4">
        <v>0</v>
      </c>
      <c r="IZ4">
        <v>-12707</v>
      </c>
      <c r="JA4">
        <v>12370</v>
      </c>
      <c r="JB4">
        <v>910045</v>
      </c>
      <c r="JC4">
        <v>1128753</v>
      </c>
      <c r="JD4">
        <v>-218708</v>
      </c>
      <c r="JE4">
        <v>0</v>
      </c>
      <c r="JF4">
        <v>87</v>
      </c>
      <c r="JG4">
        <v>-87</v>
      </c>
      <c r="JH4">
        <v>140900</v>
      </c>
      <c r="JI4">
        <v>294359</v>
      </c>
      <c r="JJ4">
        <v>-153459</v>
      </c>
      <c r="JK4">
        <v>51769</v>
      </c>
      <c r="JL4">
        <v>54921</v>
      </c>
      <c r="JM4">
        <v>-3152</v>
      </c>
      <c r="JN4">
        <v>215977</v>
      </c>
      <c r="JO4">
        <v>0</v>
      </c>
      <c r="JP4">
        <v>11325</v>
      </c>
      <c r="JQ4">
        <v>26310</v>
      </c>
      <c r="JR4">
        <v>504793</v>
      </c>
      <c r="JS4">
        <v>0</v>
      </c>
      <c r="JT4">
        <v>103873</v>
      </c>
      <c r="JU4">
        <v>10649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499283</v>
      </c>
      <c r="LO4">
        <v>927433</v>
      </c>
      <c r="LP4">
        <v>-428150</v>
      </c>
      <c r="LQ4">
        <v>87</v>
      </c>
      <c r="LR4">
        <v>167607</v>
      </c>
      <c r="LS4">
        <v>148586</v>
      </c>
      <c r="LT4">
        <v>19021</v>
      </c>
      <c r="LU4">
        <v>-14145</v>
      </c>
      <c r="LV4">
        <v>-1673</v>
      </c>
      <c r="LW4">
        <v>-12472</v>
      </c>
      <c r="LX4">
        <v>237956</v>
      </c>
      <c r="LY4">
        <v>311868</v>
      </c>
      <c r="LZ4">
        <v>-73912</v>
      </c>
      <c r="MA4">
        <v>0</v>
      </c>
      <c r="MB4">
        <v>0</v>
      </c>
      <c r="MC4">
        <v>0</v>
      </c>
      <c r="MD4">
        <v>49427</v>
      </c>
      <c r="ME4">
        <v>30187</v>
      </c>
      <c r="MF4">
        <v>19240</v>
      </c>
      <c r="MG4">
        <v>22724</v>
      </c>
      <c r="MH4">
        <v>44059</v>
      </c>
      <c r="MI4">
        <v>-21335</v>
      </c>
      <c r="MJ4">
        <v>2130098</v>
      </c>
      <c r="MK4">
        <v>2056186</v>
      </c>
      <c r="ML4">
        <v>73912</v>
      </c>
      <c r="MM4">
        <v>87</v>
      </c>
      <c r="MN4">
        <v>87</v>
      </c>
      <c r="MO4">
        <v>0</v>
      </c>
      <c r="MP4">
        <v>423705</v>
      </c>
      <c r="MQ4">
        <v>442945</v>
      </c>
      <c r="MR4">
        <v>-19240</v>
      </c>
      <c r="MS4">
        <v>74583</v>
      </c>
      <c r="MT4">
        <v>53248</v>
      </c>
      <c r="MU4">
        <v>21335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8522</v>
      </c>
      <c r="OY4">
        <v>897056</v>
      </c>
      <c r="OZ4">
        <v>-888534</v>
      </c>
      <c r="PA4">
        <v>0</v>
      </c>
      <c r="PB4">
        <v>4</v>
      </c>
      <c r="PC4">
        <v>81296</v>
      </c>
      <c r="PD4">
        <v>-81292</v>
      </c>
      <c r="PE4">
        <v>482</v>
      </c>
      <c r="PF4">
        <v>37402</v>
      </c>
      <c r="PG4">
        <v>-36920</v>
      </c>
      <c r="PH4">
        <v>474</v>
      </c>
      <c r="PI4">
        <v>0</v>
      </c>
      <c r="PJ4">
        <v>6</v>
      </c>
      <c r="PK4">
        <v>29</v>
      </c>
      <c r="PL4">
        <v>867097</v>
      </c>
      <c r="PM4">
        <v>0</v>
      </c>
      <c r="PN4">
        <v>80339</v>
      </c>
      <c r="PO4">
        <v>35983</v>
      </c>
      <c r="PP4">
        <v>-429496</v>
      </c>
      <c r="PQ4">
        <v>0</v>
      </c>
      <c r="PR4">
        <v>-33576</v>
      </c>
      <c r="PS4">
        <v>-19604</v>
      </c>
      <c r="PT4">
        <v>0</v>
      </c>
      <c r="PU4">
        <v>0</v>
      </c>
      <c r="PV4">
        <v>0</v>
      </c>
      <c r="PW4">
        <v>0</v>
      </c>
      <c r="PX4">
        <v>429496</v>
      </c>
      <c r="PY4">
        <v>0</v>
      </c>
      <c r="PZ4">
        <v>33576</v>
      </c>
      <c r="QA4">
        <v>19604</v>
      </c>
      <c r="QB4">
        <v>0</v>
      </c>
      <c r="QC4">
        <v>0</v>
      </c>
      <c r="QD4">
        <v>0</v>
      </c>
      <c r="QE4">
        <v>0</v>
      </c>
      <c r="QF4">
        <v>429496</v>
      </c>
      <c r="QG4">
        <v>0</v>
      </c>
      <c r="QH4">
        <v>33576</v>
      </c>
      <c r="QI4">
        <v>19604</v>
      </c>
      <c r="QJ4">
        <v>22491</v>
      </c>
      <c r="QK4">
        <v>0</v>
      </c>
      <c r="QL4">
        <v>293</v>
      </c>
      <c r="QM4">
        <v>1279</v>
      </c>
      <c r="QN4">
        <v>8522</v>
      </c>
      <c r="QO4">
        <v>50185</v>
      </c>
      <c r="QP4">
        <v>-41663</v>
      </c>
      <c r="QQ4">
        <v>0</v>
      </c>
      <c r="QR4">
        <v>4</v>
      </c>
      <c r="QS4">
        <v>654</v>
      </c>
      <c r="QT4">
        <v>-650</v>
      </c>
      <c r="QU4">
        <v>482</v>
      </c>
      <c r="QV4">
        <v>1852</v>
      </c>
      <c r="QW4">
        <v>-1370</v>
      </c>
      <c r="QX4">
        <v>474</v>
      </c>
      <c r="QY4">
        <v>0</v>
      </c>
      <c r="QZ4">
        <v>6</v>
      </c>
      <c r="RA4">
        <v>29</v>
      </c>
      <c r="RB4">
        <v>25902</v>
      </c>
      <c r="RC4">
        <v>0</v>
      </c>
      <c r="RD4">
        <v>338</v>
      </c>
      <c r="RE4">
        <v>650</v>
      </c>
      <c r="RF4">
        <v>22491</v>
      </c>
      <c r="RG4">
        <v>0</v>
      </c>
      <c r="RH4">
        <v>293</v>
      </c>
      <c r="RI4">
        <v>1279</v>
      </c>
      <c r="RJ4">
        <v>-7205</v>
      </c>
      <c r="RK4">
        <v>0</v>
      </c>
      <c r="RL4">
        <v>14</v>
      </c>
      <c r="RM4">
        <v>-588</v>
      </c>
      <c r="RN4">
        <v>57389</v>
      </c>
      <c r="RO4">
        <v>50185</v>
      </c>
      <c r="RP4">
        <v>7204</v>
      </c>
      <c r="RQ4">
        <v>0</v>
      </c>
      <c r="RR4">
        <v>641</v>
      </c>
      <c r="RS4">
        <v>654</v>
      </c>
      <c r="RT4">
        <v>-13</v>
      </c>
      <c r="RU4">
        <v>2439</v>
      </c>
      <c r="RV4">
        <v>1852</v>
      </c>
      <c r="RW4">
        <v>587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-417376</v>
      </c>
      <c r="SW4">
        <v>0</v>
      </c>
      <c r="SX4">
        <v>-47066</v>
      </c>
      <c r="SY4">
        <v>-15946</v>
      </c>
      <c r="SZ4">
        <v>0</v>
      </c>
      <c r="TA4">
        <v>0</v>
      </c>
      <c r="TB4">
        <v>0</v>
      </c>
      <c r="TC4">
        <v>0</v>
      </c>
      <c r="TD4">
        <v>411699</v>
      </c>
      <c r="TE4">
        <v>0</v>
      </c>
      <c r="TF4">
        <v>46426</v>
      </c>
      <c r="TG4">
        <v>15729</v>
      </c>
      <c r="TH4">
        <v>0</v>
      </c>
      <c r="TI4">
        <v>0</v>
      </c>
      <c r="TJ4">
        <v>0</v>
      </c>
      <c r="TK4">
        <v>0</v>
      </c>
      <c r="TL4">
        <v>5676</v>
      </c>
      <c r="TM4">
        <v>0</v>
      </c>
      <c r="TN4">
        <v>640</v>
      </c>
      <c r="TO4">
        <v>217</v>
      </c>
      <c r="TP4">
        <v>411699</v>
      </c>
      <c r="TQ4">
        <v>417376</v>
      </c>
      <c r="TR4">
        <v>-5677</v>
      </c>
      <c r="TS4">
        <v>0</v>
      </c>
      <c r="TT4">
        <v>46426</v>
      </c>
      <c r="TU4">
        <v>47066</v>
      </c>
      <c r="TV4">
        <v>-640</v>
      </c>
      <c r="TW4">
        <v>15729</v>
      </c>
      <c r="TX4">
        <v>15946</v>
      </c>
      <c r="TY4">
        <v>-217</v>
      </c>
      <c r="TZ4">
        <v>5677</v>
      </c>
      <c r="UA4">
        <v>7205</v>
      </c>
      <c r="UB4">
        <v>-1528</v>
      </c>
      <c r="UC4">
        <v>0</v>
      </c>
      <c r="UD4">
        <v>640</v>
      </c>
      <c r="UE4">
        <v>-14</v>
      </c>
      <c r="UF4">
        <v>654</v>
      </c>
      <c r="UG4">
        <v>217</v>
      </c>
      <c r="UH4">
        <v>588</v>
      </c>
      <c r="UI4">
        <v>-371</v>
      </c>
      <c r="UJ4">
        <v>898584</v>
      </c>
      <c r="UK4">
        <v>897056</v>
      </c>
      <c r="UL4">
        <v>1528</v>
      </c>
      <c r="UM4">
        <v>0</v>
      </c>
      <c r="UN4">
        <v>80642</v>
      </c>
      <c r="UO4">
        <v>81296</v>
      </c>
      <c r="UP4">
        <v>-654</v>
      </c>
      <c r="UQ4">
        <v>37772</v>
      </c>
      <c r="UR4">
        <v>37402</v>
      </c>
      <c r="US4">
        <v>370</v>
      </c>
      <c r="UT4">
        <v>1707607</v>
      </c>
      <c r="UU4">
        <v>195147</v>
      </c>
      <c r="UV4">
        <v>1512460</v>
      </c>
      <c r="UW4">
        <v>-7513</v>
      </c>
      <c r="UX4">
        <v>1157</v>
      </c>
      <c r="UY4">
        <v>-8670</v>
      </c>
      <c r="UZ4">
        <v>15080</v>
      </c>
      <c r="VA4">
        <v>1306</v>
      </c>
      <c r="VB4">
        <v>13774</v>
      </c>
      <c r="VC4">
        <v>142528</v>
      </c>
      <c r="VD4">
        <v>17434</v>
      </c>
      <c r="VE4">
        <v>125094</v>
      </c>
      <c r="VF4">
        <v>75487</v>
      </c>
      <c r="VG4">
        <v>92285</v>
      </c>
      <c r="VH4">
        <v>-16798</v>
      </c>
      <c r="VI4">
        <v>0</v>
      </c>
      <c r="VJ4">
        <v>0</v>
      </c>
      <c r="VK4">
        <v>0</v>
      </c>
      <c r="VL4">
        <v>3362</v>
      </c>
      <c r="VM4">
        <v>-4730</v>
      </c>
      <c r="VN4">
        <v>8092</v>
      </c>
      <c r="VO4">
        <v>-588</v>
      </c>
      <c r="VP4">
        <v>8632</v>
      </c>
      <c r="VQ4">
        <v>-9220</v>
      </c>
      <c r="VR4">
        <v>-942548</v>
      </c>
      <c r="VS4">
        <v>1766</v>
      </c>
      <c r="VT4">
        <v>1227</v>
      </c>
      <c r="VU4">
        <v>-81220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228079</v>
      </c>
      <c r="YG4">
        <v>699743</v>
      </c>
      <c r="YH4">
        <v>-471664</v>
      </c>
      <c r="YI4">
        <v>6108</v>
      </c>
      <c r="YJ4">
        <v>5877</v>
      </c>
      <c r="YK4">
        <v>31954</v>
      </c>
      <c r="YL4">
        <v>-26077</v>
      </c>
      <c r="YM4">
        <v>60023</v>
      </c>
      <c r="YN4">
        <v>20969</v>
      </c>
      <c r="YO4">
        <v>39054</v>
      </c>
      <c r="YP4">
        <v>206840</v>
      </c>
      <c r="YQ4">
        <v>288291</v>
      </c>
      <c r="YR4">
        <v>-81451</v>
      </c>
      <c r="YS4">
        <v>-1</v>
      </c>
      <c r="YT4">
        <v>-798</v>
      </c>
      <c r="YU4">
        <v>797</v>
      </c>
      <c r="YV4">
        <v>4467</v>
      </c>
      <c r="YW4">
        <v>1483</v>
      </c>
      <c r="YX4">
        <v>2984</v>
      </c>
      <c r="YY4">
        <v>23154</v>
      </c>
      <c r="YZ4">
        <v>96861</v>
      </c>
      <c r="ZA4">
        <v>-73707</v>
      </c>
      <c r="ZB4">
        <v>2011174</v>
      </c>
      <c r="ZC4">
        <v>1929723</v>
      </c>
      <c r="ZD4">
        <v>81451</v>
      </c>
      <c r="ZE4">
        <v>-7513</v>
      </c>
      <c r="ZF4">
        <v>-6716</v>
      </c>
      <c r="ZG4">
        <v>-797</v>
      </c>
      <c r="ZH4">
        <v>24319</v>
      </c>
      <c r="ZI4">
        <v>27303</v>
      </c>
      <c r="ZJ4">
        <v>-2984</v>
      </c>
      <c r="ZK4">
        <v>201963</v>
      </c>
      <c r="ZL4">
        <v>128256</v>
      </c>
      <c r="ZM4">
        <v>73707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515558</v>
      </c>
      <c r="ABW4">
        <v>1228463</v>
      </c>
      <c r="ABX4">
        <v>-712905</v>
      </c>
      <c r="ABY4">
        <v>0</v>
      </c>
      <c r="ABZ4">
        <v>0</v>
      </c>
      <c r="ACA4">
        <v>0</v>
      </c>
      <c r="ACB4">
        <v>447</v>
      </c>
      <c r="ACC4">
        <v>9321</v>
      </c>
      <c r="ACD4">
        <v>-8874</v>
      </c>
      <c r="ACE4">
        <v>620</v>
      </c>
      <c r="ACF4">
        <v>131210</v>
      </c>
      <c r="ACG4">
        <v>-130590</v>
      </c>
      <c r="ACH4">
        <v>51313</v>
      </c>
      <c r="ACI4">
        <v>7193</v>
      </c>
      <c r="ACJ4">
        <v>44120</v>
      </c>
      <c r="ACK4">
        <v>0</v>
      </c>
      <c r="ACL4">
        <v>0</v>
      </c>
      <c r="ACM4">
        <v>0</v>
      </c>
      <c r="ACN4">
        <v>0</v>
      </c>
      <c r="ACO4">
        <v>-7594</v>
      </c>
      <c r="ACP4">
        <v>312</v>
      </c>
      <c r="ACQ4">
        <v>-7906</v>
      </c>
      <c r="ACR4">
        <v>446923</v>
      </c>
      <c r="ACS4">
        <v>0</v>
      </c>
      <c r="ACT4">
        <v>9526</v>
      </c>
      <c r="ACU4">
        <v>24304</v>
      </c>
      <c r="ACV4">
        <v>175140</v>
      </c>
      <c r="ACW4">
        <v>0</v>
      </c>
      <c r="ACX4">
        <v>-87</v>
      </c>
      <c r="ACY4">
        <v>8045</v>
      </c>
      <c r="ACZ4">
        <v>340752</v>
      </c>
      <c r="ADA4">
        <v>294031</v>
      </c>
      <c r="ADB4">
        <v>46721</v>
      </c>
      <c r="ADC4">
        <v>0</v>
      </c>
      <c r="ADD4">
        <v>0</v>
      </c>
      <c r="ADE4">
        <v>0</v>
      </c>
      <c r="ADF4">
        <v>-130</v>
      </c>
      <c r="ADG4">
        <v>434</v>
      </c>
      <c r="ADH4">
        <v>-564</v>
      </c>
      <c r="ADI4">
        <v>92521</v>
      </c>
      <c r="ADJ4">
        <v>-13625</v>
      </c>
      <c r="ADK4">
        <v>106146</v>
      </c>
      <c r="ADL4">
        <v>1188934</v>
      </c>
      <c r="ADM4">
        <v>1235656</v>
      </c>
      <c r="ADN4">
        <v>-46722</v>
      </c>
      <c r="ADO4">
        <v>0</v>
      </c>
      <c r="ADP4">
        <v>0</v>
      </c>
      <c r="ADQ4">
        <v>0</v>
      </c>
      <c r="ADR4">
        <v>9885</v>
      </c>
      <c r="ADS4">
        <v>9321</v>
      </c>
      <c r="ADT4">
        <v>564</v>
      </c>
      <c r="ADU4">
        <v>25375</v>
      </c>
      <c r="ADV4">
        <v>131521</v>
      </c>
      <c r="ADW4">
        <v>-106146</v>
      </c>
      <c r="ADX4">
        <v>5622</v>
      </c>
      <c r="ADY4">
        <v>2291</v>
      </c>
      <c r="ADZ4">
        <v>3331</v>
      </c>
      <c r="AEA4">
        <v>0</v>
      </c>
      <c r="AEB4">
        <v>-364</v>
      </c>
      <c r="AEC4">
        <v>0</v>
      </c>
      <c r="AED4">
        <v>-364</v>
      </c>
      <c r="AEE4">
        <v>1337</v>
      </c>
      <c r="AEF4">
        <v>1294</v>
      </c>
      <c r="AEG4">
        <v>43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2291</v>
      </c>
      <c r="AEQ4">
        <v>0</v>
      </c>
      <c r="AER4">
        <v>0</v>
      </c>
      <c r="AES4">
        <v>0</v>
      </c>
      <c r="AET4">
        <v>0</v>
      </c>
      <c r="AEU4">
        <v>1251</v>
      </c>
      <c r="AEV4">
        <v>1294</v>
      </c>
      <c r="AEW4">
        <v>-43</v>
      </c>
      <c r="AEX4">
        <v>5622</v>
      </c>
      <c r="AEY4">
        <v>2291</v>
      </c>
      <c r="AEZ4">
        <v>3331</v>
      </c>
      <c r="AFA4">
        <v>0</v>
      </c>
      <c r="AFB4">
        <v>-364</v>
      </c>
      <c r="AFC4">
        <v>0</v>
      </c>
      <c r="AFD4">
        <v>-364</v>
      </c>
      <c r="AFE4">
        <v>1337</v>
      </c>
      <c r="AFF4">
        <v>1294</v>
      </c>
      <c r="AFG4">
        <v>43</v>
      </c>
      <c r="AFH4">
        <v>97243</v>
      </c>
      <c r="AFI4">
        <v>124737</v>
      </c>
      <c r="AFJ4">
        <v>-27494</v>
      </c>
      <c r="AFK4">
        <v>-98279</v>
      </c>
      <c r="AFL4">
        <v>-6146</v>
      </c>
      <c r="AFM4">
        <v>-92133</v>
      </c>
      <c r="AFN4">
        <v>288</v>
      </c>
      <c r="AFO4">
        <v>3541</v>
      </c>
      <c r="AFP4">
        <v>-3253</v>
      </c>
      <c r="AFQ4">
        <v>101969</v>
      </c>
      <c r="AFR4">
        <v>-1988</v>
      </c>
      <c r="AFS4">
        <v>103957</v>
      </c>
      <c r="AFT4">
        <v>75097</v>
      </c>
      <c r="AFU4">
        <v>84108</v>
      </c>
      <c r="AFV4">
        <v>-9011</v>
      </c>
      <c r="AFW4">
        <v>-194</v>
      </c>
      <c r="AFX4">
        <v>0</v>
      </c>
      <c r="AFY4">
        <v>-194</v>
      </c>
      <c r="AFZ4">
        <v>-6</v>
      </c>
      <c r="AGA4">
        <v>-7051</v>
      </c>
      <c r="AGB4">
        <v>-5707</v>
      </c>
      <c r="AGC4">
        <v>-1344</v>
      </c>
      <c r="AGD4">
        <v>45375</v>
      </c>
      <c r="AGE4">
        <v>128896</v>
      </c>
      <c r="AGF4">
        <v>-83521</v>
      </c>
      <c r="AGG4">
        <v>22551</v>
      </c>
      <c r="AGH4">
        <v>0</v>
      </c>
      <c r="AGI4">
        <v>758</v>
      </c>
      <c r="AGJ4">
        <v>27743</v>
      </c>
      <c r="AGK4">
        <v>-26985</v>
      </c>
      <c r="AGL4">
        <v>628058</v>
      </c>
      <c r="AGM4">
        <v>498263</v>
      </c>
      <c r="AGN4">
        <v>129795</v>
      </c>
      <c r="AGO4">
        <v>148980</v>
      </c>
      <c r="AGP4">
        <v>79058</v>
      </c>
      <c r="AGQ4">
        <v>69922</v>
      </c>
      <c r="AGR4">
        <v>8569</v>
      </c>
      <c r="AGS4">
        <v>-2462</v>
      </c>
      <c r="AGT4">
        <v>11031</v>
      </c>
      <c r="AGU4">
        <v>-83254</v>
      </c>
      <c r="AGV4">
        <v>-10741</v>
      </c>
      <c r="AGW4">
        <v>-72513</v>
      </c>
      <c r="AGX4">
        <v>62193</v>
      </c>
      <c r="AGY4">
        <v>71963</v>
      </c>
      <c r="AGZ4">
        <v>-9770</v>
      </c>
      <c r="AHA4">
        <v>0</v>
      </c>
      <c r="AHB4">
        <v>146</v>
      </c>
      <c r="AHC4">
        <v>-146</v>
      </c>
      <c r="AHD4">
        <v>-8290</v>
      </c>
      <c r="AHE4">
        <v>-518</v>
      </c>
      <c r="AHF4">
        <v>-7772</v>
      </c>
      <c r="AHG4">
        <v>17651</v>
      </c>
      <c r="AHH4">
        <v>20766</v>
      </c>
      <c r="AHI4">
        <v>-3115</v>
      </c>
      <c r="AHJ4">
        <v>845773</v>
      </c>
      <c r="AHK4">
        <v>836004</v>
      </c>
      <c r="AHL4">
        <v>9769</v>
      </c>
      <c r="AHM4">
        <v>50507</v>
      </c>
      <c r="AHN4">
        <v>50361</v>
      </c>
      <c r="AHO4">
        <v>146</v>
      </c>
      <c r="AHP4">
        <v>8851</v>
      </c>
      <c r="AHQ4">
        <v>1079</v>
      </c>
      <c r="AHR4">
        <v>7772</v>
      </c>
      <c r="AHS4">
        <v>12422</v>
      </c>
      <c r="AHT4">
        <v>9306</v>
      </c>
      <c r="AHU4">
        <v>3116</v>
      </c>
      <c r="AHV4">
        <v>4497218</v>
      </c>
      <c r="AHW4">
        <v>4781187</v>
      </c>
      <c r="AHX4">
        <v>-283969</v>
      </c>
      <c r="AHY4">
        <v>-105791</v>
      </c>
      <c r="AHZ4">
        <v>-4902</v>
      </c>
      <c r="AIA4">
        <v>-100889</v>
      </c>
      <c r="AIB4">
        <v>173702</v>
      </c>
      <c r="AIC4">
        <v>361570</v>
      </c>
      <c r="AID4">
        <v>-187868</v>
      </c>
      <c r="AIE4">
        <v>436757</v>
      </c>
      <c r="AIF4">
        <v>413765</v>
      </c>
      <c r="AIG4">
        <v>22992</v>
      </c>
      <c r="AIH4">
        <v>595265</v>
      </c>
      <c r="AII4">
        <v>1012635</v>
      </c>
      <c r="AIJ4">
        <v>-417370</v>
      </c>
      <c r="AIK4">
        <v>-194</v>
      </c>
      <c r="AIL4">
        <v>0</v>
      </c>
      <c r="AIM4">
        <v>-194</v>
      </c>
      <c r="AIN4">
        <v>17651</v>
      </c>
      <c r="AIO4">
        <v>7877</v>
      </c>
      <c r="AIP4">
        <v>9774</v>
      </c>
      <c r="AIQ4">
        <v>-12282</v>
      </c>
      <c r="AIR4">
        <v>1473</v>
      </c>
      <c r="AIS4">
        <v>-13755</v>
      </c>
      <c r="AIT4">
        <v>2046252</v>
      </c>
      <c r="AIU4">
        <v>1087096</v>
      </c>
      <c r="AIV4">
        <v>959156</v>
      </c>
      <c r="AIW4">
        <v>0</v>
      </c>
      <c r="AIX4">
        <v>-24317</v>
      </c>
      <c r="AIY4">
        <v>24317</v>
      </c>
      <c r="AIZ4">
        <v>189418</v>
      </c>
      <c r="AJA4">
        <v>-1110</v>
      </c>
      <c r="AJB4">
        <v>190528</v>
      </c>
      <c r="AJC4">
        <v>63089</v>
      </c>
      <c r="AJD4">
        <v>107517</v>
      </c>
      <c r="AJE4">
        <v>-44428</v>
      </c>
      <c r="AJF4">
        <v>1674104</v>
      </c>
      <c r="AJG4">
        <v>2219017</v>
      </c>
      <c r="AJH4">
        <v>-544913</v>
      </c>
      <c r="AJI4">
        <v>149066</v>
      </c>
      <c r="AJJ4">
        <v>72950</v>
      </c>
      <c r="AJK4">
        <v>76116</v>
      </c>
      <c r="AJL4">
        <v>115888</v>
      </c>
      <c r="AJM4">
        <v>180324</v>
      </c>
      <c r="AJN4">
        <v>-64436</v>
      </c>
      <c r="AJO4">
        <v>74333</v>
      </c>
      <c r="AJP4">
        <v>20539</v>
      </c>
      <c r="AJQ4">
        <v>53794</v>
      </c>
      <c r="AJR4">
        <v>1447518</v>
      </c>
      <c r="AJS4">
        <v>1157090</v>
      </c>
      <c r="AJT4">
        <v>290428</v>
      </c>
      <c r="AJU4">
        <v>-1</v>
      </c>
      <c r="AJV4">
        <v>-652</v>
      </c>
      <c r="AJW4">
        <v>651</v>
      </c>
      <c r="AJX4">
        <v>61862</v>
      </c>
      <c r="AJY4">
        <v>10223</v>
      </c>
      <c r="AJZ4">
        <v>51639</v>
      </c>
      <c r="AKA4">
        <v>198919</v>
      </c>
      <c r="AKB4">
        <v>217521</v>
      </c>
      <c r="AKC4">
        <v>-18602</v>
      </c>
      <c r="AKD4">
        <v>8812839</v>
      </c>
      <c r="AKE4">
        <v>9099935</v>
      </c>
      <c r="AKF4">
        <v>-287096</v>
      </c>
      <c r="AKG4">
        <v>43081</v>
      </c>
      <c r="AKH4">
        <v>43732</v>
      </c>
      <c r="AKI4">
        <v>-651</v>
      </c>
      <c r="AKJ4">
        <v>496660</v>
      </c>
      <c r="AKK4">
        <v>548661</v>
      </c>
      <c r="AKL4">
        <v>-52001</v>
      </c>
      <c r="AKM4">
        <v>561896</v>
      </c>
      <c r="AKN4">
        <v>543295</v>
      </c>
      <c r="AKO4">
        <v>18601</v>
      </c>
      <c r="AKP4">
        <v>6458</v>
      </c>
      <c r="AKQ4">
        <v>6458</v>
      </c>
      <c r="AKR4">
        <v>1094523</v>
      </c>
      <c r="AKS4">
        <v>472236</v>
      </c>
      <c r="AKT4">
        <v>1566759</v>
      </c>
      <c r="AKU4">
        <v>4222</v>
      </c>
      <c r="AKV4">
        <v>4176</v>
      </c>
      <c r="AKW4">
        <v>8398</v>
      </c>
      <c r="AKX4">
        <v>62597</v>
      </c>
      <c r="AKY4">
        <v>555798</v>
      </c>
      <c r="AKZ4">
        <v>1425950</v>
      </c>
      <c r="ALA4">
        <v>3214</v>
      </c>
      <c r="ALB4">
        <v>68678</v>
      </c>
      <c r="ALC4">
        <v>8123</v>
      </c>
      <c r="ALD4">
        <v>78179</v>
      </c>
      <c r="ALE4">
        <v>158194</v>
      </c>
      <c r="ALF4">
        <v>2619</v>
      </c>
      <c r="ALG4">
        <v>2921</v>
      </c>
      <c r="ALH4">
        <v>1653</v>
      </c>
      <c r="ALI4">
        <v>16984</v>
      </c>
      <c r="ALJ4">
        <v>24178</v>
      </c>
      <c r="ALK4">
        <v>14857</v>
      </c>
      <c r="ALL4">
        <v>81338</v>
      </c>
      <c r="ALM4">
        <v>103254</v>
      </c>
      <c r="ALN4">
        <v>428554</v>
      </c>
      <c r="ALO4">
        <v>628004</v>
      </c>
      <c r="ALP4">
        <v>91</v>
      </c>
      <c r="ALQ4">
        <v>9048</v>
      </c>
      <c r="ALR4">
        <v>9139</v>
      </c>
      <c r="ALS4">
        <v>1627039</v>
      </c>
      <c r="ALT4">
        <v>44526</v>
      </c>
      <c r="ALU4">
        <v>405782</v>
      </c>
      <c r="ALV4">
        <v>213591</v>
      </c>
      <c r="ALW4">
        <v>648070</v>
      </c>
      <c r="ALX4">
        <v>1311969</v>
      </c>
      <c r="ALY4">
        <v>44486</v>
      </c>
      <c r="ALZ4">
        <v>248420</v>
      </c>
      <c r="AMA4">
        <v>196241</v>
      </c>
      <c r="AMB4">
        <v>387667</v>
      </c>
      <c r="AMC4">
        <v>876814</v>
      </c>
      <c r="AMD4">
        <v>40</v>
      </c>
      <c r="AME4">
        <v>157362</v>
      </c>
      <c r="AMF4">
        <v>17350</v>
      </c>
      <c r="AMG4">
        <v>260402</v>
      </c>
      <c r="AMH4">
        <v>435155</v>
      </c>
      <c r="AMI4">
        <v>595</v>
      </c>
      <c r="AMJ4">
        <v>65757</v>
      </c>
      <c r="AMK4">
        <v>2158</v>
      </c>
      <c r="AML4">
        <v>47971</v>
      </c>
      <c r="AMM4">
        <v>116480</v>
      </c>
      <c r="AMN4">
        <v>3671384</v>
      </c>
      <c r="AMO4">
        <v>-270936</v>
      </c>
      <c r="AMP4">
        <v>-572395</v>
      </c>
      <c r="AMQ4">
        <v>-843331</v>
      </c>
      <c r="AMR4">
        <v>46872</v>
      </c>
      <c r="AMS4">
        <v>215822</v>
      </c>
      <c r="AMT4">
        <v>177453</v>
      </c>
      <c r="AMU4">
        <v>543908</v>
      </c>
      <c r="AMV4">
        <v>1146129</v>
      </c>
      <c r="AMW4">
        <v>-3085</v>
      </c>
      <c r="AMX4">
        <v>-3085</v>
      </c>
      <c r="AMY4">
        <v>-33580</v>
      </c>
      <c r="AMZ4">
        <v>-64975</v>
      </c>
      <c r="ANA4">
        <v>-136928</v>
      </c>
      <c r="ANB4">
        <v>-238567</v>
      </c>
      <c r="ANC4">
        <v>-33627</v>
      </c>
      <c r="AND4">
        <v>-67581</v>
      </c>
      <c r="ANE4">
        <v>-148566</v>
      </c>
      <c r="ANF4">
        <v>-252858</v>
      </c>
      <c r="ANG4">
        <v>383431</v>
      </c>
      <c r="ANH4">
        <v>0</v>
      </c>
      <c r="ANI4">
        <v>-47</v>
      </c>
      <c r="ANJ4">
        <v>-956</v>
      </c>
      <c r="ANK4">
        <v>-11638</v>
      </c>
      <c r="ANL4">
        <v>-12641</v>
      </c>
      <c r="ANM4">
        <v>0</v>
      </c>
      <c r="ANN4">
        <v>0</v>
      </c>
      <c r="ANO4">
        <v>-1650</v>
      </c>
      <c r="ANP4">
        <v>0</v>
      </c>
      <c r="ANQ4">
        <v>-1650</v>
      </c>
      <c r="ANR4">
        <v>22991</v>
      </c>
      <c r="ANS4">
        <v>-13755</v>
      </c>
      <c r="ANT4">
        <v>-44429</v>
      </c>
      <c r="ANU4">
        <v>53793</v>
      </c>
      <c r="ANV4">
        <v>-18601</v>
      </c>
      <c r="ANW4">
        <v>18600</v>
      </c>
      <c r="ANX4">
        <v>0</v>
      </c>
      <c r="ANY4">
        <v>1770</v>
      </c>
      <c r="ANZ4">
        <v>-670</v>
      </c>
      <c r="AOA4">
        <v>-282</v>
      </c>
      <c r="AOB4">
        <v>-818</v>
      </c>
      <c r="AOC4">
        <v>818</v>
      </c>
      <c r="AOD4">
        <v>6395</v>
      </c>
      <c r="AOE4">
        <v>195591</v>
      </c>
      <c r="AOF4">
        <v>201986</v>
      </c>
      <c r="AOG4">
        <v>-32196</v>
      </c>
      <c r="AOH4">
        <v>57636</v>
      </c>
      <c r="AOI4">
        <v>25440</v>
      </c>
      <c r="AOJ4">
        <v>5156</v>
      </c>
      <c r="AOK4">
        <v>72801</v>
      </c>
      <c r="AOL4">
        <v>77957</v>
      </c>
      <c r="AOM4">
        <v>-4339</v>
      </c>
      <c r="AON4">
        <v>67803</v>
      </c>
      <c r="AOO4">
        <v>63464</v>
      </c>
      <c r="AOP4">
        <v>24985</v>
      </c>
      <c r="AOQ4">
        <v>74470</v>
      </c>
      <c r="AOR4">
        <v>99455</v>
      </c>
      <c r="AOS4">
        <v>-24985</v>
      </c>
      <c r="AOT4">
        <v>393831</v>
      </c>
      <c r="AOU4">
        <v>368846</v>
      </c>
      <c r="AOV4">
        <v>-5927</v>
      </c>
      <c r="AOW4">
        <v>18534</v>
      </c>
      <c r="AOX4">
        <v>12607</v>
      </c>
      <c r="AOY4">
        <v>7723</v>
      </c>
      <c r="AOZ4">
        <v>6956</v>
      </c>
      <c r="APA4">
        <v>-11529</v>
      </c>
      <c r="APB4">
        <v>30615</v>
      </c>
      <c r="APC4">
        <v>19086</v>
      </c>
      <c r="APD4">
        <v>2777</v>
      </c>
      <c r="APE4">
        <v>8534</v>
      </c>
      <c r="APF4">
        <v>11311</v>
      </c>
      <c r="APG4">
        <v>-2777</v>
      </c>
      <c r="APH4">
        <v>49149</v>
      </c>
      <c r="API4">
        <v>46372</v>
      </c>
      <c r="APJ4">
        <v>-43388</v>
      </c>
      <c r="APK4">
        <v>43820</v>
      </c>
      <c r="APL4">
        <v>432</v>
      </c>
      <c r="APM4">
        <v>0</v>
      </c>
      <c r="APN4">
        <v>41737</v>
      </c>
      <c r="APO4">
        <v>1117</v>
      </c>
      <c r="APP4">
        <v>534</v>
      </c>
      <c r="APQ4">
        <v>302</v>
      </c>
      <c r="APR4">
        <v>836</v>
      </c>
      <c r="APS4">
        <v>-534</v>
      </c>
      <c r="APT4">
        <v>43820</v>
      </c>
      <c r="APU4">
        <v>43286</v>
      </c>
      <c r="APV4">
        <v>0</v>
      </c>
      <c r="APW4">
        <v>1588</v>
      </c>
      <c r="APX4">
        <v>1336</v>
      </c>
      <c r="APY4">
        <v>-1588</v>
      </c>
      <c r="APZ4">
        <v>2925</v>
      </c>
      <c r="AQA4">
        <v>54453</v>
      </c>
      <c r="AQB4">
        <v>133105</v>
      </c>
      <c r="AQC4">
        <v>187558</v>
      </c>
      <c r="AQD4">
        <v>-41507</v>
      </c>
      <c r="AQE4">
        <v>57636</v>
      </c>
      <c r="AQF4">
        <v>16129</v>
      </c>
      <c r="AQG4">
        <v>-43538</v>
      </c>
      <c r="AQH4">
        <v>71465</v>
      </c>
      <c r="AQI4">
        <v>27927</v>
      </c>
      <c r="AQJ4">
        <v>7234</v>
      </c>
      <c r="AQK4">
        <v>31957</v>
      </c>
      <c r="AQL4">
        <v>39191</v>
      </c>
      <c r="AQM4">
        <v>23359</v>
      </c>
      <c r="AQN4">
        <v>60175</v>
      </c>
      <c r="AQO4">
        <v>83534</v>
      </c>
      <c r="AQP4">
        <v>-23360</v>
      </c>
      <c r="AQQ4">
        <v>294164</v>
      </c>
      <c r="AQR4">
        <v>270804</v>
      </c>
      <c r="AQS4">
        <v>1258</v>
      </c>
      <c r="AQT4">
        <v>131</v>
      </c>
      <c r="AQU4">
        <v>1389</v>
      </c>
      <c r="AQV4">
        <v>0</v>
      </c>
      <c r="AQW4">
        <v>0</v>
      </c>
      <c r="AQX4">
        <v>427</v>
      </c>
      <c r="AQY4">
        <v>3643</v>
      </c>
      <c r="AQZ4">
        <v>4070</v>
      </c>
      <c r="ARA4">
        <v>-1685</v>
      </c>
      <c r="ARB4">
        <v>5459</v>
      </c>
      <c r="ARC4">
        <v>3774</v>
      </c>
      <c r="ARD4">
        <v>1685</v>
      </c>
      <c r="ARE4">
        <v>3774</v>
      </c>
      <c r="ARF4">
        <v>5459</v>
      </c>
      <c r="ARG4">
        <v>26814</v>
      </c>
      <c r="ARH4">
        <v>22272</v>
      </c>
      <c r="ARI4">
        <v>21238</v>
      </c>
      <c r="ARJ4">
        <v>200473</v>
      </c>
      <c r="ARK4">
        <v>270797</v>
      </c>
      <c r="ARL4">
        <v>57936</v>
      </c>
      <c r="ARM4">
        <v>18745</v>
      </c>
      <c r="ARN4">
        <v>-77729</v>
      </c>
      <c r="ARO4">
        <v>0</v>
      </c>
      <c r="ARP4">
        <v>1048</v>
      </c>
      <c r="ARQ4">
        <v>63</v>
      </c>
      <c r="ARR4">
        <v>1111</v>
      </c>
      <c r="ARS4">
        <v>-1048</v>
      </c>
      <c r="ART4">
        <v>77729</v>
      </c>
      <c r="ARU4">
        <v>76681</v>
      </c>
      <c r="ARV4">
        <v>-22468</v>
      </c>
      <c r="ARW4">
        <v>-208252</v>
      </c>
      <c r="ARX4">
        <v>230956</v>
      </c>
      <c r="ARY4">
        <v>0</v>
      </c>
      <c r="ARZ4">
        <v>-236</v>
      </c>
      <c r="ASA4">
        <v>850</v>
      </c>
      <c r="ASB4">
        <v>614</v>
      </c>
      <c r="ASC4">
        <v>236</v>
      </c>
      <c r="ASD4">
        <v>230720</v>
      </c>
      <c r="ASE4">
        <v>230956</v>
      </c>
      <c r="ASF4">
        <v>7532</v>
      </c>
      <c r="ASG4">
        <v>19797</v>
      </c>
      <c r="ASH4">
        <v>27329</v>
      </c>
      <c r="ASI4">
        <v>-26507</v>
      </c>
      <c r="ASJ4">
        <v>36082</v>
      </c>
      <c r="ASK4">
        <v>9575</v>
      </c>
      <c r="ASL4">
        <v>4342</v>
      </c>
      <c r="ASM4">
        <v>34402</v>
      </c>
      <c r="ASN4">
        <v>38744</v>
      </c>
      <c r="ASO4">
        <v>-806</v>
      </c>
      <c r="ASP4">
        <v>13463</v>
      </c>
      <c r="ASQ4">
        <v>12657</v>
      </c>
      <c r="ASR4">
        <v>15438</v>
      </c>
      <c r="ASS4">
        <v>13630</v>
      </c>
      <c r="AST4">
        <v>29068</v>
      </c>
      <c r="ASU4">
        <v>-15438</v>
      </c>
      <c r="ASV4">
        <v>103744</v>
      </c>
      <c r="ASW4">
        <v>88306</v>
      </c>
      <c r="ASX4">
        <v>358</v>
      </c>
      <c r="ASY4">
        <v>-23967</v>
      </c>
      <c r="ASZ4">
        <v>24748</v>
      </c>
      <c r="ATA4">
        <v>781</v>
      </c>
      <c r="ATB4">
        <v>3859</v>
      </c>
      <c r="ATC4">
        <v>13542</v>
      </c>
      <c r="ATD4">
        <v>-9000</v>
      </c>
      <c r="ATE4">
        <v>9000</v>
      </c>
      <c r="ATF4">
        <v>24748</v>
      </c>
      <c r="ATG4">
        <v>33748</v>
      </c>
      <c r="ATH4">
        <v>-7399</v>
      </c>
      <c r="ATI4">
        <v>-7808</v>
      </c>
      <c r="ATJ4">
        <v>7808</v>
      </c>
      <c r="ATK4">
        <v>7399</v>
      </c>
      <c r="ATL4">
        <v>15207</v>
      </c>
      <c r="ATM4">
        <v>358</v>
      </c>
      <c r="ATN4">
        <v>-16568</v>
      </c>
      <c r="ATO4">
        <v>17349</v>
      </c>
      <c r="ATP4">
        <v>781</v>
      </c>
      <c r="ATQ4">
        <v>3859</v>
      </c>
      <c r="ATR4">
        <v>13542</v>
      </c>
      <c r="ATS4">
        <v>-1192</v>
      </c>
      <c r="ATT4">
        <v>1192</v>
      </c>
      <c r="ATU4">
        <v>17349</v>
      </c>
      <c r="ATV4">
        <v>18541</v>
      </c>
      <c r="ATW4">
        <v>174785</v>
      </c>
      <c r="ATX4">
        <v>2496</v>
      </c>
      <c r="ATY4">
        <v>-2496</v>
      </c>
      <c r="ATZ4">
        <v>177281</v>
      </c>
      <c r="AUA4">
        <v>174785</v>
      </c>
      <c r="AUB4">
        <v>-7679</v>
      </c>
      <c r="AUC4">
        <v>338572</v>
      </c>
      <c r="AUD4">
        <v>-308791</v>
      </c>
      <c r="AUE4">
        <v>-22410</v>
      </c>
      <c r="AUF4">
        <v>309</v>
      </c>
      <c r="AUG4">
        <v>978</v>
      </c>
      <c r="AUH4">
        <v>1287</v>
      </c>
      <c r="AUI4">
        <v>-308</v>
      </c>
      <c r="AUJ4">
        <v>338880</v>
      </c>
      <c r="AUK4">
        <v>338572</v>
      </c>
      <c r="AUL4">
        <v>1997</v>
      </c>
      <c r="AUM4">
        <v>1997</v>
      </c>
      <c r="AUN4">
        <v>1997</v>
      </c>
      <c r="AUO4">
        <v>1997</v>
      </c>
      <c r="AUP4">
        <v>1997</v>
      </c>
      <c r="AUQ4">
        <v>1997</v>
      </c>
      <c r="AUR4">
        <v>-2208</v>
      </c>
      <c r="AUS4">
        <v>16964</v>
      </c>
      <c r="AUT4">
        <v>1780</v>
      </c>
      <c r="AUU4">
        <v>18744</v>
      </c>
      <c r="AUV4">
        <v>-6294</v>
      </c>
      <c r="AUW4">
        <v>-8462</v>
      </c>
      <c r="AUX4">
        <v>0</v>
      </c>
      <c r="AUY4">
        <v>18744</v>
      </c>
      <c r="AUZ4">
        <v>-2208</v>
      </c>
      <c r="AVA4">
        <v>191749</v>
      </c>
      <c r="AVB4">
        <v>1780</v>
      </c>
      <c r="AVC4">
        <v>193529</v>
      </c>
      <c r="AVD4">
        <v>-6294</v>
      </c>
      <c r="AVE4">
        <v>-8462</v>
      </c>
      <c r="AVF4">
        <v>2496</v>
      </c>
      <c r="AVG4">
        <v>-2496</v>
      </c>
      <c r="AVH4">
        <v>196025</v>
      </c>
      <c r="AVI4">
        <v>193529</v>
      </c>
      <c r="AVJ4">
        <v>-24458</v>
      </c>
      <c r="AVK4">
        <v>-180756</v>
      </c>
      <c r="AVL4">
        <v>529213</v>
      </c>
      <c r="AVM4">
        <v>46570</v>
      </c>
      <c r="AVN4">
        <v>575783</v>
      </c>
      <c r="AVO4">
        <v>-320960</v>
      </c>
      <c r="AVP4">
        <v>-3039</v>
      </c>
      <c r="AVQ4">
        <v>5483</v>
      </c>
      <c r="AVR4">
        <v>2444</v>
      </c>
      <c r="AVS4">
        <v>3038</v>
      </c>
      <c r="AVT4">
        <v>572745</v>
      </c>
      <c r="AVU4">
        <v>575783</v>
      </c>
      <c r="AVV4">
        <v>62281</v>
      </c>
      <c r="AVW4">
        <v>293208</v>
      </c>
      <c r="AVX4">
        <v>558165</v>
      </c>
      <c r="AVY4">
        <v>200473</v>
      </c>
      <c r="AVZ4">
        <v>1114128</v>
      </c>
      <c r="AWA4">
        <v>57744</v>
      </c>
      <c r="AWB4">
        <v>259142</v>
      </c>
      <c r="AWC4">
        <v>511417</v>
      </c>
      <c r="AWD4">
        <v>97084</v>
      </c>
      <c r="AWE4">
        <v>925388</v>
      </c>
    </row>
    <row r="5" spans="1:1279" x14ac:dyDescent="0.2">
      <c r="A5" t="s">
        <v>1354</v>
      </c>
      <c r="B5">
        <v>21125</v>
      </c>
      <c r="C5">
        <v>35343</v>
      </c>
      <c r="D5">
        <v>125899</v>
      </c>
      <c r="E5">
        <v>219658</v>
      </c>
      <c r="F5">
        <v>402025</v>
      </c>
      <c r="G5">
        <v>-286168</v>
      </c>
      <c r="H5">
        <v>-594675</v>
      </c>
      <c r="I5">
        <v>-880843</v>
      </c>
      <c r="J5">
        <v>-599</v>
      </c>
      <c r="K5">
        <v>720</v>
      </c>
      <c r="L5">
        <v>121</v>
      </c>
      <c r="M5">
        <v>-4532</v>
      </c>
      <c r="N5">
        <v>5981</v>
      </c>
      <c r="O5">
        <v>1449</v>
      </c>
      <c r="P5">
        <v>3125</v>
      </c>
      <c r="Q5">
        <v>17646</v>
      </c>
      <c r="R5">
        <v>20771</v>
      </c>
      <c r="S5">
        <v>1008</v>
      </c>
      <c r="T5">
        <v>-43</v>
      </c>
      <c r="U5">
        <v>965</v>
      </c>
      <c r="V5">
        <v>998</v>
      </c>
      <c r="W5">
        <v>297</v>
      </c>
      <c r="X5">
        <v>1295</v>
      </c>
      <c r="Y5">
        <v>-998</v>
      </c>
      <c r="Z5">
        <v>24304</v>
      </c>
      <c r="AA5">
        <v>23306</v>
      </c>
      <c r="AB5">
        <v>-42966</v>
      </c>
      <c r="AC5">
        <v>0</v>
      </c>
      <c r="AD5">
        <v>42966</v>
      </c>
      <c r="AE5">
        <v>0</v>
      </c>
      <c r="AF5">
        <v>0</v>
      </c>
      <c r="AG5">
        <v>0</v>
      </c>
      <c r="AH5">
        <v>42966</v>
      </c>
      <c r="AI5">
        <v>42966</v>
      </c>
      <c r="AJ5">
        <v>4727</v>
      </c>
      <c r="AK5">
        <v>35343</v>
      </c>
      <c r="AL5">
        <v>46775</v>
      </c>
      <c r="AM5">
        <v>109368</v>
      </c>
      <c r="AN5">
        <v>196214</v>
      </c>
      <c r="AO5">
        <v>-441588</v>
      </c>
      <c r="AP5">
        <v>1346335</v>
      </c>
      <c r="AQ5">
        <v>1404086</v>
      </c>
      <c r="AR5">
        <v>-57751</v>
      </c>
      <c r="AS5">
        <v>-42</v>
      </c>
      <c r="AT5">
        <v>0</v>
      </c>
      <c r="AU5">
        <v>-42</v>
      </c>
      <c r="AV5">
        <v>-3064</v>
      </c>
      <c r="AW5">
        <v>55764</v>
      </c>
      <c r="AX5">
        <v>-58828</v>
      </c>
      <c r="AY5">
        <v>98203</v>
      </c>
      <c r="AZ5">
        <v>143582</v>
      </c>
      <c r="BA5">
        <v>-45379</v>
      </c>
      <c r="BB5">
        <v>179742</v>
      </c>
      <c r="BC5">
        <v>813327</v>
      </c>
      <c r="BD5">
        <v>-633585</v>
      </c>
      <c r="BE5">
        <v>0</v>
      </c>
      <c r="BF5">
        <v>0</v>
      </c>
      <c r="BG5">
        <v>0</v>
      </c>
      <c r="BH5">
        <v>2310</v>
      </c>
      <c r="BI5">
        <v>12974</v>
      </c>
      <c r="BJ5">
        <v>-10664</v>
      </c>
      <c r="BK5">
        <v>516</v>
      </c>
      <c r="BL5">
        <v>-28698</v>
      </c>
      <c r="BM5">
        <v>29214</v>
      </c>
      <c r="BN5">
        <v>165096</v>
      </c>
      <c r="BO5">
        <v>16337</v>
      </c>
      <c r="BP5">
        <v>148759</v>
      </c>
      <c r="BQ5">
        <v>0</v>
      </c>
      <c r="BR5">
        <v>3847</v>
      </c>
      <c r="BS5">
        <v>82</v>
      </c>
      <c r="BT5">
        <v>3765</v>
      </c>
      <c r="BU5">
        <v>-20815</v>
      </c>
      <c r="BV5">
        <v>603</v>
      </c>
      <c r="BW5">
        <v>-21418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224571</v>
      </c>
      <c r="EO5">
        <v>90476</v>
      </c>
      <c r="EP5">
        <v>134095</v>
      </c>
      <c r="EQ5">
        <v>42</v>
      </c>
      <c r="ER5">
        <v>58835</v>
      </c>
      <c r="ES5">
        <v>-1468</v>
      </c>
      <c r="ET5">
        <v>60303</v>
      </c>
      <c r="EU5">
        <v>43258</v>
      </c>
      <c r="EV5">
        <v>-1634</v>
      </c>
      <c r="EW5">
        <v>44892</v>
      </c>
      <c r="EX5">
        <v>594519</v>
      </c>
      <c r="EY5">
        <v>186036</v>
      </c>
      <c r="EZ5">
        <v>408483</v>
      </c>
      <c r="FA5">
        <v>0</v>
      </c>
      <c r="FB5">
        <v>0</v>
      </c>
      <c r="FC5">
        <v>0</v>
      </c>
      <c r="FD5">
        <v>3408</v>
      </c>
      <c r="FE5">
        <v>-2016</v>
      </c>
      <c r="FF5">
        <v>5424</v>
      </c>
      <c r="FG5">
        <v>-697</v>
      </c>
      <c r="FH5">
        <v>6612</v>
      </c>
      <c r="FI5">
        <v>-7309</v>
      </c>
      <c r="FJ5">
        <v>1915743</v>
      </c>
      <c r="FK5">
        <v>2324226</v>
      </c>
      <c r="FL5">
        <v>-408483</v>
      </c>
      <c r="FM5">
        <v>0</v>
      </c>
      <c r="FN5">
        <v>0</v>
      </c>
      <c r="FO5">
        <v>0</v>
      </c>
      <c r="FP5">
        <v>61928</v>
      </c>
      <c r="FQ5">
        <v>67352</v>
      </c>
      <c r="FR5">
        <v>-5424</v>
      </c>
      <c r="FS5">
        <v>121161</v>
      </c>
      <c r="FT5">
        <v>113853</v>
      </c>
      <c r="FU5">
        <v>7308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39</v>
      </c>
      <c r="IE5">
        <v>0</v>
      </c>
      <c r="IF5">
        <v>-2148</v>
      </c>
      <c r="IG5">
        <v>805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9161</v>
      </c>
      <c r="IQ5">
        <v>0</v>
      </c>
      <c r="IR5">
        <v>-1799</v>
      </c>
      <c r="IS5">
        <v>12343</v>
      </c>
      <c r="IT5">
        <v>-9200</v>
      </c>
      <c r="IU5">
        <v>0</v>
      </c>
      <c r="IV5">
        <v>3948</v>
      </c>
      <c r="IW5">
        <v>-13148</v>
      </c>
      <c r="IX5">
        <v>9200</v>
      </c>
      <c r="IY5">
        <v>0</v>
      </c>
      <c r="IZ5">
        <v>-3948</v>
      </c>
      <c r="JA5">
        <v>13148</v>
      </c>
      <c r="JB5">
        <v>1183585</v>
      </c>
      <c r="JC5">
        <v>1460209</v>
      </c>
      <c r="JD5">
        <v>-276624</v>
      </c>
      <c r="JE5">
        <v>0</v>
      </c>
      <c r="JF5">
        <v>-89</v>
      </c>
      <c r="JG5">
        <v>89</v>
      </c>
      <c r="JH5">
        <v>180897</v>
      </c>
      <c r="JI5">
        <v>261788</v>
      </c>
      <c r="JJ5">
        <v>-80891</v>
      </c>
      <c r="JK5">
        <v>92643</v>
      </c>
      <c r="JL5">
        <v>69757</v>
      </c>
      <c r="JM5">
        <v>22886</v>
      </c>
      <c r="JN5">
        <v>188412</v>
      </c>
      <c r="JO5">
        <v>0</v>
      </c>
      <c r="JP5">
        <v>3942</v>
      </c>
      <c r="JQ5">
        <v>-31507</v>
      </c>
      <c r="JR5">
        <v>582065</v>
      </c>
      <c r="JS5">
        <v>0</v>
      </c>
      <c r="JT5">
        <v>66510</v>
      </c>
      <c r="JU5">
        <v>10762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615553</v>
      </c>
      <c r="LO5">
        <v>979697</v>
      </c>
      <c r="LP5">
        <v>-364144</v>
      </c>
      <c r="LQ5">
        <v>-89</v>
      </c>
      <c r="LR5">
        <v>-18213</v>
      </c>
      <c r="LS5">
        <v>-63984</v>
      </c>
      <c r="LT5">
        <v>45771</v>
      </c>
      <c r="LU5">
        <v>134573</v>
      </c>
      <c r="LV5">
        <v>116249</v>
      </c>
      <c r="LW5">
        <v>18324</v>
      </c>
      <c r="LX5">
        <v>287449</v>
      </c>
      <c r="LY5">
        <v>417158</v>
      </c>
      <c r="LZ5">
        <v>-129709</v>
      </c>
      <c r="MA5">
        <v>0</v>
      </c>
      <c r="MB5">
        <v>0</v>
      </c>
      <c r="MC5">
        <v>0</v>
      </c>
      <c r="MD5">
        <v>24265</v>
      </c>
      <c r="ME5">
        <v>59596</v>
      </c>
      <c r="MF5">
        <v>-35331</v>
      </c>
      <c r="MG5">
        <v>25228</v>
      </c>
      <c r="MH5">
        <v>45694</v>
      </c>
      <c r="MI5">
        <v>-20466</v>
      </c>
      <c r="MJ5">
        <v>2569616</v>
      </c>
      <c r="MK5">
        <v>2439907</v>
      </c>
      <c r="ML5">
        <v>129709</v>
      </c>
      <c r="MM5">
        <v>-89</v>
      </c>
      <c r="MN5">
        <v>-89</v>
      </c>
      <c r="MO5">
        <v>0</v>
      </c>
      <c r="MP5">
        <v>233135</v>
      </c>
      <c r="MQ5">
        <v>197804</v>
      </c>
      <c r="MR5">
        <v>35331</v>
      </c>
      <c r="MS5">
        <v>206471</v>
      </c>
      <c r="MT5">
        <v>186006</v>
      </c>
      <c r="MU5">
        <v>20465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8670</v>
      </c>
      <c r="OY5">
        <v>947008</v>
      </c>
      <c r="OZ5">
        <v>-938338</v>
      </c>
      <c r="PA5">
        <v>0</v>
      </c>
      <c r="PB5">
        <v>3</v>
      </c>
      <c r="PC5">
        <v>1637</v>
      </c>
      <c r="PD5">
        <v>-1634</v>
      </c>
      <c r="PE5">
        <v>145</v>
      </c>
      <c r="PF5">
        <v>48314</v>
      </c>
      <c r="PG5">
        <v>-48169</v>
      </c>
      <c r="PH5">
        <v>522</v>
      </c>
      <c r="PI5">
        <v>0</v>
      </c>
      <c r="PJ5">
        <v>6</v>
      </c>
      <c r="PK5">
        <v>42</v>
      </c>
      <c r="PL5">
        <v>905507</v>
      </c>
      <c r="PM5">
        <v>0</v>
      </c>
      <c r="PN5">
        <v>1422</v>
      </c>
      <c r="PO5">
        <v>36987</v>
      </c>
      <c r="PP5">
        <v>-469611</v>
      </c>
      <c r="PQ5">
        <v>0</v>
      </c>
      <c r="PR5">
        <v>-14990</v>
      </c>
      <c r="PS5">
        <v>-25126</v>
      </c>
      <c r="PT5">
        <v>0</v>
      </c>
      <c r="PU5">
        <v>0</v>
      </c>
      <c r="PV5">
        <v>0</v>
      </c>
      <c r="PW5">
        <v>0</v>
      </c>
      <c r="PX5">
        <v>469611</v>
      </c>
      <c r="PY5">
        <v>0</v>
      </c>
      <c r="PZ5">
        <v>14990</v>
      </c>
      <c r="QA5">
        <v>25126</v>
      </c>
      <c r="QB5">
        <v>0</v>
      </c>
      <c r="QC5">
        <v>0</v>
      </c>
      <c r="QD5">
        <v>0</v>
      </c>
      <c r="QE5">
        <v>0</v>
      </c>
      <c r="QF5">
        <v>469611</v>
      </c>
      <c r="QG5">
        <v>0</v>
      </c>
      <c r="QH5">
        <v>14990</v>
      </c>
      <c r="QI5">
        <v>25126</v>
      </c>
      <c r="QJ5">
        <v>33636</v>
      </c>
      <c r="QK5">
        <v>0</v>
      </c>
      <c r="QL5">
        <v>381</v>
      </c>
      <c r="QM5">
        <v>10764</v>
      </c>
      <c r="QN5">
        <v>8670</v>
      </c>
      <c r="QO5">
        <v>55237</v>
      </c>
      <c r="QP5">
        <v>-46567</v>
      </c>
      <c r="QQ5">
        <v>0</v>
      </c>
      <c r="QR5">
        <v>3</v>
      </c>
      <c r="QS5">
        <v>626</v>
      </c>
      <c r="QT5">
        <v>-623</v>
      </c>
      <c r="QU5">
        <v>145</v>
      </c>
      <c r="QV5">
        <v>4426</v>
      </c>
      <c r="QW5">
        <v>-4281</v>
      </c>
      <c r="QX5">
        <v>522</v>
      </c>
      <c r="QY5">
        <v>0</v>
      </c>
      <c r="QZ5">
        <v>6</v>
      </c>
      <c r="RA5">
        <v>42</v>
      </c>
      <c r="RB5">
        <v>19477</v>
      </c>
      <c r="RC5">
        <v>0</v>
      </c>
      <c r="RD5">
        <v>220</v>
      </c>
      <c r="RE5">
        <v>-6645</v>
      </c>
      <c r="RF5">
        <v>33636</v>
      </c>
      <c r="RG5">
        <v>0</v>
      </c>
      <c r="RH5">
        <v>381</v>
      </c>
      <c r="RI5">
        <v>10764</v>
      </c>
      <c r="RJ5">
        <v>-7068</v>
      </c>
      <c r="RK5">
        <v>0</v>
      </c>
      <c r="RL5">
        <v>15</v>
      </c>
      <c r="RM5">
        <v>121</v>
      </c>
      <c r="RN5">
        <v>62305</v>
      </c>
      <c r="RO5">
        <v>55237</v>
      </c>
      <c r="RP5">
        <v>7068</v>
      </c>
      <c r="RQ5">
        <v>0</v>
      </c>
      <c r="RR5">
        <v>611</v>
      </c>
      <c r="RS5">
        <v>626</v>
      </c>
      <c r="RT5">
        <v>-15</v>
      </c>
      <c r="RU5">
        <v>4305</v>
      </c>
      <c r="RV5">
        <v>4426</v>
      </c>
      <c r="RW5">
        <v>-121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-422160</v>
      </c>
      <c r="SW5">
        <v>0</v>
      </c>
      <c r="SX5">
        <v>13978</v>
      </c>
      <c r="SY5">
        <v>-18762</v>
      </c>
      <c r="SZ5">
        <v>0</v>
      </c>
      <c r="TA5">
        <v>0</v>
      </c>
      <c r="TB5">
        <v>0</v>
      </c>
      <c r="TC5">
        <v>0</v>
      </c>
      <c r="TD5">
        <v>416418</v>
      </c>
      <c r="TE5">
        <v>0</v>
      </c>
      <c r="TF5">
        <v>-13788</v>
      </c>
      <c r="TG5">
        <v>18507</v>
      </c>
      <c r="TH5">
        <v>0</v>
      </c>
      <c r="TI5">
        <v>0</v>
      </c>
      <c r="TJ5">
        <v>0</v>
      </c>
      <c r="TK5">
        <v>0</v>
      </c>
      <c r="TL5">
        <v>5741</v>
      </c>
      <c r="TM5">
        <v>0</v>
      </c>
      <c r="TN5">
        <v>-190</v>
      </c>
      <c r="TO5">
        <v>255</v>
      </c>
      <c r="TP5">
        <v>416418</v>
      </c>
      <c r="TQ5">
        <v>422160</v>
      </c>
      <c r="TR5">
        <v>-5742</v>
      </c>
      <c r="TS5">
        <v>0</v>
      </c>
      <c r="TT5">
        <v>-13788</v>
      </c>
      <c r="TU5">
        <v>-13978</v>
      </c>
      <c r="TV5">
        <v>190</v>
      </c>
      <c r="TW5">
        <v>18507</v>
      </c>
      <c r="TX5">
        <v>18762</v>
      </c>
      <c r="TY5">
        <v>-255</v>
      </c>
      <c r="TZ5">
        <v>5742</v>
      </c>
      <c r="UA5">
        <v>7068</v>
      </c>
      <c r="UB5">
        <v>-1326</v>
      </c>
      <c r="UC5">
        <v>0</v>
      </c>
      <c r="UD5">
        <v>-190</v>
      </c>
      <c r="UE5">
        <v>-15</v>
      </c>
      <c r="UF5">
        <v>-175</v>
      </c>
      <c r="UG5">
        <v>255</v>
      </c>
      <c r="UH5">
        <v>-121</v>
      </c>
      <c r="UI5">
        <v>376</v>
      </c>
      <c r="UJ5">
        <v>948334</v>
      </c>
      <c r="UK5">
        <v>947008</v>
      </c>
      <c r="UL5">
        <v>1326</v>
      </c>
      <c r="UM5">
        <v>0</v>
      </c>
      <c r="UN5">
        <v>1812</v>
      </c>
      <c r="UO5">
        <v>1637</v>
      </c>
      <c r="UP5">
        <v>175</v>
      </c>
      <c r="UQ5">
        <v>47938</v>
      </c>
      <c r="UR5">
        <v>48314</v>
      </c>
      <c r="US5">
        <v>-376</v>
      </c>
      <c r="UT5">
        <v>1779343</v>
      </c>
      <c r="UU5">
        <v>238850</v>
      </c>
      <c r="UV5">
        <v>1540493</v>
      </c>
      <c r="UW5">
        <v>-6582</v>
      </c>
      <c r="UX5">
        <v>-435</v>
      </c>
      <c r="UY5">
        <v>-6147</v>
      </c>
      <c r="UZ5">
        <v>-10558</v>
      </c>
      <c r="VA5">
        <v>-10599</v>
      </c>
      <c r="VB5">
        <v>41</v>
      </c>
      <c r="VC5">
        <v>88876</v>
      </c>
      <c r="VD5">
        <v>54737</v>
      </c>
      <c r="VE5">
        <v>34139</v>
      </c>
      <c r="VF5">
        <v>77075</v>
      </c>
      <c r="VG5">
        <v>117496</v>
      </c>
      <c r="VH5">
        <v>-40421</v>
      </c>
      <c r="VI5">
        <v>0</v>
      </c>
      <c r="VJ5">
        <v>16272</v>
      </c>
      <c r="VK5">
        <v>-16272</v>
      </c>
      <c r="VL5">
        <v>134</v>
      </c>
      <c r="VM5">
        <v>3269</v>
      </c>
      <c r="VN5">
        <v>-3135</v>
      </c>
      <c r="VO5">
        <v>1454</v>
      </c>
      <c r="VP5">
        <v>5671</v>
      </c>
      <c r="VQ5">
        <v>-4217</v>
      </c>
      <c r="VR5">
        <v>-1040378</v>
      </c>
      <c r="VS5">
        <v>2455</v>
      </c>
      <c r="VT5">
        <v>-6443</v>
      </c>
      <c r="VU5">
        <v>-93843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209876</v>
      </c>
      <c r="YG5">
        <v>651600</v>
      </c>
      <c r="YH5">
        <v>-441724</v>
      </c>
      <c r="YI5">
        <v>19247</v>
      </c>
      <c r="YJ5">
        <v>-4343</v>
      </c>
      <c r="YK5">
        <v>-14395</v>
      </c>
      <c r="YL5">
        <v>10052</v>
      </c>
      <c r="YM5">
        <v>-13860</v>
      </c>
      <c r="YN5">
        <v>-14500</v>
      </c>
      <c r="YO5">
        <v>640</v>
      </c>
      <c r="YP5">
        <v>185356</v>
      </c>
      <c r="YQ5">
        <v>203326</v>
      </c>
      <c r="YR5">
        <v>-17970</v>
      </c>
      <c r="YS5">
        <v>102</v>
      </c>
      <c r="YT5">
        <v>-614</v>
      </c>
      <c r="YU5">
        <v>716</v>
      </c>
      <c r="YV5">
        <v>-45420</v>
      </c>
      <c r="YW5">
        <v>-44904</v>
      </c>
      <c r="YX5">
        <v>-516</v>
      </c>
      <c r="YY5">
        <v>23834</v>
      </c>
      <c r="YZ5">
        <v>-39447</v>
      </c>
      <c r="ZA5">
        <v>63281</v>
      </c>
      <c r="ZB5">
        <v>2066295</v>
      </c>
      <c r="ZC5">
        <v>2048324</v>
      </c>
      <c r="ZD5">
        <v>17971</v>
      </c>
      <c r="ZE5">
        <v>-6582</v>
      </c>
      <c r="ZF5">
        <v>-5866</v>
      </c>
      <c r="ZG5">
        <v>-716</v>
      </c>
      <c r="ZH5">
        <v>-14767</v>
      </c>
      <c r="ZI5">
        <v>-15283</v>
      </c>
      <c r="ZJ5">
        <v>516</v>
      </c>
      <c r="ZK5">
        <v>76470</v>
      </c>
      <c r="ZL5">
        <v>139750</v>
      </c>
      <c r="ZM5">
        <v>-63280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605273</v>
      </c>
      <c r="ABW5">
        <v>1325161</v>
      </c>
      <c r="ABX5">
        <v>-719888</v>
      </c>
      <c r="ABY5">
        <v>0</v>
      </c>
      <c r="ABZ5">
        <v>0</v>
      </c>
      <c r="ACA5">
        <v>0</v>
      </c>
      <c r="ACB5">
        <v>-9</v>
      </c>
      <c r="ACC5">
        <v>1407</v>
      </c>
      <c r="ACD5">
        <v>-1416</v>
      </c>
      <c r="ACE5">
        <v>89724</v>
      </c>
      <c r="ACF5">
        <v>95290</v>
      </c>
      <c r="ACG5">
        <v>-5566</v>
      </c>
      <c r="ACH5">
        <v>52138</v>
      </c>
      <c r="ACI5">
        <v>7266</v>
      </c>
      <c r="ACJ5">
        <v>44872</v>
      </c>
      <c r="ACK5">
        <v>0</v>
      </c>
      <c r="ACL5">
        <v>0</v>
      </c>
      <c r="ACM5">
        <v>0</v>
      </c>
      <c r="ACN5">
        <v>0</v>
      </c>
      <c r="ACO5">
        <v>825</v>
      </c>
      <c r="ACP5">
        <v>73</v>
      </c>
      <c r="ACQ5">
        <v>752</v>
      </c>
      <c r="ACR5">
        <v>470719</v>
      </c>
      <c r="ACS5">
        <v>0</v>
      </c>
      <c r="ACT5">
        <v>1496</v>
      </c>
      <c r="ACU5">
        <v>22300</v>
      </c>
      <c r="ACV5">
        <v>163010</v>
      </c>
      <c r="ACW5">
        <v>0</v>
      </c>
      <c r="ACX5">
        <v>-294</v>
      </c>
      <c r="ACY5">
        <v>-11836</v>
      </c>
      <c r="ACZ5">
        <v>380083</v>
      </c>
      <c r="ADA5">
        <v>338797</v>
      </c>
      <c r="ADB5">
        <v>41286</v>
      </c>
      <c r="ADC5">
        <v>0</v>
      </c>
      <c r="ADD5">
        <v>0</v>
      </c>
      <c r="ADE5">
        <v>0</v>
      </c>
      <c r="ADF5">
        <v>-313</v>
      </c>
      <c r="ADG5">
        <v>-527</v>
      </c>
      <c r="ADH5">
        <v>214</v>
      </c>
      <c r="ADI5">
        <v>39644</v>
      </c>
      <c r="ADJ5">
        <v>45293</v>
      </c>
      <c r="ADK5">
        <v>-5649</v>
      </c>
      <c r="ADL5">
        <v>1291140</v>
      </c>
      <c r="ADM5">
        <v>1332427</v>
      </c>
      <c r="ADN5">
        <v>-41287</v>
      </c>
      <c r="ADO5">
        <v>0</v>
      </c>
      <c r="ADP5">
        <v>0</v>
      </c>
      <c r="ADQ5">
        <v>0</v>
      </c>
      <c r="ADR5">
        <v>1193</v>
      </c>
      <c r="ADS5">
        <v>1407</v>
      </c>
      <c r="ADT5">
        <v>-214</v>
      </c>
      <c r="ADU5">
        <v>101013</v>
      </c>
      <c r="ADV5">
        <v>95364</v>
      </c>
      <c r="ADW5">
        <v>5649</v>
      </c>
      <c r="ADX5">
        <v>6142</v>
      </c>
      <c r="ADY5">
        <v>2208</v>
      </c>
      <c r="ADZ5">
        <v>3934</v>
      </c>
      <c r="AEA5">
        <v>0</v>
      </c>
      <c r="AEB5">
        <v>-338</v>
      </c>
      <c r="AEC5">
        <v>0</v>
      </c>
      <c r="AED5">
        <v>-338</v>
      </c>
      <c r="AEE5">
        <v>858</v>
      </c>
      <c r="AEF5">
        <v>-83</v>
      </c>
      <c r="AEG5">
        <v>941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2208</v>
      </c>
      <c r="AEQ5">
        <v>0</v>
      </c>
      <c r="AER5">
        <v>0</v>
      </c>
      <c r="AES5">
        <v>0</v>
      </c>
      <c r="AET5">
        <v>0</v>
      </c>
      <c r="AEU5">
        <v>-1024</v>
      </c>
      <c r="AEV5">
        <v>-83</v>
      </c>
      <c r="AEW5">
        <v>-941</v>
      </c>
      <c r="AEX5">
        <v>6142</v>
      </c>
      <c r="AEY5">
        <v>2208</v>
      </c>
      <c r="AEZ5">
        <v>3934</v>
      </c>
      <c r="AFA5">
        <v>0</v>
      </c>
      <c r="AFB5">
        <v>-338</v>
      </c>
      <c r="AFC5">
        <v>0</v>
      </c>
      <c r="AFD5">
        <v>-338</v>
      </c>
      <c r="AFE5">
        <v>858</v>
      </c>
      <c r="AFF5">
        <v>-83</v>
      </c>
      <c r="AFG5">
        <v>941</v>
      </c>
      <c r="AFH5">
        <v>115464</v>
      </c>
      <c r="AFI5">
        <v>148557</v>
      </c>
      <c r="AFJ5">
        <v>-33093</v>
      </c>
      <c r="AFK5">
        <v>-69581</v>
      </c>
      <c r="AFL5">
        <v>-11204</v>
      </c>
      <c r="AFM5">
        <v>-58377</v>
      </c>
      <c r="AFN5">
        <v>440</v>
      </c>
      <c r="AFO5">
        <v>4314</v>
      </c>
      <c r="AFP5">
        <v>-3874</v>
      </c>
      <c r="AFQ5">
        <v>87362</v>
      </c>
      <c r="AFR5">
        <v>30710</v>
      </c>
      <c r="AFS5">
        <v>56652</v>
      </c>
      <c r="AFT5">
        <v>84079</v>
      </c>
      <c r="AFU5">
        <v>90348</v>
      </c>
      <c r="AFV5">
        <v>-6269</v>
      </c>
      <c r="AFW5">
        <v>1640</v>
      </c>
      <c r="AFX5">
        <v>0</v>
      </c>
      <c r="AFY5">
        <v>1640</v>
      </c>
      <c r="AFZ5">
        <v>-6</v>
      </c>
      <c r="AGA5">
        <v>7348</v>
      </c>
      <c r="AGB5">
        <v>6240</v>
      </c>
      <c r="AGC5">
        <v>1108</v>
      </c>
      <c r="AGD5">
        <v>61760</v>
      </c>
      <c r="AGE5">
        <v>120247</v>
      </c>
      <c r="AGF5">
        <v>-58487</v>
      </c>
      <c r="AGG5">
        <v>17397</v>
      </c>
      <c r="AGH5">
        <v>0</v>
      </c>
      <c r="AGI5">
        <v>16385</v>
      </c>
      <c r="AGJ5">
        <v>8748</v>
      </c>
      <c r="AGK5">
        <v>7637</v>
      </c>
      <c r="AGL5">
        <v>594554</v>
      </c>
      <c r="AGM5">
        <v>496580</v>
      </c>
      <c r="AGN5">
        <v>97974</v>
      </c>
      <c r="AGO5">
        <v>78758</v>
      </c>
      <c r="AGP5">
        <v>39278</v>
      </c>
      <c r="AGQ5">
        <v>39480</v>
      </c>
      <c r="AGR5">
        <v>-14245</v>
      </c>
      <c r="AGS5">
        <v>11854</v>
      </c>
      <c r="AGT5">
        <v>-26099</v>
      </c>
      <c r="AGU5">
        <v>-98017</v>
      </c>
      <c r="AGV5">
        <v>-52815</v>
      </c>
      <c r="AGW5">
        <v>-45202</v>
      </c>
      <c r="AGX5">
        <v>71884</v>
      </c>
      <c r="AGY5">
        <v>72010</v>
      </c>
      <c r="AGZ5">
        <v>-126</v>
      </c>
      <c r="AHA5">
        <v>0</v>
      </c>
      <c r="AHB5">
        <v>140</v>
      </c>
      <c r="AHC5">
        <v>-140</v>
      </c>
      <c r="AHD5">
        <v>22121</v>
      </c>
      <c r="AHE5">
        <v>-7857</v>
      </c>
      <c r="AHF5">
        <v>29978</v>
      </c>
      <c r="AHG5">
        <v>-12430</v>
      </c>
      <c r="AHH5">
        <v>7763</v>
      </c>
      <c r="AHI5">
        <v>-20193</v>
      </c>
      <c r="AHJ5">
        <v>855858</v>
      </c>
      <c r="AHK5">
        <v>855732</v>
      </c>
      <c r="AHL5">
        <v>126</v>
      </c>
      <c r="AHM5">
        <v>10817</v>
      </c>
      <c r="AHN5">
        <v>10677</v>
      </c>
      <c r="AHO5">
        <v>140</v>
      </c>
      <c r="AHP5">
        <v>-13810</v>
      </c>
      <c r="AHQ5">
        <v>16168</v>
      </c>
      <c r="AHR5">
        <v>-29978</v>
      </c>
      <c r="AHS5">
        <v>13078</v>
      </c>
      <c r="AHT5">
        <v>-7116</v>
      </c>
      <c r="AHU5">
        <v>20194</v>
      </c>
      <c r="AHV5">
        <v>5044850</v>
      </c>
      <c r="AHW5">
        <v>5526080</v>
      </c>
      <c r="AHX5">
        <v>-481230</v>
      </c>
      <c r="AHY5">
        <v>-76206</v>
      </c>
      <c r="AHZ5">
        <v>-11728</v>
      </c>
      <c r="AIA5">
        <v>-64478</v>
      </c>
      <c r="AIB5">
        <v>165223</v>
      </c>
      <c r="AIC5">
        <v>314311</v>
      </c>
      <c r="AID5">
        <v>-149088</v>
      </c>
      <c r="AIE5">
        <v>458615</v>
      </c>
      <c r="AIF5">
        <v>442309</v>
      </c>
      <c r="AIG5">
        <v>16306</v>
      </c>
      <c r="AIH5">
        <v>581968</v>
      </c>
      <c r="AII5">
        <v>1028436</v>
      </c>
      <c r="AIJ5">
        <v>-446468</v>
      </c>
      <c r="AIK5">
        <v>1640</v>
      </c>
      <c r="AIL5">
        <v>16272</v>
      </c>
      <c r="AIM5">
        <v>-14632</v>
      </c>
      <c r="AIN5">
        <v>6386</v>
      </c>
      <c r="AIO5">
        <v>16243</v>
      </c>
      <c r="AIP5">
        <v>-9857</v>
      </c>
      <c r="AIQ5">
        <v>-21322</v>
      </c>
      <c r="AIR5">
        <v>-16714</v>
      </c>
      <c r="AIS5">
        <v>-4608</v>
      </c>
      <c r="AIT5">
        <v>2185148</v>
      </c>
      <c r="AIU5">
        <v>1176963</v>
      </c>
      <c r="AIV5">
        <v>1008185</v>
      </c>
      <c r="AIW5">
        <v>0</v>
      </c>
      <c r="AIX5">
        <v>-19853</v>
      </c>
      <c r="AIY5">
        <v>19853</v>
      </c>
      <c r="AIZ5">
        <v>73276</v>
      </c>
      <c r="AJA5">
        <v>6525</v>
      </c>
      <c r="AJB5">
        <v>66751</v>
      </c>
      <c r="AJC5">
        <v>65620</v>
      </c>
      <c r="AJD5">
        <v>103194</v>
      </c>
      <c r="AJE5">
        <v>-37574</v>
      </c>
      <c r="AJF5">
        <v>1850361</v>
      </c>
      <c r="AJG5">
        <v>2218353</v>
      </c>
      <c r="AJH5">
        <v>-367992</v>
      </c>
      <c r="AJI5">
        <v>78711</v>
      </c>
      <c r="AJJ5">
        <v>20031</v>
      </c>
      <c r="AJK5">
        <v>58680</v>
      </c>
      <c r="AJL5">
        <v>20323</v>
      </c>
      <c r="AJM5">
        <v>-67993</v>
      </c>
      <c r="AJN5">
        <v>88316</v>
      </c>
      <c r="AJO5">
        <v>77223</v>
      </c>
      <c r="AJP5">
        <v>47299</v>
      </c>
      <c r="AJQ5">
        <v>29924</v>
      </c>
      <c r="AJR5">
        <v>1527241</v>
      </c>
      <c r="AJS5">
        <v>1235803</v>
      </c>
      <c r="AJT5">
        <v>291438</v>
      </c>
      <c r="AJU5">
        <v>102</v>
      </c>
      <c r="AJV5">
        <v>-474</v>
      </c>
      <c r="AJW5">
        <v>576</v>
      </c>
      <c r="AJX5">
        <v>3871</v>
      </c>
      <c r="AJY5">
        <v>329</v>
      </c>
      <c r="AJZ5">
        <v>3542</v>
      </c>
      <c r="AKA5">
        <v>74810</v>
      </c>
      <c r="AKB5">
        <v>78859</v>
      </c>
      <c r="AKC5">
        <v>-4049</v>
      </c>
      <c r="AKD5">
        <v>9662327</v>
      </c>
      <c r="AKE5">
        <v>9949832</v>
      </c>
      <c r="AKF5">
        <v>-287505</v>
      </c>
      <c r="AKG5">
        <v>4146</v>
      </c>
      <c r="AKH5">
        <v>4722</v>
      </c>
      <c r="AKI5">
        <v>-576</v>
      </c>
      <c r="AKJ5">
        <v>265207</v>
      </c>
      <c r="AKK5">
        <v>269086</v>
      </c>
      <c r="AKL5">
        <v>-3879</v>
      </c>
      <c r="AKM5">
        <v>580136</v>
      </c>
      <c r="AKN5">
        <v>576088</v>
      </c>
      <c r="AKO5">
        <v>4048</v>
      </c>
      <c r="AKP5">
        <v>5829</v>
      </c>
      <c r="AKQ5">
        <v>5829</v>
      </c>
      <c r="AKR5">
        <v>1138167</v>
      </c>
      <c r="AKS5">
        <v>487910</v>
      </c>
      <c r="AKT5">
        <v>1626077</v>
      </c>
      <c r="AKU5">
        <v>4222</v>
      </c>
      <c r="AKV5">
        <v>4656</v>
      </c>
      <c r="AKW5">
        <v>8878</v>
      </c>
      <c r="AKX5">
        <v>61762</v>
      </c>
      <c r="AKY5">
        <v>573316</v>
      </c>
      <c r="AKZ5">
        <v>1472278</v>
      </c>
      <c r="ALA5">
        <v>3767</v>
      </c>
      <c r="ALB5">
        <v>75534</v>
      </c>
      <c r="ALC5">
        <v>8669</v>
      </c>
      <c r="ALD5">
        <v>87653</v>
      </c>
      <c r="ALE5">
        <v>175623</v>
      </c>
      <c r="ALF5">
        <v>3099</v>
      </c>
      <c r="ALG5">
        <v>3115</v>
      </c>
      <c r="ALH5">
        <v>2022</v>
      </c>
      <c r="ALI5">
        <v>20776</v>
      </c>
      <c r="ALJ5">
        <v>29013</v>
      </c>
      <c r="ALK5">
        <v>15112</v>
      </c>
      <c r="ALL5">
        <v>82292</v>
      </c>
      <c r="ALM5">
        <v>104214</v>
      </c>
      <c r="ALN5">
        <v>443460</v>
      </c>
      <c r="ALO5">
        <v>645078</v>
      </c>
      <c r="ALP5">
        <v>87</v>
      </c>
      <c r="ALQ5">
        <v>9063</v>
      </c>
      <c r="ALR5">
        <v>9150</v>
      </c>
      <c r="ALS5">
        <v>1706556</v>
      </c>
      <c r="ALT5">
        <v>42883</v>
      </c>
      <c r="ALU5">
        <v>415489</v>
      </c>
      <c r="ALV5">
        <v>215400</v>
      </c>
      <c r="ALW5">
        <v>687533</v>
      </c>
      <c r="ALX5">
        <v>1361306</v>
      </c>
      <c r="ALY5">
        <v>42843</v>
      </c>
      <c r="ALZ5">
        <v>253433</v>
      </c>
      <c r="AMA5">
        <v>197295</v>
      </c>
      <c r="AMB5">
        <v>406308</v>
      </c>
      <c r="AMC5">
        <v>899879</v>
      </c>
      <c r="AMD5">
        <v>40</v>
      </c>
      <c r="AME5">
        <v>162056</v>
      </c>
      <c r="AMF5">
        <v>18105</v>
      </c>
      <c r="AMG5">
        <v>281225</v>
      </c>
      <c r="AMH5">
        <v>461426</v>
      </c>
      <c r="AMI5">
        <v>668</v>
      </c>
      <c r="AMJ5">
        <v>72419</v>
      </c>
      <c r="AMK5">
        <v>2337</v>
      </c>
      <c r="AML5">
        <v>53158</v>
      </c>
      <c r="AMM5">
        <v>128583</v>
      </c>
      <c r="AMN5">
        <v>3813913</v>
      </c>
      <c r="AMO5">
        <v>-286168</v>
      </c>
      <c r="AMP5">
        <v>-594675</v>
      </c>
      <c r="AMQ5">
        <v>-880843</v>
      </c>
      <c r="AMR5">
        <v>49247</v>
      </c>
      <c r="AMS5">
        <v>226401</v>
      </c>
      <c r="AMT5">
        <v>177329</v>
      </c>
      <c r="AMU5">
        <v>557599</v>
      </c>
      <c r="AMV5">
        <v>1185988</v>
      </c>
      <c r="AMW5">
        <v>-4218</v>
      </c>
      <c r="AMX5">
        <v>-4218</v>
      </c>
      <c r="AMY5">
        <v>-32008</v>
      </c>
      <c r="AMZ5">
        <v>-65113</v>
      </c>
      <c r="ANA5">
        <v>-154433</v>
      </c>
      <c r="ANB5">
        <v>-255772</v>
      </c>
      <c r="ANC5">
        <v>-32078</v>
      </c>
      <c r="AND5">
        <v>-68172</v>
      </c>
      <c r="ANE5">
        <v>-164219</v>
      </c>
      <c r="ANF5">
        <v>-268687</v>
      </c>
      <c r="ANG5">
        <v>405131</v>
      </c>
      <c r="ANH5">
        <v>0</v>
      </c>
      <c r="ANI5">
        <v>-70</v>
      </c>
      <c r="ANJ5">
        <v>-1103</v>
      </c>
      <c r="ANK5">
        <v>-9785</v>
      </c>
      <c r="ANL5">
        <v>-10959</v>
      </c>
      <c r="ANM5">
        <v>0</v>
      </c>
      <c r="ANN5">
        <v>0</v>
      </c>
      <c r="ANO5">
        <v>-1956</v>
      </c>
      <c r="ANP5">
        <v>0</v>
      </c>
      <c r="ANQ5">
        <v>-1956</v>
      </c>
      <c r="ANR5">
        <v>16306</v>
      </c>
      <c r="ANS5">
        <v>-4609</v>
      </c>
      <c r="ANT5">
        <v>-37574</v>
      </c>
      <c r="ANU5">
        <v>29924</v>
      </c>
      <c r="ANV5">
        <v>-4048</v>
      </c>
      <c r="ANW5">
        <v>4048</v>
      </c>
      <c r="ANX5">
        <v>0</v>
      </c>
      <c r="ANY5">
        <v>1684</v>
      </c>
      <c r="ANZ5">
        <v>-1176</v>
      </c>
      <c r="AOA5">
        <v>60</v>
      </c>
      <c r="AOB5">
        <v>-568</v>
      </c>
      <c r="AOC5">
        <v>568</v>
      </c>
      <c r="AOD5">
        <v>4107</v>
      </c>
      <c r="AOE5">
        <v>215974</v>
      </c>
      <c r="AOF5">
        <v>220081</v>
      </c>
      <c r="AOG5">
        <v>-31135</v>
      </c>
      <c r="AOH5">
        <v>53774</v>
      </c>
      <c r="AOI5">
        <v>22639</v>
      </c>
      <c r="AOJ5">
        <v>5418</v>
      </c>
      <c r="AOK5">
        <v>74194</v>
      </c>
      <c r="AOL5">
        <v>79612</v>
      </c>
      <c r="AOM5">
        <v>-570</v>
      </c>
      <c r="AON5">
        <v>71137</v>
      </c>
      <c r="AOO5">
        <v>70567</v>
      </c>
      <c r="AOP5">
        <v>22180</v>
      </c>
      <c r="AOQ5">
        <v>67102</v>
      </c>
      <c r="AOR5">
        <v>89282</v>
      </c>
      <c r="AOS5">
        <v>-22180</v>
      </c>
      <c r="AOT5">
        <v>415079</v>
      </c>
      <c r="AOU5">
        <v>392899</v>
      </c>
      <c r="AOV5">
        <v>-9693</v>
      </c>
      <c r="AOW5">
        <v>25340</v>
      </c>
      <c r="AOX5">
        <v>15647</v>
      </c>
      <c r="AOY5">
        <v>7502</v>
      </c>
      <c r="AOZ5">
        <v>6937</v>
      </c>
      <c r="APA5">
        <v>-9615</v>
      </c>
      <c r="APB5">
        <v>32579</v>
      </c>
      <c r="APC5">
        <v>22964</v>
      </c>
      <c r="APD5">
        <v>4868</v>
      </c>
      <c r="APE5">
        <v>11031</v>
      </c>
      <c r="APF5">
        <v>15899</v>
      </c>
      <c r="APG5">
        <v>-4869</v>
      </c>
      <c r="APH5">
        <v>57919</v>
      </c>
      <c r="API5">
        <v>53050</v>
      </c>
      <c r="APJ5">
        <v>-44772</v>
      </c>
      <c r="APK5">
        <v>45254</v>
      </c>
      <c r="APL5">
        <v>482</v>
      </c>
      <c r="APM5">
        <v>0</v>
      </c>
      <c r="APN5">
        <v>43071</v>
      </c>
      <c r="APO5">
        <v>1112</v>
      </c>
      <c r="APP5">
        <v>589</v>
      </c>
      <c r="APQ5">
        <v>342</v>
      </c>
      <c r="APR5">
        <v>931</v>
      </c>
      <c r="APS5">
        <v>-589</v>
      </c>
      <c r="APT5">
        <v>45254</v>
      </c>
      <c r="APU5">
        <v>44665</v>
      </c>
      <c r="APV5">
        <v>0</v>
      </c>
      <c r="APW5">
        <v>1608</v>
      </c>
      <c r="APX5">
        <v>1255</v>
      </c>
      <c r="APY5">
        <v>-1608</v>
      </c>
      <c r="APZ5">
        <v>2863</v>
      </c>
      <c r="AQA5">
        <v>56488</v>
      </c>
      <c r="AQB5">
        <v>145348</v>
      </c>
      <c r="AQC5">
        <v>201836</v>
      </c>
      <c r="AQD5">
        <v>-40245</v>
      </c>
      <c r="AQE5">
        <v>53774</v>
      </c>
      <c r="AQF5">
        <v>13529</v>
      </c>
      <c r="AQG5">
        <v>-44590</v>
      </c>
      <c r="AQH5">
        <v>72939</v>
      </c>
      <c r="AQI5">
        <v>28349</v>
      </c>
      <c r="AQJ5">
        <v>4644</v>
      </c>
      <c r="AQK5">
        <v>36054</v>
      </c>
      <c r="AQL5">
        <v>40698</v>
      </c>
      <c r="AQM5">
        <v>23702</v>
      </c>
      <c r="AQN5">
        <v>47822</v>
      </c>
      <c r="AQO5">
        <v>71524</v>
      </c>
      <c r="AQP5">
        <v>-23703</v>
      </c>
      <c r="AQQ5">
        <v>308116</v>
      </c>
      <c r="AQR5">
        <v>284413</v>
      </c>
      <c r="AQS5">
        <v>2083</v>
      </c>
      <c r="AQT5">
        <v>32</v>
      </c>
      <c r="AQU5">
        <v>2115</v>
      </c>
      <c r="AQV5">
        <v>0</v>
      </c>
      <c r="AQW5">
        <v>0</v>
      </c>
      <c r="AQX5">
        <v>4897</v>
      </c>
      <c r="AQY5">
        <v>896</v>
      </c>
      <c r="AQZ5">
        <v>5793</v>
      </c>
      <c r="ARA5">
        <v>-6980</v>
      </c>
      <c r="ARB5">
        <v>7908</v>
      </c>
      <c r="ARC5">
        <v>928</v>
      </c>
      <c r="ARD5">
        <v>6980</v>
      </c>
      <c r="ARE5">
        <v>928</v>
      </c>
      <c r="ARF5">
        <v>7908</v>
      </c>
      <c r="ARG5">
        <v>21124</v>
      </c>
      <c r="ARH5">
        <v>30318</v>
      </c>
      <c r="ARI5">
        <v>28649</v>
      </c>
      <c r="ARJ5">
        <v>193074</v>
      </c>
      <c r="ARK5">
        <v>273165</v>
      </c>
      <c r="ARL5">
        <v>66765</v>
      </c>
      <c r="ARM5">
        <v>18750</v>
      </c>
      <c r="ARN5">
        <v>-86560</v>
      </c>
      <c r="ARO5">
        <v>0</v>
      </c>
      <c r="ARP5">
        <v>1046</v>
      </c>
      <c r="ARQ5">
        <v>60</v>
      </c>
      <c r="ARR5">
        <v>1106</v>
      </c>
      <c r="ARS5">
        <v>-1045</v>
      </c>
      <c r="ART5">
        <v>86560</v>
      </c>
      <c r="ARU5">
        <v>85515</v>
      </c>
      <c r="ARV5">
        <v>-23799</v>
      </c>
      <c r="ARW5">
        <v>-209075</v>
      </c>
      <c r="ARX5">
        <v>233058</v>
      </c>
      <c r="ARY5">
        <v>0</v>
      </c>
      <c r="ARZ5">
        <v>-184</v>
      </c>
      <c r="ASA5">
        <v>850</v>
      </c>
      <c r="ASB5">
        <v>666</v>
      </c>
      <c r="ASC5">
        <v>184</v>
      </c>
      <c r="ASD5">
        <v>232874</v>
      </c>
      <c r="ASE5">
        <v>233058</v>
      </c>
      <c r="ASF5">
        <v>6234</v>
      </c>
      <c r="ASG5">
        <v>21600</v>
      </c>
      <c r="ASH5">
        <v>27834</v>
      </c>
      <c r="ASI5">
        <v>-26938</v>
      </c>
      <c r="ASJ5">
        <v>38286</v>
      </c>
      <c r="ASK5">
        <v>11348</v>
      </c>
      <c r="ASL5">
        <v>3939</v>
      </c>
      <c r="ASM5">
        <v>37233</v>
      </c>
      <c r="ASN5">
        <v>41172</v>
      </c>
      <c r="ASO5">
        <v>-1278</v>
      </c>
      <c r="ASP5">
        <v>14880</v>
      </c>
      <c r="ASQ5">
        <v>13602</v>
      </c>
      <c r="ASR5">
        <v>18042</v>
      </c>
      <c r="ASS5">
        <v>17365</v>
      </c>
      <c r="AST5">
        <v>35407</v>
      </c>
      <c r="ASU5">
        <v>-18042</v>
      </c>
      <c r="ASV5">
        <v>111999</v>
      </c>
      <c r="ASW5">
        <v>93957</v>
      </c>
      <c r="ASX5">
        <v>273</v>
      </c>
      <c r="ASY5">
        <v>-26759</v>
      </c>
      <c r="ASZ5">
        <v>27702</v>
      </c>
      <c r="ATA5">
        <v>943</v>
      </c>
      <c r="ATB5">
        <v>3788</v>
      </c>
      <c r="ATC5">
        <v>13145</v>
      </c>
      <c r="ATD5">
        <v>-8790</v>
      </c>
      <c r="ATE5">
        <v>8791</v>
      </c>
      <c r="ATF5">
        <v>27702</v>
      </c>
      <c r="ATG5">
        <v>36493</v>
      </c>
      <c r="ATH5">
        <v>-10669</v>
      </c>
      <c r="ATI5">
        <v>-7675</v>
      </c>
      <c r="ATJ5">
        <v>7674</v>
      </c>
      <c r="ATK5">
        <v>10669</v>
      </c>
      <c r="ATL5">
        <v>18343</v>
      </c>
      <c r="ATM5">
        <v>273</v>
      </c>
      <c r="ATN5">
        <v>-16091</v>
      </c>
      <c r="ATO5">
        <v>17034</v>
      </c>
      <c r="ATP5">
        <v>943</v>
      </c>
      <c r="ATQ5">
        <v>3788</v>
      </c>
      <c r="ATR5">
        <v>13145</v>
      </c>
      <c r="ATS5">
        <v>-1115</v>
      </c>
      <c r="ATT5">
        <v>1115</v>
      </c>
      <c r="ATU5">
        <v>17034</v>
      </c>
      <c r="ATV5">
        <v>18149</v>
      </c>
      <c r="ATW5">
        <v>191288</v>
      </c>
      <c r="ATX5">
        <v>2468</v>
      </c>
      <c r="ATY5">
        <v>-2468</v>
      </c>
      <c r="ATZ5">
        <v>193756</v>
      </c>
      <c r="AUA5">
        <v>191288</v>
      </c>
      <c r="AUB5">
        <v>-10342</v>
      </c>
      <c r="AUC5">
        <v>344880</v>
      </c>
      <c r="AUD5">
        <v>-310147</v>
      </c>
      <c r="AUE5">
        <v>-24736</v>
      </c>
      <c r="AUF5">
        <v>345</v>
      </c>
      <c r="AUG5">
        <v>936</v>
      </c>
      <c r="AUH5">
        <v>1281</v>
      </c>
      <c r="AUI5">
        <v>-345</v>
      </c>
      <c r="AUJ5">
        <v>345225</v>
      </c>
      <c r="AUK5">
        <v>344880</v>
      </c>
      <c r="AUL5">
        <v>1998</v>
      </c>
      <c r="AUM5">
        <v>1998</v>
      </c>
      <c r="AUN5">
        <v>1998</v>
      </c>
      <c r="AUO5">
        <v>1998</v>
      </c>
      <c r="AUP5">
        <v>1998</v>
      </c>
      <c r="AUQ5">
        <v>1998</v>
      </c>
      <c r="AUR5">
        <v>-2372</v>
      </c>
      <c r="AUS5">
        <v>19274</v>
      </c>
      <c r="AUT5">
        <v>1802</v>
      </c>
      <c r="AUU5">
        <v>21076</v>
      </c>
      <c r="AUV5">
        <v>-6805</v>
      </c>
      <c r="AUW5">
        <v>-10097</v>
      </c>
      <c r="AUX5">
        <v>0</v>
      </c>
      <c r="AUY5">
        <v>21076</v>
      </c>
      <c r="AUZ5">
        <v>-2372</v>
      </c>
      <c r="AVA5">
        <v>210561</v>
      </c>
      <c r="AVB5">
        <v>1802</v>
      </c>
      <c r="AVC5">
        <v>212363</v>
      </c>
      <c r="AVD5">
        <v>-6805</v>
      </c>
      <c r="AVE5">
        <v>-10097</v>
      </c>
      <c r="AVF5">
        <v>2468</v>
      </c>
      <c r="AVG5">
        <v>-2468</v>
      </c>
      <c r="AVH5">
        <v>214831</v>
      </c>
      <c r="AVI5">
        <v>212363</v>
      </c>
      <c r="AVJ5">
        <v>-26023</v>
      </c>
      <c r="AVK5">
        <v>-190199</v>
      </c>
      <c r="AVL5">
        <v>560339</v>
      </c>
      <c r="AVM5">
        <v>48413</v>
      </c>
      <c r="AVN5">
        <v>608752</v>
      </c>
      <c r="AVO5">
        <v>-340988</v>
      </c>
      <c r="AVP5">
        <v>-3128</v>
      </c>
      <c r="AVQ5">
        <v>5468</v>
      </c>
      <c r="AVR5">
        <v>2340</v>
      </c>
      <c r="AVS5">
        <v>3128</v>
      </c>
      <c r="AVT5">
        <v>605624</v>
      </c>
      <c r="AVU5">
        <v>608752</v>
      </c>
      <c r="AVV5">
        <v>64091</v>
      </c>
      <c r="AVW5">
        <v>316486</v>
      </c>
      <c r="AVX5">
        <v>580357</v>
      </c>
      <c r="AVY5">
        <v>193074</v>
      </c>
      <c r="AVZ5">
        <v>1154008</v>
      </c>
      <c r="AWA5">
        <v>59364</v>
      </c>
      <c r="AWB5">
        <v>281143</v>
      </c>
      <c r="AWC5">
        <v>533582</v>
      </c>
      <c r="AWD5">
        <v>83706</v>
      </c>
      <c r="AWE5">
        <v>957794</v>
      </c>
    </row>
    <row r="6" spans="1:1279" x14ac:dyDescent="0.2">
      <c r="A6" t="s">
        <v>1355</v>
      </c>
      <c r="B6">
        <v>17417</v>
      </c>
      <c r="C6">
        <v>37079</v>
      </c>
      <c r="D6">
        <v>116977</v>
      </c>
      <c r="E6">
        <v>248496</v>
      </c>
      <c r="F6">
        <v>419969</v>
      </c>
      <c r="G6">
        <v>-302509</v>
      </c>
      <c r="H6">
        <v>-605199</v>
      </c>
      <c r="I6">
        <v>-907708</v>
      </c>
      <c r="J6">
        <v>-5511</v>
      </c>
      <c r="K6">
        <v>12590</v>
      </c>
      <c r="L6">
        <v>7079</v>
      </c>
      <c r="M6">
        <v>-4171</v>
      </c>
      <c r="N6">
        <v>5991</v>
      </c>
      <c r="O6">
        <v>1820</v>
      </c>
      <c r="P6">
        <v>6379</v>
      </c>
      <c r="Q6">
        <v>14654</v>
      </c>
      <c r="R6">
        <v>21033</v>
      </c>
      <c r="S6">
        <v>10797</v>
      </c>
      <c r="T6">
        <v>-302</v>
      </c>
      <c r="U6">
        <v>10495</v>
      </c>
      <c r="V6">
        <v>-7494</v>
      </c>
      <c r="W6">
        <v>8591</v>
      </c>
      <c r="X6">
        <v>1097</v>
      </c>
      <c r="Y6">
        <v>7495</v>
      </c>
      <c r="Z6">
        <v>32933</v>
      </c>
      <c r="AA6">
        <v>40428</v>
      </c>
      <c r="AB6">
        <v>-36339</v>
      </c>
      <c r="AC6">
        <v>0</v>
      </c>
      <c r="AD6">
        <v>36339</v>
      </c>
      <c r="AE6">
        <v>0</v>
      </c>
      <c r="AF6">
        <v>0</v>
      </c>
      <c r="AG6">
        <v>0</v>
      </c>
      <c r="AH6">
        <v>36339</v>
      </c>
      <c r="AI6">
        <v>36339</v>
      </c>
      <c r="AJ6">
        <v>4942</v>
      </c>
      <c r="AK6">
        <v>37079</v>
      </c>
      <c r="AL6">
        <v>49362</v>
      </c>
      <c r="AM6">
        <v>114459</v>
      </c>
      <c r="AN6">
        <v>205842</v>
      </c>
      <c r="AO6">
        <v>-489079</v>
      </c>
      <c r="AP6">
        <v>1407574</v>
      </c>
      <c r="AQ6">
        <v>1466043</v>
      </c>
      <c r="AR6">
        <v>-58469</v>
      </c>
      <c r="AS6">
        <v>-43</v>
      </c>
      <c r="AT6">
        <v>0</v>
      </c>
      <c r="AU6">
        <v>-43</v>
      </c>
      <c r="AV6">
        <v>-39547</v>
      </c>
      <c r="AW6">
        <v>-41436</v>
      </c>
      <c r="AX6">
        <v>1889</v>
      </c>
      <c r="AY6">
        <v>100829</v>
      </c>
      <c r="AZ6">
        <v>103393</v>
      </c>
      <c r="BA6">
        <v>-2564</v>
      </c>
      <c r="BB6">
        <v>176977</v>
      </c>
      <c r="BC6">
        <v>771537</v>
      </c>
      <c r="BD6">
        <v>-594560</v>
      </c>
      <c r="BE6">
        <v>0</v>
      </c>
      <c r="BF6">
        <v>0</v>
      </c>
      <c r="BG6">
        <v>0</v>
      </c>
      <c r="BH6">
        <v>-9687</v>
      </c>
      <c r="BI6">
        <v>-41172</v>
      </c>
      <c r="BJ6">
        <v>31485</v>
      </c>
      <c r="BK6">
        <v>6922</v>
      </c>
      <c r="BL6">
        <v>-618</v>
      </c>
      <c r="BM6">
        <v>7540</v>
      </c>
      <c r="BN6">
        <v>155693</v>
      </c>
      <c r="BO6">
        <v>17198</v>
      </c>
      <c r="BP6">
        <v>138495</v>
      </c>
      <c r="BQ6">
        <v>0</v>
      </c>
      <c r="BR6">
        <v>-5946</v>
      </c>
      <c r="BS6">
        <v>-348</v>
      </c>
      <c r="BT6">
        <v>-5598</v>
      </c>
      <c r="BU6">
        <v>-3456</v>
      </c>
      <c r="BV6">
        <v>1209</v>
      </c>
      <c r="BW6">
        <v>-4665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236397</v>
      </c>
      <c r="EO6">
        <v>90201</v>
      </c>
      <c r="EP6">
        <v>146196</v>
      </c>
      <c r="EQ6">
        <v>43</v>
      </c>
      <c r="ER6">
        <v>1172</v>
      </c>
      <c r="ES6">
        <v>-4146</v>
      </c>
      <c r="ET6">
        <v>5318</v>
      </c>
      <c r="EU6">
        <v>10611</v>
      </c>
      <c r="EV6">
        <v>3871</v>
      </c>
      <c r="EW6">
        <v>6740</v>
      </c>
      <c r="EX6">
        <v>610365</v>
      </c>
      <c r="EY6">
        <v>242025</v>
      </c>
      <c r="EZ6">
        <v>368340</v>
      </c>
      <c r="FA6">
        <v>0</v>
      </c>
      <c r="FB6">
        <v>0</v>
      </c>
      <c r="FC6">
        <v>0</v>
      </c>
      <c r="FD6">
        <v>-31072</v>
      </c>
      <c r="FE6">
        <v>2021</v>
      </c>
      <c r="FF6">
        <v>-33093</v>
      </c>
      <c r="FG6">
        <v>46918</v>
      </c>
      <c r="FH6">
        <v>53968</v>
      </c>
      <c r="FI6">
        <v>-7050</v>
      </c>
      <c r="FJ6">
        <v>1976640</v>
      </c>
      <c r="FK6">
        <v>2344980</v>
      </c>
      <c r="FL6">
        <v>-368340</v>
      </c>
      <c r="FM6">
        <v>0</v>
      </c>
      <c r="FN6">
        <v>0</v>
      </c>
      <c r="FO6">
        <v>0</v>
      </c>
      <c r="FP6">
        <v>-54008</v>
      </c>
      <c r="FQ6">
        <v>-87101</v>
      </c>
      <c r="FR6">
        <v>33093</v>
      </c>
      <c r="FS6">
        <v>114906</v>
      </c>
      <c r="FT6">
        <v>107855</v>
      </c>
      <c r="FU6">
        <v>7051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11903</v>
      </c>
      <c r="IE6">
        <v>-19</v>
      </c>
      <c r="IF6">
        <v>500</v>
      </c>
      <c r="IG6">
        <v>11382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-8351</v>
      </c>
      <c r="IQ6">
        <v>19</v>
      </c>
      <c r="IR6">
        <v>-44849</v>
      </c>
      <c r="IS6">
        <v>27319</v>
      </c>
      <c r="IT6">
        <v>-3552</v>
      </c>
      <c r="IU6">
        <v>0</v>
      </c>
      <c r="IV6">
        <v>44349</v>
      </c>
      <c r="IW6">
        <v>-38701</v>
      </c>
      <c r="IX6">
        <v>3552</v>
      </c>
      <c r="IY6">
        <v>0</v>
      </c>
      <c r="IZ6">
        <v>-44349</v>
      </c>
      <c r="JA6">
        <v>38701</v>
      </c>
      <c r="JB6">
        <v>1567406</v>
      </c>
      <c r="JC6">
        <v>1830842</v>
      </c>
      <c r="JD6">
        <v>-263436</v>
      </c>
      <c r="JE6">
        <v>-3</v>
      </c>
      <c r="JF6">
        <v>0</v>
      </c>
      <c r="JG6">
        <v>-3</v>
      </c>
      <c r="JH6">
        <v>279284</v>
      </c>
      <c r="JI6">
        <v>242406</v>
      </c>
      <c r="JJ6">
        <v>36878</v>
      </c>
      <c r="JK6">
        <v>104540</v>
      </c>
      <c r="JL6">
        <v>128227</v>
      </c>
      <c r="JM6">
        <v>-23687</v>
      </c>
      <c r="JN6">
        <v>208831</v>
      </c>
      <c r="JO6">
        <v>0</v>
      </c>
      <c r="JP6">
        <v>3088</v>
      </c>
      <c r="JQ6">
        <v>17331</v>
      </c>
      <c r="JR6">
        <v>748173</v>
      </c>
      <c r="JS6">
        <v>0</v>
      </c>
      <c r="JT6">
        <v>135961</v>
      </c>
      <c r="JU6">
        <v>30146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867443</v>
      </c>
      <c r="LO6">
        <v>1255253</v>
      </c>
      <c r="LP6">
        <v>-387810</v>
      </c>
      <c r="LQ6">
        <v>3</v>
      </c>
      <c r="LR6">
        <v>209131</v>
      </c>
      <c r="LS6">
        <v>258675</v>
      </c>
      <c r="LT6">
        <v>-49544</v>
      </c>
      <c r="LU6">
        <v>42756</v>
      </c>
      <c r="LV6">
        <v>16880</v>
      </c>
      <c r="LW6">
        <v>25876</v>
      </c>
      <c r="LX6">
        <v>402545</v>
      </c>
      <c r="LY6">
        <v>708303</v>
      </c>
      <c r="LZ6">
        <v>-305758</v>
      </c>
      <c r="MA6">
        <v>0</v>
      </c>
      <c r="MB6">
        <v>0</v>
      </c>
      <c r="MC6">
        <v>0</v>
      </c>
      <c r="MD6">
        <v>32561</v>
      </c>
      <c r="ME6">
        <v>158943</v>
      </c>
      <c r="MF6">
        <v>-126382</v>
      </c>
      <c r="MG6">
        <v>82535</v>
      </c>
      <c r="MH6">
        <v>132202</v>
      </c>
      <c r="MI6">
        <v>-49667</v>
      </c>
      <c r="MJ6">
        <v>3391853</v>
      </c>
      <c r="MK6">
        <v>3086095</v>
      </c>
      <c r="ML6">
        <v>305758</v>
      </c>
      <c r="MM6">
        <v>0</v>
      </c>
      <c r="MN6">
        <v>0</v>
      </c>
      <c r="MO6">
        <v>0</v>
      </c>
      <c r="MP6">
        <v>627464</v>
      </c>
      <c r="MQ6">
        <v>501082</v>
      </c>
      <c r="MR6">
        <v>126382</v>
      </c>
      <c r="MS6">
        <v>194774</v>
      </c>
      <c r="MT6">
        <v>145107</v>
      </c>
      <c r="MU6">
        <v>49667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14895</v>
      </c>
      <c r="OY6">
        <v>1056536</v>
      </c>
      <c r="OZ6">
        <v>-1041641</v>
      </c>
      <c r="PA6">
        <v>0</v>
      </c>
      <c r="PB6">
        <v>3</v>
      </c>
      <c r="PC6">
        <v>70117</v>
      </c>
      <c r="PD6">
        <v>-70114</v>
      </c>
      <c r="PE6">
        <v>6222</v>
      </c>
      <c r="PF6">
        <v>39410</v>
      </c>
      <c r="PG6">
        <v>-33188</v>
      </c>
      <c r="PH6">
        <v>946</v>
      </c>
      <c r="PI6">
        <v>0</v>
      </c>
      <c r="PJ6">
        <v>8</v>
      </c>
      <c r="PK6">
        <v>416</v>
      </c>
      <c r="PL6">
        <v>1013659</v>
      </c>
      <c r="PM6">
        <v>0</v>
      </c>
      <c r="PN6">
        <v>69473</v>
      </c>
      <c r="PO6">
        <v>38679</v>
      </c>
      <c r="PP6">
        <v>-531666</v>
      </c>
      <c r="PQ6">
        <v>0</v>
      </c>
      <c r="PR6">
        <v>-45286</v>
      </c>
      <c r="PS6">
        <v>-16769</v>
      </c>
      <c r="PT6">
        <v>0</v>
      </c>
      <c r="PU6">
        <v>0</v>
      </c>
      <c r="PV6">
        <v>0</v>
      </c>
      <c r="PW6">
        <v>0</v>
      </c>
      <c r="PX6">
        <v>531666</v>
      </c>
      <c r="PY6">
        <v>0</v>
      </c>
      <c r="PZ6">
        <v>45286</v>
      </c>
      <c r="QA6">
        <v>16769</v>
      </c>
      <c r="QB6">
        <v>0</v>
      </c>
      <c r="QC6">
        <v>0</v>
      </c>
      <c r="QD6">
        <v>0</v>
      </c>
      <c r="QE6">
        <v>0</v>
      </c>
      <c r="QF6">
        <v>531666</v>
      </c>
      <c r="QG6">
        <v>0</v>
      </c>
      <c r="QH6">
        <v>45286</v>
      </c>
      <c r="QI6">
        <v>16769</v>
      </c>
      <c r="QJ6">
        <v>33765</v>
      </c>
      <c r="QK6">
        <v>0</v>
      </c>
      <c r="QL6">
        <v>290</v>
      </c>
      <c r="QM6">
        <v>-160</v>
      </c>
      <c r="QN6">
        <v>14895</v>
      </c>
      <c r="QO6">
        <v>63475</v>
      </c>
      <c r="QP6">
        <v>-48580</v>
      </c>
      <c r="QQ6">
        <v>0</v>
      </c>
      <c r="QR6">
        <v>3</v>
      </c>
      <c r="QS6">
        <v>544</v>
      </c>
      <c r="QT6">
        <v>-541</v>
      </c>
      <c r="QU6">
        <v>6222</v>
      </c>
      <c r="QV6">
        <v>7694</v>
      </c>
      <c r="QW6">
        <v>-1472</v>
      </c>
      <c r="QX6">
        <v>946</v>
      </c>
      <c r="QY6">
        <v>0</v>
      </c>
      <c r="QZ6">
        <v>8</v>
      </c>
      <c r="RA6">
        <v>416</v>
      </c>
      <c r="RB6">
        <v>26874</v>
      </c>
      <c r="RC6">
        <v>0</v>
      </c>
      <c r="RD6">
        <v>230</v>
      </c>
      <c r="RE6">
        <v>7166</v>
      </c>
      <c r="RF6">
        <v>33765</v>
      </c>
      <c r="RG6">
        <v>0</v>
      </c>
      <c r="RH6">
        <v>290</v>
      </c>
      <c r="RI6">
        <v>-160</v>
      </c>
      <c r="RJ6">
        <v>-13004</v>
      </c>
      <c r="RK6">
        <v>0</v>
      </c>
      <c r="RL6">
        <v>14</v>
      </c>
      <c r="RM6">
        <v>-5950</v>
      </c>
      <c r="RN6">
        <v>76480</v>
      </c>
      <c r="RO6">
        <v>63475</v>
      </c>
      <c r="RP6">
        <v>13005</v>
      </c>
      <c r="RQ6">
        <v>0</v>
      </c>
      <c r="RR6">
        <v>531</v>
      </c>
      <c r="RS6">
        <v>544</v>
      </c>
      <c r="RT6">
        <v>-13</v>
      </c>
      <c r="RU6">
        <v>13644</v>
      </c>
      <c r="RV6">
        <v>7694</v>
      </c>
      <c r="RW6">
        <v>5950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-461394</v>
      </c>
      <c r="SW6">
        <v>0</v>
      </c>
      <c r="SX6">
        <v>-24287</v>
      </c>
      <c r="SY6">
        <v>-14948</v>
      </c>
      <c r="SZ6">
        <v>0</v>
      </c>
      <c r="TA6">
        <v>0</v>
      </c>
      <c r="TB6">
        <v>0</v>
      </c>
      <c r="TC6">
        <v>0</v>
      </c>
      <c r="TD6">
        <v>455119</v>
      </c>
      <c r="TE6">
        <v>0</v>
      </c>
      <c r="TF6">
        <v>23957</v>
      </c>
      <c r="TG6">
        <v>14744</v>
      </c>
      <c r="TH6">
        <v>0</v>
      </c>
      <c r="TI6">
        <v>0</v>
      </c>
      <c r="TJ6">
        <v>0</v>
      </c>
      <c r="TK6">
        <v>0</v>
      </c>
      <c r="TL6">
        <v>6275</v>
      </c>
      <c r="TM6">
        <v>0</v>
      </c>
      <c r="TN6">
        <v>330</v>
      </c>
      <c r="TO6">
        <v>203</v>
      </c>
      <c r="TP6">
        <v>455119</v>
      </c>
      <c r="TQ6">
        <v>461394</v>
      </c>
      <c r="TR6">
        <v>-6275</v>
      </c>
      <c r="TS6">
        <v>0</v>
      </c>
      <c r="TT6">
        <v>23957</v>
      </c>
      <c r="TU6">
        <v>24287</v>
      </c>
      <c r="TV6">
        <v>-330</v>
      </c>
      <c r="TW6">
        <v>14744</v>
      </c>
      <c r="TX6">
        <v>14948</v>
      </c>
      <c r="TY6">
        <v>-204</v>
      </c>
      <c r="TZ6">
        <v>6275</v>
      </c>
      <c r="UA6">
        <v>13004</v>
      </c>
      <c r="UB6">
        <v>-6729</v>
      </c>
      <c r="UC6">
        <v>0</v>
      </c>
      <c r="UD6">
        <v>330</v>
      </c>
      <c r="UE6">
        <v>-14</v>
      </c>
      <c r="UF6">
        <v>344</v>
      </c>
      <c r="UG6">
        <v>203</v>
      </c>
      <c r="UH6">
        <v>5950</v>
      </c>
      <c r="UI6">
        <v>-5747</v>
      </c>
      <c r="UJ6">
        <v>1063265</v>
      </c>
      <c r="UK6">
        <v>1056536</v>
      </c>
      <c r="UL6">
        <v>6729</v>
      </c>
      <c r="UM6">
        <v>0</v>
      </c>
      <c r="UN6">
        <v>69774</v>
      </c>
      <c r="UO6">
        <v>70117</v>
      </c>
      <c r="UP6">
        <v>-343</v>
      </c>
      <c r="UQ6">
        <v>45157</v>
      </c>
      <c r="UR6">
        <v>39410</v>
      </c>
      <c r="US6">
        <v>5747</v>
      </c>
      <c r="UT6">
        <v>1865047</v>
      </c>
      <c r="UU6">
        <v>217779</v>
      </c>
      <c r="UV6">
        <v>1647268</v>
      </c>
      <c r="UW6">
        <v>-3195</v>
      </c>
      <c r="UX6">
        <v>-374</v>
      </c>
      <c r="UY6">
        <v>-2821</v>
      </c>
      <c r="UZ6">
        <v>-35801</v>
      </c>
      <c r="VA6">
        <v>7529</v>
      </c>
      <c r="VB6">
        <v>-43330</v>
      </c>
      <c r="VC6">
        <v>124699</v>
      </c>
      <c r="VD6">
        <v>-28226</v>
      </c>
      <c r="VE6">
        <v>152925</v>
      </c>
      <c r="VF6">
        <v>83101</v>
      </c>
      <c r="VG6">
        <v>114468</v>
      </c>
      <c r="VH6">
        <v>-31367</v>
      </c>
      <c r="VI6">
        <v>0</v>
      </c>
      <c r="VJ6">
        <v>0</v>
      </c>
      <c r="VK6">
        <v>0</v>
      </c>
      <c r="VL6">
        <v>-177</v>
      </c>
      <c r="VM6">
        <v>-6426</v>
      </c>
      <c r="VN6">
        <v>6249</v>
      </c>
      <c r="VO6">
        <v>6203</v>
      </c>
      <c r="VP6">
        <v>3398</v>
      </c>
      <c r="VQ6">
        <v>2805</v>
      </c>
      <c r="VR6">
        <v>-1078347</v>
      </c>
      <c r="VS6">
        <v>1402</v>
      </c>
      <c r="VT6">
        <v>29398</v>
      </c>
      <c r="VU6">
        <v>-68769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234686</v>
      </c>
      <c r="YG6">
        <v>743023</v>
      </c>
      <c r="YH6">
        <v>-508337</v>
      </c>
      <c r="YI6">
        <v>936</v>
      </c>
      <c r="YJ6">
        <v>12997</v>
      </c>
      <c r="YK6">
        <v>36084</v>
      </c>
      <c r="YL6">
        <v>-23087</v>
      </c>
      <c r="YM6">
        <v>11813</v>
      </c>
      <c r="YN6">
        <v>56275</v>
      </c>
      <c r="YO6">
        <v>-44462</v>
      </c>
      <c r="YP6">
        <v>268221</v>
      </c>
      <c r="YQ6">
        <v>297439</v>
      </c>
      <c r="YR6">
        <v>-29218</v>
      </c>
      <c r="YS6">
        <v>0</v>
      </c>
      <c r="YT6">
        <v>-482</v>
      </c>
      <c r="YU6">
        <v>482</v>
      </c>
      <c r="YV6">
        <v>17257</v>
      </c>
      <c r="YW6">
        <v>-13513</v>
      </c>
      <c r="YX6">
        <v>30770</v>
      </c>
      <c r="YY6">
        <v>65608</v>
      </c>
      <c r="YZ6">
        <v>108108</v>
      </c>
      <c r="ZA6">
        <v>-42500</v>
      </c>
      <c r="ZB6">
        <v>2182834</v>
      </c>
      <c r="ZC6">
        <v>2153616</v>
      </c>
      <c r="ZD6">
        <v>29218</v>
      </c>
      <c r="ZE6">
        <v>-3195</v>
      </c>
      <c r="ZF6">
        <v>-2713</v>
      </c>
      <c r="ZG6">
        <v>-482</v>
      </c>
      <c r="ZH6">
        <v>-22980</v>
      </c>
      <c r="ZI6">
        <v>7789</v>
      </c>
      <c r="ZJ6">
        <v>-30769</v>
      </c>
      <c r="ZK6">
        <v>142715</v>
      </c>
      <c r="ZL6">
        <v>100215</v>
      </c>
      <c r="ZM6">
        <v>42500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594421</v>
      </c>
      <c r="ABW6">
        <v>1372772</v>
      </c>
      <c r="ABX6">
        <v>-778351</v>
      </c>
      <c r="ABY6">
        <v>-5</v>
      </c>
      <c r="ABZ6">
        <v>0</v>
      </c>
      <c r="ACA6">
        <v>-5</v>
      </c>
      <c r="ACB6">
        <v>1506</v>
      </c>
      <c r="ACC6">
        <v>9864</v>
      </c>
      <c r="ACD6">
        <v>-8358</v>
      </c>
      <c r="ACE6">
        <v>-12353</v>
      </c>
      <c r="ACF6">
        <v>37747</v>
      </c>
      <c r="ACG6">
        <v>-50100</v>
      </c>
      <c r="ACH6">
        <v>59490</v>
      </c>
      <c r="ACI6">
        <v>7657</v>
      </c>
      <c r="ACJ6">
        <v>51833</v>
      </c>
      <c r="ACK6">
        <v>0</v>
      </c>
      <c r="ACL6">
        <v>0</v>
      </c>
      <c r="ACM6">
        <v>0</v>
      </c>
      <c r="ACN6">
        <v>0</v>
      </c>
      <c r="ACO6">
        <v>7352</v>
      </c>
      <c r="ACP6">
        <v>391</v>
      </c>
      <c r="ACQ6">
        <v>6961</v>
      </c>
      <c r="ACR6">
        <v>473410</v>
      </c>
      <c r="ACS6">
        <v>0</v>
      </c>
      <c r="ACT6">
        <v>10186</v>
      </c>
      <c r="ACU6">
        <v>-7495</v>
      </c>
      <c r="ACV6">
        <v>117492</v>
      </c>
      <c r="ACW6">
        <v>0</v>
      </c>
      <c r="ACX6">
        <v>-82</v>
      </c>
      <c r="ACY6">
        <v>-45437</v>
      </c>
      <c r="ACZ6">
        <v>498398</v>
      </c>
      <c r="ADA6">
        <v>362782</v>
      </c>
      <c r="ADB6">
        <v>135616</v>
      </c>
      <c r="ADC6">
        <v>0</v>
      </c>
      <c r="ADD6">
        <v>-5</v>
      </c>
      <c r="ADE6">
        <v>5</v>
      </c>
      <c r="ADF6">
        <v>-268</v>
      </c>
      <c r="ADG6">
        <v>1478</v>
      </c>
      <c r="ADH6">
        <v>-1746</v>
      </c>
      <c r="ADI6">
        <v>118583</v>
      </c>
      <c r="ADJ6">
        <v>22512</v>
      </c>
      <c r="ADK6">
        <v>96071</v>
      </c>
      <c r="ADL6">
        <v>1244813</v>
      </c>
      <c r="ADM6">
        <v>1380429</v>
      </c>
      <c r="ADN6">
        <v>-135616</v>
      </c>
      <c r="ADO6">
        <v>-5</v>
      </c>
      <c r="ADP6">
        <v>0</v>
      </c>
      <c r="ADQ6">
        <v>-5</v>
      </c>
      <c r="ADR6">
        <v>11610</v>
      </c>
      <c r="ADS6">
        <v>9864</v>
      </c>
      <c r="ADT6">
        <v>1746</v>
      </c>
      <c r="ADU6">
        <v>-57932</v>
      </c>
      <c r="ADV6">
        <v>38138</v>
      </c>
      <c r="ADW6">
        <v>-96070</v>
      </c>
      <c r="ADX6">
        <v>7103</v>
      </c>
      <c r="ADY6">
        <v>2536</v>
      </c>
      <c r="ADZ6">
        <v>4567</v>
      </c>
      <c r="AEA6">
        <v>0</v>
      </c>
      <c r="AEB6">
        <v>786</v>
      </c>
      <c r="AEC6">
        <v>0</v>
      </c>
      <c r="AED6">
        <v>786</v>
      </c>
      <c r="AEE6">
        <v>175</v>
      </c>
      <c r="AEF6">
        <v>328</v>
      </c>
      <c r="AEG6">
        <v>-153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2536</v>
      </c>
      <c r="AEQ6">
        <v>0</v>
      </c>
      <c r="AER6">
        <v>0</v>
      </c>
      <c r="AES6">
        <v>0</v>
      </c>
      <c r="AET6">
        <v>0</v>
      </c>
      <c r="AEU6">
        <v>481</v>
      </c>
      <c r="AEV6">
        <v>328</v>
      </c>
      <c r="AEW6">
        <v>153</v>
      </c>
      <c r="AEX6">
        <v>7103</v>
      </c>
      <c r="AEY6">
        <v>2536</v>
      </c>
      <c r="AEZ6">
        <v>4567</v>
      </c>
      <c r="AFA6">
        <v>0</v>
      </c>
      <c r="AFB6">
        <v>786</v>
      </c>
      <c r="AFC6">
        <v>0</v>
      </c>
      <c r="AFD6">
        <v>786</v>
      </c>
      <c r="AFE6">
        <v>175</v>
      </c>
      <c r="AFF6">
        <v>328</v>
      </c>
      <c r="AFG6">
        <v>-153</v>
      </c>
      <c r="AFH6">
        <v>121612</v>
      </c>
      <c r="AFI6">
        <v>182177</v>
      </c>
      <c r="AFJ6">
        <v>-60565</v>
      </c>
      <c r="AFK6">
        <v>5918</v>
      </c>
      <c r="AFL6">
        <v>-18162</v>
      </c>
      <c r="AFM6">
        <v>24080</v>
      </c>
      <c r="AFN6">
        <v>-325</v>
      </c>
      <c r="AFO6">
        <v>8982</v>
      </c>
      <c r="AFP6">
        <v>-9307</v>
      </c>
      <c r="AFQ6">
        <v>555</v>
      </c>
      <c r="AFR6">
        <v>42800</v>
      </c>
      <c r="AFS6">
        <v>-42245</v>
      </c>
      <c r="AFT6">
        <v>91473</v>
      </c>
      <c r="AFU6">
        <v>107520</v>
      </c>
      <c r="AFV6">
        <v>-16047</v>
      </c>
      <c r="AFW6">
        <v>14495</v>
      </c>
      <c r="AFX6">
        <v>0</v>
      </c>
      <c r="AFY6">
        <v>14495</v>
      </c>
      <c r="AFZ6">
        <v>-8</v>
      </c>
      <c r="AGA6">
        <v>-7093</v>
      </c>
      <c r="AGB6">
        <v>17172</v>
      </c>
      <c r="AGC6">
        <v>-24265</v>
      </c>
      <c r="AGD6">
        <v>31767</v>
      </c>
      <c r="AGE6">
        <v>98231</v>
      </c>
      <c r="AGF6">
        <v>-66464</v>
      </c>
      <c r="AGG6">
        <v>34098</v>
      </c>
      <c r="AGH6">
        <v>0</v>
      </c>
      <c r="AGI6">
        <v>-29993</v>
      </c>
      <c r="AGJ6">
        <v>12083</v>
      </c>
      <c r="AGK6">
        <v>-42076</v>
      </c>
      <c r="AGL6">
        <v>613038</v>
      </c>
      <c r="AGM6">
        <v>470449</v>
      </c>
      <c r="AGN6">
        <v>142589</v>
      </c>
      <c r="AGO6">
        <v>-44384</v>
      </c>
      <c r="AGP6">
        <v>28277</v>
      </c>
      <c r="AGQ6">
        <v>-72661</v>
      </c>
      <c r="AGR6">
        <v>22645</v>
      </c>
      <c r="AGS6">
        <v>11334</v>
      </c>
      <c r="AGT6">
        <v>11311</v>
      </c>
      <c r="AGU6">
        <v>40223</v>
      </c>
      <c r="AGV6">
        <v>-65742</v>
      </c>
      <c r="AGW6">
        <v>105965</v>
      </c>
      <c r="AGX6">
        <v>74342</v>
      </c>
      <c r="AGY6">
        <v>73854</v>
      </c>
      <c r="AGZ6">
        <v>488</v>
      </c>
      <c r="AHA6">
        <v>0</v>
      </c>
      <c r="AHB6">
        <v>12</v>
      </c>
      <c r="AHC6">
        <v>-12</v>
      </c>
      <c r="AHD6">
        <v>-1164</v>
      </c>
      <c r="AHE6">
        <v>832</v>
      </c>
      <c r="AHF6">
        <v>-1996</v>
      </c>
      <c r="AHG6">
        <v>3622</v>
      </c>
      <c r="AHH6">
        <v>1001</v>
      </c>
      <c r="AHI6">
        <v>2621</v>
      </c>
      <c r="AHJ6">
        <v>857890</v>
      </c>
      <c r="AHK6">
        <v>858377</v>
      </c>
      <c r="AHL6">
        <v>-487</v>
      </c>
      <c r="AHM6">
        <v>-23972</v>
      </c>
      <c r="AHN6">
        <v>-23984</v>
      </c>
      <c r="AHO6">
        <v>12</v>
      </c>
      <c r="AHP6">
        <v>22312</v>
      </c>
      <c r="AHQ6">
        <v>20316</v>
      </c>
      <c r="AHR6">
        <v>1996</v>
      </c>
      <c r="AHS6">
        <v>3692</v>
      </c>
      <c r="AHT6">
        <v>6313</v>
      </c>
      <c r="AHU6">
        <v>-2621</v>
      </c>
      <c r="AHV6">
        <v>5589960</v>
      </c>
      <c r="AHW6">
        <v>6128685</v>
      </c>
      <c r="AHX6">
        <v>-538725</v>
      </c>
      <c r="AHY6">
        <v>2654</v>
      </c>
      <c r="AHZ6">
        <v>-18537</v>
      </c>
      <c r="AIA6">
        <v>21191</v>
      </c>
      <c r="AIB6">
        <v>206406</v>
      </c>
      <c r="AIC6">
        <v>297463</v>
      </c>
      <c r="AID6">
        <v>-91057</v>
      </c>
      <c r="AIE6">
        <v>336050</v>
      </c>
      <c r="AIF6">
        <v>323679</v>
      </c>
      <c r="AIG6">
        <v>12371</v>
      </c>
      <c r="AIH6">
        <v>620817</v>
      </c>
      <c r="AII6">
        <v>1001182</v>
      </c>
      <c r="AIJ6">
        <v>-380365</v>
      </c>
      <c r="AIK6">
        <v>14495</v>
      </c>
      <c r="AIL6">
        <v>0</v>
      </c>
      <c r="AIM6">
        <v>14495</v>
      </c>
      <c r="AIN6">
        <v>-6777</v>
      </c>
      <c r="AIO6">
        <v>-47598</v>
      </c>
      <c r="AIP6">
        <v>40821</v>
      </c>
      <c r="AIQ6">
        <v>31131</v>
      </c>
      <c r="AIR6">
        <v>20344</v>
      </c>
      <c r="AIS6">
        <v>10787</v>
      </c>
      <c r="AIT6">
        <v>2422703</v>
      </c>
      <c r="AIU6">
        <v>1193776</v>
      </c>
      <c r="AIV6">
        <v>1228927</v>
      </c>
      <c r="AIW6">
        <v>0</v>
      </c>
      <c r="AIX6">
        <v>-35501</v>
      </c>
      <c r="AIY6">
        <v>35501</v>
      </c>
      <c r="AIZ6">
        <v>209675</v>
      </c>
      <c r="AJA6">
        <v>-29746</v>
      </c>
      <c r="AJB6">
        <v>239421</v>
      </c>
      <c r="AJC6">
        <v>27881</v>
      </c>
      <c r="AJD6">
        <v>82061</v>
      </c>
      <c r="AJE6">
        <v>-54180</v>
      </c>
      <c r="AJF6">
        <v>2094470</v>
      </c>
      <c r="AJG6">
        <v>2558926</v>
      </c>
      <c r="AJH6">
        <v>-464456</v>
      </c>
      <c r="AJI6">
        <v>-44320</v>
      </c>
      <c r="AJJ6">
        <v>27341</v>
      </c>
      <c r="AJK6">
        <v>-71661</v>
      </c>
      <c r="AJL6">
        <v>201303</v>
      </c>
      <c r="AJM6">
        <v>301947</v>
      </c>
      <c r="AJN6">
        <v>-100644</v>
      </c>
      <c r="AJO6">
        <v>87125</v>
      </c>
      <c r="AJP6">
        <v>11284</v>
      </c>
      <c r="AJQ6">
        <v>75841</v>
      </c>
      <c r="AJR6">
        <v>1862682</v>
      </c>
      <c r="AJS6">
        <v>1703495</v>
      </c>
      <c r="AJT6">
        <v>159187</v>
      </c>
      <c r="AJU6">
        <v>0</v>
      </c>
      <c r="AJV6">
        <v>-475</v>
      </c>
      <c r="AJW6">
        <v>475</v>
      </c>
      <c r="AJX6">
        <v>17644</v>
      </c>
      <c r="AJY6">
        <v>105398</v>
      </c>
      <c r="AJZ6">
        <v>-87754</v>
      </c>
      <c r="AKA6">
        <v>317950</v>
      </c>
      <c r="AKB6">
        <v>362770</v>
      </c>
      <c r="AKC6">
        <v>-44820</v>
      </c>
      <c r="AKD6">
        <v>10727951</v>
      </c>
      <c r="AKE6">
        <v>10882570</v>
      </c>
      <c r="AKF6">
        <v>-154619</v>
      </c>
      <c r="AKG6">
        <v>-27171</v>
      </c>
      <c r="AKH6">
        <v>-26696</v>
      </c>
      <c r="AKI6">
        <v>-475</v>
      </c>
      <c r="AKJ6">
        <v>610607</v>
      </c>
      <c r="AKK6">
        <v>522067</v>
      </c>
      <c r="AKL6">
        <v>88540</v>
      </c>
      <c r="AKM6">
        <v>482187</v>
      </c>
      <c r="AKN6">
        <v>437367</v>
      </c>
      <c r="AKO6">
        <v>44820</v>
      </c>
      <c r="AKP6">
        <v>6338</v>
      </c>
      <c r="AKQ6">
        <v>6338</v>
      </c>
      <c r="AKR6">
        <v>1214397</v>
      </c>
      <c r="AKS6">
        <v>518360</v>
      </c>
      <c r="AKT6">
        <v>1732757</v>
      </c>
      <c r="AKU6">
        <v>4271</v>
      </c>
      <c r="AKV6">
        <v>4981</v>
      </c>
      <c r="AKW6">
        <v>9251</v>
      </c>
      <c r="AKX6">
        <v>60483</v>
      </c>
      <c r="AKY6">
        <v>612709</v>
      </c>
      <c r="AKZ6">
        <v>1550836</v>
      </c>
      <c r="ALA6">
        <v>4575</v>
      </c>
      <c r="ALB6">
        <v>81721</v>
      </c>
      <c r="ALC6">
        <v>9488</v>
      </c>
      <c r="ALD6">
        <v>98804</v>
      </c>
      <c r="ALE6">
        <v>194588</v>
      </c>
      <c r="ALF6">
        <v>3754</v>
      </c>
      <c r="ALG6">
        <v>3618</v>
      </c>
      <c r="ALH6">
        <v>2544</v>
      </c>
      <c r="ALI6">
        <v>25571</v>
      </c>
      <c r="ALJ6">
        <v>35487</v>
      </c>
      <c r="ALK6">
        <v>14474</v>
      </c>
      <c r="ALL6">
        <v>88018</v>
      </c>
      <c r="ALM6">
        <v>102518</v>
      </c>
      <c r="ALN6">
        <v>457060</v>
      </c>
      <c r="ALO6">
        <v>662069</v>
      </c>
      <c r="ALP6">
        <v>88</v>
      </c>
      <c r="ALQ6">
        <v>9646</v>
      </c>
      <c r="ALR6">
        <v>9734</v>
      </c>
      <c r="ALS6">
        <v>1783798</v>
      </c>
      <c r="ALT6">
        <v>41434</v>
      </c>
      <c r="ALU6">
        <v>442970</v>
      </c>
      <c r="ALV6">
        <v>218095</v>
      </c>
      <c r="ALW6">
        <v>709574</v>
      </c>
      <c r="ALX6">
        <v>1412073</v>
      </c>
      <c r="ALY6">
        <v>41394</v>
      </c>
      <c r="ALZ6">
        <v>262512</v>
      </c>
      <c r="AMA6">
        <v>198991</v>
      </c>
      <c r="AMB6">
        <v>423952</v>
      </c>
      <c r="AMC6">
        <v>926850</v>
      </c>
      <c r="AMD6">
        <v>39</v>
      </c>
      <c r="AME6">
        <v>180459</v>
      </c>
      <c r="AMF6">
        <v>19104</v>
      </c>
      <c r="AMG6">
        <v>285622</v>
      </c>
      <c r="AMH6">
        <v>485224</v>
      </c>
      <c r="AMI6">
        <v>821</v>
      </c>
      <c r="AMJ6">
        <v>78103</v>
      </c>
      <c r="AMK6">
        <v>2586</v>
      </c>
      <c r="AML6">
        <v>58607</v>
      </c>
      <c r="AMM6">
        <v>140116</v>
      </c>
      <c r="AMN6">
        <v>4007826</v>
      </c>
      <c r="AMO6">
        <v>-302509</v>
      </c>
      <c r="AMP6">
        <v>-605199</v>
      </c>
      <c r="AMQ6">
        <v>-907708</v>
      </c>
      <c r="AMR6">
        <v>47286</v>
      </c>
      <c r="AMS6">
        <v>237190</v>
      </c>
      <c r="AMT6">
        <v>168667</v>
      </c>
      <c r="AMU6">
        <v>606069</v>
      </c>
      <c r="AMV6">
        <v>1241521</v>
      </c>
      <c r="AMW6">
        <v>-4394</v>
      </c>
      <c r="AMX6">
        <v>-4394</v>
      </c>
      <c r="AMY6">
        <v>-34004</v>
      </c>
      <c r="AMZ6">
        <v>-68674</v>
      </c>
      <c r="ANA6">
        <v>-152654</v>
      </c>
      <c r="ANB6">
        <v>-259725</v>
      </c>
      <c r="ANC6">
        <v>-34005</v>
      </c>
      <c r="AND6">
        <v>-69410</v>
      </c>
      <c r="ANE6">
        <v>-151516</v>
      </c>
      <c r="ANF6">
        <v>-259325</v>
      </c>
      <c r="ANG6">
        <v>414592</v>
      </c>
      <c r="ANH6">
        <v>0</v>
      </c>
      <c r="ANI6">
        <v>-1</v>
      </c>
      <c r="ANJ6">
        <v>1333</v>
      </c>
      <c r="ANK6">
        <v>1137</v>
      </c>
      <c r="ANL6">
        <v>2469</v>
      </c>
      <c r="ANM6">
        <v>0</v>
      </c>
      <c r="ANN6">
        <v>0</v>
      </c>
      <c r="ANO6">
        <v>-2070</v>
      </c>
      <c r="ANP6">
        <v>0</v>
      </c>
      <c r="ANQ6">
        <v>-2070</v>
      </c>
      <c r="ANR6">
        <v>12371</v>
      </c>
      <c r="ANS6">
        <v>10787</v>
      </c>
      <c r="ANT6">
        <v>-54180</v>
      </c>
      <c r="ANU6">
        <v>75841</v>
      </c>
      <c r="ANV6">
        <v>-44820</v>
      </c>
      <c r="ANW6">
        <v>44820</v>
      </c>
      <c r="ANX6">
        <v>0</v>
      </c>
      <c r="ANY6">
        <v>1995</v>
      </c>
      <c r="ANZ6">
        <v>-997</v>
      </c>
      <c r="AOA6">
        <v>-439</v>
      </c>
      <c r="AOB6">
        <v>-558</v>
      </c>
      <c r="AOC6">
        <v>558</v>
      </c>
      <c r="AOD6">
        <v>3515</v>
      </c>
      <c r="AOE6">
        <v>211719</v>
      </c>
      <c r="AOF6">
        <v>215234</v>
      </c>
      <c r="AOG6">
        <v>-30994</v>
      </c>
      <c r="AOH6">
        <v>51351</v>
      </c>
      <c r="AOI6">
        <v>20357</v>
      </c>
      <c r="AOJ6">
        <v>5893</v>
      </c>
      <c r="AOK6">
        <v>68797</v>
      </c>
      <c r="AOL6">
        <v>74690</v>
      </c>
      <c r="AOM6">
        <v>3110</v>
      </c>
      <c r="AON6">
        <v>73048</v>
      </c>
      <c r="AOO6">
        <v>76158</v>
      </c>
      <c r="AOP6">
        <v>18475</v>
      </c>
      <c r="AOQ6">
        <v>56124</v>
      </c>
      <c r="AOR6">
        <v>74599</v>
      </c>
      <c r="AOS6">
        <v>-18476</v>
      </c>
      <c r="AOT6">
        <v>404915</v>
      </c>
      <c r="AOU6">
        <v>386439</v>
      </c>
      <c r="AOV6">
        <v>-6204</v>
      </c>
      <c r="AOW6">
        <v>26845</v>
      </c>
      <c r="AOX6">
        <v>20641</v>
      </c>
      <c r="AOY6">
        <v>6992</v>
      </c>
      <c r="AOZ6">
        <v>3694</v>
      </c>
      <c r="APA6">
        <v>-3757</v>
      </c>
      <c r="APB6">
        <v>30418</v>
      </c>
      <c r="APC6">
        <v>26661</v>
      </c>
      <c r="APD6">
        <v>-726</v>
      </c>
      <c r="APE6">
        <v>15958</v>
      </c>
      <c r="APF6">
        <v>15232</v>
      </c>
      <c r="APG6">
        <v>726</v>
      </c>
      <c r="APH6">
        <v>57263</v>
      </c>
      <c r="API6">
        <v>57989</v>
      </c>
      <c r="APJ6">
        <v>-45698</v>
      </c>
      <c r="APK6">
        <v>46481</v>
      </c>
      <c r="APL6">
        <v>783</v>
      </c>
      <c r="APM6">
        <v>0</v>
      </c>
      <c r="APN6">
        <v>43073</v>
      </c>
      <c r="APO6">
        <v>1839</v>
      </c>
      <c r="APP6">
        <v>785</v>
      </c>
      <c r="APQ6">
        <v>354</v>
      </c>
      <c r="APR6">
        <v>1139</v>
      </c>
      <c r="APS6">
        <v>-785</v>
      </c>
      <c r="APT6">
        <v>46481</v>
      </c>
      <c r="APU6">
        <v>45696</v>
      </c>
      <c r="APV6">
        <v>0</v>
      </c>
      <c r="APW6">
        <v>1722</v>
      </c>
      <c r="APX6">
        <v>1360</v>
      </c>
      <c r="APY6">
        <v>-1722</v>
      </c>
      <c r="APZ6">
        <v>3082</v>
      </c>
      <c r="AQA6">
        <v>54520</v>
      </c>
      <c r="AQB6">
        <v>138306</v>
      </c>
      <c r="AQC6">
        <v>192826</v>
      </c>
      <c r="AQD6">
        <v>-39708</v>
      </c>
      <c r="AQE6">
        <v>51351</v>
      </c>
      <c r="AQF6">
        <v>11643</v>
      </c>
      <c r="AQG6">
        <v>-40875</v>
      </c>
      <c r="AQH6">
        <v>67437</v>
      </c>
      <c r="AQI6">
        <v>26562</v>
      </c>
      <c r="AQJ6">
        <v>4833</v>
      </c>
      <c r="AQK6">
        <v>38512</v>
      </c>
      <c r="AQL6">
        <v>43345</v>
      </c>
      <c r="AQM6">
        <v>21230</v>
      </c>
      <c r="AQN6">
        <v>34515</v>
      </c>
      <c r="AQO6">
        <v>55745</v>
      </c>
      <c r="AQP6">
        <v>-21230</v>
      </c>
      <c r="AQQ6">
        <v>295606</v>
      </c>
      <c r="AQR6">
        <v>274376</v>
      </c>
      <c r="AQS6">
        <v>898</v>
      </c>
      <c r="AQT6">
        <v>86</v>
      </c>
      <c r="AQU6">
        <v>984</v>
      </c>
      <c r="AQV6">
        <v>0</v>
      </c>
      <c r="AQW6">
        <v>0</v>
      </c>
      <c r="AQX6">
        <v>1916</v>
      </c>
      <c r="AQY6">
        <v>2397</v>
      </c>
      <c r="AQZ6">
        <v>4313</v>
      </c>
      <c r="ARA6">
        <v>-2813</v>
      </c>
      <c r="ARB6">
        <v>5296</v>
      </c>
      <c r="ARC6">
        <v>2483</v>
      </c>
      <c r="ARD6">
        <v>2813</v>
      </c>
      <c r="ARE6">
        <v>2483</v>
      </c>
      <c r="ARF6">
        <v>5296</v>
      </c>
      <c r="ARG6">
        <v>22276</v>
      </c>
      <c r="ARH6">
        <v>46969</v>
      </c>
      <c r="ARI6">
        <v>9849</v>
      </c>
      <c r="ARJ6">
        <v>216999</v>
      </c>
      <c r="ARK6">
        <v>296093</v>
      </c>
      <c r="ARL6">
        <v>62061</v>
      </c>
      <c r="ARM6">
        <v>27847</v>
      </c>
      <c r="ARN6">
        <v>-90916</v>
      </c>
      <c r="ARO6">
        <v>0</v>
      </c>
      <c r="ARP6">
        <v>1009</v>
      </c>
      <c r="ARQ6">
        <v>125</v>
      </c>
      <c r="ARR6">
        <v>1134</v>
      </c>
      <c r="ARS6">
        <v>-1009</v>
      </c>
      <c r="ART6">
        <v>90916</v>
      </c>
      <c r="ARU6">
        <v>89907</v>
      </c>
      <c r="ARV6">
        <v>-25722</v>
      </c>
      <c r="ARW6">
        <v>-212096</v>
      </c>
      <c r="ARX6">
        <v>238028</v>
      </c>
      <c r="ARY6">
        <v>0</v>
      </c>
      <c r="ARZ6">
        <v>-210</v>
      </c>
      <c r="ASA6">
        <v>850</v>
      </c>
      <c r="ASB6">
        <v>640</v>
      </c>
      <c r="ASC6">
        <v>210</v>
      </c>
      <c r="ASD6">
        <v>237818</v>
      </c>
      <c r="ASE6">
        <v>238028</v>
      </c>
      <c r="ASF6">
        <v>7508</v>
      </c>
      <c r="ASG6">
        <v>25086</v>
      </c>
      <c r="ASH6">
        <v>32594</v>
      </c>
      <c r="ASI6">
        <v>-28004</v>
      </c>
      <c r="ASJ6">
        <v>38276</v>
      </c>
      <c r="ASK6">
        <v>10272</v>
      </c>
      <c r="ASL6">
        <v>5203</v>
      </c>
      <c r="ASM6">
        <v>36772</v>
      </c>
      <c r="ASN6">
        <v>41975</v>
      </c>
      <c r="ASO6">
        <v>-11905</v>
      </c>
      <c r="ASP6">
        <v>20785</v>
      </c>
      <c r="ASQ6">
        <v>8880</v>
      </c>
      <c r="ASR6">
        <v>27198</v>
      </c>
      <c r="ASS6">
        <v>15327</v>
      </c>
      <c r="AST6">
        <v>42525</v>
      </c>
      <c r="ASU6">
        <v>-27198</v>
      </c>
      <c r="ASV6">
        <v>120919</v>
      </c>
      <c r="ASW6">
        <v>93721</v>
      </c>
      <c r="ASX6">
        <v>340</v>
      </c>
      <c r="ASY6">
        <v>-26632</v>
      </c>
      <c r="ASZ6">
        <v>27741</v>
      </c>
      <c r="ATA6">
        <v>1109</v>
      </c>
      <c r="ATB6">
        <v>5945</v>
      </c>
      <c r="ATC6">
        <v>11105</v>
      </c>
      <c r="ATD6">
        <v>-9859</v>
      </c>
      <c r="ATE6">
        <v>9859</v>
      </c>
      <c r="ATF6">
        <v>27741</v>
      </c>
      <c r="ATG6">
        <v>37600</v>
      </c>
      <c r="ATH6">
        <v>-10596</v>
      </c>
      <c r="ATI6">
        <v>-8505</v>
      </c>
      <c r="ATJ6">
        <v>8505</v>
      </c>
      <c r="ATK6">
        <v>10596</v>
      </c>
      <c r="ATL6">
        <v>19101</v>
      </c>
      <c r="ATM6">
        <v>340</v>
      </c>
      <c r="ATN6">
        <v>-16037</v>
      </c>
      <c r="ATO6">
        <v>17146</v>
      </c>
      <c r="ATP6">
        <v>1109</v>
      </c>
      <c r="ATQ6">
        <v>5945</v>
      </c>
      <c r="ATR6">
        <v>11105</v>
      </c>
      <c r="ATS6">
        <v>-1354</v>
      </c>
      <c r="ATT6">
        <v>1353</v>
      </c>
      <c r="ATU6">
        <v>17146</v>
      </c>
      <c r="ATV6">
        <v>18499</v>
      </c>
      <c r="ATW6">
        <v>198913</v>
      </c>
      <c r="ATX6">
        <v>2497</v>
      </c>
      <c r="ATY6">
        <v>-2497</v>
      </c>
      <c r="ATZ6">
        <v>201410</v>
      </c>
      <c r="AUA6">
        <v>198913</v>
      </c>
      <c r="AUB6">
        <v>-6165</v>
      </c>
      <c r="AUC6">
        <v>362559</v>
      </c>
      <c r="AUD6">
        <v>-333066</v>
      </c>
      <c r="AUE6">
        <v>-22702</v>
      </c>
      <c r="AUF6">
        <v>-625</v>
      </c>
      <c r="AUG6">
        <v>1938</v>
      </c>
      <c r="AUH6">
        <v>1313</v>
      </c>
      <c r="AUI6">
        <v>626</v>
      </c>
      <c r="AUJ6">
        <v>361933</v>
      </c>
      <c r="AUK6">
        <v>362559</v>
      </c>
      <c r="AUL6">
        <v>1999</v>
      </c>
      <c r="AUM6">
        <v>1999</v>
      </c>
      <c r="AUN6">
        <v>1999</v>
      </c>
      <c r="AUO6">
        <v>1999</v>
      </c>
      <c r="AUP6">
        <v>1999</v>
      </c>
      <c r="AUQ6">
        <v>1999</v>
      </c>
      <c r="AUR6">
        <v>-2469</v>
      </c>
      <c r="AUS6">
        <v>20346</v>
      </c>
      <c r="AUT6">
        <v>1569</v>
      </c>
      <c r="AUU6">
        <v>21915</v>
      </c>
      <c r="AUV6">
        <v>-7834</v>
      </c>
      <c r="AUW6">
        <v>-10043</v>
      </c>
      <c r="AUX6">
        <v>0</v>
      </c>
      <c r="AUY6">
        <v>21915</v>
      </c>
      <c r="AUZ6">
        <v>-2469</v>
      </c>
      <c r="AVA6">
        <v>219260</v>
      </c>
      <c r="AVB6">
        <v>1569</v>
      </c>
      <c r="AVC6">
        <v>220829</v>
      </c>
      <c r="AVD6">
        <v>-7834</v>
      </c>
      <c r="AVE6">
        <v>-10043</v>
      </c>
      <c r="AVF6">
        <v>2497</v>
      </c>
      <c r="AVG6">
        <v>-2497</v>
      </c>
      <c r="AVH6">
        <v>223326</v>
      </c>
      <c r="AVI6">
        <v>220829</v>
      </c>
      <c r="AVJ6">
        <v>-27740</v>
      </c>
      <c r="AVK6">
        <v>-199651</v>
      </c>
      <c r="AVL6">
        <v>586790</v>
      </c>
      <c r="AVM6">
        <v>49801</v>
      </c>
      <c r="AVN6">
        <v>636591</v>
      </c>
      <c r="AVO6">
        <v>-358634</v>
      </c>
      <c r="AVP6">
        <v>-764</v>
      </c>
      <c r="AVQ6">
        <v>5609</v>
      </c>
      <c r="AVR6">
        <v>4845</v>
      </c>
      <c r="AVS6">
        <v>764</v>
      </c>
      <c r="AVT6">
        <v>635827</v>
      </c>
      <c r="AVU6">
        <v>636591</v>
      </c>
      <c r="AVV6">
        <v>58614</v>
      </c>
      <c r="AVW6">
        <v>349478</v>
      </c>
      <c r="AVX6">
        <v>578709</v>
      </c>
      <c r="AVY6">
        <v>216999</v>
      </c>
      <c r="AVZ6">
        <v>1203800</v>
      </c>
      <c r="AWA6">
        <v>53672</v>
      </c>
      <c r="AWB6">
        <v>312399</v>
      </c>
      <c r="AWC6">
        <v>529347</v>
      </c>
      <c r="AWD6">
        <v>102540</v>
      </c>
      <c r="AWE6">
        <v>997958</v>
      </c>
    </row>
    <row r="7" spans="1:1279" x14ac:dyDescent="0.2">
      <c r="A7" t="s">
        <v>1356</v>
      </c>
      <c r="B7">
        <v>22216</v>
      </c>
      <c r="C7">
        <v>38993</v>
      </c>
      <c r="D7">
        <v>121632</v>
      </c>
      <c r="E7">
        <v>293426</v>
      </c>
      <c r="F7">
        <v>476266</v>
      </c>
      <c r="G7">
        <v>-316784</v>
      </c>
      <c r="H7">
        <v>-624499</v>
      </c>
      <c r="I7">
        <v>-941283</v>
      </c>
      <c r="J7">
        <v>-1910</v>
      </c>
      <c r="K7">
        <v>1980</v>
      </c>
      <c r="L7">
        <v>70</v>
      </c>
      <c r="M7">
        <v>-4031</v>
      </c>
      <c r="N7">
        <v>6596</v>
      </c>
      <c r="O7">
        <v>2565</v>
      </c>
      <c r="P7">
        <v>1548</v>
      </c>
      <c r="Q7">
        <v>15222</v>
      </c>
      <c r="R7">
        <v>16770</v>
      </c>
      <c r="S7">
        <v>4719</v>
      </c>
      <c r="T7">
        <v>-739</v>
      </c>
      <c r="U7">
        <v>3980</v>
      </c>
      <c r="V7">
        <v>-326</v>
      </c>
      <c r="W7">
        <v>2620</v>
      </c>
      <c r="X7">
        <v>2294</v>
      </c>
      <c r="Y7">
        <v>325</v>
      </c>
      <c r="Z7">
        <v>23059</v>
      </c>
      <c r="AA7">
        <v>23384</v>
      </c>
      <c r="AB7">
        <v>-45040</v>
      </c>
      <c r="AC7">
        <v>0</v>
      </c>
      <c r="AD7">
        <v>45040</v>
      </c>
      <c r="AE7">
        <v>0</v>
      </c>
      <c r="AF7">
        <v>0</v>
      </c>
      <c r="AG7">
        <v>0</v>
      </c>
      <c r="AH7">
        <v>45040</v>
      </c>
      <c r="AI7">
        <v>45040</v>
      </c>
      <c r="AJ7">
        <v>5160</v>
      </c>
      <c r="AK7">
        <v>38993</v>
      </c>
      <c r="AL7">
        <v>49099</v>
      </c>
      <c r="AM7">
        <v>121794</v>
      </c>
      <c r="AN7">
        <v>215047</v>
      </c>
      <c r="AO7">
        <v>-595644</v>
      </c>
      <c r="AP7">
        <v>1432040</v>
      </c>
      <c r="AQ7">
        <v>1449869</v>
      </c>
      <c r="AR7">
        <v>-17829</v>
      </c>
      <c r="AS7">
        <v>-48</v>
      </c>
      <c r="AT7">
        <v>0</v>
      </c>
      <c r="AU7">
        <v>-48</v>
      </c>
      <c r="AV7">
        <v>-894</v>
      </c>
      <c r="AW7">
        <v>-56948</v>
      </c>
      <c r="AX7">
        <v>56054</v>
      </c>
      <c r="AY7">
        <v>25409</v>
      </c>
      <c r="AZ7">
        <v>40773</v>
      </c>
      <c r="BA7">
        <v>-15364</v>
      </c>
      <c r="BB7">
        <v>183003</v>
      </c>
      <c r="BC7">
        <v>742966</v>
      </c>
      <c r="BD7">
        <v>-559963</v>
      </c>
      <c r="BE7">
        <v>0</v>
      </c>
      <c r="BF7">
        <v>0</v>
      </c>
      <c r="BG7">
        <v>0</v>
      </c>
      <c r="BH7">
        <v>-486</v>
      </c>
      <c r="BI7">
        <v>2477</v>
      </c>
      <c r="BJ7">
        <v>-2963</v>
      </c>
      <c r="BK7">
        <v>6511</v>
      </c>
      <c r="BL7">
        <v>-31049</v>
      </c>
      <c r="BM7">
        <v>37560</v>
      </c>
      <c r="BN7">
        <v>161503</v>
      </c>
      <c r="BO7">
        <v>18272</v>
      </c>
      <c r="BP7">
        <v>143231</v>
      </c>
      <c r="BQ7">
        <v>0</v>
      </c>
      <c r="BR7">
        <v>755</v>
      </c>
      <c r="BS7">
        <v>0</v>
      </c>
      <c r="BT7">
        <v>755</v>
      </c>
      <c r="BU7">
        <v>5054</v>
      </c>
      <c r="BV7">
        <v>1074</v>
      </c>
      <c r="BW7">
        <v>3980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180009</v>
      </c>
      <c r="EO7">
        <v>94048</v>
      </c>
      <c r="EP7">
        <v>85961</v>
      </c>
      <c r="EQ7">
        <v>48</v>
      </c>
      <c r="ER7">
        <v>-88288</v>
      </c>
      <c r="ES7">
        <v>1037</v>
      </c>
      <c r="ET7">
        <v>-89325</v>
      </c>
      <c r="EU7">
        <v>31851</v>
      </c>
      <c r="EV7">
        <v>2810</v>
      </c>
      <c r="EW7">
        <v>29041</v>
      </c>
      <c r="EX7">
        <v>646147</v>
      </c>
      <c r="EY7">
        <v>297546</v>
      </c>
      <c r="EZ7">
        <v>348601</v>
      </c>
      <c r="FA7">
        <v>0</v>
      </c>
      <c r="FB7">
        <v>0</v>
      </c>
      <c r="FC7">
        <v>0</v>
      </c>
      <c r="FD7">
        <v>8367</v>
      </c>
      <c r="FE7">
        <v>-27112</v>
      </c>
      <c r="FF7">
        <v>35479</v>
      </c>
      <c r="FG7">
        <v>27415</v>
      </c>
      <c r="FH7">
        <v>82633</v>
      </c>
      <c r="FI7">
        <v>-55218</v>
      </c>
      <c r="FJ7">
        <v>1956553</v>
      </c>
      <c r="FK7">
        <v>2305154</v>
      </c>
      <c r="FL7">
        <v>-348601</v>
      </c>
      <c r="FM7">
        <v>0</v>
      </c>
      <c r="FN7">
        <v>0</v>
      </c>
      <c r="FO7">
        <v>0</v>
      </c>
      <c r="FP7">
        <v>-88912</v>
      </c>
      <c r="FQ7">
        <v>-53433</v>
      </c>
      <c r="FR7">
        <v>-35479</v>
      </c>
      <c r="FS7">
        <v>68826</v>
      </c>
      <c r="FT7">
        <v>13608</v>
      </c>
      <c r="FU7">
        <v>55218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1752</v>
      </c>
      <c r="IE7">
        <v>2</v>
      </c>
      <c r="IF7">
        <v>-1890</v>
      </c>
      <c r="IG7">
        <v>-8262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3720</v>
      </c>
      <c r="IQ7">
        <v>-2</v>
      </c>
      <c r="IR7">
        <v>100313</v>
      </c>
      <c r="IS7">
        <v>-88241</v>
      </c>
      <c r="IT7">
        <v>-5472</v>
      </c>
      <c r="IU7">
        <v>0</v>
      </c>
      <c r="IV7">
        <v>-98423</v>
      </c>
      <c r="IW7">
        <v>96503</v>
      </c>
      <c r="IX7">
        <v>5472</v>
      </c>
      <c r="IY7">
        <v>0</v>
      </c>
      <c r="IZ7">
        <v>98423</v>
      </c>
      <c r="JA7">
        <v>-96503</v>
      </c>
      <c r="JB7">
        <v>1983447</v>
      </c>
      <c r="JC7">
        <v>2171873</v>
      </c>
      <c r="JD7">
        <v>-188426</v>
      </c>
      <c r="JE7">
        <v>0</v>
      </c>
      <c r="JF7">
        <v>0</v>
      </c>
      <c r="JG7">
        <v>0</v>
      </c>
      <c r="JH7">
        <v>166118</v>
      </c>
      <c r="JI7">
        <v>55612</v>
      </c>
      <c r="JJ7">
        <v>110506</v>
      </c>
      <c r="JK7">
        <v>249923</v>
      </c>
      <c r="JL7">
        <v>285418</v>
      </c>
      <c r="JM7">
        <v>-35495</v>
      </c>
      <c r="JN7">
        <v>228347</v>
      </c>
      <c r="JO7">
        <v>725</v>
      </c>
      <c r="JP7">
        <v>5557</v>
      </c>
      <c r="JQ7">
        <v>13234</v>
      </c>
      <c r="JR7">
        <v>757843</v>
      </c>
      <c r="JS7">
        <v>0</v>
      </c>
      <c r="JT7">
        <v>18542</v>
      </c>
      <c r="JU7">
        <v>-8873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787050</v>
      </c>
      <c r="LO7">
        <v>1267640</v>
      </c>
      <c r="LP7">
        <v>-480590</v>
      </c>
      <c r="LQ7">
        <v>-725</v>
      </c>
      <c r="LR7">
        <v>-230475</v>
      </c>
      <c r="LS7">
        <v>66222</v>
      </c>
      <c r="LT7">
        <v>-296697</v>
      </c>
      <c r="LU7">
        <v>150808</v>
      </c>
      <c r="LV7">
        <v>-53835</v>
      </c>
      <c r="LW7">
        <v>204643</v>
      </c>
      <c r="LX7">
        <v>605467</v>
      </c>
      <c r="LY7">
        <v>922641</v>
      </c>
      <c r="LZ7">
        <v>-317174</v>
      </c>
      <c r="MA7">
        <v>0</v>
      </c>
      <c r="MB7">
        <v>0</v>
      </c>
      <c r="MC7">
        <v>0</v>
      </c>
      <c r="MD7">
        <v>-28171</v>
      </c>
      <c r="ME7">
        <v>-190263</v>
      </c>
      <c r="MF7">
        <v>162092</v>
      </c>
      <c r="MG7">
        <v>231093</v>
      </c>
      <c r="MH7">
        <v>404601</v>
      </c>
      <c r="MI7">
        <v>-173508</v>
      </c>
      <c r="MJ7">
        <v>3756687</v>
      </c>
      <c r="MK7">
        <v>3439513</v>
      </c>
      <c r="ML7">
        <v>317174</v>
      </c>
      <c r="MM7">
        <v>0</v>
      </c>
      <c r="MN7">
        <v>0</v>
      </c>
      <c r="MO7">
        <v>0</v>
      </c>
      <c r="MP7">
        <v>-40258</v>
      </c>
      <c r="MQ7">
        <v>121834</v>
      </c>
      <c r="MR7">
        <v>-162092</v>
      </c>
      <c r="MS7">
        <v>405091</v>
      </c>
      <c r="MT7">
        <v>231584</v>
      </c>
      <c r="MU7">
        <v>173507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10382</v>
      </c>
      <c r="OY7">
        <v>1129543</v>
      </c>
      <c r="OZ7">
        <v>-1119161</v>
      </c>
      <c r="PA7">
        <v>0</v>
      </c>
      <c r="PB7">
        <v>3</v>
      </c>
      <c r="PC7">
        <v>35507</v>
      </c>
      <c r="PD7">
        <v>-35504</v>
      </c>
      <c r="PE7">
        <v>-4515</v>
      </c>
      <c r="PF7">
        <v>37501</v>
      </c>
      <c r="PG7">
        <v>-42016</v>
      </c>
      <c r="PH7">
        <v>728</v>
      </c>
      <c r="PI7">
        <v>0</v>
      </c>
      <c r="PJ7">
        <v>8</v>
      </c>
      <c r="PK7">
        <v>-226</v>
      </c>
      <c r="PL7">
        <v>1088967</v>
      </c>
      <c r="PM7">
        <v>0</v>
      </c>
      <c r="PN7">
        <v>34886</v>
      </c>
      <c r="PO7">
        <v>40421</v>
      </c>
      <c r="PP7">
        <v>-569476</v>
      </c>
      <c r="PQ7">
        <v>0</v>
      </c>
      <c r="PR7">
        <v>-16861</v>
      </c>
      <c r="PS7">
        <v>-20949</v>
      </c>
      <c r="PT7">
        <v>0</v>
      </c>
      <c r="PU7">
        <v>0</v>
      </c>
      <c r="PV7">
        <v>0</v>
      </c>
      <c r="PW7">
        <v>0</v>
      </c>
      <c r="PX7">
        <v>569476</v>
      </c>
      <c r="PY7">
        <v>0</v>
      </c>
      <c r="PZ7">
        <v>16861</v>
      </c>
      <c r="QA7">
        <v>20949</v>
      </c>
      <c r="QB7">
        <v>0</v>
      </c>
      <c r="QC7">
        <v>0</v>
      </c>
      <c r="QD7">
        <v>0</v>
      </c>
      <c r="QE7">
        <v>0</v>
      </c>
      <c r="QF7">
        <v>569476</v>
      </c>
      <c r="QG7">
        <v>0</v>
      </c>
      <c r="QH7">
        <v>16861</v>
      </c>
      <c r="QI7">
        <v>20949</v>
      </c>
      <c r="QJ7">
        <v>30849</v>
      </c>
      <c r="QK7">
        <v>0</v>
      </c>
      <c r="QL7">
        <v>343</v>
      </c>
      <c r="QM7">
        <v>-3260</v>
      </c>
      <c r="QN7">
        <v>10382</v>
      </c>
      <c r="QO7">
        <v>61827</v>
      </c>
      <c r="QP7">
        <v>-51445</v>
      </c>
      <c r="QQ7">
        <v>0</v>
      </c>
      <c r="QR7">
        <v>3</v>
      </c>
      <c r="QS7">
        <v>688</v>
      </c>
      <c r="QT7">
        <v>-685</v>
      </c>
      <c r="QU7">
        <v>-4515</v>
      </c>
      <c r="QV7">
        <v>-2336</v>
      </c>
      <c r="QW7">
        <v>-2179</v>
      </c>
      <c r="QX7">
        <v>728</v>
      </c>
      <c r="QY7">
        <v>0</v>
      </c>
      <c r="QZ7">
        <v>8</v>
      </c>
      <c r="RA7">
        <v>-226</v>
      </c>
      <c r="RB7">
        <v>28027</v>
      </c>
      <c r="RC7">
        <v>0</v>
      </c>
      <c r="RD7">
        <v>312</v>
      </c>
      <c r="RE7">
        <v>841</v>
      </c>
      <c r="RF7">
        <v>30849</v>
      </c>
      <c r="RG7">
        <v>0</v>
      </c>
      <c r="RH7">
        <v>343</v>
      </c>
      <c r="RI7">
        <v>-3260</v>
      </c>
      <c r="RJ7">
        <v>-8159</v>
      </c>
      <c r="RK7">
        <v>0</v>
      </c>
      <c r="RL7">
        <v>22</v>
      </c>
      <c r="RM7">
        <v>4824</v>
      </c>
      <c r="RN7">
        <v>69986</v>
      </c>
      <c r="RO7">
        <v>61827</v>
      </c>
      <c r="RP7">
        <v>8159</v>
      </c>
      <c r="RQ7">
        <v>0</v>
      </c>
      <c r="RR7">
        <v>666</v>
      </c>
      <c r="RS7">
        <v>688</v>
      </c>
      <c r="RT7">
        <v>-22</v>
      </c>
      <c r="RU7">
        <v>-7160</v>
      </c>
      <c r="RV7">
        <v>-2336</v>
      </c>
      <c r="RW7">
        <v>-4824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-498240</v>
      </c>
      <c r="SW7">
        <v>0</v>
      </c>
      <c r="SX7">
        <v>-17958</v>
      </c>
      <c r="SY7">
        <v>-18888</v>
      </c>
      <c r="SZ7">
        <v>0</v>
      </c>
      <c r="TA7">
        <v>0</v>
      </c>
      <c r="TB7">
        <v>0</v>
      </c>
      <c r="TC7">
        <v>0</v>
      </c>
      <c r="TD7">
        <v>491464</v>
      </c>
      <c r="TE7">
        <v>0</v>
      </c>
      <c r="TF7">
        <v>17713</v>
      </c>
      <c r="TG7">
        <v>18631</v>
      </c>
      <c r="TH7">
        <v>0</v>
      </c>
      <c r="TI7">
        <v>0</v>
      </c>
      <c r="TJ7">
        <v>0</v>
      </c>
      <c r="TK7">
        <v>0</v>
      </c>
      <c r="TL7">
        <v>6776</v>
      </c>
      <c r="TM7">
        <v>0</v>
      </c>
      <c r="TN7">
        <v>244</v>
      </c>
      <c r="TO7">
        <v>257</v>
      </c>
      <c r="TP7">
        <v>491464</v>
      </c>
      <c r="TQ7">
        <v>498240</v>
      </c>
      <c r="TR7">
        <v>-6776</v>
      </c>
      <c r="TS7">
        <v>0</v>
      </c>
      <c r="TT7">
        <v>17713</v>
      </c>
      <c r="TU7">
        <v>17958</v>
      </c>
      <c r="TV7">
        <v>-245</v>
      </c>
      <c r="TW7">
        <v>18631</v>
      </c>
      <c r="TX7">
        <v>18888</v>
      </c>
      <c r="TY7">
        <v>-257</v>
      </c>
      <c r="TZ7">
        <v>6776</v>
      </c>
      <c r="UA7">
        <v>8159</v>
      </c>
      <c r="UB7">
        <v>-1383</v>
      </c>
      <c r="UC7">
        <v>0</v>
      </c>
      <c r="UD7">
        <v>244</v>
      </c>
      <c r="UE7">
        <v>-22</v>
      </c>
      <c r="UF7">
        <v>266</v>
      </c>
      <c r="UG7">
        <v>257</v>
      </c>
      <c r="UH7">
        <v>-4824</v>
      </c>
      <c r="UI7">
        <v>5081</v>
      </c>
      <c r="UJ7">
        <v>1130926</v>
      </c>
      <c r="UK7">
        <v>1129543</v>
      </c>
      <c r="UL7">
        <v>1383</v>
      </c>
      <c r="UM7">
        <v>0</v>
      </c>
      <c r="UN7">
        <v>35241</v>
      </c>
      <c r="UO7">
        <v>35507</v>
      </c>
      <c r="UP7">
        <v>-266</v>
      </c>
      <c r="UQ7">
        <v>32420</v>
      </c>
      <c r="UR7">
        <v>37501</v>
      </c>
      <c r="US7">
        <v>-5081</v>
      </c>
      <c r="UT7">
        <v>2140187</v>
      </c>
      <c r="UU7">
        <v>316299</v>
      </c>
      <c r="UV7">
        <v>1823888</v>
      </c>
      <c r="UW7">
        <v>-3016</v>
      </c>
      <c r="UX7">
        <v>-358</v>
      </c>
      <c r="UY7">
        <v>-2658</v>
      </c>
      <c r="UZ7">
        <v>8971</v>
      </c>
      <c r="VA7">
        <v>379</v>
      </c>
      <c r="VB7">
        <v>8592</v>
      </c>
      <c r="VC7">
        <v>269185</v>
      </c>
      <c r="VD7">
        <v>98500</v>
      </c>
      <c r="VE7">
        <v>170685</v>
      </c>
      <c r="VF7">
        <v>79675</v>
      </c>
      <c r="VG7">
        <v>115321</v>
      </c>
      <c r="VH7">
        <v>-35646</v>
      </c>
      <c r="VI7">
        <v>0</v>
      </c>
      <c r="VJ7">
        <v>0</v>
      </c>
      <c r="VK7">
        <v>0</v>
      </c>
      <c r="VL7">
        <v>0</v>
      </c>
      <c r="VM7">
        <v>-2393</v>
      </c>
      <c r="VN7">
        <v>2393</v>
      </c>
      <c r="VO7">
        <v>-3427</v>
      </c>
      <c r="VP7">
        <v>3246</v>
      </c>
      <c r="VQ7">
        <v>-6673</v>
      </c>
      <c r="VR7">
        <v>-1154628</v>
      </c>
      <c r="VS7">
        <v>1525</v>
      </c>
      <c r="VT7">
        <v>-879</v>
      </c>
      <c r="VU7">
        <v>-76927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265688</v>
      </c>
      <c r="YG7">
        <v>879335</v>
      </c>
      <c r="YH7">
        <v>-613647</v>
      </c>
      <c r="YI7">
        <v>654</v>
      </c>
      <c r="YJ7">
        <v>2009</v>
      </c>
      <c r="YK7">
        <v>-5526</v>
      </c>
      <c r="YL7">
        <v>7535</v>
      </c>
      <c r="YM7">
        <v>28993</v>
      </c>
      <c r="YN7">
        <v>142491</v>
      </c>
      <c r="YO7">
        <v>-113498</v>
      </c>
      <c r="YP7">
        <v>288842</v>
      </c>
      <c r="YQ7">
        <v>308809</v>
      </c>
      <c r="YR7">
        <v>-19967</v>
      </c>
      <c r="YS7">
        <v>0</v>
      </c>
      <c r="YT7">
        <v>-479</v>
      </c>
      <c r="YU7">
        <v>479</v>
      </c>
      <c r="YV7">
        <v>-9424</v>
      </c>
      <c r="YW7">
        <v>8216</v>
      </c>
      <c r="YX7">
        <v>-17640</v>
      </c>
      <c r="YY7">
        <v>30045</v>
      </c>
      <c r="YZ7">
        <v>3633</v>
      </c>
      <c r="ZA7">
        <v>26412</v>
      </c>
      <c r="ZB7">
        <v>2485550</v>
      </c>
      <c r="ZC7">
        <v>2465583</v>
      </c>
      <c r="ZD7">
        <v>19967</v>
      </c>
      <c r="ZE7">
        <v>-3016</v>
      </c>
      <c r="ZF7">
        <v>-2537</v>
      </c>
      <c r="ZG7">
        <v>-479</v>
      </c>
      <c r="ZH7">
        <v>10980</v>
      </c>
      <c r="ZI7">
        <v>-6660</v>
      </c>
      <c r="ZJ7">
        <v>17640</v>
      </c>
      <c r="ZK7">
        <v>294752</v>
      </c>
      <c r="ZL7">
        <v>321164</v>
      </c>
      <c r="ZM7">
        <v>-26412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627384</v>
      </c>
      <c r="ABW7">
        <v>1477821</v>
      </c>
      <c r="ABX7">
        <v>-850437</v>
      </c>
      <c r="ABY7">
        <v>0</v>
      </c>
      <c r="ABZ7">
        <v>0</v>
      </c>
      <c r="ACA7">
        <v>0</v>
      </c>
      <c r="ACB7">
        <v>1158</v>
      </c>
      <c r="ACC7">
        <v>7870</v>
      </c>
      <c r="ACD7">
        <v>-6712</v>
      </c>
      <c r="ACE7">
        <v>31804</v>
      </c>
      <c r="ACF7">
        <v>97179</v>
      </c>
      <c r="ACG7">
        <v>-65375</v>
      </c>
      <c r="ACH7">
        <v>57522</v>
      </c>
      <c r="ACI7">
        <v>9085</v>
      </c>
      <c r="ACJ7">
        <v>48437</v>
      </c>
      <c r="ACK7">
        <v>0</v>
      </c>
      <c r="ACL7">
        <v>0</v>
      </c>
      <c r="ACM7">
        <v>0</v>
      </c>
      <c r="ACN7">
        <v>0</v>
      </c>
      <c r="ACO7">
        <v>-1968</v>
      </c>
      <c r="ACP7">
        <v>1427</v>
      </c>
      <c r="ACQ7">
        <v>-3395</v>
      </c>
      <c r="ACR7">
        <v>492969</v>
      </c>
      <c r="ACS7">
        <v>0</v>
      </c>
      <c r="ACT7">
        <v>8703</v>
      </c>
      <c r="ACU7">
        <v>10856</v>
      </c>
      <c r="ACV7">
        <v>133159</v>
      </c>
      <c r="ACW7">
        <v>0</v>
      </c>
      <c r="ACX7">
        <v>9</v>
      </c>
      <c r="ACY7">
        <v>15658</v>
      </c>
      <c r="ACZ7">
        <v>536486</v>
      </c>
      <c r="ADA7">
        <v>360615</v>
      </c>
      <c r="ADB7">
        <v>175871</v>
      </c>
      <c r="ADC7">
        <v>0</v>
      </c>
      <c r="ADD7">
        <v>0</v>
      </c>
      <c r="ADE7">
        <v>0</v>
      </c>
      <c r="ADF7">
        <v>-281</v>
      </c>
      <c r="ADG7">
        <v>1719</v>
      </c>
      <c r="ADH7">
        <v>-2000</v>
      </c>
      <c r="ADI7">
        <v>38369</v>
      </c>
      <c r="ADJ7">
        <v>-3887</v>
      </c>
      <c r="ADK7">
        <v>42256</v>
      </c>
      <c r="ADL7">
        <v>1311034</v>
      </c>
      <c r="ADM7">
        <v>1486905</v>
      </c>
      <c r="ADN7">
        <v>-175871</v>
      </c>
      <c r="ADO7">
        <v>0</v>
      </c>
      <c r="ADP7">
        <v>0</v>
      </c>
      <c r="ADQ7">
        <v>0</v>
      </c>
      <c r="ADR7">
        <v>9870</v>
      </c>
      <c r="ADS7">
        <v>7870</v>
      </c>
      <c r="ADT7">
        <v>2000</v>
      </c>
      <c r="ADU7">
        <v>56350</v>
      </c>
      <c r="ADV7">
        <v>98606</v>
      </c>
      <c r="ADW7">
        <v>-42256</v>
      </c>
      <c r="ADX7">
        <v>5211</v>
      </c>
      <c r="ADY7">
        <v>528</v>
      </c>
      <c r="ADZ7">
        <v>4683</v>
      </c>
      <c r="AEA7">
        <v>0</v>
      </c>
      <c r="AEB7">
        <v>249</v>
      </c>
      <c r="AEC7">
        <v>134</v>
      </c>
      <c r="AED7">
        <v>115</v>
      </c>
      <c r="AEE7">
        <v>-2142</v>
      </c>
      <c r="AEF7">
        <v>-2142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528</v>
      </c>
      <c r="AEQ7">
        <v>0</v>
      </c>
      <c r="AER7">
        <v>134</v>
      </c>
      <c r="AES7">
        <v>134</v>
      </c>
      <c r="AET7">
        <v>0</v>
      </c>
      <c r="AEU7">
        <v>-2142</v>
      </c>
      <c r="AEV7">
        <v>-2142</v>
      </c>
      <c r="AEW7">
        <v>0</v>
      </c>
      <c r="AEX7">
        <v>5211</v>
      </c>
      <c r="AEY7">
        <v>528</v>
      </c>
      <c r="AEZ7">
        <v>4683</v>
      </c>
      <c r="AFA7">
        <v>0</v>
      </c>
      <c r="AFB7">
        <v>249</v>
      </c>
      <c r="AFC7">
        <v>134</v>
      </c>
      <c r="AFD7">
        <v>115</v>
      </c>
      <c r="AFE7">
        <v>-2142</v>
      </c>
      <c r="AFF7">
        <v>-2142</v>
      </c>
      <c r="AFG7">
        <v>0</v>
      </c>
      <c r="AFH7">
        <v>150834</v>
      </c>
      <c r="AFI7">
        <v>177606</v>
      </c>
      <c r="AFJ7">
        <v>-26772</v>
      </c>
      <c r="AFK7">
        <v>38323</v>
      </c>
      <c r="AFL7">
        <v>-18562</v>
      </c>
      <c r="AFM7">
        <v>56885</v>
      </c>
      <c r="AFN7">
        <v>512</v>
      </c>
      <c r="AFO7">
        <v>13126</v>
      </c>
      <c r="AFP7">
        <v>-12614</v>
      </c>
      <c r="AFQ7">
        <v>-9613</v>
      </c>
      <c r="AFR7">
        <v>865</v>
      </c>
      <c r="AFS7">
        <v>-10478</v>
      </c>
      <c r="AFT7">
        <v>85857</v>
      </c>
      <c r="AFU7">
        <v>106323</v>
      </c>
      <c r="AFV7">
        <v>-20466</v>
      </c>
      <c r="AFW7">
        <v>11046</v>
      </c>
      <c r="AFX7">
        <v>0</v>
      </c>
      <c r="AFY7">
        <v>11046</v>
      </c>
      <c r="AFZ7">
        <v>-8</v>
      </c>
      <c r="AGA7">
        <v>-16653</v>
      </c>
      <c r="AGB7">
        <v>-1197</v>
      </c>
      <c r="AGC7">
        <v>-15456</v>
      </c>
      <c r="AGD7">
        <v>30456</v>
      </c>
      <c r="AGE7">
        <v>94171</v>
      </c>
      <c r="AGF7">
        <v>-63715</v>
      </c>
      <c r="AGG7">
        <v>36924</v>
      </c>
      <c r="AGH7">
        <v>0</v>
      </c>
      <c r="AGI7">
        <v>-1311</v>
      </c>
      <c r="AGJ7">
        <v>32864</v>
      </c>
      <c r="AGK7">
        <v>-34175</v>
      </c>
      <c r="AGL7">
        <v>501793</v>
      </c>
      <c r="AGM7">
        <v>433405</v>
      </c>
      <c r="AGN7">
        <v>68388</v>
      </c>
      <c r="AGO7">
        <v>-136079</v>
      </c>
      <c r="AGP7">
        <v>-31231</v>
      </c>
      <c r="AGQ7">
        <v>-104848</v>
      </c>
      <c r="AGR7">
        <v>27184</v>
      </c>
      <c r="AGS7">
        <v>28379</v>
      </c>
      <c r="AGT7">
        <v>-1195</v>
      </c>
      <c r="AGU7">
        <v>-2350</v>
      </c>
      <c r="AGV7">
        <v>-34193</v>
      </c>
      <c r="AGW7">
        <v>31843</v>
      </c>
      <c r="AGX7">
        <v>115082</v>
      </c>
      <c r="AGY7">
        <v>72516</v>
      </c>
      <c r="AGZ7">
        <v>42566</v>
      </c>
      <c r="AHA7">
        <v>0</v>
      </c>
      <c r="AHB7">
        <v>6</v>
      </c>
      <c r="AHC7">
        <v>-6</v>
      </c>
      <c r="AHD7">
        <v>12116</v>
      </c>
      <c r="AHE7">
        <v>-1701</v>
      </c>
      <c r="AHF7">
        <v>13817</v>
      </c>
      <c r="AHG7">
        <v>28624</v>
      </c>
      <c r="AHH7">
        <v>357</v>
      </c>
      <c r="AHI7">
        <v>28267</v>
      </c>
      <c r="AHJ7">
        <v>768940</v>
      </c>
      <c r="AHK7">
        <v>811506</v>
      </c>
      <c r="AHL7">
        <v>-42566</v>
      </c>
      <c r="AHM7">
        <v>-86711</v>
      </c>
      <c r="AHN7">
        <v>-86717</v>
      </c>
      <c r="AHO7">
        <v>6</v>
      </c>
      <c r="AHP7">
        <v>27688</v>
      </c>
      <c r="AHQ7">
        <v>41505</v>
      </c>
      <c r="AHR7">
        <v>-13817</v>
      </c>
      <c r="AHS7">
        <v>-29928</v>
      </c>
      <c r="AHT7">
        <v>-1661</v>
      </c>
      <c r="AHU7">
        <v>-28267</v>
      </c>
      <c r="AHV7">
        <v>6351236</v>
      </c>
      <c r="AHW7">
        <v>6723539</v>
      </c>
      <c r="AHX7">
        <v>-372303</v>
      </c>
      <c r="AHY7">
        <v>35261</v>
      </c>
      <c r="AHZ7">
        <v>-18920</v>
      </c>
      <c r="AIA7">
        <v>54181</v>
      </c>
      <c r="AIB7">
        <v>174228</v>
      </c>
      <c r="AIC7">
        <v>55681</v>
      </c>
      <c r="AID7">
        <v>118547</v>
      </c>
      <c r="AIE7">
        <v>551788</v>
      </c>
      <c r="AIF7">
        <v>558093</v>
      </c>
      <c r="AIG7">
        <v>-6305</v>
      </c>
      <c r="AIH7">
        <v>635131</v>
      </c>
      <c r="AII7">
        <v>973694</v>
      </c>
      <c r="AIJ7">
        <v>-338563</v>
      </c>
      <c r="AIK7">
        <v>11771</v>
      </c>
      <c r="AIL7">
        <v>0</v>
      </c>
      <c r="AIM7">
        <v>11771</v>
      </c>
      <c r="AIN7">
        <v>5072</v>
      </c>
      <c r="AIO7">
        <v>84</v>
      </c>
      <c r="AIP7">
        <v>4988</v>
      </c>
      <c r="AIQ7">
        <v>-2529</v>
      </c>
      <c r="AIR7">
        <v>-27573</v>
      </c>
      <c r="AIS7">
        <v>25044</v>
      </c>
      <c r="AIT7">
        <v>2531738</v>
      </c>
      <c r="AIU7">
        <v>1267072</v>
      </c>
      <c r="AIV7">
        <v>1264666</v>
      </c>
      <c r="AIW7">
        <v>0</v>
      </c>
      <c r="AIX7">
        <v>-38449</v>
      </c>
      <c r="AIY7">
        <v>38449</v>
      </c>
      <c r="AIZ7">
        <v>62887</v>
      </c>
      <c r="AJA7">
        <v>880</v>
      </c>
      <c r="AJB7">
        <v>62007</v>
      </c>
      <c r="AJC7">
        <v>46147</v>
      </c>
      <c r="AJD7">
        <v>110865</v>
      </c>
      <c r="AJE7">
        <v>-64718</v>
      </c>
      <c r="AJF7">
        <v>1902267</v>
      </c>
      <c r="AJG7">
        <v>2674428</v>
      </c>
      <c r="AJH7">
        <v>-772161</v>
      </c>
      <c r="AJI7">
        <v>-136758</v>
      </c>
      <c r="AJJ7">
        <v>-31885</v>
      </c>
      <c r="AJK7">
        <v>-104873</v>
      </c>
      <c r="AJL7">
        <v>-188905</v>
      </c>
      <c r="AJM7">
        <v>90112</v>
      </c>
      <c r="AJN7">
        <v>-279017</v>
      </c>
      <c r="AJO7">
        <v>133460</v>
      </c>
      <c r="AJP7">
        <v>57274</v>
      </c>
      <c r="AJQ7">
        <v>76186</v>
      </c>
      <c r="AJR7">
        <v>2199328</v>
      </c>
      <c r="AJS7">
        <v>1976286</v>
      </c>
      <c r="AJT7">
        <v>223042</v>
      </c>
      <c r="AJU7">
        <v>0</v>
      </c>
      <c r="AJV7">
        <v>-473</v>
      </c>
      <c r="AJW7">
        <v>473</v>
      </c>
      <c r="AJX7">
        <v>-17015</v>
      </c>
      <c r="AJY7">
        <v>-110606</v>
      </c>
      <c r="AJZ7">
        <v>93591</v>
      </c>
      <c r="AKA7">
        <v>353661</v>
      </c>
      <c r="AKB7">
        <v>383868</v>
      </c>
      <c r="AKC7">
        <v>-30207</v>
      </c>
      <c r="AKD7">
        <v>11420372</v>
      </c>
      <c r="AKE7">
        <v>11638732</v>
      </c>
      <c r="AKF7">
        <v>-218360</v>
      </c>
      <c r="AKG7">
        <v>-89727</v>
      </c>
      <c r="AKH7">
        <v>-89254</v>
      </c>
      <c r="AKI7">
        <v>-473</v>
      </c>
      <c r="AKJ7">
        <v>53282</v>
      </c>
      <c r="AKK7">
        <v>146757</v>
      </c>
      <c r="AKL7">
        <v>-93475</v>
      </c>
      <c r="AKM7">
        <v>728866</v>
      </c>
      <c r="AKN7">
        <v>698659</v>
      </c>
      <c r="AKO7">
        <v>30207</v>
      </c>
      <c r="AKP7">
        <v>6912</v>
      </c>
      <c r="AKQ7">
        <v>6912</v>
      </c>
      <c r="AKR7">
        <v>1227451</v>
      </c>
      <c r="AKS7">
        <v>527150</v>
      </c>
      <c r="AKT7">
        <v>1754601</v>
      </c>
      <c r="AKU7">
        <v>4338</v>
      </c>
      <c r="AKV7">
        <v>5226</v>
      </c>
      <c r="AKW7">
        <v>9564</v>
      </c>
      <c r="AKX7">
        <v>60436</v>
      </c>
      <c r="AKY7">
        <v>638568</v>
      </c>
      <c r="AKZ7">
        <v>1576307</v>
      </c>
      <c r="ALA7">
        <v>5111</v>
      </c>
      <c r="ALB7">
        <v>88009</v>
      </c>
      <c r="ALC7">
        <v>9969</v>
      </c>
      <c r="ALD7">
        <v>108991</v>
      </c>
      <c r="ALE7">
        <v>212080</v>
      </c>
      <c r="ALF7">
        <v>4184</v>
      </c>
      <c r="ALG7">
        <v>3924</v>
      </c>
      <c r="ALH7">
        <v>2762</v>
      </c>
      <c r="ALI7">
        <v>28473</v>
      </c>
      <c r="ALJ7">
        <v>39343</v>
      </c>
      <c r="ALK7">
        <v>13827</v>
      </c>
      <c r="ALL7">
        <v>93361</v>
      </c>
      <c r="ALM7">
        <v>101768</v>
      </c>
      <c r="ALN7">
        <v>484759</v>
      </c>
      <c r="ALO7">
        <v>693714</v>
      </c>
      <c r="ALP7">
        <v>89</v>
      </c>
      <c r="ALQ7">
        <v>10165</v>
      </c>
      <c r="ALR7">
        <v>10254</v>
      </c>
      <c r="ALS7">
        <v>1871204</v>
      </c>
      <c r="ALT7">
        <v>41499</v>
      </c>
      <c r="ALU7">
        <v>457199</v>
      </c>
      <c r="ALV7">
        <v>230208</v>
      </c>
      <c r="ALW7">
        <v>750304</v>
      </c>
      <c r="ALX7">
        <v>1479209</v>
      </c>
      <c r="ALY7">
        <v>41460</v>
      </c>
      <c r="ALZ7">
        <v>271049</v>
      </c>
      <c r="AMA7">
        <v>209632</v>
      </c>
      <c r="AMB7">
        <v>448873</v>
      </c>
      <c r="AMC7">
        <v>971015</v>
      </c>
      <c r="AMD7">
        <v>39</v>
      </c>
      <c r="AME7">
        <v>186150</v>
      </c>
      <c r="AMF7">
        <v>20575</v>
      </c>
      <c r="AMG7">
        <v>301431</v>
      </c>
      <c r="AMH7">
        <v>508194</v>
      </c>
      <c r="AMI7">
        <v>927</v>
      </c>
      <c r="AMJ7">
        <v>84085</v>
      </c>
      <c r="AMK7">
        <v>2780</v>
      </c>
      <c r="AML7">
        <v>65128</v>
      </c>
      <c r="AMM7">
        <v>152920</v>
      </c>
      <c r="AMN7">
        <v>4146516</v>
      </c>
      <c r="AMO7">
        <v>-316784</v>
      </c>
      <c r="AMP7">
        <v>-624499</v>
      </c>
      <c r="AMQ7">
        <v>-941283</v>
      </c>
      <c r="AMR7">
        <v>53720</v>
      </c>
      <c r="AMS7">
        <v>245418</v>
      </c>
      <c r="AMT7">
        <v>174702</v>
      </c>
      <c r="AMU7">
        <v>669283</v>
      </c>
      <c r="AMV7">
        <v>1326912</v>
      </c>
      <c r="AMW7">
        <v>-4157</v>
      </c>
      <c r="AMX7">
        <v>-4157</v>
      </c>
      <c r="AMY7">
        <v>-36787</v>
      </c>
      <c r="AMZ7">
        <v>-79550</v>
      </c>
      <c r="ANA7">
        <v>-164893</v>
      </c>
      <c r="ANB7">
        <v>-285387</v>
      </c>
      <c r="ANC7">
        <v>-36602</v>
      </c>
      <c r="AND7">
        <v>-81142</v>
      </c>
      <c r="ANE7">
        <v>-174684</v>
      </c>
      <c r="ANF7">
        <v>-296586</v>
      </c>
      <c r="ANG7">
        <v>506600</v>
      </c>
      <c r="ANH7">
        <v>0</v>
      </c>
      <c r="ANI7">
        <v>185</v>
      </c>
      <c r="ANJ7">
        <v>127</v>
      </c>
      <c r="ANK7">
        <v>-9791</v>
      </c>
      <c r="ANL7">
        <v>-9480</v>
      </c>
      <c r="ANM7">
        <v>0</v>
      </c>
      <c r="ANN7">
        <v>0</v>
      </c>
      <c r="ANO7">
        <v>-1719</v>
      </c>
      <c r="ANP7">
        <v>0</v>
      </c>
      <c r="ANQ7">
        <v>-1719</v>
      </c>
      <c r="ANR7">
        <v>-6306</v>
      </c>
      <c r="ANS7">
        <v>25044</v>
      </c>
      <c r="ANT7">
        <v>-64718</v>
      </c>
      <c r="ANU7">
        <v>76185</v>
      </c>
      <c r="ANV7">
        <v>-30206</v>
      </c>
      <c r="ANW7">
        <v>30206</v>
      </c>
      <c r="ANX7">
        <v>0</v>
      </c>
      <c r="ANY7">
        <v>1869</v>
      </c>
      <c r="ANZ7">
        <v>-935</v>
      </c>
      <c r="AOA7">
        <v>-1017</v>
      </c>
      <c r="AOB7">
        <v>82</v>
      </c>
      <c r="AOC7">
        <v>-82</v>
      </c>
      <c r="AOD7">
        <v>-14934</v>
      </c>
      <c r="AOE7">
        <v>274946</v>
      </c>
      <c r="AOF7">
        <v>260012</v>
      </c>
      <c r="AOG7">
        <v>-27572</v>
      </c>
      <c r="AOH7">
        <v>49515</v>
      </c>
      <c r="AOI7">
        <v>21943</v>
      </c>
      <c r="AOJ7">
        <v>15241</v>
      </c>
      <c r="AOK7">
        <v>73530</v>
      </c>
      <c r="AOL7">
        <v>88771</v>
      </c>
      <c r="AOM7">
        <v>-6403</v>
      </c>
      <c r="AON7">
        <v>93027</v>
      </c>
      <c r="AOO7">
        <v>86624</v>
      </c>
      <c r="AOP7">
        <v>33668</v>
      </c>
      <c r="AOQ7">
        <v>90099</v>
      </c>
      <c r="AOR7">
        <v>123767</v>
      </c>
      <c r="AOS7">
        <v>-33668</v>
      </c>
      <c r="AOT7">
        <v>491018</v>
      </c>
      <c r="AOU7">
        <v>457350</v>
      </c>
      <c r="AOV7">
        <v>-24579</v>
      </c>
      <c r="AOW7">
        <v>54832</v>
      </c>
      <c r="AOX7">
        <v>30253</v>
      </c>
      <c r="AOY7">
        <v>6688</v>
      </c>
      <c r="AOZ7">
        <v>8688</v>
      </c>
      <c r="APA7">
        <v>-713</v>
      </c>
      <c r="APB7">
        <v>18057</v>
      </c>
      <c r="APC7">
        <v>17344</v>
      </c>
      <c r="APD7">
        <v>9917</v>
      </c>
      <c r="APE7">
        <v>23336</v>
      </c>
      <c r="APF7">
        <v>33253</v>
      </c>
      <c r="APG7">
        <v>-9917</v>
      </c>
      <c r="APH7">
        <v>72889</v>
      </c>
      <c r="API7">
        <v>62972</v>
      </c>
      <c r="APJ7">
        <v>-50488</v>
      </c>
      <c r="APK7">
        <v>51484</v>
      </c>
      <c r="APL7">
        <v>996</v>
      </c>
      <c r="APM7">
        <v>0</v>
      </c>
      <c r="APN7">
        <v>47355</v>
      </c>
      <c r="APO7">
        <v>2271</v>
      </c>
      <c r="APP7">
        <v>862</v>
      </c>
      <c r="APQ7">
        <v>365</v>
      </c>
      <c r="APR7">
        <v>1227</v>
      </c>
      <c r="APS7">
        <v>-862</v>
      </c>
      <c r="APT7">
        <v>51484</v>
      </c>
      <c r="APU7">
        <v>50622</v>
      </c>
      <c r="APV7">
        <v>0</v>
      </c>
      <c r="APW7">
        <v>2802</v>
      </c>
      <c r="APX7">
        <v>1420</v>
      </c>
      <c r="APY7">
        <v>-2802</v>
      </c>
      <c r="APZ7">
        <v>4223</v>
      </c>
      <c r="AQA7">
        <v>56542</v>
      </c>
      <c r="AQB7">
        <v>167838</v>
      </c>
      <c r="AQC7">
        <v>224380</v>
      </c>
      <c r="AQD7">
        <v>-37062</v>
      </c>
      <c r="AQE7">
        <v>49515</v>
      </c>
      <c r="AQF7">
        <v>12453</v>
      </c>
      <c r="AQG7">
        <v>-40801</v>
      </c>
      <c r="AQH7">
        <v>72109</v>
      </c>
      <c r="AQI7">
        <v>31308</v>
      </c>
      <c r="AQJ7">
        <v>-2439</v>
      </c>
      <c r="AQK7">
        <v>50230</v>
      </c>
      <c r="AQL7">
        <v>47791</v>
      </c>
      <c r="AQM7">
        <v>23761</v>
      </c>
      <c r="AQN7">
        <v>42797</v>
      </c>
      <c r="AQO7">
        <v>66558</v>
      </c>
      <c r="AQP7">
        <v>-23761</v>
      </c>
      <c r="AQQ7">
        <v>339693</v>
      </c>
      <c r="AQR7">
        <v>315932</v>
      </c>
      <c r="AQS7">
        <v>3591</v>
      </c>
      <c r="AQT7">
        <v>792</v>
      </c>
      <c r="AQU7">
        <v>4383</v>
      </c>
      <c r="AQV7">
        <v>0</v>
      </c>
      <c r="AQW7">
        <v>0</v>
      </c>
      <c r="AQX7">
        <v>-2719</v>
      </c>
      <c r="AQY7">
        <v>21937</v>
      </c>
      <c r="AQZ7">
        <v>19218</v>
      </c>
      <c r="ARA7">
        <v>-873</v>
      </c>
      <c r="ARB7">
        <v>23601</v>
      </c>
      <c r="ARC7">
        <v>22728</v>
      </c>
      <c r="ARD7">
        <v>873</v>
      </c>
      <c r="ARE7">
        <v>22728</v>
      </c>
      <c r="ARF7">
        <v>23601</v>
      </c>
      <c r="ARG7">
        <v>-238</v>
      </c>
      <c r="ARH7">
        <v>63807</v>
      </c>
      <c r="ARI7">
        <v>15811</v>
      </c>
      <c r="ARJ7">
        <v>247167</v>
      </c>
      <c r="ARK7">
        <v>326548</v>
      </c>
      <c r="ARL7">
        <v>74044</v>
      </c>
      <c r="ARM7">
        <v>31309</v>
      </c>
      <c r="ARN7">
        <v>-106322</v>
      </c>
      <c r="ARO7">
        <v>0</v>
      </c>
      <c r="ARP7">
        <v>970</v>
      </c>
      <c r="ARQ7">
        <v>138</v>
      </c>
      <c r="ARR7">
        <v>1108</v>
      </c>
      <c r="ARS7">
        <v>-970</v>
      </c>
      <c r="ART7">
        <v>106322</v>
      </c>
      <c r="ARU7">
        <v>105352</v>
      </c>
      <c r="ARV7">
        <v>-29003</v>
      </c>
      <c r="ARW7">
        <v>-218702</v>
      </c>
      <c r="ARX7">
        <v>247875</v>
      </c>
      <c r="ARY7">
        <v>0</v>
      </c>
      <c r="ARZ7">
        <v>-170</v>
      </c>
      <c r="ASA7">
        <v>850</v>
      </c>
      <c r="ASB7">
        <v>680</v>
      </c>
      <c r="ASC7">
        <v>170</v>
      </c>
      <c r="ASD7">
        <v>247705</v>
      </c>
      <c r="ASE7">
        <v>247875</v>
      </c>
      <c r="ASF7">
        <v>5138</v>
      </c>
      <c r="ASG7">
        <v>26573</v>
      </c>
      <c r="ASH7">
        <v>31711</v>
      </c>
      <c r="ASI7">
        <v>-26991</v>
      </c>
      <c r="ASJ7">
        <v>39917</v>
      </c>
      <c r="ASK7">
        <v>12926</v>
      </c>
      <c r="ASL7">
        <v>134</v>
      </c>
      <c r="ASM7">
        <v>42326</v>
      </c>
      <c r="ASN7">
        <v>42460</v>
      </c>
      <c r="ASO7">
        <v>-10263</v>
      </c>
      <c r="ASP7">
        <v>19603</v>
      </c>
      <c r="ASQ7">
        <v>9340</v>
      </c>
      <c r="ASR7">
        <v>31981</v>
      </c>
      <c r="ASS7">
        <v>13425</v>
      </c>
      <c r="AST7">
        <v>45406</v>
      </c>
      <c r="ASU7">
        <v>-31982</v>
      </c>
      <c r="ASV7">
        <v>128419</v>
      </c>
      <c r="ASW7">
        <v>96437</v>
      </c>
      <c r="ASX7">
        <v>328</v>
      </c>
      <c r="ASY7">
        <v>-25052</v>
      </c>
      <c r="ASZ7">
        <v>26264</v>
      </c>
      <c r="ATA7">
        <v>1212</v>
      </c>
      <c r="ATB7">
        <v>5518</v>
      </c>
      <c r="ATC7">
        <v>9926</v>
      </c>
      <c r="ATD7">
        <v>-9093</v>
      </c>
      <c r="ATE7">
        <v>9093</v>
      </c>
      <c r="ATF7">
        <v>26264</v>
      </c>
      <c r="ATG7">
        <v>35357</v>
      </c>
      <c r="ATH7">
        <v>-10610</v>
      </c>
      <c r="ATI7">
        <v>-7762</v>
      </c>
      <c r="ATJ7">
        <v>7762</v>
      </c>
      <c r="ATK7">
        <v>10610</v>
      </c>
      <c r="ATL7">
        <v>18372</v>
      </c>
      <c r="ATM7">
        <v>328</v>
      </c>
      <c r="ATN7">
        <v>-14442</v>
      </c>
      <c r="ATO7">
        <v>15654</v>
      </c>
      <c r="ATP7">
        <v>1212</v>
      </c>
      <c r="ATQ7">
        <v>5518</v>
      </c>
      <c r="ATR7">
        <v>9926</v>
      </c>
      <c r="ATS7">
        <v>-1331</v>
      </c>
      <c r="ATT7">
        <v>1331</v>
      </c>
      <c r="ATU7">
        <v>15654</v>
      </c>
      <c r="ATV7">
        <v>16985</v>
      </c>
      <c r="ATW7">
        <v>199524</v>
      </c>
      <c r="ATX7">
        <v>2637</v>
      </c>
      <c r="ATY7">
        <v>-2637</v>
      </c>
      <c r="ATZ7">
        <v>202161</v>
      </c>
      <c r="AUA7">
        <v>199524</v>
      </c>
      <c r="AUB7">
        <v>-12658</v>
      </c>
      <c r="AUC7">
        <v>388729</v>
      </c>
      <c r="AUD7">
        <v>-345627</v>
      </c>
      <c r="AUE7">
        <v>-29592</v>
      </c>
      <c r="AUF7">
        <v>-853</v>
      </c>
      <c r="AUG7">
        <v>2135</v>
      </c>
      <c r="AUH7">
        <v>1282</v>
      </c>
      <c r="AUI7">
        <v>852</v>
      </c>
      <c r="AUJ7">
        <v>387877</v>
      </c>
      <c r="AUK7">
        <v>388729</v>
      </c>
      <c r="AUL7">
        <v>2000</v>
      </c>
      <c r="AUM7">
        <v>2000</v>
      </c>
      <c r="AUN7">
        <v>2000</v>
      </c>
      <c r="AUO7">
        <v>2000</v>
      </c>
      <c r="AUP7">
        <v>2000</v>
      </c>
      <c r="AUQ7">
        <v>2000</v>
      </c>
      <c r="AUR7">
        <v>-2642</v>
      </c>
      <c r="AUS7">
        <v>19848</v>
      </c>
      <c r="AUT7">
        <v>1717</v>
      </c>
      <c r="AUU7">
        <v>21565</v>
      </c>
      <c r="AUV7">
        <v>-7935</v>
      </c>
      <c r="AUW7">
        <v>-9271</v>
      </c>
      <c r="AUX7">
        <v>0</v>
      </c>
      <c r="AUY7">
        <v>21565</v>
      </c>
      <c r="AUZ7">
        <v>-2642</v>
      </c>
      <c r="AVA7">
        <v>219373</v>
      </c>
      <c r="AVB7">
        <v>1717</v>
      </c>
      <c r="AVC7">
        <v>221090</v>
      </c>
      <c r="AVD7">
        <v>-7935</v>
      </c>
      <c r="AVE7">
        <v>-9271</v>
      </c>
      <c r="AVF7">
        <v>2637</v>
      </c>
      <c r="AVG7">
        <v>-2636</v>
      </c>
      <c r="AVH7">
        <v>223726</v>
      </c>
      <c r="AVI7">
        <v>221090</v>
      </c>
      <c r="AVJ7">
        <v>-29190</v>
      </c>
      <c r="AVK7">
        <v>-205919</v>
      </c>
      <c r="AVL7">
        <v>611682</v>
      </c>
      <c r="AVM7">
        <v>50654</v>
      </c>
      <c r="AVN7">
        <v>662336</v>
      </c>
      <c r="AVO7">
        <v>-376513</v>
      </c>
      <c r="AVP7">
        <v>-59</v>
      </c>
      <c r="AVQ7">
        <v>5394</v>
      </c>
      <c r="AVR7">
        <v>5335</v>
      </c>
      <c r="AVS7">
        <v>59</v>
      </c>
      <c r="AVT7">
        <v>662277</v>
      </c>
      <c r="AVU7">
        <v>662336</v>
      </c>
      <c r="AVV7">
        <v>44803</v>
      </c>
      <c r="AVW7">
        <v>380591</v>
      </c>
      <c r="AVX7">
        <v>595270</v>
      </c>
      <c r="AVY7">
        <v>247167</v>
      </c>
      <c r="AVZ7">
        <v>1267831</v>
      </c>
      <c r="AWA7">
        <v>39643</v>
      </c>
      <c r="AWB7">
        <v>341598</v>
      </c>
      <c r="AWC7">
        <v>546171</v>
      </c>
      <c r="AWD7">
        <v>125373</v>
      </c>
      <c r="AWE7">
        <v>1052784</v>
      </c>
    </row>
    <row r="8" spans="1:1279" x14ac:dyDescent="0.2">
      <c r="A8" t="s">
        <v>1357</v>
      </c>
      <c r="B8">
        <v>20607</v>
      </c>
      <c r="C8">
        <v>40541</v>
      </c>
      <c r="D8">
        <v>129977</v>
      </c>
      <c r="E8">
        <v>286504</v>
      </c>
      <c r="F8">
        <v>477629</v>
      </c>
      <c r="G8">
        <v>-333623</v>
      </c>
      <c r="H8">
        <v>-640633</v>
      </c>
      <c r="I8">
        <v>-974255</v>
      </c>
      <c r="J8">
        <v>-183</v>
      </c>
      <c r="K8">
        <v>260</v>
      </c>
      <c r="L8">
        <v>77</v>
      </c>
      <c r="M8">
        <v>-2851</v>
      </c>
      <c r="N8">
        <v>4923</v>
      </c>
      <c r="O8">
        <v>2072</v>
      </c>
      <c r="P8">
        <v>726</v>
      </c>
      <c r="Q8">
        <v>12485</v>
      </c>
      <c r="R8">
        <v>13211</v>
      </c>
      <c r="S8">
        <v>2760</v>
      </c>
      <c r="T8">
        <v>-227</v>
      </c>
      <c r="U8">
        <v>2533</v>
      </c>
      <c r="V8">
        <v>-451</v>
      </c>
      <c r="W8">
        <v>2085</v>
      </c>
      <c r="X8">
        <v>1634</v>
      </c>
      <c r="Y8">
        <v>451</v>
      </c>
      <c r="Z8">
        <v>17442</v>
      </c>
      <c r="AA8">
        <v>17893</v>
      </c>
      <c r="AB8">
        <v>-63373</v>
      </c>
      <c r="AC8">
        <v>0</v>
      </c>
      <c r="AD8">
        <v>63373</v>
      </c>
      <c r="AE8">
        <v>0</v>
      </c>
      <c r="AF8">
        <v>0</v>
      </c>
      <c r="AG8">
        <v>0</v>
      </c>
      <c r="AH8">
        <v>63373</v>
      </c>
      <c r="AI8">
        <v>63373</v>
      </c>
      <c r="AJ8">
        <v>5463</v>
      </c>
      <c r="AK8">
        <v>40541</v>
      </c>
      <c r="AL8">
        <v>52284</v>
      </c>
      <c r="AM8">
        <v>130494</v>
      </c>
      <c r="AN8">
        <v>228782</v>
      </c>
      <c r="AO8">
        <v>-625352</v>
      </c>
      <c r="AP8">
        <v>1760550</v>
      </c>
      <c r="AQ8">
        <v>1739529</v>
      </c>
      <c r="AR8">
        <v>21021</v>
      </c>
      <c r="AS8">
        <v>-69</v>
      </c>
      <c r="AT8">
        <v>0</v>
      </c>
      <c r="AU8">
        <v>-69</v>
      </c>
      <c r="AV8">
        <v>11651</v>
      </c>
      <c r="AW8">
        <v>13434</v>
      </c>
      <c r="AX8">
        <v>-1783</v>
      </c>
      <c r="AY8">
        <v>316929</v>
      </c>
      <c r="AZ8">
        <v>276227</v>
      </c>
      <c r="BA8">
        <v>40702</v>
      </c>
      <c r="BB8">
        <v>187768</v>
      </c>
      <c r="BC8">
        <v>751770</v>
      </c>
      <c r="BD8">
        <v>-564002</v>
      </c>
      <c r="BE8">
        <v>-145</v>
      </c>
      <c r="BF8">
        <v>14990</v>
      </c>
      <c r="BG8">
        <v>-15135</v>
      </c>
      <c r="BH8">
        <v>-501</v>
      </c>
      <c r="BI8">
        <v>11301</v>
      </c>
      <c r="BJ8">
        <v>-11802</v>
      </c>
      <c r="BK8">
        <v>5412</v>
      </c>
      <c r="BL8">
        <v>-17486</v>
      </c>
      <c r="BM8">
        <v>22898</v>
      </c>
      <c r="BN8">
        <v>164302</v>
      </c>
      <c r="BO8">
        <v>19281</v>
      </c>
      <c r="BP8">
        <v>145021</v>
      </c>
      <c r="BQ8">
        <v>0</v>
      </c>
      <c r="BR8">
        <v>2230</v>
      </c>
      <c r="BS8">
        <v>-100</v>
      </c>
      <c r="BT8">
        <v>2330</v>
      </c>
      <c r="BU8">
        <v>569</v>
      </c>
      <c r="BV8">
        <v>1109</v>
      </c>
      <c r="BW8">
        <v>-540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145768</v>
      </c>
      <c r="EO8">
        <v>101051</v>
      </c>
      <c r="EP8">
        <v>44717</v>
      </c>
      <c r="EQ8">
        <v>15204</v>
      </c>
      <c r="ER8">
        <v>12828</v>
      </c>
      <c r="ES8">
        <v>1375</v>
      </c>
      <c r="ET8">
        <v>11453</v>
      </c>
      <c r="EU8">
        <v>-62273</v>
      </c>
      <c r="EV8">
        <v>5628</v>
      </c>
      <c r="EW8">
        <v>-67901</v>
      </c>
      <c r="EX8">
        <v>745624</v>
      </c>
      <c r="EY8">
        <v>392381</v>
      </c>
      <c r="EZ8">
        <v>353243</v>
      </c>
      <c r="FA8">
        <v>0</v>
      </c>
      <c r="FB8">
        <v>0</v>
      </c>
      <c r="FC8">
        <v>0</v>
      </c>
      <c r="FD8">
        <v>18032</v>
      </c>
      <c r="FE8">
        <v>18232</v>
      </c>
      <c r="FF8">
        <v>-200</v>
      </c>
      <c r="FG8">
        <v>81445</v>
      </c>
      <c r="FH8">
        <v>76603</v>
      </c>
      <c r="FI8">
        <v>4842</v>
      </c>
      <c r="FJ8">
        <v>2258388</v>
      </c>
      <c r="FK8">
        <v>2611631</v>
      </c>
      <c r="FL8">
        <v>-353243</v>
      </c>
      <c r="FM8">
        <v>14990</v>
      </c>
      <c r="FN8">
        <v>14990</v>
      </c>
      <c r="FO8">
        <v>0</v>
      </c>
      <c r="FP8">
        <v>26209</v>
      </c>
      <c r="FQ8">
        <v>26010</v>
      </c>
      <c r="FR8">
        <v>199</v>
      </c>
      <c r="FS8">
        <v>260636</v>
      </c>
      <c r="FT8">
        <v>265478</v>
      </c>
      <c r="FU8">
        <v>-4842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3508</v>
      </c>
      <c r="IE8">
        <v>-5</v>
      </c>
      <c r="IF8">
        <v>-7055</v>
      </c>
      <c r="IG8">
        <v>8816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-359</v>
      </c>
      <c r="IQ8">
        <v>5</v>
      </c>
      <c r="IR8">
        <v>-1704</v>
      </c>
      <c r="IS8">
        <v>-2380</v>
      </c>
      <c r="IT8">
        <v>-3149</v>
      </c>
      <c r="IU8">
        <v>0</v>
      </c>
      <c r="IV8">
        <v>8759</v>
      </c>
      <c r="IW8">
        <v>-6436</v>
      </c>
      <c r="IX8">
        <v>3149</v>
      </c>
      <c r="IY8">
        <v>0</v>
      </c>
      <c r="IZ8">
        <v>-8759</v>
      </c>
      <c r="JA8">
        <v>6436</v>
      </c>
      <c r="JB8">
        <v>1689562</v>
      </c>
      <c r="JC8">
        <v>1732109</v>
      </c>
      <c r="JD8">
        <v>-42547</v>
      </c>
      <c r="JE8">
        <v>-1</v>
      </c>
      <c r="JF8">
        <v>0</v>
      </c>
      <c r="JG8">
        <v>-1</v>
      </c>
      <c r="JH8">
        <v>-357306</v>
      </c>
      <c r="JI8">
        <v>-346259</v>
      </c>
      <c r="JJ8">
        <v>-11047</v>
      </c>
      <c r="JK8">
        <v>63422</v>
      </c>
      <c r="JL8">
        <v>-93505</v>
      </c>
      <c r="JM8">
        <v>156927</v>
      </c>
      <c r="JN8">
        <v>248006</v>
      </c>
      <c r="JO8">
        <v>0</v>
      </c>
      <c r="JP8">
        <v>12139</v>
      </c>
      <c r="JQ8">
        <v>7519</v>
      </c>
      <c r="JR8">
        <v>626785</v>
      </c>
      <c r="JS8">
        <v>0</v>
      </c>
      <c r="JT8">
        <v>-140947</v>
      </c>
      <c r="JU8">
        <v>9890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759718</v>
      </c>
      <c r="LO8">
        <v>1227152</v>
      </c>
      <c r="LP8">
        <v>-467434</v>
      </c>
      <c r="LQ8">
        <v>1</v>
      </c>
      <c r="LR8">
        <v>-34797</v>
      </c>
      <c r="LS8">
        <v>-126498</v>
      </c>
      <c r="LT8">
        <v>91701</v>
      </c>
      <c r="LU8">
        <v>7464</v>
      </c>
      <c r="LV8">
        <v>86010</v>
      </c>
      <c r="LW8">
        <v>-78546</v>
      </c>
      <c r="LX8">
        <v>593095</v>
      </c>
      <c r="LY8">
        <v>957905</v>
      </c>
      <c r="LZ8">
        <v>-364810</v>
      </c>
      <c r="MA8">
        <v>0</v>
      </c>
      <c r="MB8">
        <v>0</v>
      </c>
      <c r="MC8">
        <v>0</v>
      </c>
      <c r="MD8">
        <v>-41921</v>
      </c>
      <c r="ME8">
        <v>-90075</v>
      </c>
      <c r="MF8">
        <v>48154</v>
      </c>
      <c r="MG8">
        <v>29549</v>
      </c>
      <c r="MH8">
        <v>125339</v>
      </c>
      <c r="MI8">
        <v>-95790</v>
      </c>
      <c r="MJ8">
        <v>3324071</v>
      </c>
      <c r="MK8">
        <v>2959261</v>
      </c>
      <c r="ML8">
        <v>364810</v>
      </c>
      <c r="MM8">
        <v>0</v>
      </c>
      <c r="MN8">
        <v>0</v>
      </c>
      <c r="MO8">
        <v>0</v>
      </c>
      <c r="MP8">
        <v>-520911</v>
      </c>
      <c r="MQ8">
        <v>-472757</v>
      </c>
      <c r="MR8">
        <v>-48154</v>
      </c>
      <c r="MS8">
        <v>88295</v>
      </c>
      <c r="MT8">
        <v>-7495</v>
      </c>
      <c r="MU8">
        <v>95790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11319</v>
      </c>
      <c r="OY8">
        <v>1151744</v>
      </c>
      <c r="OZ8">
        <v>-1140425</v>
      </c>
      <c r="PA8">
        <v>0</v>
      </c>
      <c r="PB8">
        <v>3</v>
      </c>
      <c r="PC8">
        <v>-43996</v>
      </c>
      <c r="PD8">
        <v>43999</v>
      </c>
      <c r="PE8">
        <v>934</v>
      </c>
      <c r="PF8">
        <v>66197</v>
      </c>
      <c r="PG8">
        <v>-65263</v>
      </c>
      <c r="PH8">
        <v>596</v>
      </c>
      <c r="PI8">
        <v>0</v>
      </c>
      <c r="PJ8">
        <v>6</v>
      </c>
      <c r="PK8">
        <v>-138</v>
      </c>
      <c r="PL8">
        <v>1107712</v>
      </c>
      <c r="PM8">
        <v>0</v>
      </c>
      <c r="PN8">
        <v>-44134</v>
      </c>
      <c r="PO8">
        <v>62879</v>
      </c>
      <c r="PP8">
        <v>-578372</v>
      </c>
      <c r="PQ8">
        <v>0</v>
      </c>
      <c r="PR8">
        <v>26089</v>
      </c>
      <c r="PS8">
        <v>-34985</v>
      </c>
      <c r="PT8">
        <v>0</v>
      </c>
      <c r="PU8">
        <v>0</v>
      </c>
      <c r="PV8">
        <v>0</v>
      </c>
      <c r="PW8">
        <v>0</v>
      </c>
      <c r="PX8">
        <v>578372</v>
      </c>
      <c r="PY8">
        <v>0</v>
      </c>
      <c r="PZ8">
        <v>-26089</v>
      </c>
      <c r="QA8">
        <v>34985</v>
      </c>
      <c r="QB8">
        <v>0</v>
      </c>
      <c r="QC8">
        <v>0</v>
      </c>
      <c r="QD8">
        <v>0</v>
      </c>
      <c r="QE8">
        <v>0</v>
      </c>
      <c r="QF8">
        <v>578372</v>
      </c>
      <c r="QG8">
        <v>0</v>
      </c>
      <c r="QH8">
        <v>-26089</v>
      </c>
      <c r="QI8">
        <v>34985</v>
      </c>
      <c r="QJ8">
        <v>34323</v>
      </c>
      <c r="QK8">
        <v>0</v>
      </c>
      <c r="QL8">
        <v>362</v>
      </c>
      <c r="QM8">
        <v>3112</v>
      </c>
      <c r="QN8">
        <v>11319</v>
      </c>
      <c r="QO8">
        <v>66691</v>
      </c>
      <c r="QP8">
        <v>-55372</v>
      </c>
      <c r="QQ8">
        <v>0</v>
      </c>
      <c r="QR8">
        <v>3</v>
      </c>
      <c r="QS8">
        <v>703</v>
      </c>
      <c r="QT8">
        <v>-700</v>
      </c>
      <c r="QU8">
        <v>934</v>
      </c>
      <c r="QV8">
        <v>4161</v>
      </c>
      <c r="QW8">
        <v>-3227</v>
      </c>
      <c r="QX8">
        <v>596</v>
      </c>
      <c r="QY8">
        <v>0</v>
      </c>
      <c r="QZ8">
        <v>6</v>
      </c>
      <c r="RA8">
        <v>-138</v>
      </c>
      <c r="RB8">
        <v>29550</v>
      </c>
      <c r="RC8">
        <v>0</v>
      </c>
      <c r="RD8">
        <v>311</v>
      </c>
      <c r="RE8">
        <v>1211</v>
      </c>
      <c r="RF8">
        <v>34323</v>
      </c>
      <c r="RG8">
        <v>0</v>
      </c>
      <c r="RH8">
        <v>362</v>
      </c>
      <c r="RI8">
        <v>3112</v>
      </c>
      <c r="RJ8">
        <v>-9097</v>
      </c>
      <c r="RK8">
        <v>0</v>
      </c>
      <c r="RL8">
        <v>21</v>
      </c>
      <c r="RM8">
        <v>-959</v>
      </c>
      <c r="RN8">
        <v>75787</v>
      </c>
      <c r="RO8">
        <v>66691</v>
      </c>
      <c r="RP8">
        <v>9096</v>
      </c>
      <c r="RQ8">
        <v>0</v>
      </c>
      <c r="RR8">
        <v>682</v>
      </c>
      <c r="RS8">
        <v>703</v>
      </c>
      <c r="RT8">
        <v>-21</v>
      </c>
      <c r="RU8">
        <v>5119</v>
      </c>
      <c r="RV8">
        <v>4161</v>
      </c>
      <c r="RW8">
        <v>958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-506681</v>
      </c>
      <c r="SW8">
        <v>0</v>
      </c>
      <c r="SX8">
        <v>18610</v>
      </c>
      <c r="SY8">
        <v>-27051</v>
      </c>
      <c r="SZ8">
        <v>0</v>
      </c>
      <c r="TA8">
        <v>0</v>
      </c>
      <c r="TB8">
        <v>0</v>
      </c>
      <c r="TC8">
        <v>0</v>
      </c>
      <c r="TD8">
        <v>499790</v>
      </c>
      <c r="TE8">
        <v>0</v>
      </c>
      <c r="TF8">
        <v>-18357</v>
      </c>
      <c r="TG8">
        <v>26683</v>
      </c>
      <c r="TH8">
        <v>0</v>
      </c>
      <c r="TI8">
        <v>0</v>
      </c>
      <c r="TJ8">
        <v>0</v>
      </c>
      <c r="TK8">
        <v>0</v>
      </c>
      <c r="TL8">
        <v>6891</v>
      </c>
      <c r="TM8">
        <v>0</v>
      </c>
      <c r="TN8">
        <v>-253</v>
      </c>
      <c r="TO8">
        <v>368</v>
      </c>
      <c r="TP8">
        <v>499790</v>
      </c>
      <c r="TQ8">
        <v>506681</v>
      </c>
      <c r="TR8">
        <v>-6891</v>
      </c>
      <c r="TS8">
        <v>0</v>
      </c>
      <c r="TT8">
        <v>-18357</v>
      </c>
      <c r="TU8">
        <v>-18610</v>
      </c>
      <c r="TV8">
        <v>253</v>
      </c>
      <c r="TW8">
        <v>26683</v>
      </c>
      <c r="TX8">
        <v>27051</v>
      </c>
      <c r="TY8">
        <v>-368</v>
      </c>
      <c r="TZ8">
        <v>6891</v>
      </c>
      <c r="UA8">
        <v>9097</v>
      </c>
      <c r="UB8">
        <v>-2206</v>
      </c>
      <c r="UC8">
        <v>0</v>
      </c>
      <c r="UD8">
        <v>-253</v>
      </c>
      <c r="UE8">
        <v>-21</v>
      </c>
      <c r="UF8">
        <v>-232</v>
      </c>
      <c r="UG8">
        <v>368</v>
      </c>
      <c r="UH8">
        <v>959</v>
      </c>
      <c r="UI8">
        <v>-591</v>
      </c>
      <c r="UJ8">
        <v>1153949</v>
      </c>
      <c r="UK8">
        <v>1151744</v>
      </c>
      <c r="UL8">
        <v>2205</v>
      </c>
      <c r="UM8">
        <v>0</v>
      </c>
      <c r="UN8">
        <v>-43763</v>
      </c>
      <c r="UO8">
        <v>-43996</v>
      </c>
      <c r="UP8">
        <v>233</v>
      </c>
      <c r="UQ8">
        <v>66787</v>
      </c>
      <c r="UR8">
        <v>66197</v>
      </c>
      <c r="US8">
        <v>590</v>
      </c>
      <c r="UT8">
        <v>2289718</v>
      </c>
      <c r="UU8">
        <v>436500</v>
      </c>
      <c r="UV8">
        <v>1853218</v>
      </c>
      <c r="UW8">
        <v>-4626</v>
      </c>
      <c r="UX8">
        <v>-863</v>
      </c>
      <c r="UY8">
        <v>-3763</v>
      </c>
      <c r="UZ8">
        <v>43736</v>
      </c>
      <c r="VA8">
        <v>9030</v>
      </c>
      <c r="VB8">
        <v>34706</v>
      </c>
      <c r="VC8">
        <v>110420</v>
      </c>
      <c r="VD8">
        <v>112034</v>
      </c>
      <c r="VE8">
        <v>-1614</v>
      </c>
      <c r="VF8">
        <v>105867</v>
      </c>
      <c r="VG8">
        <v>113067</v>
      </c>
      <c r="VH8">
        <v>-7200</v>
      </c>
      <c r="VI8">
        <v>231</v>
      </c>
      <c r="VJ8">
        <v>2469</v>
      </c>
      <c r="VK8">
        <v>-2238</v>
      </c>
      <c r="VL8">
        <v>0</v>
      </c>
      <c r="VM8">
        <v>-1882</v>
      </c>
      <c r="VN8">
        <v>1882</v>
      </c>
      <c r="VO8">
        <v>25962</v>
      </c>
      <c r="VP8">
        <v>-2842</v>
      </c>
      <c r="VQ8">
        <v>28804</v>
      </c>
      <c r="VR8">
        <v>-1258918</v>
      </c>
      <c r="VS8">
        <v>2066</v>
      </c>
      <c r="VT8">
        <v>-12967</v>
      </c>
      <c r="VU8">
        <v>-93389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352133</v>
      </c>
      <c r="YG8">
        <v>994307</v>
      </c>
      <c r="YH8">
        <v>-642174</v>
      </c>
      <c r="YI8">
        <v>3327</v>
      </c>
      <c r="YJ8">
        <v>26499</v>
      </c>
      <c r="YK8">
        <v>82927</v>
      </c>
      <c r="YL8">
        <v>-56428</v>
      </c>
      <c r="YM8">
        <v>59946</v>
      </c>
      <c r="YN8">
        <v>35373</v>
      </c>
      <c r="YO8">
        <v>24573</v>
      </c>
      <c r="YP8">
        <v>349701</v>
      </c>
      <c r="YQ8">
        <v>294627</v>
      </c>
      <c r="YR8">
        <v>55074</v>
      </c>
      <c r="YS8">
        <v>-196</v>
      </c>
      <c r="YT8">
        <v>-805</v>
      </c>
      <c r="YU8">
        <v>609</v>
      </c>
      <c r="YV8">
        <v>48415</v>
      </c>
      <c r="YW8">
        <v>15609</v>
      </c>
      <c r="YX8">
        <v>32806</v>
      </c>
      <c r="YY8">
        <v>12640</v>
      </c>
      <c r="YZ8">
        <v>-28986</v>
      </c>
      <c r="ZA8">
        <v>41626</v>
      </c>
      <c r="ZB8">
        <v>2747719</v>
      </c>
      <c r="ZC8">
        <v>2802792</v>
      </c>
      <c r="ZD8">
        <v>-55073</v>
      </c>
      <c r="ZE8">
        <v>-4396</v>
      </c>
      <c r="ZF8">
        <v>-3787</v>
      </c>
      <c r="ZG8">
        <v>-609</v>
      </c>
      <c r="ZH8">
        <v>70236</v>
      </c>
      <c r="ZI8">
        <v>103042</v>
      </c>
      <c r="ZJ8">
        <v>-32806</v>
      </c>
      <c r="ZK8">
        <v>196329</v>
      </c>
      <c r="ZL8">
        <v>237954</v>
      </c>
      <c r="ZM8">
        <v>-41625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669990</v>
      </c>
      <c r="ABW8">
        <v>1569642</v>
      </c>
      <c r="ABX8">
        <v>-899652</v>
      </c>
      <c r="ABY8">
        <v>-1</v>
      </c>
      <c r="ABZ8">
        <v>0</v>
      </c>
      <c r="ACA8">
        <v>-1</v>
      </c>
      <c r="ACB8">
        <v>279</v>
      </c>
      <c r="ACC8">
        <v>-11627</v>
      </c>
      <c r="ACD8">
        <v>11906</v>
      </c>
      <c r="ACE8">
        <v>42328</v>
      </c>
      <c r="ACF8">
        <v>103448</v>
      </c>
      <c r="ACG8">
        <v>-61120</v>
      </c>
      <c r="ACH8">
        <v>62281</v>
      </c>
      <c r="ACI8">
        <v>9991</v>
      </c>
      <c r="ACJ8">
        <v>52290</v>
      </c>
      <c r="ACK8">
        <v>0</v>
      </c>
      <c r="ACL8">
        <v>0</v>
      </c>
      <c r="ACM8">
        <v>0</v>
      </c>
      <c r="ACN8">
        <v>0</v>
      </c>
      <c r="ACO8">
        <v>4759</v>
      </c>
      <c r="ACP8">
        <v>906</v>
      </c>
      <c r="ACQ8">
        <v>3853</v>
      </c>
      <c r="ACR8">
        <v>513369</v>
      </c>
      <c r="ACS8">
        <v>0</v>
      </c>
      <c r="ACT8">
        <v>-10838</v>
      </c>
      <c r="ACU8">
        <v>31237</v>
      </c>
      <c r="ACV8">
        <v>141698</v>
      </c>
      <c r="ACW8">
        <v>0</v>
      </c>
      <c r="ACX8">
        <v>-24</v>
      </c>
      <c r="ACY8">
        <v>8563</v>
      </c>
      <c r="ACZ8">
        <v>523529</v>
      </c>
      <c r="ADA8">
        <v>331234</v>
      </c>
      <c r="ADB8">
        <v>192295</v>
      </c>
      <c r="ADC8">
        <v>0</v>
      </c>
      <c r="ADD8">
        <v>-1</v>
      </c>
      <c r="ADE8">
        <v>1</v>
      </c>
      <c r="ADF8">
        <v>-286</v>
      </c>
      <c r="ADG8">
        <v>758</v>
      </c>
      <c r="ADH8">
        <v>-1044</v>
      </c>
      <c r="ADI8">
        <v>-12671</v>
      </c>
      <c r="ADJ8">
        <v>-30138</v>
      </c>
      <c r="ADK8">
        <v>17467</v>
      </c>
      <c r="ADL8">
        <v>1387338</v>
      </c>
      <c r="ADM8">
        <v>1579633</v>
      </c>
      <c r="ADN8">
        <v>-192295</v>
      </c>
      <c r="ADO8">
        <v>-1</v>
      </c>
      <c r="ADP8">
        <v>0</v>
      </c>
      <c r="ADQ8">
        <v>-1</v>
      </c>
      <c r="ADR8">
        <v>-10583</v>
      </c>
      <c r="ADS8">
        <v>-11627</v>
      </c>
      <c r="ADT8">
        <v>1044</v>
      </c>
      <c r="ADU8">
        <v>86887</v>
      </c>
      <c r="ADV8">
        <v>104354</v>
      </c>
      <c r="ADW8">
        <v>-17467</v>
      </c>
      <c r="ADX8">
        <v>7333</v>
      </c>
      <c r="ADY8">
        <v>2354</v>
      </c>
      <c r="ADZ8">
        <v>4979</v>
      </c>
      <c r="AEA8">
        <v>0</v>
      </c>
      <c r="AEB8">
        <v>297</v>
      </c>
      <c r="AEC8">
        <v>1</v>
      </c>
      <c r="AED8">
        <v>296</v>
      </c>
      <c r="AEE8">
        <v>1826</v>
      </c>
      <c r="AEF8">
        <v>1826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2354</v>
      </c>
      <c r="AEQ8">
        <v>0</v>
      </c>
      <c r="AER8">
        <v>1</v>
      </c>
      <c r="AES8">
        <v>1</v>
      </c>
      <c r="AET8">
        <v>0</v>
      </c>
      <c r="AEU8">
        <v>1826</v>
      </c>
      <c r="AEV8">
        <v>1826</v>
      </c>
      <c r="AEW8">
        <v>0</v>
      </c>
      <c r="AEX8">
        <v>7333</v>
      </c>
      <c r="AEY8">
        <v>2354</v>
      </c>
      <c r="AEZ8">
        <v>4979</v>
      </c>
      <c r="AFA8">
        <v>0</v>
      </c>
      <c r="AFB8">
        <v>297</v>
      </c>
      <c r="AFC8">
        <v>1</v>
      </c>
      <c r="AFD8">
        <v>296</v>
      </c>
      <c r="AFE8">
        <v>1826</v>
      </c>
      <c r="AFF8">
        <v>1826</v>
      </c>
      <c r="AFG8">
        <v>0</v>
      </c>
      <c r="AFH8">
        <v>143289</v>
      </c>
      <c r="AFI8">
        <v>177349</v>
      </c>
      <c r="AFJ8">
        <v>-34060</v>
      </c>
      <c r="AFK8">
        <v>21704</v>
      </c>
      <c r="AFL8">
        <v>-21826</v>
      </c>
      <c r="AFM8">
        <v>43530</v>
      </c>
      <c r="AFN8">
        <v>342</v>
      </c>
      <c r="AFO8">
        <v>525</v>
      </c>
      <c r="AFP8">
        <v>-183</v>
      </c>
      <c r="AFQ8">
        <v>-29590</v>
      </c>
      <c r="AFR8">
        <v>21044</v>
      </c>
      <c r="AFS8">
        <v>-50634</v>
      </c>
      <c r="AFT8">
        <v>86036</v>
      </c>
      <c r="AFU8">
        <v>116922</v>
      </c>
      <c r="AFV8">
        <v>-30886</v>
      </c>
      <c r="AFW8">
        <v>37546</v>
      </c>
      <c r="AFX8">
        <v>667</v>
      </c>
      <c r="AFY8">
        <v>36879</v>
      </c>
      <c r="AFZ8">
        <v>-6</v>
      </c>
      <c r="AGA8">
        <v>-37361</v>
      </c>
      <c r="AGB8">
        <v>9932</v>
      </c>
      <c r="AGC8">
        <v>-47293</v>
      </c>
      <c r="AGD8">
        <v>43850</v>
      </c>
      <c r="AGE8">
        <v>93930</v>
      </c>
      <c r="AGF8">
        <v>-50080</v>
      </c>
      <c r="AGG8">
        <v>51293</v>
      </c>
      <c r="AGH8">
        <v>0</v>
      </c>
      <c r="AGI8">
        <v>13394</v>
      </c>
      <c r="AGJ8">
        <v>51051</v>
      </c>
      <c r="AGK8">
        <v>-37657</v>
      </c>
      <c r="AGL8">
        <v>444635</v>
      </c>
      <c r="AGM8">
        <v>327033</v>
      </c>
      <c r="AGN8">
        <v>117602</v>
      </c>
      <c r="AGO8">
        <v>-153862</v>
      </c>
      <c r="AGP8">
        <v>-22162</v>
      </c>
      <c r="AGQ8">
        <v>-131700</v>
      </c>
      <c r="AGR8">
        <v>-3210</v>
      </c>
      <c r="AGS8">
        <v>-35173</v>
      </c>
      <c r="AGT8">
        <v>31963</v>
      </c>
      <c r="AGU8">
        <v>99914</v>
      </c>
      <c r="AGV8">
        <v>-49037</v>
      </c>
      <c r="AGW8">
        <v>148951</v>
      </c>
      <c r="AGX8">
        <v>67512</v>
      </c>
      <c r="AGY8">
        <v>70089</v>
      </c>
      <c r="AGZ8">
        <v>-2577</v>
      </c>
      <c r="AHA8">
        <v>0</v>
      </c>
      <c r="AHB8">
        <v>3</v>
      </c>
      <c r="AHC8">
        <v>-3</v>
      </c>
      <c r="AHD8">
        <v>-58765</v>
      </c>
      <c r="AHE8">
        <v>-26992</v>
      </c>
      <c r="AHF8">
        <v>-31773</v>
      </c>
      <c r="AHG8">
        <v>11195</v>
      </c>
      <c r="AHH8">
        <v>24562</v>
      </c>
      <c r="AHI8">
        <v>-13367</v>
      </c>
      <c r="AHJ8">
        <v>717811</v>
      </c>
      <c r="AHK8">
        <v>715234</v>
      </c>
      <c r="AHL8">
        <v>2577</v>
      </c>
      <c r="AHM8">
        <v>-94611</v>
      </c>
      <c r="AHN8">
        <v>-94614</v>
      </c>
      <c r="AHO8">
        <v>3</v>
      </c>
      <c r="AHP8">
        <v>-2875</v>
      </c>
      <c r="AHQ8">
        <v>-34648</v>
      </c>
      <c r="AHR8">
        <v>31773</v>
      </c>
      <c r="AHS8">
        <v>46358</v>
      </c>
      <c r="AHT8">
        <v>32990</v>
      </c>
      <c r="AHU8">
        <v>13368</v>
      </c>
      <c r="AHV8">
        <v>6575269</v>
      </c>
      <c r="AHW8">
        <v>6809226</v>
      </c>
      <c r="AHX8">
        <v>-233957</v>
      </c>
      <c r="AHY8">
        <v>17002</v>
      </c>
      <c r="AHZ8">
        <v>-22690</v>
      </c>
      <c r="AIA8">
        <v>39692</v>
      </c>
      <c r="AIB8">
        <v>-308053</v>
      </c>
      <c r="AIC8">
        <v>-378892</v>
      </c>
      <c r="AID8">
        <v>70839</v>
      </c>
      <c r="AIE8">
        <v>515084</v>
      </c>
      <c r="AIF8">
        <v>487269</v>
      </c>
      <c r="AIG8">
        <v>27815</v>
      </c>
      <c r="AIH8">
        <v>690555</v>
      </c>
      <c r="AII8">
        <v>991750</v>
      </c>
      <c r="AIJ8">
        <v>-301195</v>
      </c>
      <c r="AIK8">
        <v>37631</v>
      </c>
      <c r="AIL8">
        <v>18125</v>
      </c>
      <c r="AIM8">
        <v>19506</v>
      </c>
      <c r="AIN8">
        <v>11639</v>
      </c>
      <c r="AIO8">
        <v>9419</v>
      </c>
      <c r="AIP8">
        <v>2220</v>
      </c>
      <c r="AIQ8">
        <v>6154</v>
      </c>
      <c r="AIR8">
        <v>-9489</v>
      </c>
      <c r="AIS8">
        <v>15643</v>
      </c>
      <c r="AIT8">
        <v>2456018</v>
      </c>
      <c r="AIU8">
        <v>1372129</v>
      </c>
      <c r="AIV8">
        <v>1083889</v>
      </c>
      <c r="AIW8">
        <v>0</v>
      </c>
      <c r="AIX8">
        <v>-53359</v>
      </c>
      <c r="AIY8">
        <v>53359</v>
      </c>
      <c r="AIZ8">
        <v>-193689</v>
      </c>
      <c r="AJA8">
        <v>12867</v>
      </c>
      <c r="AJB8">
        <v>-206556</v>
      </c>
      <c r="AJC8">
        <v>117969</v>
      </c>
      <c r="AJD8">
        <v>145550</v>
      </c>
      <c r="AJE8">
        <v>-27581</v>
      </c>
      <c r="AJF8">
        <v>1877916</v>
      </c>
      <c r="AJG8">
        <v>2649544</v>
      </c>
      <c r="AJH8">
        <v>-771628</v>
      </c>
      <c r="AJI8">
        <v>-138652</v>
      </c>
      <c r="AJJ8">
        <v>-25489</v>
      </c>
      <c r="AJK8">
        <v>-113163</v>
      </c>
      <c r="AJL8">
        <v>-45</v>
      </c>
      <c r="AJM8">
        <v>-77369</v>
      </c>
      <c r="AJN8">
        <v>77324</v>
      </c>
      <c r="AJO8">
        <v>114346</v>
      </c>
      <c r="AJP8">
        <v>77974</v>
      </c>
      <c r="AJQ8">
        <v>36372</v>
      </c>
      <c r="AJR8">
        <v>2288706</v>
      </c>
      <c r="AJS8">
        <v>2060836</v>
      </c>
      <c r="AJT8">
        <v>227870</v>
      </c>
      <c r="AJU8">
        <v>-196</v>
      </c>
      <c r="AJV8">
        <v>-803</v>
      </c>
      <c r="AJW8">
        <v>607</v>
      </c>
      <c r="AJX8">
        <v>-34777</v>
      </c>
      <c r="AJY8">
        <v>-91247</v>
      </c>
      <c r="AJZ8">
        <v>56470</v>
      </c>
      <c r="AKA8">
        <v>124352</v>
      </c>
      <c r="AKB8">
        <v>176601</v>
      </c>
      <c r="AKC8">
        <v>-52249</v>
      </c>
      <c r="AKD8">
        <v>11599758</v>
      </c>
      <c r="AKE8">
        <v>11822649</v>
      </c>
      <c r="AKF8">
        <v>-222891</v>
      </c>
      <c r="AKG8">
        <v>-84018</v>
      </c>
      <c r="AKH8">
        <v>-83412</v>
      </c>
      <c r="AKI8">
        <v>-606</v>
      </c>
      <c r="AKJ8">
        <v>-490148</v>
      </c>
      <c r="AKK8">
        <v>-433975</v>
      </c>
      <c r="AKL8">
        <v>-56173</v>
      </c>
      <c r="AKM8">
        <v>753553</v>
      </c>
      <c r="AKN8">
        <v>701304</v>
      </c>
      <c r="AKO8">
        <v>52249</v>
      </c>
      <c r="AKP8">
        <v>8662</v>
      </c>
      <c r="AKQ8">
        <v>8662</v>
      </c>
      <c r="AKR8">
        <v>1303988</v>
      </c>
      <c r="AKS8">
        <v>561861</v>
      </c>
      <c r="AKT8">
        <v>1865849</v>
      </c>
      <c r="AKU8">
        <v>4603</v>
      </c>
      <c r="AKV8">
        <v>5544</v>
      </c>
      <c r="AKW8">
        <v>10147</v>
      </c>
      <c r="AKX8">
        <v>61104</v>
      </c>
      <c r="AKY8">
        <v>663802</v>
      </c>
      <c r="AKZ8">
        <v>1668164</v>
      </c>
      <c r="ALA8">
        <v>6312</v>
      </c>
      <c r="ALB8">
        <v>97392</v>
      </c>
      <c r="ALC8">
        <v>10370</v>
      </c>
      <c r="ALD8">
        <v>118472</v>
      </c>
      <c r="ALE8">
        <v>232546</v>
      </c>
      <c r="ALF8">
        <v>5272</v>
      </c>
      <c r="ALG8">
        <v>4317</v>
      </c>
      <c r="ALH8">
        <v>2687</v>
      </c>
      <c r="ALI8">
        <v>29138</v>
      </c>
      <c r="ALJ8">
        <v>41414</v>
      </c>
      <c r="ALK8">
        <v>13814</v>
      </c>
      <c r="ALL8">
        <v>95319</v>
      </c>
      <c r="ALM8">
        <v>103305</v>
      </c>
      <c r="ALN8">
        <v>510692</v>
      </c>
      <c r="ALO8">
        <v>723130</v>
      </c>
      <c r="ALP8">
        <v>84</v>
      </c>
      <c r="ALQ8">
        <v>10708</v>
      </c>
      <c r="ALR8">
        <v>10791</v>
      </c>
      <c r="ALS8">
        <v>1981881</v>
      </c>
      <c r="ALT8">
        <v>40978</v>
      </c>
      <c r="ALU8">
        <v>471091</v>
      </c>
      <c r="ALV8">
        <v>241840</v>
      </c>
      <c r="ALW8">
        <v>790856</v>
      </c>
      <c r="ALX8">
        <v>1544764</v>
      </c>
      <c r="ALY8">
        <v>40940</v>
      </c>
      <c r="ALZ8">
        <v>283470</v>
      </c>
      <c r="AMA8">
        <v>220329</v>
      </c>
      <c r="AMB8">
        <v>474141</v>
      </c>
      <c r="AMC8">
        <v>1018880</v>
      </c>
      <c r="AMD8">
        <v>38</v>
      </c>
      <c r="AME8">
        <v>187621</v>
      </c>
      <c r="AMF8">
        <v>21511</v>
      </c>
      <c r="AMG8">
        <v>316714</v>
      </c>
      <c r="AMH8">
        <v>525884</v>
      </c>
      <c r="AMI8">
        <v>1040</v>
      </c>
      <c r="AMJ8">
        <v>93075</v>
      </c>
      <c r="AMK8">
        <v>2995</v>
      </c>
      <c r="AML8">
        <v>73082</v>
      </c>
      <c r="AMM8">
        <v>170193</v>
      </c>
      <c r="AMN8">
        <v>4374951</v>
      </c>
      <c r="AMO8">
        <v>-333623</v>
      </c>
      <c r="AMP8">
        <v>-640633</v>
      </c>
      <c r="AMQ8">
        <v>-974255</v>
      </c>
      <c r="AMR8">
        <v>55303</v>
      </c>
      <c r="AMS8">
        <v>257298</v>
      </c>
      <c r="AMT8">
        <v>181572</v>
      </c>
      <c r="AMU8">
        <v>686945</v>
      </c>
      <c r="AMV8">
        <v>1371526</v>
      </c>
      <c r="AMW8">
        <v>-5408</v>
      </c>
      <c r="AMX8">
        <v>-5408</v>
      </c>
      <c r="AMY8">
        <v>-41206</v>
      </c>
      <c r="AMZ8">
        <v>-76791</v>
      </c>
      <c r="ANA8">
        <v>-168776</v>
      </c>
      <c r="ANB8">
        <v>-292181</v>
      </c>
      <c r="ANC8">
        <v>-41214</v>
      </c>
      <c r="AND8">
        <v>-78821</v>
      </c>
      <c r="ANE8">
        <v>-173895</v>
      </c>
      <c r="ANF8">
        <v>-299338</v>
      </c>
      <c r="ANG8">
        <v>527419</v>
      </c>
      <c r="ANH8">
        <v>0</v>
      </c>
      <c r="ANI8">
        <v>-8</v>
      </c>
      <c r="ANJ8">
        <v>-278</v>
      </c>
      <c r="ANK8">
        <v>-5118</v>
      </c>
      <c r="ANL8">
        <v>-5405</v>
      </c>
      <c r="ANM8">
        <v>0</v>
      </c>
      <c r="ANN8">
        <v>0</v>
      </c>
      <c r="ANO8">
        <v>-1752</v>
      </c>
      <c r="ANP8">
        <v>0</v>
      </c>
      <c r="ANQ8">
        <v>-1752</v>
      </c>
      <c r="ANR8">
        <v>27814</v>
      </c>
      <c r="ANS8">
        <v>15642</v>
      </c>
      <c r="ANT8">
        <v>-27580</v>
      </c>
      <c r="ANU8">
        <v>36372</v>
      </c>
      <c r="ANV8">
        <v>-52249</v>
      </c>
      <c r="ANW8">
        <v>52249</v>
      </c>
      <c r="ANX8">
        <v>0</v>
      </c>
      <c r="ANY8">
        <v>7703</v>
      </c>
      <c r="ANZ8">
        <v>-3851</v>
      </c>
      <c r="AOA8">
        <v>-4196</v>
      </c>
      <c r="AOB8">
        <v>344</v>
      </c>
      <c r="AOC8">
        <v>-344</v>
      </c>
      <c r="AOD8">
        <v>19368</v>
      </c>
      <c r="AOE8">
        <v>260479</v>
      </c>
      <c r="AOF8">
        <v>279847</v>
      </c>
      <c r="AOG8">
        <v>-21617</v>
      </c>
      <c r="AOH8">
        <v>46384</v>
      </c>
      <c r="AOI8">
        <v>24767</v>
      </c>
      <c r="AOJ8">
        <v>21204</v>
      </c>
      <c r="AOK8">
        <v>79014</v>
      </c>
      <c r="AOL8">
        <v>100218</v>
      </c>
      <c r="AOM8">
        <v>-44208</v>
      </c>
      <c r="AON8">
        <v>120904</v>
      </c>
      <c r="AOO8">
        <v>76696</v>
      </c>
      <c r="AOP8">
        <v>25251</v>
      </c>
      <c r="AOQ8">
        <v>83612</v>
      </c>
      <c r="AOR8">
        <v>108863</v>
      </c>
      <c r="AOS8">
        <v>-25251</v>
      </c>
      <c r="AOT8">
        <v>506780</v>
      </c>
      <c r="AOU8">
        <v>481529</v>
      </c>
      <c r="AOV8">
        <v>16627</v>
      </c>
      <c r="AOW8">
        <v>24434</v>
      </c>
      <c r="AOX8">
        <v>41061</v>
      </c>
      <c r="AOY8">
        <v>8166</v>
      </c>
      <c r="AOZ8">
        <v>10295</v>
      </c>
      <c r="APA8">
        <v>-46087</v>
      </c>
      <c r="APB8">
        <v>74296</v>
      </c>
      <c r="APC8">
        <v>28209</v>
      </c>
      <c r="APD8">
        <v>11000</v>
      </c>
      <c r="APE8">
        <v>43700</v>
      </c>
      <c r="APF8">
        <v>54700</v>
      </c>
      <c r="APG8">
        <v>-11000</v>
      </c>
      <c r="APH8">
        <v>98730</v>
      </c>
      <c r="API8">
        <v>87730</v>
      </c>
      <c r="APJ8">
        <v>-59156</v>
      </c>
      <c r="APK8">
        <v>59759</v>
      </c>
      <c r="APL8">
        <v>603</v>
      </c>
      <c r="APM8">
        <v>0</v>
      </c>
      <c r="APN8">
        <v>55509</v>
      </c>
      <c r="APO8">
        <v>2911</v>
      </c>
      <c r="APP8">
        <v>735</v>
      </c>
      <c r="APQ8">
        <v>499</v>
      </c>
      <c r="APR8">
        <v>1234</v>
      </c>
      <c r="APS8">
        <v>-736</v>
      </c>
      <c r="APT8">
        <v>59759</v>
      </c>
      <c r="APU8">
        <v>59023</v>
      </c>
      <c r="APV8">
        <v>0</v>
      </c>
      <c r="APW8">
        <v>3617</v>
      </c>
      <c r="APX8">
        <v>1576</v>
      </c>
      <c r="APY8">
        <v>-3617</v>
      </c>
      <c r="APZ8">
        <v>5193</v>
      </c>
      <c r="AQA8">
        <v>59874</v>
      </c>
      <c r="AQB8">
        <v>176857</v>
      </c>
      <c r="AQC8">
        <v>236731</v>
      </c>
      <c r="AQD8">
        <v>-33400</v>
      </c>
      <c r="AQE8">
        <v>46384</v>
      </c>
      <c r="AQF8">
        <v>12984</v>
      </c>
      <c r="AQG8">
        <v>-44599</v>
      </c>
      <c r="AQH8">
        <v>77438</v>
      </c>
      <c r="AQI8">
        <v>32839</v>
      </c>
      <c r="AQJ8">
        <v>-8813</v>
      </c>
      <c r="AQK8">
        <v>58805</v>
      </c>
      <c r="AQL8">
        <v>49992</v>
      </c>
      <c r="AQM8">
        <v>26937</v>
      </c>
      <c r="AQN8">
        <v>42377</v>
      </c>
      <c r="AQO8">
        <v>69314</v>
      </c>
      <c r="AQP8">
        <v>-26937</v>
      </c>
      <c r="AQQ8">
        <v>359483</v>
      </c>
      <c r="AQR8">
        <v>332546</v>
      </c>
      <c r="AQS8">
        <v>2023</v>
      </c>
      <c r="AQT8">
        <v>-571</v>
      </c>
      <c r="AQU8">
        <v>1452</v>
      </c>
      <c r="AQV8">
        <v>0</v>
      </c>
      <c r="AQW8">
        <v>0</v>
      </c>
      <c r="AQX8">
        <v>11398</v>
      </c>
      <c r="AQY8">
        <v>-15814</v>
      </c>
      <c r="AQZ8">
        <v>-4416</v>
      </c>
      <c r="ARA8">
        <v>-13421</v>
      </c>
      <c r="ARB8">
        <v>-2964</v>
      </c>
      <c r="ARC8">
        <v>-16385</v>
      </c>
      <c r="ARD8">
        <v>13421</v>
      </c>
      <c r="ARE8">
        <v>-16385</v>
      </c>
      <c r="ARF8">
        <v>-2964</v>
      </c>
      <c r="ARG8">
        <v>33406</v>
      </c>
      <c r="ARH8">
        <v>52006</v>
      </c>
      <c r="ARI8">
        <v>54366</v>
      </c>
      <c r="ARJ8">
        <v>211703</v>
      </c>
      <c r="ARK8">
        <v>351481</v>
      </c>
      <c r="ARL8">
        <v>94683</v>
      </c>
      <c r="ARM8">
        <v>31127</v>
      </c>
      <c r="ARN8">
        <v>-126864</v>
      </c>
      <c r="ARO8">
        <v>0</v>
      </c>
      <c r="ARP8">
        <v>1054</v>
      </c>
      <c r="ARQ8">
        <v>160</v>
      </c>
      <c r="ARR8">
        <v>1214</v>
      </c>
      <c r="ARS8">
        <v>-1054</v>
      </c>
      <c r="ART8">
        <v>126864</v>
      </c>
      <c r="ARU8">
        <v>125810</v>
      </c>
      <c r="ARV8">
        <v>-31309</v>
      </c>
      <c r="ARW8">
        <v>-227455</v>
      </c>
      <c r="ARX8">
        <v>258838</v>
      </c>
      <c r="ARY8">
        <v>0</v>
      </c>
      <c r="ARZ8">
        <v>-74</v>
      </c>
      <c r="ASA8">
        <v>850</v>
      </c>
      <c r="ASB8">
        <v>776</v>
      </c>
      <c r="ASC8">
        <v>74</v>
      </c>
      <c r="ASD8">
        <v>258764</v>
      </c>
      <c r="ASE8">
        <v>258838</v>
      </c>
      <c r="ASF8">
        <v>4068</v>
      </c>
      <c r="ASG8">
        <v>28206</v>
      </c>
      <c r="ASH8">
        <v>32274</v>
      </c>
      <c r="ASI8">
        <v>-28039</v>
      </c>
      <c r="ASJ8">
        <v>42777</v>
      </c>
      <c r="ASK8">
        <v>14738</v>
      </c>
      <c r="ASL8">
        <v>1175</v>
      </c>
      <c r="ASM8">
        <v>46892</v>
      </c>
      <c r="ASN8">
        <v>48067</v>
      </c>
      <c r="ASO8">
        <v>-3944</v>
      </c>
      <c r="ASP8">
        <v>11673</v>
      </c>
      <c r="ASQ8">
        <v>7729</v>
      </c>
      <c r="ASR8">
        <v>26740</v>
      </c>
      <c r="ASS8">
        <v>18357</v>
      </c>
      <c r="AST8">
        <v>45097</v>
      </c>
      <c r="ASU8">
        <v>-26740</v>
      </c>
      <c r="ASV8">
        <v>129548</v>
      </c>
      <c r="ASW8">
        <v>102808</v>
      </c>
      <c r="ASX8">
        <v>288</v>
      </c>
      <c r="ASY8">
        <v>-25567</v>
      </c>
      <c r="ASZ8">
        <v>26807</v>
      </c>
      <c r="ATA8">
        <v>1240</v>
      </c>
      <c r="ATB8">
        <v>6182</v>
      </c>
      <c r="ATC8">
        <v>9782</v>
      </c>
      <c r="ATD8">
        <v>-8882</v>
      </c>
      <c r="ATE8">
        <v>8882</v>
      </c>
      <c r="ATF8">
        <v>26807</v>
      </c>
      <c r="ATG8">
        <v>35689</v>
      </c>
      <c r="ATH8">
        <v>-10961</v>
      </c>
      <c r="ATI8">
        <v>-7236</v>
      </c>
      <c r="ATJ8">
        <v>7236</v>
      </c>
      <c r="ATK8">
        <v>10961</v>
      </c>
      <c r="ATL8">
        <v>18197</v>
      </c>
      <c r="ATM8">
        <v>288</v>
      </c>
      <c r="ATN8">
        <v>-14606</v>
      </c>
      <c r="ATO8">
        <v>15846</v>
      </c>
      <c r="ATP8">
        <v>1240</v>
      </c>
      <c r="ATQ8">
        <v>6182</v>
      </c>
      <c r="ATR8">
        <v>9782</v>
      </c>
      <c r="ATS8">
        <v>-1646</v>
      </c>
      <c r="ATT8">
        <v>1646</v>
      </c>
      <c r="ATU8">
        <v>15846</v>
      </c>
      <c r="ATV8">
        <v>17492</v>
      </c>
      <c r="ATW8">
        <v>206212</v>
      </c>
      <c r="ATX8">
        <v>2394</v>
      </c>
      <c r="ATY8">
        <v>-2393</v>
      </c>
      <c r="ATZ8">
        <v>208605</v>
      </c>
      <c r="AUA8">
        <v>206212</v>
      </c>
      <c r="AUB8">
        <v>-10639</v>
      </c>
      <c r="AUC8">
        <v>387591</v>
      </c>
      <c r="AUD8">
        <v>-349229</v>
      </c>
      <c r="AUE8">
        <v>-26649</v>
      </c>
      <c r="AUF8">
        <v>-1074</v>
      </c>
      <c r="AUG8">
        <v>2480</v>
      </c>
      <c r="AUH8">
        <v>1406</v>
      </c>
      <c r="AUI8">
        <v>1074</v>
      </c>
      <c r="AUJ8">
        <v>386517</v>
      </c>
      <c r="AUK8">
        <v>387591</v>
      </c>
      <c r="AUL8">
        <v>2001</v>
      </c>
      <c r="AUM8">
        <v>2001</v>
      </c>
      <c r="AUN8">
        <v>2001</v>
      </c>
      <c r="AUO8">
        <v>2001</v>
      </c>
      <c r="AUP8">
        <v>2001</v>
      </c>
      <c r="AUQ8">
        <v>2001</v>
      </c>
      <c r="AUR8">
        <v>-3110</v>
      </c>
      <c r="AUS8">
        <v>22087</v>
      </c>
      <c r="AUT8">
        <v>1989</v>
      </c>
      <c r="AUU8">
        <v>24076</v>
      </c>
      <c r="AUV8">
        <v>-8495</v>
      </c>
      <c r="AUW8">
        <v>-10481</v>
      </c>
      <c r="AUX8">
        <v>0</v>
      </c>
      <c r="AUY8">
        <v>24076</v>
      </c>
      <c r="AUZ8">
        <v>-3110</v>
      </c>
      <c r="AVA8">
        <v>228298</v>
      </c>
      <c r="AVB8">
        <v>1989</v>
      </c>
      <c r="AVC8">
        <v>230287</v>
      </c>
      <c r="AVD8">
        <v>-8495</v>
      </c>
      <c r="AVE8">
        <v>-10481</v>
      </c>
      <c r="AVF8">
        <v>2394</v>
      </c>
      <c r="AVG8">
        <v>-2394</v>
      </c>
      <c r="AVH8">
        <v>232681</v>
      </c>
      <c r="AVI8">
        <v>230287</v>
      </c>
      <c r="AVJ8">
        <v>-31873</v>
      </c>
      <c r="AVK8">
        <v>-216008</v>
      </c>
      <c r="AVL8">
        <v>647242</v>
      </c>
      <c r="AVM8">
        <v>49282</v>
      </c>
      <c r="AVN8">
        <v>696524</v>
      </c>
      <c r="AVO8">
        <v>-399741</v>
      </c>
      <c r="AVP8">
        <v>382</v>
      </c>
      <c r="AVQ8">
        <v>5816</v>
      </c>
      <c r="AVR8">
        <v>6198</v>
      </c>
      <c r="AVS8">
        <v>-381</v>
      </c>
      <c r="AVT8">
        <v>696905</v>
      </c>
      <c r="AVU8">
        <v>696524</v>
      </c>
      <c r="AVV8">
        <v>96779</v>
      </c>
      <c r="AVW8">
        <v>385628</v>
      </c>
      <c r="AVX8">
        <v>631625</v>
      </c>
      <c r="AVY8">
        <v>211703</v>
      </c>
      <c r="AVZ8">
        <v>1325736</v>
      </c>
      <c r="AWA8">
        <v>91316</v>
      </c>
      <c r="AWB8">
        <v>345087</v>
      </c>
      <c r="AWC8">
        <v>579341</v>
      </c>
      <c r="AWD8">
        <v>81209</v>
      </c>
      <c r="AWE8">
        <v>1096954</v>
      </c>
    </row>
    <row r="9" spans="1:1279" x14ac:dyDescent="0.2">
      <c r="A9" t="s">
        <v>1358</v>
      </c>
      <c r="B9">
        <v>21634</v>
      </c>
      <c r="C9">
        <v>41820</v>
      </c>
      <c r="D9">
        <v>131377</v>
      </c>
      <c r="E9">
        <v>289285</v>
      </c>
      <c r="F9">
        <v>484117</v>
      </c>
      <c r="G9">
        <v>-350721</v>
      </c>
      <c r="H9">
        <v>-661924</v>
      </c>
      <c r="I9">
        <v>-1012645</v>
      </c>
      <c r="J9">
        <v>-2329</v>
      </c>
      <c r="K9">
        <v>2405</v>
      </c>
      <c r="L9">
        <v>76</v>
      </c>
      <c r="M9">
        <v>-2076</v>
      </c>
      <c r="N9">
        <v>4203</v>
      </c>
      <c r="O9">
        <v>2127</v>
      </c>
      <c r="P9">
        <v>2088</v>
      </c>
      <c r="Q9">
        <v>10673</v>
      </c>
      <c r="R9">
        <v>12761</v>
      </c>
      <c r="S9">
        <v>3082</v>
      </c>
      <c r="T9">
        <v>-615</v>
      </c>
      <c r="U9">
        <v>2467</v>
      </c>
      <c r="V9">
        <v>-764</v>
      </c>
      <c r="W9">
        <v>2328</v>
      </c>
      <c r="X9">
        <v>1564</v>
      </c>
      <c r="Y9">
        <v>764</v>
      </c>
      <c r="Z9">
        <v>16666</v>
      </c>
      <c r="AA9">
        <v>17430</v>
      </c>
      <c r="AB9">
        <v>-64120</v>
      </c>
      <c r="AC9">
        <v>0</v>
      </c>
      <c r="AD9">
        <v>64120</v>
      </c>
      <c r="AE9">
        <v>0</v>
      </c>
      <c r="AF9">
        <v>0</v>
      </c>
      <c r="AG9">
        <v>0</v>
      </c>
      <c r="AH9">
        <v>64120</v>
      </c>
      <c r="AI9">
        <v>64120</v>
      </c>
      <c r="AJ9">
        <v>6017</v>
      </c>
      <c r="AK9">
        <v>41820</v>
      </c>
      <c r="AL9">
        <v>54174</v>
      </c>
      <c r="AM9">
        <v>137921</v>
      </c>
      <c r="AN9">
        <v>239932</v>
      </c>
      <c r="AO9">
        <v>-645117</v>
      </c>
      <c r="AP9">
        <v>1984881</v>
      </c>
      <c r="AQ9">
        <v>1880310</v>
      </c>
      <c r="AR9">
        <v>104571</v>
      </c>
      <c r="AS9">
        <v>8882</v>
      </c>
      <c r="AT9">
        <v>0</v>
      </c>
      <c r="AU9">
        <v>8882</v>
      </c>
      <c r="AV9">
        <v>31116</v>
      </c>
      <c r="AW9">
        <v>52795</v>
      </c>
      <c r="AX9">
        <v>-21679</v>
      </c>
      <c r="AY9">
        <v>184333</v>
      </c>
      <c r="AZ9">
        <v>87986</v>
      </c>
      <c r="BA9">
        <v>96347</v>
      </c>
      <c r="BB9">
        <v>177142</v>
      </c>
      <c r="BC9">
        <v>765096</v>
      </c>
      <c r="BD9">
        <v>-587954</v>
      </c>
      <c r="BE9">
        <v>-9093</v>
      </c>
      <c r="BF9">
        <v>0</v>
      </c>
      <c r="BG9">
        <v>-9093</v>
      </c>
      <c r="BH9">
        <v>3985</v>
      </c>
      <c r="BI9">
        <v>7031</v>
      </c>
      <c r="BJ9">
        <v>-3046</v>
      </c>
      <c r="BK9">
        <v>-5518</v>
      </c>
      <c r="BL9">
        <v>6294</v>
      </c>
      <c r="BM9">
        <v>-11812</v>
      </c>
      <c r="BN9">
        <v>161518</v>
      </c>
      <c r="BO9">
        <v>19857</v>
      </c>
      <c r="BP9">
        <v>141661</v>
      </c>
      <c r="BQ9">
        <v>0</v>
      </c>
      <c r="BR9">
        <v>6146</v>
      </c>
      <c r="BS9">
        <v>49</v>
      </c>
      <c r="BT9">
        <v>6097</v>
      </c>
      <c r="BU9">
        <v>-8931</v>
      </c>
      <c r="BV9">
        <v>527</v>
      </c>
      <c r="BW9">
        <v>-9458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119991</v>
      </c>
      <c r="EO9">
        <v>101638</v>
      </c>
      <c r="EP9">
        <v>18353</v>
      </c>
      <c r="EQ9">
        <v>212</v>
      </c>
      <c r="ER9">
        <v>32419</v>
      </c>
      <c r="ES9">
        <v>-2290</v>
      </c>
      <c r="ET9">
        <v>34709</v>
      </c>
      <c r="EU9">
        <v>-58408</v>
      </c>
      <c r="EV9">
        <v>2876</v>
      </c>
      <c r="EW9">
        <v>-61284</v>
      </c>
      <c r="EX9">
        <v>756463</v>
      </c>
      <c r="EY9">
        <v>433094</v>
      </c>
      <c r="EZ9">
        <v>323369</v>
      </c>
      <c r="FA9">
        <v>0</v>
      </c>
      <c r="FB9">
        <v>0</v>
      </c>
      <c r="FC9">
        <v>0</v>
      </c>
      <c r="FD9">
        <v>-7828</v>
      </c>
      <c r="FE9">
        <v>8254</v>
      </c>
      <c r="FF9">
        <v>-16082</v>
      </c>
      <c r="FG9">
        <v>18667</v>
      </c>
      <c r="FH9">
        <v>32459</v>
      </c>
      <c r="FI9">
        <v>-13792</v>
      </c>
      <c r="FJ9">
        <v>2443532</v>
      </c>
      <c r="FK9">
        <v>2766901</v>
      </c>
      <c r="FL9">
        <v>-323369</v>
      </c>
      <c r="FM9">
        <v>0</v>
      </c>
      <c r="FN9">
        <v>0</v>
      </c>
      <c r="FO9">
        <v>0</v>
      </c>
      <c r="FP9">
        <v>73667</v>
      </c>
      <c r="FQ9">
        <v>57586</v>
      </c>
      <c r="FR9">
        <v>16081</v>
      </c>
      <c r="FS9">
        <v>111476</v>
      </c>
      <c r="FT9">
        <v>97684</v>
      </c>
      <c r="FU9">
        <v>13792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19152</v>
      </c>
      <c r="IE9">
        <v>14</v>
      </c>
      <c r="IF9">
        <v>19188</v>
      </c>
      <c r="IG9">
        <v>-3558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-3063</v>
      </c>
      <c r="IQ9">
        <v>-14</v>
      </c>
      <c r="IR9">
        <v>-10241</v>
      </c>
      <c r="IS9">
        <v>7551</v>
      </c>
      <c r="IT9">
        <v>-16089</v>
      </c>
      <c r="IU9">
        <v>0</v>
      </c>
      <c r="IV9">
        <v>-8947</v>
      </c>
      <c r="IW9">
        <v>-3993</v>
      </c>
      <c r="IX9">
        <v>16089</v>
      </c>
      <c r="IY9">
        <v>0</v>
      </c>
      <c r="IZ9">
        <v>8947</v>
      </c>
      <c r="JA9">
        <v>3993</v>
      </c>
      <c r="JB9">
        <v>1235645</v>
      </c>
      <c r="JC9">
        <v>1475269</v>
      </c>
      <c r="JD9">
        <v>-239624</v>
      </c>
      <c r="JE9">
        <v>10870</v>
      </c>
      <c r="JF9">
        <v>0</v>
      </c>
      <c r="JG9">
        <v>10870</v>
      </c>
      <c r="JH9">
        <v>-400703</v>
      </c>
      <c r="JI9">
        <v>-353796</v>
      </c>
      <c r="JJ9">
        <v>-46907</v>
      </c>
      <c r="JK9">
        <v>-64083</v>
      </c>
      <c r="JL9">
        <v>96957</v>
      </c>
      <c r="JM9">
        <v>-161040</v>
      </c>
      <c r="JN9">
        <v>259658</v>
      </c>
      <c r="JO9">
        <v>-10870</v>
      </c>
      <c r="JP9">
        <v>16743</v>
      </c>
      <c r="JQ9">
        <v>5779</v>
      </c>
      <c r="JR9">
        <v>603770</v>
      </c>
      <c r="JS9">
        <v>0</v>
      </c>
      <c r="JT9">
        <v>-38394</v>
      </c>
      <c r="JU9">
        <v>15379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636011</v>
      </c>
      <c r="LO9">
        <v>1051810</v>
      </c>
      <c r="LP9">
        <v>-415799</v>
      </c>
      <c r="LQ9">
        <v>0</v>
      </c>
      <c r="LR9">
        <v>-217316</v>
      </c>
      <c r="LS9">
        <v>-139561</v>
      </c>
      <c r="LT9">
        <v>-77755</v>
      </c>
      <c r="LU9">
        <v>93608</v>
      </c>
      <c r="LV9">
        <v>-35780</v>
      </c>
      <c r="LW9">
        <v>129388</v>
      </c>
      <c r="LX9">
        <v>539170</v>
      </c>
      <c r="LY9">
        <v>747174</v>
      </c>
      <c r="LZ9">
        <v>-208004</v>
      </c>
      <c r="MA9">
        <v>0</v>
      </c>
      <c r="MB9">
        <v>0</v>
      </c>
      <c r="MC9">
        <v>0</v>
      </c>
      <c r="MD9">
        <v>-68913</v>
      </c>
      <c r="ME9">
        <v>-215225</v>
      </c>
      <c r="MF9">
        <v>146312</v>
      </c>
      <c r="MG9">
        <v>14988</v>
      </c>
      <c r="MH9">
        <v>4494</v>
      </c>
      <c r="MI9">
        <v>10494</v>
      </c>
      <c r="MJ9">
        <v>2735084</v>
      </c>
      <c r="MK9">
        <v>2527080</v>
      </c>
      <c r="ML9">
        <v>208004</v>
      </c>
      <c r="MM9">
        <v>0</v>
      </c>
      <c r="MN9">
        <v>0</v>
      </c>
      <c r="MO9">
        <v>0</v>
      </c>
      <c r="MP9">
        <v>-639669</v>
      </c>
      <c r="MQ9">
        <v>-493358</v>
      </c>
      <c r="MR9">
        <v>-146311</v>
      </c>
      <c r="MS9">
        <v>50683</v>
      </c>
      <c r="MT9">
        <v>61177</v>
      </c>
      <c r="MU9">
        <v>-10494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11116</v>
      </c>
      <c r="OY9">
        <v>1185903</v>
      </c>
      <c r="OZ9">
        <v>-1174787</v>
      </c>
      <c r="PA9">
        <v>0</v>
      </c>
      <c r="PB9">
        <v>3</v>
      </c>
      <c r="PC9">
        <v>-27848</v>
      </c>
      <c r="PD9">
        <v>27851</v>
      </c>
      <c r="PE9">
        <v>-205</v>
      </c>
      <c r="PF9">
        <v>62007</v>
      </c>
      <c r="PG9">
        <v>-62212</v>
      </c>
      <c r="PH9">
        <v>694</v>
      </c>
      <c r="PI9">
        <v>0</v>
      </c>
      <c r="PJ9">
        <v>7</v>
      </c>
      <c r="PK9">
        <v>91</v>
      </c>
      <c r="PL9">
        <v>1142479</v>
      </c>
      <c r="PM9">
        <v>0</v>
      </c>
      <c r="PN9">
        <v>-27952</v>
      </c>
      <c r="PO9">
        <v>62718</v>
      </c>
      <c r="PP9">
        <v>-604866</v>
      </c>
      <c r="PQ9">
        <v>0</v>
      </c>
      <c r="PR9">
        <v>9029</v>
      </c>
      <c r="PS9">
        <v>-35523</v>
      </c>
      <c r="PT9">
        <v>0</v>
      </c>
      <c r="PU9">
        <v>0</v>
      </c>
      <c r="PV9">
        <v>0</v>
      </c>
      <c r="PW9">
        <v>0</v>
      </c>
      <c r="PX9">
        <v>604866</v>
      </c>
      <c r="PY9">
        <v>0</v>
      </c>
      <c r="PZ9">
        <v>-9029</v>
      </c>
      <c r="QA9">
        <v>35523</v>
      </c>
      <c r="QB9">
        <v>0</v>
      </c>
      <c r="QC9">
        <v>0</v>
      </c>
      <c r="QD9">
        <v>0</v>
      </c>
      <c r="QE9">
        <v>0</v>
      </c>
      <c r="QF9">
        <v>604866</v>
      </c>
      <c r="QG9">
        <v>0</v>
      </c>
      <c r="QH9">
        <v>-9029</v>
      </c>
      <c r="QI9">
        <v>35523</v>
      </c>
      <c r="QJ9">
        <v>34511</v>
      </c>
      <c r="QK9">
        <v>0</v>
      </c>
      <c r="QL9">
        <v>350</v>
      </c>
      <c r="QM9">
        <v>-161</v>
      </c>
      <c r="QN9">
        <v>11116</v>
      </c>
      <c r="QO9">
        <v>69160</v>
      </c>
      <c r="QP9">
        <v>-58044</v>
      </c>
      <c r="QQ9">
        <v>0</v>
      </c>
      <c r="QR9">
        <v>3</v>
      </c>
      <c r="QS9">
        <v>700</v>
      </c>
      <c r="QT9">
        <v>-697</v>
      </c>
      <c r="QU9">
        <v>-205</v>
      </c>
      <c r="QV9">
        <v>1769</v>
      </c>
      <c r="QW9">
        <v>-1974</v>
      </c>
      <c r="QX9">
        <v>694</v>
      </c>
      <c r="QY9">
        <v>0</v>
      </c>
      <c r="QZ9">
        <v>7</v>
      </c>
      <c r="RA9">
        <v>91</v>
      </c>
      <c r="RB9">
        <v>32697</v>
      </c>
      <c r="RC9">
        <v>0</v>
      </c>
      <c r="RD9">
        <v>331</v>
      </c>
      <c r="RE9">
        <v>2816</v>
      </c>
      <c r="RF9">
        <v>34511</v>
      </c>
      <c r="RG9">
        <v>0</v>
      </c>
      <c r="RH9">
        <v>350</v>
      </c>
      <c r="RI9">
        <v>-161</v>
      </c>
      <c r="RJ9">
        <v>-9859</v>
      </c>
      <c r="RK9">
        <v>0</v>
      </c>
      <c r="RL9">
        <v>10</v>
      </c>
      <c r="RM9">
        <v>-772</v>
      </c>
      <c r="RN9">
        <v>79019</v>
      </c>
      <c r="RO9">
        <v>69160</v>
      </c>
      <c r="RP9">
        <v>9859</v>
      </c>
      <c r="RQ9">
        <v>0</v>
      </c>
      <c r="RR9">
        <v>691</v>
      </c>
      <c r="RS9">
        <v>700</v>
      </c>
      <c r="RT9">
        <v>-9</v>
      </c>
      <c r="RU9">
        <v>2541</v>
      </c>
      <c r="RV9">
        <v>1769</v>
      </c>
      <c r="RW9">
        <v>772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-511877</v>
      </c>
      <c r="SW9">
        <v>0</v>
      </c>
      <c r="SX9">
        <v>19519</v>
      </c>
      <c r="SY9">
        <v>-24714</v>
      </c>
      <c r="SZ9">
        <v>0</v>
      </c>
      <c r="TA9">
        <v>0</v>
      </c>
      <c r="TB9">
        <v>0</v>
      </c>
      <c r="TC9">
        <v>0</v>
      </c>
      <c r="TD9">
        <v>504915</v>
      </c>
      <c r="TE9">
        <v>0</v>
      </c>
      <c r="TF9">
        <v>-19253</v>
      </c>
      <c r="TG9">
        <v>24378</v>
      </c>
      <c r="TH9">
        <v>0</v>
      </c>
      <c r="TI9">
        <v>0</v>
      </c>
      <c r="TJ9">
        <v>0</v>
      </c>
      <c r="TK9">
        <v>0</v>
      </c>
      <c r="TL9">
        <v>6962</v>
      </c>
      <c r="TM9">
        <v>0</v>
      </c>
      <c r="TN9">
        <v>-265</v>
      </c>
      <c r="TO9">
        <v>336</v>
      </c>
      <c r="TP9">
        <v>504915</v>
      </c>
      <c r="TQ9">
        <v>511877</v>
      </c>
      <c r="TR9">
        <v>-6962</v>
      </c>
      <c r="TS9">
        <v>0</v>
      </c>
      <c r="TT9">
        <v>-19253</v>
      </c>
      <c r="TU9">
        <v>-19519</v>
      </c>
      <c r="TV9">
        <v>266</v>
      </c>
      <c r="TW9">
        <v>24378</v>
      </c>
      <c r="TX9">
        <v>24714</v>
      </c>
      <c r="TY9">
        <v>-336</v>
      </c>
      <c r="TZ9">
        <v>6962</v>
      </c>
      <c r="UA9">
        <v>9859</v>
      </c>
      <c r="UB9">
        <v>-2897</v>
      </c>
      <c r="UC9">
        <v>0</v>
      </c>
      <c r="UD9">
        <v>-265</v>
      </c>
      <c r="UE9">
        <v>-10</v>
      </c>
      <c r="UF9">
        <v>-255</v>
      </c>
      <c r="UG9">
        <v>336</v>
      </c>
      <c r="UH9">
        <v>772</v>
      </c>
      <c r="UI9">
        <v>-436</v>
      </c>
      <c r="UJ9">
        <v>1188800</v>
      </c>
      <c r="UK9">
        <v>1185903</v>
      </c>
      <c r="UL9">
        <v>2897</v>
      </c>
      <c r="UM9">
        <v>0</v>
      </c>
      <c r="UN9">
        <v>-27592</v>
      </c>
      <c r="UO9">
        <v>-27848</v>
      </c>
      <c r="UP9">
        <v>256</v>
      </c>
      <c r="UQ9">
        <v>62443</v>
      </c>
      <c r="UR9">
        <v>62007</v>
      </c>
      <c r="US9">
        <v>436</v>
      </c>
      <c r="UT9">
        <v>2437870</v>
      </c>
      <c r="UU9">
        <v>380257</v>
      </c>
      <c r="UV9">
        <v>2057613</v>
      </c>
      <c r="UW9">
        <v>-4985</v>
      </c>
      <c r="UX9">
        <v>-765</v>
      </c>
      <c r="UY9">
        <v>-4220</v>
      </c>
      <c r="UZ9">
        <v>41322</v>
      </c>
      <c r="VA9">
        <v>-20182</v>
      </c>
      <c r="VB9">
        <v>61504</v>
      </c>
      <c r="VC9">
        <v>111815</v>
      </c>
      <c r="VD9">
        <v>-35297</v>
      </c>
      <c r="VE9">
        <v>147112</v>
      </c>
      <c r="VF9">
        <v>111287</v>
      </c>
      <c r="VG9">
        <v>131527</v>
      </c>
      <c r="VH9">
        <v>-20240</v>
      </c>
      <c r="VI9">
        <v>-229</v>
      </c>
      <c r="VJ9">
        <v>0</v>
      </c>
      <c r="VK9">
        <v>-229</v>
      </c>
      <c r="VL9">
        <v>0</v>
      </c>
      <c r="VM9">
        <v>8100</v>
      </c>
      <c r="VN9">
        <v>-8100</v>
      </c>
      <c r="VO9">
        <v>5649</v>
      </c>
      <c r="VP9">
        <v>10360</v>
      </c>
      <c r="VQ9">
        <v>-4711</v>
      </c>
      <c r="VR9">
        <v>-1359323</v>
      </c>
      <c r="VS9">
        <v>2114</v>
      </c>
      <c r="VT9">
        <v>-28695</v>
      </c>
      <c r="VU9">
        <v>-73825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367941</v>
      </c>
      <c r="YG9">
        <v>951881</v>
      </c>
      <c r="YH9">
        <v>-583940</v>
      </c>
      <c r="YI9">
        <v>1487</v>
      </c>
      <c r="YJ9">
        <v>10997</v>
      </c>
      <c r="YK9">
        <v>-67572</v>
      </c>
      <c r="YL9">
        <v>78569</v>
      </c>
      <c r="YM9">
        <v>4810</v>
      </c>
      <c r="YN9">
        <v>26633</v>
      </c>
      <c r="YO9">
        <v>-21823</v>
      </c>
      <c r="YP9">
        <v>287323</v>
      </c>
      <c r="YQ9">
        <v>381433</v>
      </c>
      <c r="YR9">
        <v>-94110</v>
      </c>
      <c r="YS9">
        <v>4</v>
      </c>
      <c r="YT9">
        <v>-844</v>
      </c>
      <c r="YU9">
        <v>848</v>
      </c>
      <c r="YV9">
        <v>-132472</v>
      </c>
      <c r="YW9">
        <v>-29193</v>
      </c>
      <c r="YX9">
        <v>-103279</v>
      </c>
      <c r="YY9">
        <v>70089</v>
      </c>
      <c r="YZ9">
        <v>116843</v>
      </c>
      <c r="ZA9">
        <v>-46754</v>
      </c>
      <c r="ZB9">
        <v>2917098</v>
      </c>
      <c r="ZC9">
        <v>2822988</v>
      </c>
      <c r="ZD9">
        <v>94110</v>
      </c>
      <c r="ZE9">
        <v>-5215</v>
      </c>
      <c r="ZF9">
        <v>-4366</v>
      </c>
      <c r="ZG9">
        <v>-849</v>
      </c>
      <c r="ZH9">
        <v>52320</v>
      </c>
      <c r="ZI9">
        <v>-50959</v>
      </c>
      <c r="ZJ9">
        <v>103279</v>
      </c>
      <c r="ZK9">
        <v>122274</v>
      </c>
      <c r="ZL9">
        <v>75521</v>
      </c>
      <c r="ZM9">
        <v>46753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727206</v>
      </c>
      <c r="ABW9">
        <v>1710348</v>
      </c>
      <c r="ABX9">
        <v>-983142</v>
      </c>
      <c r="ABY9">
        <v>375</v>
      </c>
      <c r="ABZ9">
        <v>20759</v>
      </c>
      <c r="ACA9">
        <v>-20384</v>
      </c>
      <c r="ACB9">
        <v>-2701</v>
      </c>
      <c r="ACC9">
        <v>-22188</v>
      </c>
      <c r="ACD9">
        <v>19487</v>
      </c>
      <c r="ACE9">
        <v>59543</v>
      </c>
      <c r="ACF9">
        <v>142135</v>
      </c>
      <c r="ACG9">
        <v>-82592</v>
      </c>
      <c r="ACH9">
        <v>66722</v>
      </c>
      <c r="ACI9">
        <v>11067</v>
      </c>
      <c r="ACJ9">
        <v>55655</v>
      </c>
      <c r="ACK9">
        <v>-375</v>
      </c>
      <c r="ACL9">
        <v>0</v>
      </c>
      <c r="ACM9">
        <v>-375</v>
      </c>
      <c r="ACN9">
        <v>0</v>
      </c>
      <c r="ACO9">
        <v>4816</v>
      </c>
      <c r="ACP9">
        <v>1076</v>
      </c>
      <c r="ACQ9">
        <v>3740</v>
      </c>
      <c r="ACR9">
        <v>531520</v>
      </c>
      <c r="ACS9">
        <v>0</v>
      </c>
      <c r="ACT9">
        <v>-22805</v>
      </c>
      <c r="ACU9">
        <v>40956</v>
      </c>
      <c r="ACV9">
        <v>175200</v>
      </c>
      <c r="ACW9">
        <v>20759</v>
      </c>
      <c r="ACX9">
        <v>0</v>
      </c>
      <c r="ACY9">
        <v>12743</v>
      </c>
      <c r="ACZ9">
        <v>567246</v>
      </c>
      <c r="ADA9">
        <v>346479</v>
      </c>
      <c r="ADB9">
        <v>220767</v>
      </c>
      <c r="ADC9">
        <v>0</v>
      </c>
      <c r="ADD9">
        <v>0</v>
      </c>
      <c r="ADE9">
        <v>0</v>
      </c>
      <c r="ADF9">
        <v>192</v>
      </c>
      <c r="ADG9">
        <v>-3126</v>
      </c>
      <c r="ADH9">
        <v>3318</v>
      </c>
      <c r="ADI9">
        <v>43525</v>
      </c>
      <c r="ADJ9">
        <v>18371</v>
      </c>
      <c r="ADK9">
        <v>25154</v>
      </c>
      <c r="ADL9">
        <v>1500648</v>
      </c>
      <c r="ADM9">
        <v>1721415</v>
      </c>
      <c r="ADN9">
        <v>-220767</v>
      </c>
      <c r="ADO9">
        <v>20759</v>
      </c>
      <c r="ADP9">
        <v>20759</v>
      </c>
      <c r="ADQ9">
        <v>0</v>
      </c>
      <c r="ADR9">
        <v>-25506</v>
      </c>
      <c r="ADS9">
        <v>-22188</v>
      </c>
      <c r="ADT9">
        <v>-3318</v>
      </c>
      <c r="ADU9">
        <v>118057</v>
      </c>
      <c r="ADV9">
        <v>143211</v>
      </c>
      <c r="ADW9">
        <v>-25154</v>
      </c>
      <c r="ADX9">
        <v>5926</v>
      </c>
      <c r="ADY9">
        <v>730</v>
      </c>
      <c r="ADZ9">
        <v>5196</v>
      </c>
      <c r="AEA9">
        <v>0</v>
      </c>
      <c r="AEB9">
        <v>197</v>
      </c>
      <c r="AEC9">
        <v>-22</v>
      </c>
      <c r="AED9">
        <v>219</v>
      </c>
      <c r="AEE9">
        <v>-1605</v>
      </c>
      <c r="AEF9">
        <v>-1603</v>
      </c>
      <c r="AEG9">
        <v>-2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730</v>
      </c>
      <c r="AEQ9">
        <v>0</v>
      </c>
      <c r="AER9">
        <v>-22</v>
      </c>
      <c r="AES9">
        <v>-22</v>
      </c>
      <c r="AET9">
        <v>0</v>
      </c>
      <c r="AEU9">
        <v>-1601</v>
      </c>
      <c r="AEV9">
        <v>-1603</v>
      </c>
      <c r="AEW9">
        <v>2</v>
      </c>
      <c r="AEX9">
        <v>5926</v>
      </c>
      <c r="AEY9">
        <v>730</v>
      </c>
      <c r="AEZ9">
        <v>5196</v>
      </c>
      <c r="AFA9">
        <v>0</v>
      </c>
      <c r="AFB9">
        <v>197</v>
      </c>
      <c r="AFC9">
        <v>-22</v>
      </c>
      <c r="AFD9">
        <v>219</v>
      </c>
      <c r="AFE9">
        <v>-1605</v>
      </c>
      <c r="AFF9">
        <v>-1603</v>
      </c>
      <c r="AFG9">
        <v>-2</v>
      </c>
      <c r="AFH9">
        <v>144648</v>
      </c>
      <c r="AFI9">
        <v>173797</v>
      </c>
      <c r="AFJ9">
        <v>-29149</v>
      </c>
      <c r="AFK9">
        <v>-43052</v>
      </c>
      <c r="AFL9">
        <v>-15113</v>
      </c>
      <c r="AFM9">
        <v>-27939</v>
      </c>
      <c r="AFN9">
        <v>287</v>
      </c>
      <c r="AFO9">
        <v>9066</v>
      </c>
      <c r="AFP9">
        <v>-8779</v>
      </c>
      <c r="AFQ9">
        <v>44124</v>
      </c>
      <c r="AFR9">
        <v>2496</v>
      </c>
      <c r="AFS9">
        <v>41628</v>
      </c>
      <c r="AFT9">
        <v>108707</v>
      </c>
      <c r="AFU9">
        <v>113401</v>
      </c>
      <c r="AFV9">
        <v>-4694</v>
      </c>
      <c r="AFW9">
        <v>19483</v>
      </c>
      <c r="AFX9">
        <v>-18</v>
      </c>
      <c r="AFY9">
        <v>19501</v>
      </c>
      <c r="AFZ9">
        <v>-7</v>
      </c>
      <c r="AGA9">
        <v>3194</v>
      </c>
      <c r="AGB9">
        <v>-3502</v>
      </c>
      <c r="AGC9">
        <v>6696</v>
      </c>
      <c r="AGD9">
        <v>32797</v>
      </c>
      <c r="AGE9">
        <v>93610</v>
      </c>
      <c r="AGF9">
        <v>-60813</v>
      </c>
      <c r="AGG9">
        <v>37873</v>
      </c>
      <c r="AGH9">
        <v>0</v>
      </c>
      <c r="AGI9">
        <v>-11054</v>
      </c>
      <c r="AGJ9">
        <v>37554</v>
      </c>
      <c r="AGK9">
        <v>-48608</v>
      </c>
      <c r="AGL9">
        <v>562747</v>
      </c>
      <c r="AGM9">
        <v>476311</v>
      </c>
      <c r="AGN9">
        <v>86436</v>
      </c>
      <c r="AGO9">
        <v>295686</v>
      </c>
      <c r="AGP9">
        <v>325119</v>
      </c>
      <c r="AGQ9">
        <v>-29433</v>
      </c>
      <c r="AGR9">
        <v>-28963</v>
      </c>
      <c r="AGS9">
        <v>-4158</v>
      </c>
      <c r="AGT9">
        <v>-24805</v>
      </c>
      <c r="AGU9">
        <v>-148612</v>
      </c>
      <c r="AGV9">
        <v>-171684</v>
      </c>
      <c r="AGW9">
        <v>23072</v>
      </c>
      <c r="AGX9">
        <v>74719</v>
      </c>
      <c r="AGY9">
        <v>66498</v>
      </c>
      <c r="AGZ9">
        <v>8221</v>
      </c>
      <c r="AHA9">
        <v>0</v>
      </c>
      <c r="AHB9">
        <v>2</v>
      </c>
      <c r="AHC9">
        <v>-2</v>
      </c>
      <c r="AHD9">
        <v>7543</v>
      </c>
      <c r="AHE9">
        <v>-26047</v>
      </c>
      <c r="AHF9">
        <v>33590</v>
      </c>
      <c r="AHG9">
        <v>-336</v>
      </c>
      <c r="AHH9">
        <v>22454</v>
      </c>
      <c r="AHI9">
        <v>-22790</v>
      </c>
      <c r="AHJ9">
        <v>848898</v>
      </c>
      <c r="AHK9">
        <v>857120</v>
      </c>
      <c r="AHL9">
        <v>-8222</v>
      </c>
      <c r="AHM9">
        <v>272117</v>
      </c>
      <c r="AHN9">
        <v>272115</v>
      </c>
      <c r="AHO9">
        <v>2</v>
      </c>
      <c r="AHP9">
        <v>-28682</v>
      </c>
      <c r="AHQ9">
        <v>4908</v>
      </c>
      <c r="AHR9">
        <v>-33590</v>
      </c>
      <c r="AHS9">
        <v>-112347</v>
      </c>
      <c r="AHT9">
        <v>-135137</v>
      </c>
      <c r="AHU9">
        <v>22790</v>
      </c>
      <c r="AHV9">
        <v>6566445</v>
      </c>
      <c r="AHW9">
        <v>6806614</v>
      </c>
      <c r="AHX9">
        <v>-240169</v>
      </c>
      <c r="AHY9">
        <v>-27897</v>
      </c>
      <c r="AHZ9">
        <v>4881</v>
      </c>
      <c r="AIA9">
        <v>-32778</v>
      </c>
      <c r="AIB9">
        <v>-311290</v>
      </c>
      <c r="AIC9">
        <v>-362174</v>
      </c>
      <c r="AID9">
        <v>50884</v>
      </c>
      <c r="AIE9">
        <v>330364</v>
      </c>
      <c r="AIF9">
        <v>354682</v>
      </c>
      <c r="AIG9">
        <v>-24318</v>
      </c>
      <c r="AIH9">
        <v>724210</v>
      </c>
      <c r="AII9">
        <v>1021092</v>
      </c>
      <c r="AIJ9">
        <v>-296882</v>
      </c>
      <c r="AIK9">
        <v>-1085</v>
      </c>
      <c r="AIL9">
        <v>-18</v>
      </c>
      <c r="AIM9">
        <v>-1067</v>
      </c>
      <c r="AIN9">
        <v>20728</v>
      </c>
      <c r="AIO9">
        <v>15131</v>
      </c>
      <c r="AIP9">
        <v>5597</v>
      </c>
      <c r="AIQ9">
        <v>14012</v>
      </c>
      <c r="AIR9">
        <v>14229</v>
      </c>
      <c r="AIS9">
        <v>-217</v>
      </c>
      <c r="AIT9">
        <v>2472083</v>
      </c>
      <c r="AIU9">
        <v>1472790</v>
      </c>
      <c r="AIV9">
        <v>999293</v>
      </c>
      <c r="AIW9">
        <v>0</v>
      </c>
      <c r="AIX9">
        <v>-39988</v>
      </c>
      <c r="AIY9">
        <v>39988</v>
      </c>
      <c r="AIZ9">
        <v>-83004</v>
      </c>
      <c r="AJA9">
        <v>28744</v>
      </c>
      <c r="AJB9">
        <v>-111748</v>
      </c>
      <c r="AJC9">
        <v>99068</v>
      </c>
      <c r="AJD9">
        <v>111905</v>
      </c>
      <c r="AJE9">
        <v>-12837</v>
      </c>
      <c r="AJF9">
        <v>1893338</v>
      </c>
      <c r="AJG9">
        <v>2581640</v>
      </c>
      <c r="AJH9">
        <v>-688302</v>
      </c>
      <c r="AJI9">
        <v>316643</v>
      </c>
      <c r="AJJ9">
        <v>323632</v>
      </c>
      <c r="AJK9">
        <v>-6989</v>
      </c>
      <c r="AJL9">
        <v>-212753</v>
      </c>
      <c r="AJM9">
        <v>-213581</v>
      </c>
      <c r="AJN9">
        <v>828</v>
      </c>
      <c r="AJO9">
        <v>-88469</v>
      </c>
      <c r="AJP9">
        <v>-177955</v>
      </c>
      <c r="AJQ9">
        <v>89486</v>
      </c>
      <c r="AJR9">
        <v>2232613</v>
      </c>
      <c r="AJS9">
        <v>2001356</v>
      </c>
      <c r="AJT9">
        <v>231257</v>
      </c>
      <c r="AJU9">
        <v>4</v>
      </c>
      <c r="AJV9">
        <v>-842</v>
      </c>
      <c r="AJW9">
        <v>846</v>
      </c>
      <c r="AJX9">
        <v>-201765</v>
      </c>
      <c r="AJY9">
        <v>-256422</v>
      </c>
      <c r="AJZ9">
        <v>54657</v>
      </c>
      <c r="AKA9">
        <v>145668</v>
      </c>
      <c r="AKB9">
        <v>197783</v>
      </c>
      <c r="AKC9">
        <v>-52115</v>
      </c>
      <c r="AKD9">
        <v>11656075</v>
      </c>
      <c r="AKE9">
        <v>11882136</v>
      </c>
      <c r="AKF9">
        <v>-226061</v>
      </c>
      <c r="AKG9">
        <v>287661</v>
      </c>
      <c r="AKH9">
        <v>288507</v>
      </c>
      <c r="AKI9">
        <v>-846</v>
      </c>
      <c r="AKJ9">
        <v>-586319</v>
      </c>
      <c r="AKK9">
        <v>-531880</v>
      </c>
      <c r="AKL9">
        <v>-54439</v>
      </c>
      <c r="AKM9">
        <v>354975</v>
      </c>
      <c r="AKN9">
        <v>302860</v>
      </c>
      <c r="AKO9">
        <v>52115</v>
      </c>
      <c r="AKP9">
        <v>9256</v>
      </c>
      <c r="AKQ9">
        <v>9256</v>
      </c>
      <c r="AKR9">
        <v>1334416</v>
      </c>
      <c r="AKS9">
        <v>577368</v>
      </c>
      <c r="AKT9">
        <v>1911785</v>
      </c>
      <c r="AKU9">
        <v>4833</v>
      </c>
      <c r="AKV9">
        <v>5734</v>
      </c>
      <c r="AKW9">
        <v>10567</v>
      </c>
      <c r="AKX9">
        <v>61528</v>
      </c>
      <c r="AKY9">
        <v>676840</v>
      </c>
      <c r="AKZ9">
        <v>1705537</v>
      </c>
      <c r="ALA9">
        <v>8584</v>
      </c>
      <c r="ALB9">
        <v>105361</v>
      </c>
      <c r="ALC9">
        <v>10835</v>
      </c>
      <c r="ALD9">
        <v>123748</v>
      </c>
      <c r="ALE9">
        <v>248529</v>
      </c>
      <c r="ALF9">
        <v>7031</v>
      </c>
      <c r="ALG9">
        <v>4878</v>
      </c>
      <c r="ALH9">
        <v>2746</v>
      </c>
      <c r="ALI9">
        <v>31127</v>
      </c>
      <c r="ALJ9">
        <v>45781</v>
      </c>
      <c r="ALK9">
        <v>12931</v>
      </c>
      <c r="ALL9">
        <v>89717</v>
      </c>
      <c r="ALM9">
        <v>101666</v>
      </c>
      <c r="ALN9">
        <v>521119</v>
      </c>
      <c r="ALO9">
        <v>725434</v>
      </c>
      <c r="ALP9">
        <v>83</v>
      </c>
      <c r="ALQ9">
        <v>11662</v>
      </c>
      <c r="ALR9">
        <v>11745</v>
      </c>
      <c r="ALS9">
        <v>2044391</v>
      </c>
      <c r="ALT9">
        <v>40013</v>
      </c>
      <c r="ALU9">
        <v>481762</v>
      </c>
      <c r="ALV9">
        <v>249363</v>
      </c>
      <c r="ALW9">
        <v>822156</v>
      </c>
      <c r="ALX9">
        <v>1593293</v>
      </c>
      <c r="ALY9">
        <v>39976</v>
      </c>
      <c r="ALZ9">
        <v>293828</v>
      </c>
      <c r="AMA9">
        <v>226983</v>
      </c>
      <c r="AMB9">
        <v>492101</v>
      </c>
      <c r="AMC9">
        <v>1052888</v>
      </c>
      <c r="AMD9">
        <v>37</v>
      </c>
      <c r="AME9">
        <v>187934</v>
      </c>
      <c r="AMF9">
        <v>22379</v>
      </c>
      <c r="AMG9">
        <v>330055</v>
      </c>
      <c r="AMH9">
        <v>540405</v>
      </c>
      <c r="AMI9">
        <v>1553</v>
      </c>
      <c r="AMJ9">
        <v>100483</v>
      </c>
      <c r="AMK9">
        <v>3173</v>
      </c>
      <c r="AML9">
        <v>75225</v>
      </c>
      <c r="AMM9">
        <v>180435</v>
      </c>
      <c r="AMN9">
        <v>4488296</v>
      </c>
      <c r="AMO9">
        <v>-350721</v>
      </c>
      <c r="AMP9">
        <v>-661924</v>
      </c>
      <c r="AMQ9">
        <v>-1012645</v>
      </c>
      <c r="AMR9">
        <v>57894</v>
      </c>
      <c r="AMS9">
        <v>268467</v>
      </c>
      <c r="AMT9">
        <v>183276</v>
      </c>
      <c r="AMU9">
        <v>701980</v>
      </c>
      <c r="AMV9">
        <v>1410271</v>
      </c>
      <c r="AMW9">
        <v>-6244</v>
      </c>
      <c r="AMX9">
        <v>-6244</v>
      </c>
      <c r="AMY9">
        <v>-38611</v>
      </c>
      <c r="AMZ9">
        <v>-76917</v>
      </c>
      <c r="ANA9">
        <v>-169293</v>
      </c>
      <c r="ANB9">
        <v>-291065</v>
      </c>
      <c r="ANC9">
        <v>-38641</v>
      </c>
      <c r="AND9">
        <v>-78281</v>
      </c>
      <c r="ANE9">
        <v>-177830</v>
      </c>
      <c r="ANF9">
        <v>-300995</v>
      </c>
      <c r="ANG9">
        <v>548485</v>
      </c>
      <c r="ANH9">
        <v>0</v>
      </c>
      <c r="ANI9">
        <v>-29</v>
      </c>
      <c r="ANJ9">
        <v>565</v>
      </c>
      <c r="ANK9">
        <v>-8537</v>
      </c>
      <c r="ANL9">
        <v>-8001</v>
      </c>
      <c r="ANM9">
        <v>0</v>
      </c>
      <c r="ANN9">
        <v>0</v>
      </c>
      <c r="ANO9">
        <v>-1929</v>
      </c>
      <c r="ANP9">
        <v>0</v>
      </c>
      <c r="ANQ9">
        <v>-1929</v>
      </c>
      <c r="ANR9">
        <v>-24317</v>
      </c>
      <c r="ANS9">
        <v>-217</v>
      </c>
      <c r="ANT9">
        <v>-12837</v>
      </c>
      <c r="ANU9">
        <v>89486</v>
      </c>
      <c r="ANV9">
        <v>-52115</v>
      </c>
      <c r="ANW9">
        <v>52114</v>
      </c>
      <c r="ANX9">
        <v>0</v>
      </c>
      <c r="ANY9">
        <v>2254</v>
      </c>
      <c r="ANZ9">
        <v>-1127</v>
      </c>
      <c r="AOA9">
        <v>-749</v>
      </c>
      <c r="AOB9">
        <v>-378</v>
      </c>
      <c r="AOC9">
        <v>378</v>
      </c>
      <c r="AOD9">
        <v>-26248</v>
      </c>
      <c r="AOE9">
        <v>280367</v>
      </c>
      <c r="AOF9">
        <v>254119</v>
      </c>
      <c r="AOG9">
        <v>-21449</v>
      </c>
      <c r="AOH9">
        <v>43693</v>
      </c>
      <c r="AOI9">
        <v>22244</v>
      </c>
      <c r="AOJ9">
        <v>14787</v>
      </c>
      <c r="AOK9">
        <v>75159</v>
      </c>
      <c r="AOL9">
        <v>89946</v>
      </c>
      <c r="AOM9">
        <v>10444</v>
      </c>
      <c r="AON9">
        <v>64269</v>
      </c>
      <c r="AOO9">
        <v>74713</v>
      </c>
      <c r="AOP9">
        <v>22465</v>
      </c>
      <c r="AOQ9">
        <v>68144</v>
      </c>
      <c r="AOR9">
        <v>90609</v>
      </c>
      <c r="AOS9">
        <v>-22465</v>
      </c>
      <c r="AOT9">
        <v>463488</v>
      </c>
      <c r="AOU9">
        <v>441023</v>
      </c>
      <c r="AOV9">
        <v>-39056</v>
      </c>
      <c r="AOW9">
        <v>64163</v>
      </c>
      <c r="AOX9">
        <v>25107</v>
      </c>
      <c r="AOY9">
        <v>7035</v>
      </c>
      <c r="AOZ9">
        <v>9310</v>
      </c>
      <c r="APA9">
        <v>21830</v>
      </c>
      <c r="APB9">
        <v>23095</v>
      </c>
      <c r="APC9">
        <v>44925</v>
      </c>
      <c r="APD9">
        <v>881</v>
      </c>
      <c r="APE9">
        <v>51900</v>
      </c>
      <c r="APF9">
        <v>52781</v>
      </c>
      <c r="APG9">
        <v>-881</v>
      </c>
      <c r="APH9">
        <v>87258</v>
      </c>
      <c r="API9">
        <v>86377</v>
      </c>
      <c r="APJ9">
        <v>-56069</v>
      </c>
      <c r="APK9">
        <v>58706</v>
      </c>
      <c r="APL9">
        <v>2637</v>
      </c>
      <c r="APM9">
        <v>0</v>
      </c>
      <c r="APN9">
        <v>53042</v>
      </c>
      <c r="APO9">
        <v>2316</v>
      </c>
      <c r="APP9">
        <v>711</v>
      </c>
      <c r="APQ9">
        <v>593</v>
      </c>
      <c r="APR9">
        <v>1304</v>
      </c>
      <c r="APS9">
        <v>-711</v>
      </c>
      <c r="APT9">
        <v>58706</v>
      </c>
      <c r="APU9">
        <v>57995</v>
      </c>
      <c r="APV9">
        <v>0</v>
      </c>
      <c r="APW9">
        <v>3515</v>
      </c>
      <c r="APX9">
        <v>1715</v>
      </c>
      <c r="APY9">
        <v>-3515</v>
      </c>
      <c r="APZ9">
        <v>5230</v>
      </c>
      <c r="AQA9">
        <v>68616</v>
      </c>
      <c r="AQB9">
        <v>158146</v>
      </c>
      <c r="AQC9">
        <v>226762</v>
      </c>
      <c r="AQD9">
        <v>-31999</v>
      </c>
      <c r="AQE9">
        <v>43693</v>
      </c>
      <c r="AQF9">
        <v>11694</v>
      </c>
      <c r="AQG9">
        <v>-47566</v>
      </c>
      <c r="AQH9">
        <v>73445</v>
      </c>
      <c r="AQI9">
        <v>25879</v>
      </c>
      <c r="AQJ9">
        <v>-4653</v>
      </c>
      <c r="AQK9">
        <v>55625</v>
      </c>
      <c r="AQL9">
        <v>50972</v>
      </c>
      <c r="AQM9">
        <v>15600</v>
      </c>
      <c r="AQN9">
        <v>39538</v>
      </c>
      <c r="AQO9">
        <v>55138</v>
      </c>
      <c r="AQP9">
        <v>-15600</v>
      </c>
      <c r="AQQ9">
        <v>330908</v>
      </c>
      <c r="AQR9">
        <v>315308</v>
      </c>
      <c r="AQS9">
        <v>260</v>
      </c>
      <c r="AQT9">
        <v>-648</v>
      </c>
      <c r="AQU9">
        <v>-388</v>
      </c>
      <c r="AQV9">
        <v>0</v>
      </c>
      <c r="AQW9">
        <v>0</v>
      </c>
      <c r="AQX9">
        <v>-5534</v>
      </c>
      <c r="AQY9">
        <v>-17965</v>
      </c>
      <c r="AQZ9">
        <v>-23499</v>
      </c>
      <c r="ARA9">
        <v>5274</v>
      </c>
      <c r="ARB9">
        <v>-23887</v>
      </c>
      <c r="ARC9">
        <v>-18613</v>
      </c>
      <c r="ARD9">
        <v>-5274</v>
      </c>
      <c r="ARE9">
        <v>-18613</v>
      </c>
      <c r="ARF9">
        <v>-23887</v>
      </c>
      <c r="ARG9">
        <v>-15744</v>
      </c>
      <c r="ARH9">
        <v>38246</v>
      </c>
      <c r="ARI9">
        <v>64483</v>
      </c>
      <c r="ARJ9">
        <v>264983</v>
      </c>
      <c r="ARK9">
        <v>351967</v>
      </c>
      <c r="ARL9">
        <v>98153</v>
      </c>
      <c r="ARM9">
        <v>24243</v>
      </c>
      <c r="ARN9">
        <v>-123495</v>
      </c>
      <c r="ARO9">
        <v>0</v>
      </c>
      <c r="ARP9">
        <v>1099</v>
      </c>
      <c r="ARQ9">
        <v>175</v>
      </c>
      <c r="ARR9">
        <v>1274</v>
      </c>
      <c r="ARS9">
        <v>-1099</v>
      </c>
      <c r="ART9">
        <v>123495</v>
      </c>
      <c r="ARU9">
        <v>122396</v>
      </c>
      <c r="ARV9">
        <v>-34034</v>
      </c>
      <c r="ARW9">
        <v>-235986</v>
      </c>
      <c r="ARX9">
        <v>270009</v>
      </c>
      <c r="ARY9">
        <v>0</v>
      </c>
      <c r="ARZ9">
        <v>11</v>
      </c>
      <c r="ASA9">
        <v>850</v>
      </c>
      <c r="ASB9">
        <v>861</v>
      </c>
      <c r="ASC9">
        <v>-11</v>
      </c>
      <c r="ASD9">
        <v>270020</v>
      </c>
      <c r="ASE9">
        <v>270009</v>
      </c>
      <c r="ASF9">
        <v>308</v>
      </c>
      <c r="ASG9">
        <v>33384</v>
      </c>
      <c r="ASH9">
        <v>33692</v>
      </c>
      <c r="ASI9">
        <v>-25947</v>
      </c>
      <c r="ASJ9">
        <v>40797</v>
      </c>
      <c r="ASK9">
        <v>14850</v>
      </c>
      <c r="ASL9">
        <v>3113</v>
      </c>
      <c r="ASM9">
        <v>47772</v>
      </c>
      <c r="ASN9">
        <v>50885</v>
      </c>
      <c r="ASO9">
        <v>-6697</v>
      </c>
      <c r="ASP9">
        <v>17353</v>
      </c>
      <c r="ASQ9">
        <v>10656</v>
      </c>
      <c r="ASR9">
        <v>29222</v>
      </c>
      <c r="ASS9">
        <v>15054</v>
      </c>
      <c r="AST9">
        <v>44276</v>
      </c>
      <c r="ASU9">
        <v>-29222</v>
      </c>
      <c r="ASV9">
        <v>139306</v>
      </c>
      <c r="ASW9">
        <v>110084</v>
      </c>
      <c r="ASX9">
        <v>323</v>
      </c>
      <c r="ASY9">
        <v>-27949</v>
      </c>
      <c r="ASZ9">
        <v>29622</v>
      </c>
      <c r="ATA9">
        <v>1673</v>
      </c>
      <c r="ATB9">
        <v>7206</v>
      </c>
      <c r="ATC9">
        <v>10575</v>
      </c>
      <c r="ATD9">
        <v>-8701</v>
      </c>
      <c r="ATE9">
        <v>8701</v>
      </c>
      <c r="ATF9">
        <v>29622</v>
      </c>
      <c r="ATG9">
        <v>38323</v>
      </c>
      <c r="ATH9">
        <v>-11459</v>
      </c>
      <c r="ATI9">
        <v>-7087</v>
      </c>
      <c r="ATJ9">
        <v>7088</v>
      </c>
      <c r="ATK9">
        <v>11459</v>
      </c>
      <c r="ATL9">
        <v>18547</v>
      </c>
      <c r="ATM9">
        <v>323</v>
      </c>
      <c r="ATN9">
        <v>-16490</v>
      </c>
      <c r="ATO9">
        <v>18163</v>
      </c>
      <c r="ATP9">
        <v>1673</v>
      </c>
      <c r="ATQ9">
        <v>7206</v>
      </c>
      <c r="ATR9">
        <v>10575</v>
      </c>
      <c r="ATS9">
        <v>-1614</v>
      </c>
      <c r="ATT9">
        <v>1614</v>
      </c>
      <c r="ATU9">
        <v>18163</v>
      </c>
      <c r="ATV9">
        <v>19777</v>
      </c>
      <c r="ATW9">
        <v>215072</v>
      </c>
      <c r="ATX9">
        <v>2129</v>
      </c>
      <c r="ATY9">
        <v>-2129</v>
      </c>
      <c r="ATZ9">
        <v>217201</v>
      </c>
      <c r="AUA9">
        <v>215072</v>
      </c>
      <c r="AUB9">
        <v>-11440</v>
      </c>
      <c r="AUC9">
        <v>395712</v>
      </c>
      <c r="AUD9">
        <v>-354989</v>
      </c>
      <c r="AUE9">
        <v>-28050</v>
      </c>
      <c r="AUF9">
        <v>-1233</v>
      </c>
      <c r="AUG9">
        <v>2708</v>
      </c>
      <c r="AUH9">
        <v>1475</v>
      </c>
      <c r="AUI9">
        <v>1233</v>
      </c>
      <c r="AUJ9">
        <v>394479</v>
      </c>
      <c r="AUK9">
        <v>395712</v>
      </c>
      <c r="AUL9">
        <v>2002</v>
      </c>
      <c r="AUM9">
        <v>2002</v>
      </c>
      <c r="AUN9">
        <v>2002</v>
      </c>
      <c r="AUO9">
        <v>2002</v>
      </c>
      <c r="AUP9">
        <v>2002</v>
      </c>
      <c r="AUQ9">
        <v>2002</v>
      </c>
      <c r="AUR9">
        <v>-2892</v>
      </c>
      <c r="AUS9">
        <v>22946</v>
      </c>
      <c r="AUT9">
        <v>2179</v>
      </c>
      <c r="AUU9">
        <v>25125</v>
      </c>
      <c r="AUV9">
        <v>-9182</v>
      </c>
      <c r="AUW9">
        <v>-10871</v>
      </c>
      <c r="AUX9">
        <v>0</v>
      </c>
      <c r="AUY9">
        <v>25125</v>
      </c>
      <c r="AUZ9">
        <v>-2892</v>
      </c>
      <c r="AVA9">
        <v>238018</v>
      </c>
      <c r="AVB9">
        <v>2179</v>
      </c>
      <c r="AVC9">
        <v>240197</v>
      </c>
      <c r="AVD9">
        <v>-9182</v>
      </c>
      <c r="AVE9">
        <v>-10871</v>
      </c>
      <c r="AVF9">
        <v>2129</v>
      </c>
      <c r="AVG9">
        <v>-2128</v>
      </c>
      <c r="AVH9">
        <v>242325</v>
      </c>
      <c r="AVI9">
        <v>240197</v>
      </c>
      <c r="AVJ9">
        <v>-33691</v>
      </c>
      <c r="AVK9">
        <v>-226141</v>
      </c>
      <c r="AVL9">
        <v>671561</v>
      </c>
      <c r="AVM9">
        <v>49923</v>
      </c>
      <c r="AVN9">
        <v>721484</v>
      </c>
      <c r="AVO9">
        <v>-412398</v>
      </c>
      <c r="AVP9">
        <v>668</v>
      </c>
      <c r="AVQ9">
        <v>6100</v>
      </c>
      <c r="AVR9">
        <v>6768</v>
      </c>
      <c r="AVS9">
        <v>-668</v>
      </c>
      <c r="AVT9">
        <v>722152</v>
      </c>
      <c r="AVU9">
        <v>721484</v>
      </c>
      <c r="AVV9">
        <v>48375</v>
      </c>
      <c r="AVW9">
        <v>388968</v>
      </c>
      <c r="AVX9">
        <v>662287</v>
      </c>
      <c r="AVY9">
        <v>264983</v>
      </c>
      <c r="AVZ9">
        <v>1364612</v>
      </c>
      <c r="AWA9">
        <v>42358</v>
      </c>
      <c r="AWB9">
        <v>347148</v>
      </c>
      <c r="AWC9">
        <v>608113</v>
      </c>
      <c r="AWD9">
        <v>127062</v>
      </c>
      <c r="AWE9">
        <v>1124680</v>
      </c>
    </row>
    <row r="10" spans="1:1279" x14ac:dyDescent="0.2">
      <c r="A10" t="s">
        <v>1359</v>
      </c>
      <c r="B10">
        <v>23069</v>
      </c>
      <c r="C10">
        <v>42266</v>
      </c>
      <c r="D10">
        <v>130465</v>
      </c>
      <c r="E10">
        <v>292874</v>
      </c>
      <c r="F10">
        <v>488674</v>
      </c>
      <c r="G10">
        <v>-359734</v>
      </c>
      <c r="H10">
        <v>-678795</v>
      </c>
      <c r="I10">
        <v>-1038529</v>
      </c>
      <c r="J10">
        <v>-3362</v>
      </c>
      <c r="K10">
        <v>3452</v>
      </c>
      <c r="L10">
        <v>90</v>
      </c>
      <c r="M10">
        <v>-1679</v>
      </c>
      <c r="N10">
        <v>3998</v>
      </c>
      <c r="O10">
        <v>2319</v>
      </c>
      <c r="P10">
        <v>2311</v>
      </c>
      <c r="Q10">
        <v>7674</v>
      </c>
      <c r="R10">
        <v>9985</v>
      </c>
      <c r="S10">
        <v>2888</v>
      </c>
      <c r="T10">
        <v>-402</v>
      </c>
      <c r="U10">
        <v>2486</v>
      </c>
      <c r="V10">
        <v>-159</v>
      </c>
      <c r="W10">
        <v>1950</v>
      </c>
      <c r="X10">
        <v>1791</v>
      </c>
      <c r="Y10">
        <v>159</v>
      </c>
      <c r="Z10">
        <v>14722</v>
      </c>
      <c r="AA10">
        <v>14881</v>
      </c>
      <c r="AB10">
        <v>-63953</v>
      </c>
      <c r="AC10">
        <v>0</v>
      </c>
      <c r="AD10">
        <v>63953</v>
      </c>
      <c r="AE10">
        <v>0</v>
      </c>
      <c r="AF10">
        <v>0</v>
      </c>
      <c r="AG10">
        <v>0</v>
      </c>
      <c r="AH10">
        <v>63953</v>
      </c>
      <c r="AI10">
        <v>63953</v>
      </c>
      <c r="AJ10">
        <v>6381</v>
      </c>
      <c r="AK10">
        <v>42266</v>
      </c>
      <c r="AL10">
        <v>57388</v>
      </c>
      <c r="AM10">
        <v>143968</v>
      </c>
      <c r="AN10">
        <v>250003</v>
      </c>
      <c r="AO10">
        <v>-630409</v>
      </c>
      <c r="AP10">
        <v>2247340</v>
      </c>
      <c r="AQ10">
        <v>2044944</v>
      </c>
      <c r="AR10">
        <v>202396</v>
      </c>
      <c r="AS10">
        <v>-46</v>
      </c>
      <c r="AT10">
        <v>0</v>
      </c>
      <c r="AU10">
        <v>-46</v>
      </c>
      <c r="AV10">
        <v>-6962</v>
      </c>
      <c r="AW10">
        <v>11728</v>
      </c>
      <c r="AX10">
        <v>-18690</v>
      </c>
      <c r="AY10">
        <v>269467</v>
      </c>
      <c r="AZ10">
        <v>152905</v>
      </c>
      <c r="BA10">
        <v>116562</v>
      </c>
      <c r="BB10">
        <v>175332</v>
      </c>
      <c r="BC10">
        <v>743370</v>
      </c>
      <c r="BD10">
        <v>-568038</v>
      </c>
      <c r="BE10">
        <v>72</v>
      </c>
      <c r="BF10">
        <v>0</v>
      </c>
      <c r="BG10">
        <v>72</v>
      </c>
      <c r="BH10">
        <v>-2280</v>
      </c>
      <c r="BI10">
        <v>-5023</v>
      </c>
      <c r="BJ10">
        <v>2743</v>
      </c>
      <c r="BK10">
        <v>398</v>
      </c>
      <c r="BL10">
        <v>-16703</v>
      </c>
      <c r="BM10">
        <v>17101</v>
      </c>
      <c r="BN10">
        <v>161422</v>
      </c>
      <c r="BO10">
        <v>18655</v>
      </c>
      <c r="BP10">
        <v>142767</v>
      </c>
      <c r="BQ10">
        <v>0</v>
      </c>
      <c r="BR10">
        <v>8980</v>
      </c>
      <c r="BS10">
        <v>-172</v>
      </c>
      <c r="BT10">
        <v>9152</v>
      </c>
      <c r="BU10">
        <v>-9077</v>
      </c>
      <c r="BV10">
        <v>-1030</v>
      </c>
      <c r="BW10">
        <v>-8047</v>
      </c>
      <c r="BX10">
        <v>2011946</v>
      </c>
      <c r="BY10">
        <v>1796258</v>
      </c>
      <c r="BZ10">
        <v>215688</v>
      </c>
      <c r="CA10">
        <v>-46</v>
      </c>
      <c r="CB10">
        <v>0</v>
      </c>
      <c r="CC10">
        <v>-46</v>
      </c>
      <c r="CD10">
        <v>-7670</v>
      </c>
      <c r="CE10">
        <v>11554</v>
      </c>
      <c r="CF10">
        <v>-19224</v>
      </c>
      <c r="CG10">
        <v>273248</v>
      </c>
      <c r="CH10">
        <v>151222</v>
      </c>
      <c r="CI10">
        <v>122026</v>
      </c>
      <c r="CJ10">
        <v>174741</v>
      </c>
      <c r="CK10">
        <v>676594</v>
      </c>
      <c r="CL10">
        <v>-501853</v>
      </c>
      <c r="CM10">
        <v>59</v>
      </c>
      <c r="CN10">
        <v>0</v>
      </c>
      <c r="CO10">
        <v>59</v>
      </c>
      <c r="CP10">
        <v>-2280</v>
      </c>
      <c r="CQ10">
        <v>-6798</v>
      </c>
      <c r="CR10">
        <v>4518</v>
      </c>
      <c r="CS10">
        <v>-165</v>
      </c>
      <c r="CT10">
        <v>-19015</v>
      </c>
      <c r="CU10">
        <v>18850</v>
      </c>
      <c r="CV10">
        <v>157156</v>
      </c>
      <c r="CW10">
        <v>18655</v>
      </c>
      <c r="CX10">
        <v>138501</v>
      </c>
      <c r="CY10">
        <v>0</v>
      </c>
      <c r="CZ10">
        <v>8804</v>
      </c>
      <c r="DA10">
        <v>-172</v>
      </c>
      <c r="DB10">
        <v>8976</v>
      </c>
      <c r="DC10">
        <v>-6990</v>
      </c>
      <c r="DD10">
        <v>-1030</v>
      </c>
      <c r="DE10">
        <v>-5960</v>
      </c>
      <c r="DF10">
        <v>79601</v>
      </c>
      <c r="DG10">
        <v>96646</v>
      </c>
      <c r="DH10">
        <v>-17045</v>
      </c>
      <c r="DI10">
        <v>-13</v>
      </c>
      <c r="DJ10">
        <v>-62336</v>
      </c>
      <c r="DK10">
        <v>-2162</v>
      </c>
      <c r="DL10">
        <v>-60174</v>
      </c>
      <c r="DM10">
        <v>-4420</v>
      </c>
      <c r="DN10">
        <v>1443</v>
      </c>
      <c r="DO10">
        <v>-5863</v>
      </c>
      <c r="DP10">
        <v>664428</v>
      </c>
      <c r="DQ10">
        <v>499720</v>
      </c>
      <c r="DR10">
        <v>164708</v>
      </c>
      <c r="DS10">
        <v>0</v>
      </c>
      <c r="DT10">
        <v>0</v>
      </c>
      <c r="DU10">
        <v>0</v>
      </c>
      <c r="DV10">
        <v>-15185</v>
      </c>
      <c r="DW10">
        <v>-81089</v>
      </c>
      <c r="DX10">
        <v>65904</v>
      </c>
      <c r="DY10">
        <v>31910</v>
      </c>
      <c r="DZ10">
        <v>160963</v>
      </c>
      <c r="EA10">
        <v>-129053</v>
      </c>
      <c r="EB10">
        <v>2423444</v>
      </c>
      <c r="EC10">
        <v>2588152</v>
      </c>
      <c r="ED10">
        <v>-164708</v>
      </c>
      <c r="EE10">
        <v>0</v>
      </c>
      <c r="EF10">
        <v>0</v>
      </c>
      <c r="EG10">
        <v>0</v>
      </c>
      <c r="EH10">
        <v>-63482</v>
      </c>
      <c r="EI10">
        <v>2422</v>
      </c>
      <c r="EJ10">
        <v>-65904</v>
      </c>
      <c r="EK10">
        <v>261673</v>
      </c>
      <c r="EL10">
        <v>132620</v>
      </c>
      <c r="EM10">
        <v>129053</v>
      </c>
      <c r="EN10">
        <v>88023</v>
      </c>
      <c r="EO10">
        <v>100754</v>
      </c>
      <c r="EP10">
        <v>-12731</v>
      </c>
      <c r="EQ10">
        <v>-26</v>
      </c>
      <c r="ER10">
        <v>-29294</v>
      </c>
      <c r="ES10">
        <v>-2500</v>
      </c>
      <c r="ET10">
        <v>-26794</v>
      </c>
      <c r="EU10">
        <v>-2647</v>
      </c>
      <c r="EV10">
        <v>1617</v>
      </c>
      <c r="EW10">
        <v>-4264</v>
      </c>
      <c r="EX10">
        <v>762139</v>
      </c>
      <c r="EY10">
        <v>526533</v>
      </c>
      <c r="EZ10">
        <v>235606</v>
      </c>
      <c r="FA10">
        <v>0</v>
      </c>
      <c r="FB10">
        <v>0</v>
      </c>
      <c r="FC10">
        <v>0</v>
      </c>
      <c r="FD10">
        <v>-28945</v>
      </c>
      <c r="FE10">
        <v>-62535</v>
      </c>
      <c r="FF10">
        <v>33590</v>
      </c>
      <c r="FG10">
        <v>34621</v>
      </c>
      <c r="FH10">
        <v>155974</v>
      </c>
      <c r="FI10">
        <v>-121353</v>
      </c>
      <c r="FJ10">
        <v>2672117</v>
      </c>
      <c r="FK10">
        <v>2907723</v>
      </c>
      <c r="FL10">
        <v>-235606</v>
      </c>
      <c r="FM10">
        <v>0</v>
      </c>
      <c r="FN10">
        <v>0</v>
      </c>
      <c r="FO10">
        <v>0</v>
      </c>
      <c r="FP10">
        <v>-29556</v>
      </c>
      <c r="FQ10">
        <v>4034</v>
      </c>
      <c r="FR10">
        <v>-33590</v>
      </c>
      <c r="FS10">
        <v>258141</v>
      </c>
      <c r="FT10">
        <v>136788</v>
      </c>
      <c r="FU10">
        <v>121353</v>
      </c>
      <c r="FV10">
        <v>235394</v>
      </c>
      <c r="FW10">
        <v>248686</v>
      </c>
      <c r="FX10">
        <v>-13292</v>
      </c>
      <c r="FY10">
        <v>0</v>
      </c>
      <c r="FZ10">
        <v>0</v>
      </c>
      <c r="GA10">
        <v>0</v>
      </c>
      <c r="GB10">
        <v>708</v>
      </c>
      <c r="GC10">
        <v>174</v>
      </c>
      <c r="GD10">
        <v>534</v>
      </c>
      <c r="GE10">
        <v>-3781</v>
      </c>
      <c r="GF10">
        <v>1683</v>
      </c>
      <c r="GG10">
        <v>-5464</v>
      </c>
      <c r="GH10">
        <v>591</v>
      </c>
      <c r="GI10">
        <v>66777</v>
      </c>
      <c r="GJ10">
        <v>-66186</v>
      </c>
      <c r="GK10">
        <v>13</v>
      </c>
      <c r="GL10">
        <v>0</v>
      </c>
      <c r="GM10">
        <v>1776</v>
      </c>
      <c r="GN10">
        <v>-1776</v>
      </c>
      <c r="GO10">
        <v>563</v>
      </c>
      <c r="GP10">
        <v>2312</v>
      </c>
      <c r="GQ10">
        <v>-1749</v>
      </c>
      <c r="GR10">
        <v>4266</v>
      </c>
      <c r="GS10">
        <v>0</v>
      </c>
      <c r="GT10">
        <v>176</v>
      </c>
      <c r="GU10">
        <v>-2087</v>
      </c>
      <c r="GV10">
        <v>8422</v>
      </c>
      <c r="GW10">
        <v>4108</v>
      </c>
      <c r="GX10">
        <v>4314</v>
      </c>
      <c r="GY10">
        <v>-13</v>
      </c>
      <c r="GZ10">
        <v>33041</v>
      </c>
      <c r="HA10">
        <v>-338</v>
      </c>
      <c r="HB10">
        <v>33379</v>
      </c>
      <c r="HC10">
        <v>1774</v>
      </c>
      <c r="HD10">
        <v>173</v>
      </c>
      <c r="HE10">
        <v>1601</v>
      </c>
      <c r="HF10">
        <v>97711</v>
      </c>
      <c r="HG10">
        <v>26813</v>
      </c>
      <c r="HH10">
        <v>70898</v>
      </c>
      <c r="HI10">
        <v>0</v>
      </c>
      <c r="HJ10">
        <v>0</v>
      </c>
      <c r="HK10">
        <v>0</v>
      </c>
      <c r="HL10">
        <v>-13760</v>
      </c>
      <c r="HM10">
        <v>18554</v>
      </c>
      <c r="HN10">
        <v>-32314</v>
      </c>
      <c r="HO10">
        <v>2711</v>
      </c>
      <c r="HP10">
        <v>-4989</v>
      </c>
      <c r="HQ10">
        <v>7700</v>
      </c>
      <c r="HR10">
        <v>248673</v>
      </c>
      <c r="HS10">
        <v>319571</v>
      </c>
      <c r="HT10">
        <v>-70898</v>
      </c>
      <c r="HU10">
        <v>0</v>
      </c>
      <c r="HV10">
        <v>0</v>
      </c>
      <c r="HW10">
        <v>0</v>
      </c>
      <c r="HX10">
        <v>33925</v>
      </c>
      <c r="HY10">
        <v>1611</v>
      </c>
      <c r="HZ10">
        <v>32314</v>
      </c>
      <c r="IA10">
        <v>-3531</v>
      </c>
      <c r="IB10">
        <v>4169</v>
      </c>
      <c r="IC10">
        <v>-7700</v>
      </c>
      <c r="ID10">
        <v>20943</v>
      </c>
      <c r="IE10">
        <v>0</v>
      </c>
      <c r="IF10">
        <v>3146</v>
      </c>
      <c r="IG10">
        <v>-1355</v>
      </c>
      <c r="IH10">
        <v>2341</v>
      </c>
      <c r="II10">
        <v>2497</v>
      </c>
      <c r="IJ10">
        <v>0</v>
      </c>
      <c r="IK10">
        <v>-157</v>
      </c>
      <c r="IL10">
        <v>0</v>
      </c>
      <c r="IM10">
        <v>0</v>
      </c>
      <c r="IN10">
        <v>0</v>
      </c>
      <c r="IO10">
        <v>0</v>
      </c>
      <c r="IP10">
        <v>-4669</v>
      </c>
      <c r="IQ10">
        <v>-2497</v>
      </c>
      <c r="IR10">
        <v>-10311</v>
      </c>
      <c r="IS10">
        <v>11202</v>
      </c>
      <c r="IT10">
        <v>-18615</v>
      </c>
      <c r="IU10">
        <v>0</v>
      </c>
      <c r="IV10">
        <v>7164</v>
      </c>
      <c r="IW10">
        <v>-9690</v>
      </c>
      <c r="IX10">
        <v>18615</v>
      </c>
      <c r="IY10">
        <v>0</v>
      </c>
      <c r="IZ10">
        <v>-7164</v>
      </c>
      <c r="JA10">
        <v>9690</v>
      </c>
      <c r="JB10">
        <v>1461452</v>
      </c>
      <c r="JC10">
        <v>1641904</v>
      </c>
      <c r="JD10">
        <v>-180452</v>
      </c>
      <c r="JE10">
        <v>0</v>
      </c>
      <c r="JF10">
        <v>0</v>
      </c>
      <c r="JG10">
        <v>0</v>
      </c>
      <c r="JH10">
        <v>193621</v>
      </c>
      <c r="JI10">
        <v>-8855</v>
      </c>
      <c r="JJ10">
        <v>202476</v>
      </c>
      <c r="JK10">
        <v>32186</v>
      </c>
      <c r="JL10">
        <v>175490</v>
      </c>
      <c r="JM10">
        <v>-143304</v>
      </c>
      <c r="JN10">
        <v>285020</v>
      </c>
      <c r="JO10">
        <v>-114</v>
      </c>
      <c r="JP10">
        <v>21133</v>
      </c>
      <c r="JQ10">
        <v>4343</v>
      </c>
      <c r="JR10">
        <v>676792</v>
      </c>
      <c r="JS10">
        <v>0</v>
      </c>
      <c r="JT10">
        <v>47535</v>
      </c>
      <c r="JU10">
        <v>25488</v>
      </c>
      <c r="JV10">
        <v>134992</v>
      </c>
      <c r="JW10">
        <v>337689</v>
      </c>
      <c r="JX10">
        <v>-202697</v>
      </c>
      <c r="JY10">
        <v>0</v>
      </c>
      <c r="JZ10">
        <v>10511</v>
      </c>
      <c r="KA10">
        <v>16330</v>
      </c>
      <c r="KB10">
        <v>-5819</v>
      </c>
      <c r="KC10">
        <v>27067</v>
      </c>
      <c r="KD10">
        <v>55598</v>
      </c>
      <c r="KE10">
        <v>-28531</v>
      </c>
      <c r="KF10">
        <v>2140</v>
      </c>
      <c r="KG10">
        <v>75</v>
      </c>
      <c r="KH10">
        <v>10</v>
      </c>
      <c r="KI10">
        <v>298</v>
      </c>
      <c r="KJ10">
        <v>186508</v>
      </c>
      <c r="KK10">
        <v>0</v>
      </c>
      <c r="KL10">
        <v>2314</v>
      </c>
      <c r="KM10">
        <v>32406</v>
      </c>
      <c r="KN10">
        <v>5158</v>
      </c>
      <c r="KO10">
        <v>-75</v>
      </c>
      <c r="KP10">
        <v>-504</v>
      </c>
      <c r="KQ10">
        <v>-5416</v>
      </c>
      <c r="KR10">
        <v>12446</v>
      </c>
      <c r="KS10">
        <v>3555</v>
      </c>
      <c r="KT10">
        <v>8891</v>
      </c>
      <c r="KU10">
        <v>0</v>
      </c>
      <c r="KV10">
        <v>0</v>
      </c>
      <c r="KW10">
        <v>0</v>
      </c>
      <c r="KX10">
        <v>1999</v>
      </c>
      <c r="KY10">
        <v>-1999</v>
      </c>
      <c r="KZ10">
        <v>3998</v>
      </c>
      <c r="LA10">
        <v>1450</v>
      </c>
      <c r="LB10">
        <v>206</v>
      </c>
      <c r="LC10">
        <v>1244</v>
      </c>
      <c r="LD10">
        <v>328798</v>
      </c>
      <c r="LE10">
        <v>337689</v>
      </c>
      <c r="LF10">
        <v>-8891</v>
      </c>
      <c r="LG10">
        <v>0</v>
      </c>
      <c r="LH10">
        <v>12332</v>
      </c>
      <c r="LI10">
        <v>16330</v>
      </c>
      <c r="LJ10">
        <v>-3998</v>
      </c>
      <c r="LK10">
        <v>54354</v>
      </c>
      <c r="LL10">
        <v>55598</v>
      </c>
      <c r="LM10">
        <v>-1244</v>
      </c>
      <c r="LN10">
        <v>499107</v>
      </c>
      <c r="LO10">
        <v>1163248</v>
      </c>
      <c r="LP10">
        <v>-664141</v>
      </c>
      <c r="LQ10">
        <v>114</v>
      </c>
      <c r="LR10">
        <v>-59813</v>
      </c>
      <c r="LS10">
        <v>241994</v>
      </c>
      <c r="LT10">
        <v>-301807</v>
      </c>
      <c r="LU10">
        <v>-77204</v>
      </c>
      <c r="LV10">
        <v>-130557</v>
      </c>
      <c r="LW10">
        <v>53353</v>
      </c>
      <c r="LX10">
        <v>620672</v>
      </c>
      <c r="LY10">
        <v>737891</v>
      </c>
      <c r="LZ10">
        <v>-117219</v>
      </c>
      <c r="MA10">
        <v>0</v>
      </c>
      <c r="MB10">
        <v>0</v>
      </c>
      <c r="MC10">
        <v>0</v>
      </c>
      <c r="MD10">
        <v>56522</v>
      </c>
      <c r="ME10">
        <v>25858</v>
      </c>
      <c r="MF10">
        <v>30664</v>
      </c>
      <c r="MG10">
        <v>24980</v>
      </c>
      <c r="MH10">
        <v>-35141</v>
      </c>
      <c r="MI10">
        <v>60121</v>
      </c>
      <c r="MJ10">
        <v>2922371</v>
      </c>
      <c r="MK10">
        <v>2805152</v>
      </c>
      <c r="ML10">
        <v>117219</v>
      </c>
      <c r="MM10">
        <v>0</v>
      </c>
      <c r="MN10">
        <v>0</v>
      </c>
      <c r="MO10">
        <v>0</v>
      </c>
      <c r="MP10">
        <v>202475</v>
      </c>
      <c r="MQ10">
        <v>233139</v>
      </c>
      <c r="MR10">
        <v>-30664</v>
      </c>
      <c r="MS10">
        <v>-15188</v>
      </c>
      <c r="MT10">
        <v>44933</v>
      </c>
      <c r="MU10">
        <v>-60121</v>
      </c>
      <c r="MV10">
        <v>1326460</v>
      </c>
      <c r="MW10">
        <v>1304215</v>
      </c>
      <c r="MX10">
        <v>22245</v>
      </c>
      <c r="MY10">
        <v>0</v>
      </c>
      <c r="MZ10">
        <v>0</v>
      </c>
      <c r="NA10">
        <v>0</v>
      </c>
      <c r="NB10">
        <v>183109</v>
      </c>
      <c r="NC10">
        <v>-25185</v>
      </c>
      <c r="ND10">
        <v>208294</v>
      </c>
      <c r="NE10">
        <v>5119</v>
      </c>
      <c r="NF10">
        <v>119892</v>
      </c>
      <c r="NG10">
        <v>-114773</v>
      </c>
      <c r="NH10">
        <v>282880</v>
      </c>
      <c r="NI10">
        <v>-189</v>
      </c>
      <c r="NJ10">
        <v>21123</v>
      </c>
      <c r="NK10">
        <v>4045</v>
      </c>
      <c r="NL10">
        <v>490284</v>
      </c>
      <c r="NM10">
        <v>0</v>
      </c>
      <c r="NN10">
        <v>45220</v>
      </c>
      <c r="NO10">
        <v>-6918</v>
      </c>
      <c r="NP10">
        <v>493949</v>
      </c>
      <c r="NQ10">
        <v>1163248</v>
      </c>
      <c r="NR10">
        <v>-669299</v>
      </c>
      <c r="NS10">
        <v>189</v>
      </c>
      <c r="NT10">
        <v>-59310</v>
      </c>
      <c r="NU10">
        <v>241994</v>
      </c>
      <c r="NV10">
        <v>-301304</v>
      </c>
      <c r="NW10">
        <v>-71788</v>
      </c>
      <c r="NX10">
        <v>-130557</v>
      </c>
      <c r="NY10">
        <v>58769</v>
      </c>
      <c r="NZ10">
        <v>608226</v>
      </c>
      <c r="OA10">
        <v>734336</v>
      </c>
      <c r="OB10">
        <v>-126110</v>
      </c>
      <c r="OC10">
        <v>0</v>
      </c>
      <c r="OD10">
        <v>0</v>
      </c>
      <c r="OE10">
        <v>0</v>
      </c>
      <c r="OF10">
        <v>54523</v>
      </c>
      <c r="OG10">
        <v>27857</v>
      </c>
      <c r="OH10">
        <v>26666</v>
      </c>
      <c r="OI10">
        <v>23530</v>
      </c>
      <c r="OJ10">
        <v>-35347</v>
      </c>
      <c r="OK10">
        <v>58877</v>
      </c>
      <c r="OL10">
        <v>2593573</v>
      </c>
      <c r="OM10">
        <v>2467463</v>
      </c>
      <c r="ON10">
        <v>126110</v>
      </c>
      <c r="OO10">
        <v>0</v>
      </c>
      <c r="OP10">
        <v>0</v>
      </c>
      <c r="OQ10">
        <v>0</v>
      </c>
      <c r="OR10">
        <v>190143</v>
      </c>
      <c r="OS10">
        <v>216809</v>
      </c>
      <c r="OT10">
        <v>-26666</v>
      </c>
      <c r="OU10">
        <v>-69543</v>
      </c>
      <c r="OV10">
        <v>-10666</v>
      </c>
      <c r="OW10">
        <v>-58877</v>
      </c>
      <c r="OX10">
        <v>9337</v>
      </c>
      <c r="OY10">
        <v>1275670</v>
      </c>
      <c r="OZ10">
        <v>-1266333</v>
      </c>
      <c r="PA10">
        <v>0</v>
      </c>
      <c r="PB10">
        <v>4</v>
      </c>
      <c r="PC10">
        <v>29533</v>
      </c>
      <c r="PD10">
        <v>-29529</v>
      </c>
      <c r="PE10">
        <v>-1784</v>
      </c>
      <c r="PF10">
        <v>60234</v>
      </c>
      <c r="PG10">
        <v>-62018</v>
      </c>
      <c r="PH10">
        <v>932</v>
      </c>
      <c r="PI10">
        <v>0</v>
      </c>
      <c r="PJ10">
        <v>8</v>
      </c>
      <c r="PK10">
        <v>230</v>
      </c>
      <c r="PL10">
        <v>1242386</v>
      </c>
      <c r="PM10">
        <v>0</v>
      </c>
      <c r="PN10">
        <v>29140</v>
      </c>
      <c r="PO10">
        <v>70768</v>
      </c>
      <c r="PP10">
        <v>-654957</v>
      </c>
      <c r="PQ10">
        <v>0</v>
      </c>
      <c r="PR10">
        <v>-15748</v>
      </c>
      <c r="PS10">
        <v>-34343</v>
      </c>
      <c r="PT10">
        <v>0</v>
      </c>
      <c r="PU10">
        <v>0</v>
      </c>
      <c r="PV10">
        <v>0</v>
      </c>
      <c r="PW10">
        <v>0</v>
      </c>
      <c r="PX10">
        <v>654957</v>
      </c>
      <c r="PY10">
        <v>0</v>
      </c>
      <c r="PZ10">
        <v>15748</v>
      </c>
      <c r="QA10">
        <v>34343</v>
      </c>
      <c r="QB10">
        <v>0</v>
      </c>
      <c r="QC10">
        <v>0</v>
      </c>
      <c r="QD10">
        <v>0</v>
      </c>
      <c r="QE10">
        <v>0</v>
      </c>
      <c r="QF10">
        <v>654957</v>
      </c>
      <c r="QG10">
        <v>0</v>
      </c>
      <c r="QH10">
        <v>15748</v>
      </c>
      <c r="QI10">
        <v>34343</v>
      </c>
      <c r="QJ10">
        <v>23899</v>
      </c>
      <c r="QK10">
        <v>0</v>
      </c>
      <c r="QL10">
        <v>198</v>
      </c>
      <c r="QM10">
        <v>-10809</v>
      </c>
      <c r="QN10">
        <v>9337</v>
      </c>
      <c r="QO10">
        <v>70773</v>
      </c>
      <c r="QP10">
        <v>-61436</v>
      </c>
      <c r="QQ10">
        <v>0</v>
      </c>
      <c r="QR10">
        <v>4</v>
      </c>
      <c r="QS10">
        <v>585</v>
      </c>
      <c r="QT10">
        <v>-581</v>
      </c>
      <c r="QU10">
        <v>-1784</v>
      </c>
      <c r="QV10">
        <v>1028</v>
      </c>
      <c r="QW10">
        <v>-2812</v>
      </c>
      <c r="QX10">
        <v>932</v>
      </c>
      <c r="QY10">
        <v>0</v>
      </c>
      <c r="QZ10">
        <v>8</v>
      </c>
      <c r="RA10">
        <v>230</v>
      </c>
      <c r="RB10">
        <v>44969</v>
      </c>
      <c r="RC10">
        <v>0</v>
      </c>
      <c r="RD10">
        <v>371</v>
      </c>
      <c r="RE10">
        <v>11900</v>
      </c>
      <c r="RF10">
        <v>23899</v>
      </c>
      <c r="RG10">
        <v>0</v>
      </c>
      <c r="RH10">
        <v>198</v>
      </c>
      <c r="RI10">
        <v>-10809</v>
      </c>
      <c r="RJ10">
        <v>-8364</v>
      </c>
      <c r="RK10">
        <v>0</v>
      </c>
      <c r="RL10">
        <v>4</v>
      </c>
      <c r="RM10">
        <v>1491</v>
      </c>
      <c r="RN10">
        <v>79137</v>
      </c>
      <c r="RO10">
        <v>70773</v>
      </c>
      <c r="RP10">
        <v>8364</v>
      </c>
      <c r="RQ10">
        <v>0</v>
      </c>
      <c r="RR10">
        <v>581</v>
      </c>
      <c r="RS10">
        <v>585</v>
      </c>
      <c r="RT10">
        <v>-4</v>
      </c>
      <c r="RU10">
        <v>-463</v>
      </c>
      <c r="RV10">
        <v>1028</v>
      </c>
      <c r="RW10">
        <v>-1491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-549940</v>
      </c>
      <c r="SW10">
        <v>0</v>
      </c>
      <c r="SX10">
        <v>-13200</v>
      </c>
      <c r="SY10">
        <v>-24863</v>
      </c>
      <c r="SZ10">
        <v>0</v>
      </c>
      <c r="TA10">
        <v>0</v>
      </c>
      <c r="TB10">
        <v>0</v>
      </c>
      <c r="TC10">
        <v>0</v>
      </c>
      <c r="TD10">
        <v>542461</v>
      </c>
      <c r="TE10">
        <v>0</v>
      </c>
      <c r="TF10">
        <v>13021</v>
      </c>
      <c r="TG10">
        <v>24525</v>
      </c>
      <c r="TH10">
        <v>0</v>
      </c>
      <c r="TI10">
        <v>0</v>
      </c>
      <c r="TJ10">
        <v>0</v>
      </c>
      <c r="TK10">
        <v>0</v>
      </c>
      <c r="TL10">
        <v>7479</v>
      </c>
      <c r="TM10">
        <v>0</v>
      </c>
      <c r="TN10">
        <v>180</v>
      </c>
      <c r="TO10">
        <v>338</v>
      </c>
      <c r="TP10">
        <v>542461</v>
      </c>
      <c r="TQ10">
        <v>549940</v>
      </c>
      <c r="TR10">
        <v>-7479</v>
      </c>
      <c r="TS10">
        <v>0</v>
      </c>
      <c r="TT10">
        <v>13021</v>
      </c>
      <c r="TU10">
        <v>13200</v>
      </c>
      <c r="TV10">
        <v>-179</v>
      </c>
      <c r="TW10">
        <v>24525</v>
      </c>
      <c r="TX10">
        <v>24863</v>
      </c>
      <c r="TY10">
        <v>-338</v>
      </c>
      <c r="TZ10">
        <v>7479</v>
      </c>
      <c r="UA10">
        <v>8364</v>
      </c>
      <c r="UB10">
        <v>-885</v>
      </c>
      <c r="UC10">
        <v>0</v>
      </c>
      <c r="UD10">
        <v>180</v>
      </c>
      <c r="UE10">
        <v>-4</v>
      </c>
      <c r="UF10">
        <v>184</v>
      </c>
      <c r="UG10">
        <v>338</v>
      </c>
      <c r="UH10">
        <v>-1491</v>
      </c>
      <c r="UI10">
        <v>1829</v>
      </c>
      <c r="UJ10">
        <v>1276554</v>
      </c>
      <c r="UK10">
        <v>1275670</v>
      </c>
      <c r="UL10">
        <v>884</v>
      </c>
      <c r="UM10">
        <v>0</v>
      </c>
      <c r="UN10">
        <v>29349</v>
      </c>
      <c r="UO10">
        <v>29533</v>
      </c>
      <c r="UP10">
        <v>-184</v>
      </c>
      <c r="UQ10">
        <v>58405</v>
      </c>
      <c r="UR10">
        <v>60234</v>
      </c>
      <c r="US10">
        <v>-1829</v>
      </c>
      <c r="UT10">
        <v>2591122</v>
      </c>
      <c r="UU10">
        <v>326905</v>
      </c>
      <c r="UV10">
        <v>2264217</v>
      </c>
      <c r="UW10">
        <v>1818</v>
      </c>
      <c r="UX10">
        <v>-482</v>
      </c>
      <c r="UY10">
        <v>2300</v>
      </c>
      <c r="UZ10">
        <v>-16605</v>
      </c>
      <c r="VA10">
        <v>-2686</v>
      </c>
      <c r="VB10">
        <v>-13919</v>
      </c>
      <c r="VC10">
        <v>168038</v>
      </c>
      <c r="VD10">
        <v>-50184</v>
      </c>
      <c r="VE10">
        <v>218222</v>
      </c>
      <c r="VF10">
        <v>110990</v>
      </c>
      <c r="VG10">
        <v>129514</v>
      </c>
      <c r="VH10">
        <v>-18524</v>
      </c>
      <c r="VI10">
        <v>0</v>
      </c>
      <c r="VJ10">
        <v>292</v>
      </c>
      <c r="VK10">
        <v>-292</v>
      </c>
      <c r="VL10">
        <v>0</v>
      </c>
      <c r="VM10">
        <v>-7846</v>
      </c>
      <c r="VN10">
        <v>7846</v>
      </c>
      <c r="VO10">
        <v>-297</v>
      </c>
      <c r="VP10">
        <v>5541</v>
      </c>
      <c r="VQ10">
        <v>-5838</v>
      </c>
      <c r="VR10">
        <v>-1452739</v>
      </c>
      <c r="VS10">
        <v>-2734</v>
      </c>
      <c r="VT10">
        <v>1245</v>
      </c>
      <c r="VU10">
        <v>-91926</v>
      </c>
      <c r="VV10">
        <v>2107563</v>
      </c>
      <c r="VW10">
        <v>167842</v>
      </c>
      <c r="VX10">
        <v>1939721</v>
      </c>
      <c r="VY10">
        <v>3277</v>
      </c>
      <c r="VZ10">
        <v>-181</v>
      </c>
      <c r="WA10">
        <v>3458</v>
      </c>
      <c r="WB10">
        <v>-12377</v>
      </c>
      <c r="WC10">
        <v>-2260</v>
      </c>
      <c r="WD10">
        <v>-10117</v>
      </c>
      <c r="WE10">
        <v>165286</v>
      </c>
      <c r="WF10">
        <v>-15389</v>
      </c>
      <c r="WG10">
        <v>180675</v>
      </c>
      <c r="WH10">
        <v>100454</v>
      </c>
      <c r="WI10">
        <v>125762</v>
      </c>
      <c r="WJ10">
        <v>-25308</v>
      </c>
      <c r="WK10">
        <v>0</v>
      </c>
      <c r="WL10">
        <v>292</v>
      </c>
      <c r="WM10">
        <v>-292</v>
      </c>
      <c r="WN10">
        <v>0</v>
      </c>
      <c r="WO10">
        <v>-7846</v>
      </c>
      <c r="WP10">
        <v>7846</v>
      </c>
      <c r="WQ10">
        <v>11091</v>
      </c>
      <c r="WR10">
        <v>7118</v>
      </c>
      <c r="WS10">
        <v>3973</v>
      </c>
      <c r="WT10">
        <v>-1374841</v>
      </c>
      <c r="WU10">
        <v>-3264</v>
      </c>
      <c r="WV10">
        <v>1252</v>
      </c>
      <c r="WW10">
        <v>-94401</v>
      </c>
      <c r="WX10">
        <v>73548</v>
      </c>
      <c r="WY10">
        <v>560144</v>
      </c>
      <c r="WZ10">
        <v>-486596</v>
      </c>
      <c r="XA10">
        <v>127</v>
      </c>
      <c r="XB10">
        <v>-13966</v>
      </c>
      <c r="XC10">
        <v>8682</v>
      </c>
      <c r="XD10">
        <v>-22648</v>
      </c>
      <c r="XE10">
        <v>13902</v>
      </c>
      <c r="XF10">
        <v>49022</v>
      </c>
      <c r="XG10">
        <v>-35120</v>
      </c>
      <c r="XH10">
        <v>178217</v>
      </c>
      <c r="XI10">
        <v>231193</v>
      </c>
      <c r="XJ10">
        <v>-52976</v>
      </c>
      <c r="XK10">
        <v>0</v>
      </c>
      <c r="XL10">
        <v>28</v>
      </c>
      <c r="XM10">
        <v>-28</v>
      </c>
      <c r="XN10">
        <v>-7523</v>
      </c>
      <c r="XO10">
        <v>-31190</v>
      </c>
      <c r="XP10">
        <v>23667</v>
      </c>
      <c r="XQ10">
        <v>13744</v>
      </c>
      <c r="XR10">
        <v>68871</v>
      </c>
      <c r="XS10">
        <v>-55127</v>
      </c>
      <c r="XT10">
        <v>2281565</v>
      </c>
      <c r="XU10">
        <v>2228589</v>
      </c>
      <c r="XV10">
        <v>52976</v>
      </c>
      <c r="XW10">
        <v>3277</v>
      </c>
      <c r="XX10">
        <v>3248</v>
      </c>
      <c r="XY10">
        <v>29</v>
      </c>
      <c r="XZ10">
        <v>-26343</v>
      </c>
      <c r="YA10">
        <v>-2676</v>
      </c>
      <c r="YB10">
        <v>-23667</v>
      </c>
      <c r="YC10">
        <v>190279</v>
      </c>
      <c r="YD10">
        <v>135152</v>
      </c>
      <c r="YE10">
        <v>55127</v>
      </c>
      <c r="YF10">
        <v>352302</v>
      </c>
      <c r="YG10">
        <v>977744</v>
      </c>
      <c r="YH10">
        <v>-625442</v>
      </c>
      <c r="YI10">
        <v>735</v>
      </c>
      <c r="YJ10">
        <v>-24354</v>
      </c>
      <c r="YK10">
        <v>-5119</v>
      </c>
      <c r="YL10">
        <v>-19235</v>
      </c>
      <c r="YM10">
        <v>8715</v>
      </c>
      <c r="YN10">
        <v>31717</v>
      </c>
      <c r="YO10">
        <v>-23002</v>
      </c>
      <c r="YP10">
        <v>274254</v>
      </c>
      <c r="YQ10">
        <v>441766</v>
      </c>
      <c r="YR10">
        <v>-167512</v>
      </c>
      <c r="YS10">
        <v>0</v>
      </c>
      <c r="YT10">
        <v>9</v>
      </c>
      <c r="YU10">
        <v>-9</v>
      </c>
      <c r="YV10">
        <v>-10352</v>
      </c>
      <c r="YW10">
        <v>-34415</v>
      </c>
      <c r="YX10">
        <v>24063</v>
      </c>
      <c r="YY10">
        <v>-2717</v>
      </c>
      <c r="YZ10">
        <v>94739</v>
      </c>
      <c r="ZA10">
        <v>-97456</v>
      </c>
      <c r="ZB10">
        <v>3054414</v>
      </c>
      <c r="ZC10">
        <v>2886902</v>
      </c>
      <c r="ZD10">
        <v>167512</v>
      </c>
      <c r="ZE10">
        <v>1818</v>
      </c>
      <c r="ZF10">
        <v>1809</v>
      </c>
      <c r="ZG10">
        <v>9</v>
      </c>
      <c r="ZH10">
        <v>-40958</v>
      </c>
      <c r="ZI10">
        <v>-16895</v>
      </c>
      <c r="ZJ10">
        <v>-24063</v>
      </c>
      <c r="ZK10">
        <v>176456</v>
      </c>
      <c r="ZL10">
        <v>79000</v>
      </c>
      <c r="ZM10">
        <v>97456</v>
      </c>
      <c r="ZN10">
        <v>483559</v>
      </c>
      <c r="ZO10">
        <v>159064</v>
      </c>
      <c r="ZP10">
        <v>324495</v>
      </c>
      <c r="ZQ10">
        <v>-1458</v>
      </c>
      <c r="ZR10">
        <v>-301</v>
      </c>
      <c r="ZS10">
        <v>-1157</v>
      </c>
      <c r="ZT10">
        <v>-4227</v>
      </c>
      <c r="ZU10">
        <v>-425</v>
      </c>
      <c r="ZV10">
        <v>-3802</v>
      </c>
      <c r="ZW10">
        <v>2752</v>
      </c>
      <c r="ZX10">
        <v>-34795</v>
      </c>
      <c r="ZY10">
        <v>37547</v>
      </c>
      <c r="ZZ10">
        <v>10536</v>
      </c>
      <c r="AAA10">
        <v>3752</v>
      </c>
      <c r="AAB10">
        <v>6784</v>
      </c>
      <c r="AAC10">
        <v>0</v>
      </c>
      <c r="AAD10">
        <v>0</v>
      </c>
      <c r="AAE10">
        <v>0</v>
      </c>
      <c r="AAF10">
        <v>0</v>
      </c>
      <c r="AAG10">
        <v>-11388</v>
      </c>
      <c r="AAH10">
        <v>-1577</v>
      </c>
      <c r="AAI10">
        <v>-9811</v>
      </c>
      <c r="AAJ10">
        <v>-77897</v>
      </c>
      <c r="AAK10">
        <v>530</v>
      </c>
      <c r="AAL10">
        <v>-8</v>
      </c>
      <c r="AAM10">
        <v>2475</v>
      </c>
      <c r="AAN10">
        <v>278754</v>
      </c>
      <c r="AAO10">
        <v>417600</v>
      </c>
      <c r="AAP10">
        <v>-138846</v>
      </c>
      <c r="AAQ10">
        <v>608</v>
      </c>
      <c r="AAR10">
        <v>-10388</v>
      </c>
      <c r="AAS10">
        <v>-13801</v>
      </c>
      <c r="AAT10">
        <v>3413</v>
      </c>
      <c r="AAU10">
        <v>-5187</v>
      </c>
      <c r="AAV10">
        <v>-17305</v>
      </c>
      <c r="AAW10">
        <v>12118</v>
      </c>
      <c r="AAX10">
        <v>96037</v>
      </c>
      <c r="AAY10">
        <v>210573</v>
      </c>
      <c r="AAZ10">
        <v>-114536</v>
      </c>
      <c r="ABA10">
        <v>0</v>
      </c>
      <c r="ABB10">
        <v>-19</v>
      </c>
      <c r="ABC10">
        <v>19</v>
      </c>
      <c r="ABD10">
        <v>-2829</v>
      </c>
      <c r="ABE10">
        <v>-3225</v>
      </c>
      <c r="ABF10">
        <v>396</v>
      </c>
      <c r="ABG10">
        <v>-16461</v>
      </c>
      <c r="ABH10">
        <v>25868</v>
      </c>
      <c r="ABI10">
        <v>-42329</v>
      </c>
      <c r="ABJ10">
        <v>772849</v>
      </c>
      <c r="ABK10">
        <v>658313</v>
      </c>
      <c r="ABL10">
        <v>114536</v>
      </c>
      <c r="ABM10">
        <v>-1458</v>
      </c>
      <c r="ABN10">
        <v>-1439</v>
      </c>
      <c r="ABO10">
        <v>-19</v>
      </c>
      <c r="ABP10">
        <v>-14615</v>
      </c>
      <c r="ABQ10">
        <v>-14219</v>
      </c>
      <c r="ABR10">
        <v>-396</v>
      </c>
      <c r="ABS10">
        <v>-13823</v>
      </c>
      <c r="ABT10">
        <v>-56152</v>
      </c>
      <c r="ABU10">
        <v>42329</v>
      </c>
      <c r="ABV10">
        <v>767070</v>
      </c>
      <c r="ABW10">
        <v>1866858</v>
      </c>
      <c r="ABX10">
        <v>-1099788</v>
      </c>
      <c r="ABY10">
        <v>0</v>
      </c>
      <c r="ABZ10">
        <v>0</v>
      </c>
      <c r="ACA10">
        <v>0</v>
      </c>
      <c r="ACB10">
        <v>131</v>
      </c>
      <c r="ACC10">
        <v>11393</v>
      </c>
      <c r="ACD10">
        <v>-11262</v>
      </c>
      <c r="ACE10">
        <v>39733</v>
      </c>
      <c r="ACF10">
        <v>145118</v>
      </c>
      <c r="ACG10">
        <v>-105385</v>
      </c>
      <c r="ACH10">
        <v>55956</v>
      </c>
      <c r="ACI10">
        <v>11253</v>
      </c>
      <c r="ACJ10">
        <v>44703</v>
      </c>
      <c r="ACK10">
        <v>-649</v>
      </c>
      <c r="ACL10">
        <v>0</v>
      </c>
      <c r="ACM10">
        <v>-649</v>
      </c>
      <c r="ACN10">
        <v>0</v>
      </c>
      <c r="ACO10">
        <v>-10117</v>
      </c>
      <c r="ACP10">
        <v>186</v>
      </c>
      <c r="ACQ10">
        <v>-10303</v>
      </c>
      <c r="ACR10">
        <v>576761</v>
      </c>
      <c r="ACS10">
        <v>0</v>
      </c>
      <c r="ACT10">
        <v>9017</v>
      </c>
      <c r="ACU10">
        <v>36224</v>
      </c>
      <c r="ACV10">
        <v>189067</v>
      </c>
      <c r="ACW10">
        <v>649</v>
      </c>
      <c r="ACX10">
        <v>-21</v>
      </c>
      <c r="ACY10">
        <v>13238</v>
      </c>
      <c r="ACZ10">
        <v>686904</v>
      </c>
      <c r="ADA10">
        <v>397646</v>
      </c>
      <c r="ADB10">
        <v>289258</v>
      </c>
      <c r="ADC10">
        <v>0</v>
      </c>
      <c r="ADD10">
        <v>0</v>
      </c>
      <c r="ADE10">
        <v>0</v>
      </c>
      <c r="ADF10">
        <v>-57</v>
      </c>
      <c r="ADG10">
        <v>-2322</v>
      </c>
      <c r="ADH10">
        <v>2265</v>
      </c>
      <c r="ADI10">
        <v>119716</v>
      </c>
      <c r="ADJ10">
        <v>53490</v>
      </c>
      <c r="ADK10">
        <v>66226</v>
      </c>
      <c r="ADL10">
        <v>1588854</v>
      </c>
      <c r="ADM10">
        <v>1878112</v>
      </c>
      <c r="ADN10">
        <v>-289258</v>
      </c>
      <c r="ADO10">
        <v>0</v>
      </c>
      <c r="ADP10">
        <v>0</v>
      </c>
      <c r="ADQ10">
        <v>0</v>
      </c>
      <c r="ADR10">
        <v>9127</v>
      </c>
      <c r="ADS10">
        <v>11393</v>
      </c>
      <c r="ADT10">
        <v>-2266</v>
      </c>
      <c r="ADU10">
        <v>79078</v>
      </c>
      <c r="ADV10">
        <v>145304</v>
      </c>
      <c r="ADW10">
        <v>-66226</v>
      </c>
      <c r="ADX10">
        <v>5779</v>
      </c>
      <c r="ADY10">
        <v>481</v>
      </c>
      <c r="ADZ10">
        <v>5298</v>
      </c>
      <c r="AEA10">
        <v>0</v>
      </c>
      <c r="AEB10">
        <v>44</v>
      </c>
      <c r="AEC10">
        <v>-60</v>
      </c>
      <c r="AED10">
        <v>104</v>
      </c>
      <c r="AEE10">
        <v>-191</v>
      </c>
      <c r="AEF10">
        <v>-189</v>
      </c>
      <c r="AEG10">
        <v>-2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481</v>
      </c>
      <c r="AEQ10">
        <v>0</v>
      </c>
      <c r="AER10">
        <v>-60</v>
      </c>
      <c r="AES10">
        <v>-60</v>
      </c>
      <c r="AET10">
        <v>0</v>
      </c>
      <c r="AEU10">
        <v>-187</v>
      </c>
      <c r="AEV10">
        <v>-189</v>
      </c>
      <c r="AEW10">
        <v>2</v>
      </c>
      <c r="AEX10">
        <v>5779</v>
      </c>
      <c r="AEY10">
        <v>481</v>
      </c>
      <c r="AEZ10">
        <v>5298</v>
      </c>
      <c r="AFA10">
        <v>0</v>
      </c>
      <c r="AFB10">
        <v>44</v>
      </c>
      <c r="AFC10">
        <v>-60</v>
      </c>
      <c r="AFD10">
        <v>104</v>
      </c>
      <c r="AFE10">
        <v>-191</v>
      </c>
      <c r="AFF10">
        <v>-189</v>
      </c>
      <c r="AFG10">
        <v>-2</v>
      </c>
      <c r="AFH10">
        <v>152756</v>
      </c>
      <c r="AFI10">
        <v>180065</v>
      </c>
      <c r="AFJ10">
        <v>-27309</v>
      </c>
      <c r="AFK10">
        <v>37382</v>
      </c>
      <c r="AFL10">
        <v>-18237</v>
      </c>
      <c r="AFM10">
        <v>55619</v>
      </c>
      <c r="AFN10">
        <v>662</v>
      </c>
      <c r="AFO10">
        <v>11188</v>
      </c>
      <c r="AFP10">
        <v>-10526</v>
      </c>
      <c r="AFQ10">
        <v>-29936</v>
      </c>
      <c r="AFR10">
        <v>13317</v>
      </c>
      <c r="AFS10">
        <v>-43253</v>
      </c>
      <c r="AFT10">
        <v>120995</v>
      </c>
      <c r="AFU10">
        <v>131664</v>
      </c>
      <c r="AFV10">
        <v>-10669</v>
      </c>
      <c r="AFW10">
        <v>2736</v>
      </c>
      <c r="AFX10">
        <v>1413</v>
      </c>
      <c r="AFY10">
        <v>1323</v>
      </c>
      <c r="AFZ10">
        <v>-8</v>
      </c>
      <c r="AGA10">
        <v>9560</v>
      </c>
      <c r="AGB10">
        <v>16850</v>
      </c>
      <c r="AGC10">
        <v>-7290</v>
      </c>
      <c r="AGD10">
        <v>36884</v>
      </c>
      <c r="AGE10">
        <v>90460</v>
      </c>
      <c r="AGF10">
        <v>-53576</v>
      </c>
      <c r="AGG10">
        <v>53849</v>
      </c>
      <c r="AGH10">
        <v>0</v>
      </c>
      <c r="AGI10">
        <v>4088</v>
      </c>
      <c r="AGJ10">
        <v>50699</v>
      </c>
      <c r="AGK10">
        <v>-46611</v>
      </c>
      <c r="AGL10">
        <v>626173</v>
      </c>
      <c r="AGM10">
        <v>489580</v>
      </c>
      <c r="AGN10">
        <v>136593</v>
      </c>
      <c r="AGO10">
        <v>-55978</v>
      </c>
      <c r="AGP10">
        <v>54822</v>
      </c>
      <c r="AGQ10">
        <v>-110800</v>
      </c>
      <c r="AGR10">
        <v>101573</v>
      </c>
      <c r="AGS10">
        <v>-4122</v>
      </c>
      <c r="AGT10">
        <v>105695</v>
      </c>
      <c r="AGU10">
        <v>17831</v>
      </c>
      <c r="AGV10">
        <v>-37431</v>
      </c>
      <c r="AGW10">
        <v>55262</v>
      </c>
      <c r="AGX10">
        <v>63867</v>
      </c>
      <c r="AGY10">
        <v>108906</v>
      </c>
      <c r="AGZ10">
        <v>-45039</v>
      </c>
      <c r="AHA10">
        <v>0</v>
      </c>
      <c r="AHB10">
        <v>-9</v>
      </c>
      <c r="AHC10">
        <v>9</v>
      </c>
      <c r="AHD10">
        <v>-10510</v>
      </c>
      <c r="AHE10">
        <v>84651</v>
      </c>
      <c r="AHF10">
        <v>-95161</v>
      </c>
      <c r="AHG10">
        <v>-343</v>
      </c>
      <c r="AHH10">
        <v>-42233</v>
      </c>
      <c r="AHI10">
        <v>41890</v>
      </c>
      <c r="AHJ10">
        <v>936808</v>
      </c>
      <c r="AHK10">
        <v>891768</v>
      </c>
      <c r="AHL10">
        <v>45040</v>
      </c>
      <c r="AHM10">
        <v>-15861</v>
      </c>
      <c r="AHN10">
        <v>-15852</v>
      </c>
      <c r="AHO10">
        <v>-9</v>
      </c>
      <c r="AHP10">
        <v>102227</v>
      </c>
      <c r="AHQ10">
        <v>7066</v>
      </c>
      <c r="AHR10">
        <v>95161</v>
      </c>
      <c r="AHS10">
        <v>1544</v>
      </c>
      <c r="AHT10">
        <v>43434</v>
      </c>
      <c r="AHU10">
        <v>-41890</v>
      </c>
      <c r="AHV10">
        <v>7255799</v>
      </c>
      <c r="AHW10">
        <v>7336827</v>
      </c>
      <c r="AHX10">
        <v>-81028</v>
      </c>
      <c r="AHY10">
        <v>39154</v>
      </c>
      <c r="AHZ10">
        <v>-18719</v>
      </c>
      <c r="AIA10">
        <v>57873</v>
      </c>
      <c r="AIB10">
        <v>174041</v>
      </c>
      <c r="AIC10">
        <v>52241</v>
      </c>
      <c r="AID10">
        <v>121800</v>
      </c>
      <c r="AIE10">
        <v>476159</v>
      </c>
      <c r="AIF10">
        <v>496691</v>
      </c>
      <c r="AIG10">
        <v>-20532</v>
      </c>
      <c r="AIH10">
        <v>751565</v>
      </c>
      <c r="AII10">
        <v>1015801</v>
      </c>
      <c r="AIJ10">
        <v>-264236</v>
      </c>
      <c r="AIK10">
        <v>4542</v>
      </c>
      <c r="AIL10">
        <v>1705</v>
      </c>
      <c r="AIM10">
        <v>2837</v>
      </c>
      <c r="AIN10">
        <v>18853</v>
      </c>
      <c r="AIO10">
        <v>-12869</v>
      </c>
      <c r="AIP10">
        <v>31722</v>
      </c>
      <c r="AIQ10">
        <v>3960</v>
      </c>
      <c r="AIR10">
        <v>5873</v>
      </c>
      <c r="AIS10">
        <v>-1913</v>
      </c>
      <c r="AIT10">
        <v>2694245</v>
      </c>
      <c r="AIU10">
        <v>1561853</v>
      </c>
      <c r="AIV10">
        <v>1132392</v>
      </c>
      <c r="AIW10">
        <v>0</v>
      </c>
      <c r="AIX10">
        <v>-51116</v>
      </c>
      <c r="AIY10">
        <v>51116</v>
      </c>
      <c r="AIZ10">
        <v>94672</v>
      </c>
      <c r="AJA10">
        <v>-1416</v>
      </c>
      <c r="AJB10">
        <v>96088</v>
      </c>
      <c r="AJC10">
        <v>127490</v>
      </c>
      <c r="AJD10">
        <v>141595</v>
      </c>
      <c r="AJE10">
        <v>-14105</v>
      </c>
      <c r="AJF10">
        <v>1773903</v>
      </c>
      <c r="AJG10">
        <v>2731325</v>
      </c>
      <c r="AJH10">
        <v>-957422</v>
      </c>
      <c r="AJI10">
        <v>-57739</v>
      </c>
      <c r="AJJ10">
        <v>54087</v>
      </c>
      <c r="AJK10">
        <v>-111826</v>
      </c>
      <c r="AJL10">
        <v>-22022</v>
      </c>
      <c r="AJM10">
        <v>230253</v>
      </c>
      <c r="AJN10">
        <v>-252275</v>
      </c>
      <c r="AJO10">
        <v>-39674</v>
      </c>
      <c r="AJP10">
        <v>-134655</v>
      </c>
      <c r="AJQ10">
        <v>94981</v>
      </c>
      <c r="AJR10">
        <v>2415796</v>
      </c>
      <c r="AJS10">
        <v>2240202</v>
      </c>
      <c r="AJT10">
        <v>175594</v>
      </c>
      <c r="AJU10">
        <v>0</v>
      </c>
      <c r="AJV10">
        <v>0</v>
      </c>
      <c r="AJW10">
        <v>0</v>
      </c>
      <c r="AJX10">
        <v>6778</v>
      </c>
      <c r="AJY10">
        <v>4009</v>
      </c>
      <c r="AJZ10">
        <v>2769</v>
      </c>
      <c r="AKA10">
        <v>176408</v>
      </c>
      <c r="AKB10">
        <v>234839</v>
      </c>
      <c r="AKC10">
        <v>-58431</v>
      </c>
      <c r="AKD10">
        <v>12475512</v>
      </c>
      <c r="AKE10">
        <v>12645807</v>
      </c>
      <c r="AKF10">
        <v>-170295</v>
      </c>
      <c r="AKG10">
        <v>-14043</v>
      </c>
      <c r="AKH10">
        <v>-14043</v>
      </c>
      <c r="AKI10">
        <v>0</v>
      </c>
      <c r="AKJ10">
        <v>265544</v>
      </c>
      <c r="AKK10">
        <v>268209</v>
      </c>
      <c r="AKL10">
        <v>-2665</v>
      </c>
      <c r="AKM10">
        <v>567936</v>
      </c>
      <c r="AKN10">
        <v>509504</v>
      </c>
      <c r="AKO10">
        <v>58432</v>
      </c>
      <c r="AKP10">
        <v>7732</v>
      </c>
      <c r="AKQ10">
        <v>7732</v>
      </c>
      <c r="AKR10">
        <v>1388939</v>
      </c>
      <c r="AKS10">
        <v>602137</v>
      </c>
      <c r="AKT10">
        <v>1991076</v>
      </c>
      <c r="AKU10">
        <v>4739</v>
      </c>
      <c r="AKV10">
        <v>6029</v>
      </c>
      <c r="AKW10">
        <v>10768</v>
      </c>
      <c r="AKX10">
        <v>62836</v>
      </c>
      <c r="AKY10">
        <v>689435</v>
      </c>
      <c r="AKZ10">
        <v>1768342</v>
      </c>
      <c r="ALA10">
        <v>9690</v>
      </c>
      <c r="ALB10">
        <v>112606</v>
      </c>
      <c r="ALC10">
        <v>10877</v>
      </c>
      <c r="ALD10">
        <v>130302</v>
      </c>
      <c r="ALE10">
        <v>263475</v>
      </c>
      <c r="ALF10">
        <v>8180</v>
      </c>
      <c r="ALG10">
        <v>4811</v>
      </c>
      <c r="ALH10">
        <v>2794</v>
      </c>
      <c r="ALI10">
        <v>32406</v>
      </c>
      <c r="ALJ10">
        <v>48191</v>
      </c>
      <c r="ALK10">
        <v>12439</v>
      </c>
      <c r="ALL10">
        <v>86889</v>
      </c>
      <c r="ALM10">
        <v>103730</v>
      </c>
      <c r="ALN10">
        <v>539795</v>
      </c>
      <c r="ALO10">
        <v>742853</v>
      </c>
      <c r="ALP10">
        <v>78</v>
      </c>
      <c r="ALQ10">
        <v>11722</v>
      </c>
      <c r="ALR10">
        <v>11800</v>
      </c>
      <c r="ALS10">
        <v>2133660</v>
      </c>
      <c r="ALT10">
        <v>40706</v>
      </c>
      <c r="ALU10">
        <v>489941</v>
      </c>
      <c r="ALV10">
        <v>257064</v>
      </c>
      <c r="ALW10">
        <v>861426</v>
      </c>
      <c r="ALX10">
        <v>1649136</v>
      </c>
      <c r="ALY10">
        <v>40669</v>
      </c>
      <c r="ALZ10">
        <v>300313</v>
      </c>
      <c r="AMA10">
        <v>233387</v>
      </c>
      <c r="AMB10">
        <v>505401</v>
      </c>
      <c r="AMC10">
        <v>1079770</v>
      </c>
      <c r="AMD10">
        <v>37</v>
      </c>
      <c r="AME10">
        <v>189628</v>
      </c>
      <c r="AMF10">
        <v>23677</v>
      </c>
      <c r="AMG10">
        <v>356024</v>
      </c>
      <c r="AMH10">
        <v>569366</v>
      </c>
      <c r="AMI10">
        <v>1510</v>
      </c>
      <c r="AMJ10">
        <v>107795</v>
      </c>
      <c r="AMK10">
        <v>3266</v>
      </c>
      <c r="AML10">
        <v>80145</v>
      </c>
      <c r="AMM10">
        <v>192716</v>
      </c>
      <c r="AMN10">
        <v>4654273</v>
      </c>
      <c r="AMO10">
        <v>-359734</v>
      </c>
      <c r="AMP10">
        <v>-678795</v>
      </c>
      <c r="AMQ10">
        <v>-1038529</v>
      </c>
      <c r="AMR10">
        <v>60999</v>
      </c>
      <c r="AMS10">
        <v>276225</v>
      </c>
      <c r="AMT10">
        <v>184538</v>
      </c>
      <c r="AMU10">
        <v>714062</v>
      </c>
      <c r="AMV10">
        <v>1436751</v>
      </c>
      <c r="AMW10">
        <v>-4017</v>
      </c>
      <c r="AMX10">
        <v>-4017</v>
      </c>
      <c r="AMY10">
        <v>-37746</v>
      </c>
      <c r="AMZ10">
        <v>-85571</v>
      </c>
      <c r="ANA10">
        <v>-170065</v>
      </c>
      <c r="ANB10">
        <v>-297399</v>
      </c>
      <c r="ANC10">
        <v>-37788</v>
      </c>
      <c r="AND10">
        <v>-89090</v>
      </c>
      <c r="ANE10">
        <v>-169699</v>
      </c>
      <c r="ANF10">
        <v>-300593</v>
      </c>
      <c r="ANG10">
        <v>532780</v>
      </c>
      <c r="ANH10">
        <v>0</v>
      </c>
      <c r="ANI10">
        <v>-42</v>
      </c>
      <c r="ANJ10">
        <v>-1658</v>
      </c>
      <c r="ANK10">
        <v>366</v>
      </c>
      <c r="ANL10">
        <v>-1333</v>
      </c>
      <c r="ANM10">
        <v>0</v>
      </c>
      <c r="ANN10">
        <v>0</v>
      </c>
      <c r="ANO10">
        <v>-1861</v>
      </c>
      <c r="ANP10">
        <v>0</v>
      </c>
      <c r="ANQ10">
        <v>-1861</v>
      </c>
      <c r="ANR10">
        <v>-20532</v>
      </c>
      <c r="ANS10">
        <v>-1913</v>
      </c>
      <c r="ANT10">
        <v>-14105</v>
      </c>
      <c r="ANU10">
        <v>94981</v>
      </c>
      <c r="ANV10">
        <v>-58431</v>
      </c>
      <c r="ANW10">
        <v>58431</v>
      </c>
      <c r="ANX10">
        <v>0</v>
      </c>
      <c r="ANY10">
        <v>2136</v>
      </c>
      <c r="ANZ10">
        <v>-1068</v>
      </c>
      <c r="AOA10">
        <v>-1276</v>
      </c>
      <c r="AOB10">
        <v>208</v>
      </c>
      <c r="AOC10">
        <v>-208</v>
      </c>
      <c r="AOD10">
        <v>-22188</v>
      </c>
      <c r="AOE10">
        <v>295557</v>
      </c>
      <c r="AOF10">
        <v>273369</v>
      </c>
      <c r="AOG10">
        <v>-16361</v>
      </c>
      <c r="AOH10">
        <v>39732</v>
      </c>
      <c r="AOI10">
        <v>23371</v>
      </c>
      <c r="AOJ10">
        <v>19057</v>
      </c>
      <c r="AOK10">
        <v>73214</v>
      </c>
      <c r="AOL10">
        <v>92271</v>
      </c>
      <c r="AOM10">
        <v>4394</v>
      </c>
      <c r="AON10">
        <v>67975</v>
      </c>
      <c r="AOO10">
        <v>72369</v>
      </c>
      <c r="AOP10">
        <v>15099</v>
      </c>
      <c r="AOQ10">
        <v>65584</v>
      </c>
      <c r="AOR10">
        <v>80683</v>
      </c>
      <c r="AOS10">
        <v>-15099</v>
      </c>
      <c r="AOT10">
        <v>476478</v>
      </c>
      <c r="AOU10">
        <v>461379</v>
      </c>
      <c r="AOV10">
        <v>-42666</v>
      </c>
      <c r="AOW10">
        <v>85361</v>
      </c>
      <c r="AOX10">
        <v>42695</v>
      </c>
      <c r="AOY10">
        <v>8616</v>
      </c>
      <c r="AOZ10">
        <v>12339</v>
      </c>
      <c r="APA10">
        <v>14809</v>
      </c>
      <c r="APB10">
        <v>24499</v>
      </c>
      <c r="APC10">
        <v>39308</v>
      </c>
      <c r="APD10">
        <v>6900</v>
      </c>
      <c r="APE10">
        <v>33541</v>
      </c>
      <c r="APF10">
        <v>40441</v>
      </c>
      <c r="APG10">
        <v>-6901</v>
      </c>
      <c r="APH10">
        <v>109860</v>
      </c>
      <c r="API10">
        <v>102959</v>
      </c>
      <c r="APJ10">
        <v>-58994</v>
      </c>
      <c r="APK10">
        <v>62308</v>
      </c>
      <c r="APL10">
        <v>3314</v>
      </c>
      <c r="APM10">
        <v>0</v>
      </c>
      <c r="APN10">
        <v>56006</v>
      </c>
      <c r="APO10">
        <v>2129</v>
      </c>
      <c r="APP10">
        <v>860</v>
      </c>
      <c r="APQ10">
        <v>302</v>
      </c>
      <c r="APR10">
        <v>1162</v>
      </c>
      <c r="APS10">
        <v>-860</v>
      </c>
      <c r="APT10">
        <v>62308</v>
      </c>
      <c r="APU10">
        <v>61448</v>
      </c>
      <c r="APV10">
        <v>0</v>
      </c>
      <c r="APW10">
        <v>4031</v>
      </c>
      <c r="APX10">
        <v>1841</v>
      </c>
      <c r="APY10">
        <v>-4031</v>
      </c>
      <c r="APZ10">
        <v>5872</v>
      </c>
      <c r="AQA10">
        <v>76932</v>
      </c>
      <c r="AQB10">
        <v>148238</v>
      </c>
      <c r="AQC10">
        <v>225170</v>
      </c>
      <c r="AQD10">
        <v>-29009</v>
      </c>
      <c r="AQE10">
        <v>39732</v>
      </c>
      <c r="AQF10">
        <v>10723</v>
      </c>
      <c r="AQG10">
        <v>-49288</v>
      </c>
      <c r="AQH10">
        <v>71372</v>
      </c>
      <c r="AQI10">
        <v>22084</v>
      </c>
      <c r="AQJ10">
        <v>-14078</v>
      </c>
      <c r="AQK10">
        <v>49166</v>
      </c>
      <c r="AQL10">
        <v>35088</v>
      </c>
      <c r="AQM10">
        <v>15442</v>
      </c>
      <c r="AQN10">
        <v>33708</v>
      </c>
      <c r="AQO10">
        <v>49150</v>
      </c>
      <c r="AQP10">
        <v>-15442</v>
      </c>
      <c r="AQQ10">
        <v>308508</v>
      </c>
      <c r="AQR10">
        <v>293066</v>
      </c>
      <c r="AQS10">
        <v>2541</v>
      </c>
      <c r="AQT10">
        <v>-351</v>
      </c>
      <c r="AQU10">
        <v>2190</v>
      </c>
      <c r="AQV10">
        <v>0</v>
      </c>
      <c r="AQW10">
        <v>0</v>
      </c>
      <c r="AQX10">
        <v>5563</v>
      </c>
      <c r="AQY10">
        <v>-9720</v>
      </c>
      <c r="AQZ10">
        <v>-4157</v>
      </c>
      <c r="ARA10">
        <v>-8105</v>
      </c>
      <c r="ARB10">
        <v>-1966</v>
      </c>
      <c r="ARC10">
        <v>-10071</v>
      </c>
      <c r="ARD10">
        <v>8105</v>
      </c>
      <c r="ARE10">
        <v>-10071</v>
      </c>
      <c r="ARF10">
        <v>-1966</v>
      </c>
      <c r="ARG10">
        <v>-13153</v>
      </c>
      <c r="ARH10">
        <v>35417</v>
      </c>
      <c r="ARI10">
        <v>73742</v>
      </c>
      <c r="ARJ10">
        <v>263067</v>
      </c>
      <c r="ARK10">
        <v>359074</v>
      </c>
      <c r="ARL10">
        <v>100716</v>
      </c>
      <c r="ARM10">
        <v>24218</v>
      </c>
      <c r="ARN10">
        <v>-126045</v>
      </c>
      <c r="ARO10">
        <v>0</v>
      </c>
      <c r="ARP10">
        <v>1111</v>
      </c>
      <c r="ARQ10">
        <v>175</v>
      </c>
      <c r="ARR10">
        <v>1286</v>
      </c>
      <c r="ARS10">
        <v>-1111</v>
      </c>
      <c r="ART10">
        <v>126045</v>
      </c>
      <c r="ARU10">
        <v>124934</v>
      </c>
      <c r="ARV10">
        <v>-36763</v>
      </c>
      <c r="ARW10">
        <v>-250196</v>
      </c>
      <c r="ARX10">
        <v>286868</v>
      </c>
      <c r="ARY10">
        <v>0</v>
      </c>
      <c r="ARZ10">
        <v>91</v>
      </c>
      <c r="ASA10">
        <v>850</v>
      </c>
      <c r="ASB10">
        <v>941</v>
      </c>
      <c r="ASC10">
        <v>-91</v>
      </c>
      <c r="ASD10">
        <v>286959</v>
      </c>
      <c r="ASE10">
        <v>286868</v>
      </c>
      <c r="ASF10">
        <v>-744</v>
      </c>
      <c r="ASG10">
        <v>34493</v>
      </c>
      <c r="ASH10">
        <v>33749</v>
      </c>
      <c r="ASI10">
        <v>-26137</v>
      </c>
      <c r="ASJ10">
        <v>42338</v>
      </c>
      <c r="ASK10">
        <v>16201</v>
      </c>
      <c r="ASL10">
        <v>3677</v>
      </c>
      <c r="ASM10">
        <v>51589</v>
      </c>
      <c r="ASN10">
        <v>55266</v>
      </c>
      <c r="ASO10">
        <v>-7107</v>
      </c>
      <c r="ASP10">
        <v>22232</v>
      </c>
      <c r="ASQ10">
        <v>15125</v>
      </c>
      <c r="ASR10">
        <v>30312</v>
      </c>
      <c r="ASS10">
        <v>16712</v>
      </c>
      <c r="AST10">
        <v>47024</v>
      </c>
      <c r="ASU10">
        <v>-30311</v>
      </c>
      <c r="ASV10">
        <v>150652</v>
      </c>
      <c r="ASW10">
        <v>120341</v>
      </c>
      <c r="ASX10">
        <v>356</v>
      </c>
      <c r="ASY10">
        <v>-26948</v>
      </c>
      <c r="ASZ10">
        <v>29063</v>
      </c>
      <c r="ATA10">
        <v>2115</v>
      </c>
      <c r="ATB10">
        <v>7129</v>
      </c>
      <c r="ATC10">
        <v>9967</v>
      </c>
      <c r="ATD10">
        <v>-9007</v>
      </c>
      <c r="ATE10">
        <v>9007</v>
      </c>
      <c r="ATF10">
        <v>29063</v>
      </c>
      <c r="ATG10">
        <v>38070</v>
      </c>
      <c r="ATH10">
        <v>-11557</v>
      </c>
      <c r="ATI10">
        <v>-6946</v>
      </c>
      <c r="ATJ10">
        <v>6946</v>
      </c>
      <c r="ATK10">
        <v>11557</v>
      </c>
      <c r="ATL10">
        <v>18503</v>
      </c>
      <c r="ATM10">
        <v>356</v>
      </c>
      <c r="ATN10">
        <v>-15391</v>
      </c>
      <c r="ATO10">
        <v>17506</v>
      </c>
      <c r="ATP10">
        <v>2115</v>
      </c>
      <c r="ATQ10">
        <v>7129</v>
      </c>
      <c r="ATR10">
        <v>9967</v>
      </c>
      <c r="ATS10">
        <v>-2061</v>
      </c>
      <c r="ATT10">
        <v>2061</v>
      </c>
      <c r="ATU10">
        <v>17506</v>
      </c>
      <c r="ATV10">
        <v>19567</v>
      </c>
      <c r="ATW10">
        <v>217279</v>
      </c>
      <c r="ATX10">
        <v>2150</v>
      </c>
      <c r="ATY10">
        <v>-2150</v>
      </c>
      <c r="ATZ10">
        <v>219429</v>
      </c>
      <c r="AUA10">
        <v>217279</v>
      </c>
      <c r="AUB10">
        <v>-13290</v>
      </c>
      <c r="AUC10">
        <v>407542</v>
      </c>
      <c r="AUD10">
        <v>-365938</v>
      </c>
      <c r="AUE10">
        <v>-27094</v>
      </c>
      <c r="AUF10">
        <v>-1220</v>
      </c>
      <c r="AUG10">
        <v>2709</v>
      </c>
      <c r="AUH10">
        <v>1489</v>
      </c>
      <c r="AUI10">
        <v>1221</v>
      </c>
      <c r="AUJ10">
        <v>406321</v>
      </c>
      <c r="AUK10">
        <v>407542</v>
      </c>
      <c r="AUL10">
        <v>2003</v>
      </c>
      <c r="AUM10">
        <v>2003</v>
      </c>
      <c r="AUN10">
        <v>2003</v>
      </c>
      <c r="AUO10">
        <v>2003</v>
      </c>
      <c r="AUP10">
        <v>2003</v>
      </c>
      <c r="AUQ10">
        <v>2003</v>
      </c>
      <c r="AUR10">
        <v>-2979</v>
      </c>
      <c r="AUS10">
        <v>23551</v>
      </c>
      <c r="AUT10">
        <v>2054</v>
      </c>
      <c r="AUU10">
        <v>25605</v>
      </c>
      <c r="AUV10">
        <v>-9531</v>
      </c>
      <c r="AUW10">
        <v>-11041</v>
      </c>
      <c r="AUX10">
        <v>0</v>
      </c>
      <c r="AUY10">
        <v>25605</v>
      </c>
      <c r="AUZ10">
        <v>-2979</v>
      </c>
      <c r="AVA10">
        <v>240830</v>
      </c>
      <c r="AVB10">
        <v>2054</v>
      </c>
      <c r="AVC10">
        <v>242884</v>
      </c>
      <c r="AVD10">
        <v>-9531</v>
      </c>
      <c r="AVE10">
        <v>-11041</v>
      </c>
      <c r="AVF10">
        <v>2150</v>
      </c>
      <c r="AVG10">
        <v>-2150</v>
      </c>
      <c r="AVH10">
        <v>245034</v>
      </c>
      <c r="AVI10">
        <v>242884</v>
      </c>
      <c r="AVJ10">
        <v>-35307</v>
      </c>
      <c r="AVK10">
        <v>-234021</v>
      </c>
      <c r="AVL10">
        <v>688828</v>
      </c>
      <c r="AVM10">
        <v>51671</v>
      </c>
      <c r="AVN10">
        <v>740499</v>
      </c>
      <c r="AVO10">
        <v>-420115</v>
      </c>
      <c r="AVP10">
        <v>614</v>
      </c>
      <c r="AVQ10">
        <v>6158</v>
      </c>
      <c r="AVR10">
        <v>6772</v>
      </c>
      <c r="AVS10">
        <v>-614</v>
      </c>
      <c r="AVT10">
        <v>741113</v>
      </c>
      <c r="AVU10">
        <v>740499</v>
      </c>
      <c r="AVV10">
        <v>50801</v>
      </c>
      <c r="AVW10">
        <v>395152</v>
      </c>
      <c r="AVX10">
        <v>688583</v>
      </c>
      <c r="AVY10">
        <v>263067</v>
      </c>
      <c r="AVZ10">
        <v>1397603</v>
      </c>
      <c r="AWA10">
        <v>44420</v>
      </c>
      <c r="AWB10">
        <v>352886</v>
      </c>
      <c r="AWC10">
        <v>631195</v>
      </c>
      <c r="AWD10">
        <v>119099</v>
      </c>
      <c r="AWE10">
        <v>1147600</v>
      </c>
    </row>
    <row r="11" spans="1:1279" x14ac:dyDescent="0.2">
      <c r="A11" t="s">
        <v>1360</v>
      </c>
      <c r="B11">
        <v>24827</v>
      </c>
      <c r="C11">
        <v>44596</v>
      </c>
      <c r="D11">
        <v>134968</v>
      </c>
      <c r="E11">
        <v>317530</v>
      </c>
      <c r="F11">
        <v>521920</v>
      </c>
      <c r="G11">
        <v>-375505</v>
      </c>
      <c r="H11">
        <v>-718749</v>
      </c>
      <c r="I11">
        <v>-1094254</v>
      </c>
      <c r="J11">
        <v>-2605</v>
      </c>
      <c r="K11">
        <v>2668</v>
      </c>
      <c r="L11">
        <v>63</v>
      </c>
      <c r="M11">
        <v>844</v>
      </c>
      <c r="N11">
        <v>4391</v>
      </c>
      <c r="O11">
        <v>5235</v>
      </c>
      <c r="P11">
        <v>1652</v>
      </c>
      <c r="Q11">
        <v>10251</v>
      </c>
      <c r="R11">
        <v>11903</v>
      </c>
      <c r="S11">
        <v>955</v>
      </c>
      <c r="T11">
        <v>1943</v>
      </c>
      <c r="U11">
        <v>2898</v>
      </c>
      <c r="V11">
        <v>-847</v>
      </c>
      <c r="W11">
        <v>2967</v>
      </c>
      <c r="X11">
        <v>2120</v>
      </c>
      <c r="Y11">
        <v>847</v>
      </c>
      <c r="Z11">
        <v>19253</v>
      </c>
      <c r="AA11">
        <v>20100</v>
      </c>
      <c r="AB11">
        <v>-52835</v>
      </c>
      <c r="AC11">
        <v>0</v>
      </c>
      <c r="AD11">
        <v>52835</v>
      </c>
      <c r="AE11">
        <v>0</v>
      </c>
      <c r="AF11">
        <v>0</v>
      </c>
      <c r="AG11">
        <v>0</v>
      </c>
      <c r="AH11">
        <v>52835</v>
      </c>
      <c r="AI11">
        <v>52835</v>
      </c>
      <c r="AJ11">
        <v>6838</v>
      </c>
      <c r="AK11">
        <v>44596</v>
      </c>
      <c r="AL11">
        <v>57319</v>
      </c>
      <c r="AM11">
        <v>151385</v>
      </c>
      <c r="AN11">
        <v>260137</v>
      </c>
      <c r="AO11">
        <v>-662123</v>
      </c>
      <c r="AP11">
        <v>2427798</v>
      </c>
      <c r="AQ11">
        <v>2209718</v>
      </c>
      <c r="AR11">
        <v>218080</v>
      </c>
      <c r="AS11">
        <v>-36</v>
      </c>
      <c r="AT11">
        <v>0</v>
      </c>
      <c r="AU11">
        <v>-36</v>
      </c>
      <c r="AV11">
        <v>33410</v>
      </c>
      <c r="AW11">
        <v>28574</v>
      </c>
      <c r="AX11">
        <v>4836</v>
      </c>
      <c r="AY11">
        <v>147083</v>
      </c>
      <c r="AZ11">
        <v>136200</v>
      </c>
      <c r="BA11">
        <v>10883</v>
      </c>
      <c r="BB11">
        <v>180912</v>
      </c>
      <c r="BC11">
        <v>743454</v>
      </c>
      <c r="BD11">
        <v>-562542</v>
      </c>
      <c r="BE11">
        <v>2609</v>
      </c>
      <c r="BF11">
        <v>751</v>
      </c>
      <c r="BG11">
        <v>1858</v>
      </c>
      <c r="BH11">
        <v>652</v>
      </c>
      <c r="BI11">
        <v>7383</v>
      </c>
      <c r="BJ11">
        <v>-6731</v>
      </c>
      <c r="BK11">
        <v>2320</v>
      </c>
      <c r="BL11">
        <v>-8049</v>
      </c>
      <c r="BM11">
        <v>10369</v>
      </c>
      <c r="BN11">
        <v>162855</v>
      </c>
      <c r="BO11">
        <v>17645</v>
      </c>
      <c r="BP11">
        <v>145210</v>
      </c>
      <c r="BQ11">
        <v>0</v>
      </c>
      <c r="BR11">
        <v>2652</v>
      </c>
      <c r="BS11">
        <v>6</v>
      </c>
      <c r="BT11">
        <v>2646</v>
      </c>
      <c r="BU11">
        <v>-1219</v>
      </c>
      <c r="BV11">
        <v>-1016</v>
      </c>
      <c r="BW11">
        <v>-203</v>
      </c>
      <c r="BX11">
        <v>2212343</v>
      </c>
      <c r="BY11">
        <v>1948132</v>
      </c>
      <c r="BZ11">
        <v>264211</v>
      </c>
      <c r="CA11">
        <v>-36</v>
      </c>
      <c r="CB11">
        <v>0</v>
      </c>
      <c r="CC11">
        <v>-36</v>
      </c>
      <c r="CD11">
        <v>26243</v>
      </c>
      <c r="CE11">
        <v>28603</v>
      </c>
      <c r="CF11">
        <v>-2360</v>
      </c>
      <c r="CG11">
        <v>174189</v>
      </c>
      <c r="CH11">
        <v>123272</v>
      </c>
      <c r="CI11">
        <v>50917</v>
      </c>
      <c r="CJ11">
        <v>179850</v>
      </c>
      <c r="CK11">
        <v>675866</v>
      </c>
      <c r="CL11">
        <v>-496016</v>
      </c>
      <c r="CM11">
        <v>2609</v>
      </c>
      <c r="CN11">
        <v>751</v>
      </c>
      <c r="CO11">
        <v>1858</v>
      </c>
      <c r="CP11">
        <v>652</v>
      </c>
      <c r="CQ11">
        <v>6322</v>
      </c>
      <c r="CR11">
        <v>-5670</v>
      </c>
      <c r="CS11">
        <v>1849</v>
      </c>
      <c r="CT11">
        <v>-7799</v>
      </c>
      <c r="CU11">
        <v>9648</v>
      </c>
      <c r="CV11">
        <v>157286</v>
      </c>
      <c r="CW11">
        <v>17645</v>
      </c>
      <c r="CX11">
        <v>139641</v>
      </c>
      <c r="CY11">
        <v>0</v>
      </c>
      <c r="CZ11">
        <v>2487</v>
      </c>
      <c r="DA11">
        <v>6</v>
      </c>
      <c r="DB11">
        <v>2481</v>
      </c>
      <c r="DC11">
        <v>-2357</v>
      </c>
      <c r="DD11">
        <v>-1016</v>
      </c>
      <c r="DE11">
        <v>-1341</v>
      </c>
      <c r="DF11">
        <v>57191</v>
      </c>
      <c r="DG11">
        <v>106792</v>
      </c>
      <c r="DH11">
        <v>-49601</v>
      </c>
      <c r="DI11">
        <v>-1823</v>
      </c>
      <c r="DJ11">
        <v>-51773</v>
      </c>
      <c r="DK11">
        <v>7759</v>
      </c>
      <c r="DL11">
        <v>-59532</v>
      </c>
      <c r="DM11">
        <v>31185</v>
      </c>
      <c r="DN11">
        <v>2388</v>
      </c>
      <c r="DO11">
        <v>28797</v>
      </c>
      <c r="DP11">
        <v>726393</v>
      </c>
      <c r="DQ11">
        <v>584627</v>
      </c>
      <c r="DR11">
        <v>141766</v>
      </c>
      <c r="DS11">
        <v>0</v>
      </c>
      <c r="DT11">
        <v>0</v>
      </c>
      <c r="DU11">
        <v>0</v>
      </c>
      <c r="DV11">
        <v>55779</v>
      </c>
      <c r="DW11">
        <v>-9300</v>
      </c>
      <c r="DX11">
        <v>65079</v>
      </c>
      <c r="DY11">
        <v>6186</v>
      </c>
      <c r="DZ11">
        <v>94207</v>
      </c>
      <c r="EA11">
        <v>-88021</v>
      </c>
      <c r="EB11">
        <v>2606670</v>
      </c>
      <c r="EC11">
        <v>2748436</v>
      </c>
      <c r="ED11">
        <v>-141766</v>
      </c>
      <c r="EE11">
        <v>751</v>
      </c>
      <c r="EF11">
        <v>751</v>
      </c>
      <c r="EG11">
        <v>0</v>
      </c>
      <c r="EH11">
        <v>-22390</v>
      </c>
      <c r="EI11">
        <v>42689</v>
      </c>
      <c r="EJ11">
        <v>-65079</v>
      </c>
      <c r="EK11">
        <v>204866</v>
      </c>
      <c r="EL11">
        <v>116845</v>
      </c>
      <c r="EM11">
        <v>88021</v>
      </c>
      <c r="EN11">
        <v>64870</v>
      </c>
      <c r="EO11">
        <v>111843</v>
      </c>
      <c r="EP11">
        <v>-46973</v>
      </c>
      <c r="EQ11">
        <v>-1823</v>
      </c>
      <c r="ER11">
        <v>-50357</v>
      </c>
      <c r="ES11">
        <v>7528</v>
      </c>
      <c r="ET11">
        <v>-57885</v>
      </c>
      <c r="EU11">
        <v>29027</v>
      </c>
      <c r="EV11">
        <v>3561</v>
      </c>
      <c r="EW11">
        <v>25466</v>
      </c>
      <c r="EX11">
        <v>856584</v>
      </c>
      <c r="EY11">
        <v>610358</v>
      </c>
      <c r="EZ11">
        <v>246226</v>
      </c>
      <c r="FA11">
        <v>0</v>
      </c>
      <c r="FB11">
        <v>0</v>
      </c>
      <c r="FC11">
        <v>0</v>
      </c>
      <c r="FD11">
        <v>43787</v>
      </c>
      <c r="FE11">
        <v>-13347</v>
      </c>
      <c r="FF11">
        <v>57134</v>
      </c>
      <c r="FG11">
        <v>50658</v>
      </c>
      <c r="FH11">
        <v>97172</v>
      </c>
      <c r="FI11">
        <v>-46514</v>
      </c>
      <c r="FJ11">
        <v>2836434</v>
      </c>
      <c r="FK11">
        <v>3082660</v>
      </c>
      <c r="FL11">
        <v>-246226</v>
      </c>
      <c r="FM11">
        <v>751</v>
      </c>
      <c r="FN11">
        <v>751</v>
      </c>
      <c r="FO11">
        <v>0</v>
      </c>
      <c r="FP11">
        <v>-13643</v>
      </c>
      <c r="FQ11">
        <v>43491</v>
      </c>
      <c r="FR11">
        <v>-57134</v>
      </c>
      <c r="FS11">
        <v>177210</v>
      </c>
      <c r="FT11">
        <v>130696</v>
      </c>
      <c r="FU11">
        <v>46514</v>
      </c>
      <c r="FV11">
        <v>215455</v>
      </c>
      <c r="FW11">
        <v>261586</v>
      </c>
      <c r="FX11">
        <v>-46131</v>
      </c>
      <c r="FY11">
        <v>0</v>
      </c>
      <c r="FZ11">
        <v>0</v>
      </c>
      <c r="GA11">
        <v>0</v>
      </c>
      <c r="GB11">
        <v>7167</v>
      </c>
      <c r="GC11">
        <v>-28</v>
      </c>
      <c r="GD11">
        <v>7195</v>
      </c>
      <c r="GE11">
        <v>-27106</v>
      </c>
      <c r="GF11">
        <v>12928</v>
      </c>
      <c r="GG11">
        <v>-40034</v>
      </c>
      <c r="GH11">
        <v>1062</v>
      </c>
      <c r="GI11">
        <v>67588</v>
      </c>
      <c r="GJ11">
        <v>-66526</v>
      </c>
      <c r="GK11">
        <v>0</v>
      </c>
      <c r="GL11">
        <v>0</v>
      </c>
      <c r="GM11">
        <v>1061</v>
      </c>
      <c r="GN11">
        <v>-1061</v>
      </c>
      <c r="GO11">
        <v>471</v>
      </c>
      <c r="GP11">
        <v>-250</v>
      </c>
      <c r="GQ11">
        <v>721</v>
      </c>
      <c r="GR11">
        <v>5569</v>
      </c>
      <c r="GS11">
        <v>0</v>
      </c>
      <c r="GT11">
        <v>165</v>
      </c>
      <c r="GU11">
        <v>1138</v>
      </c>
      <c r="GV11">
        <v>7679</v>
      </c>
      <c r="GW11">
        <v>5051</v>
      </c>
      <c r="GX11">
        <v>2628</v>
      </c>
      <c r="GY11">
        <v>0</v>
      </c>
      <c r="GZ11">
        <v>1415</v>
      </c>
      <c r="HA11">
        <v>-231</v>
      </c>
      <c r="HB11">
        <v>1646</v>
      </c>
      <c r="HC11">
        <v>-2158</v>
      </c>
      <c r="HD11">
        <v>1173</v>
      </c>
      <c r="HE11">
        <v>-3331</v>
      </c>
      <c r="HF11">
        <v>130191</v>
      </c>
      <c r="HG11">
        <v>25731</v>
      </c>
      <c r="HH11">
        <v>104460</v>
      </c>
      <c r="HI11">
        <v>0</v>
      </c>
      <c r="HJ11">
        <v>0</v>
      </c>
      <c r="HK11">
        <v>0</v>
      </c>
      <c r="HL11">
        <v>-11992</v>
      </c>
      <c r="HM11">
        <v>-4047</v>
      </c>
      <c r="HN11">
        <v>-7945</v>
      </c>
      <c r="HO11">
        <v>44472</v>
      </c>
      <c r="HP11">
        <v>2965</v>
      </c>
      <c r="HQ11">
        <v>41507</v>
      </c>
      <c r="HR11">
        <v>229764</v>
      </c>
      <c r="HS11">
        <v>334224</v>
      </c>
      <c r="HT11">
        <v>-104460</v>
      </c>
      <c r="HU11">
        <v>0</v>
      </c>
      <c r="HV11">
        <v>0</v>
      </c>
      <c r="HW11">
        <v>0</v>
      </c>
      <c r="HX11">
        <v>8747</v>
      </c>
      <c r="HY11">
        <v>802</v>
      </c>
      <c r="HZ11">
        <v>7945</v>
      </c>
      <c r="IA11">
        <v>-27656</v>
      </c>
      <c r="IB11">
        <v>13851</v>
      </c>
      <c r="IC11">
        <v>-41507</v>
      </c>
      <c r="ID11">
        <v>65333</v>
      </c>
      <c r="IE11">
        <v>6</v>
      </c>
      <c r="IF11">
        <v>35365</v>
      </c>
      <c r="IG11">
        <v>9019</v>
      </c>
      <c r="IH11">
        <v>5971</v>
      </c>
      <c r="II11">
        <v>0</v>
      </c>
      <c r="IJ11">
        <v>4823</v>
      </c>
      <c r="IK11">
        <v>-1193</v>
      </c>
      <c r="IL11">
        <v>136</v>
      </c>
      <c r="IM11">
        <v>0</v>
      </c>
      <c r="IN11">
        <v>0</v>
      </c>
      <c r="IO11">
        <v>136</v>
      </c>
      <c r="IP11">
        <v>-23086</v>
      </c>
      <c r="IQ11">
        <v>-6</v>
      </c>
      <c r="IR11">
        <v>-1947</v>
      </c>
      <c r="IS11">
        <v>-16464</v>
      </c>
      <c r="IT11">
        <v>-48354</v>
      </c>
      <c r="IU11">
        <v>0</v>
      </c>
      <c r="IV11">
        <v>-38241</v>
      </c>
      <c r="IW11">
        <v>8502</v>
      </c>
      <c r="IX11">
        <v>48354</v>
      </c>
      <c r="IY11">
        <v>0</v>
      </c>
      <c r="IZ11">
        <v>38241</v>
      </c>
      <c r="JA11">
        <v>-8502</v>
      </c>
      <c r="JB11">
        <v>1601364</v>
      </c>
      <c r="JC11">
        <v>1800922</v>
      </c>
      <c r="JD11">
        <v>-199558</v>
      </c>
      <c r="JE11">
        <v>0</v>
      </c>
      <c r="JF11">
        <v>0</v>
      </c>
      <c r="JG11">
        <v>0</v>
      </c>
      <c r="JH11">
        <v>2615</v>
      </c>
      <c r="JI11">
        <v>-96896</v>
      </c>
      <c r="JJ11">
        <v>99511</v>
      </c>
      <c r="JK11">
        <v>137296</v>
      </c>
      <c r="JL11">
        <v>255913</v>
      </c>
      <c r="JM11">
        <v>-118617</v>
      </c>
      <c r="JN11">
        <v>293326</v>
      </c>
      <c r="JO11">
        <v>0</v>
      </c>
      <c r="JP11">
        <v>20590</v>
      </c>
      <c r="JQ11">
        <v>-12284</v>
      </c>
      <c r="JR11">
        <v>785450</v>
      </c>
      <c r="JS11">
        <v>0</v>
      </c>
      <c r="JT11">
        <v>56550</v>
      </c>
      <c r="JU11">
        <v>52108</v>
      </c>
      <c r="JV11">
        <v>285512</v>
      </c>
      <c r="JW11">
        <v>532410</v>
      </c>
      <c r="JX11">
        <v>-246898</v>
      </c>
      <c r="JY11">
        <v>0</v>
      </c>
      <c r="JZ11">
        <v>45500</v>
      </c>
      <c r="KA11">
        <v>18482</v>
      </c>
      <c r="KB11">
        <v>27018</v>
      </c>
      <c r="KC11">
        <v>105020</v>
      </c>
      <c r="KD11">
        <v>176240</v>
      </c>
      <c r="KE11">
        <v>-71220</v>
      </c>
      <c r="KF11">
        <v>2407</v>
      </c>
      <c r="KG11">
        <v>0</v>
      </c>
      <c r="KH11">
        <v>6</v>
      </c>
      <c r="KI11">
        <v>261</v>
      </c>
      <c r="KJ11">
        <v>207669</v>
      </c>
      <c r="KK11">
        <v>0</v>
      </c>
      <c r="KL11">
        <v>2543</v>
      </c>
      <c r="KM11">
        <v>18618</v>
      </c>
      <c r="KN11">
        <v>34867</v>
      </c>
      <c r="KO11">
        <v>0</v>
      </c>
      <c r="KP11">
        <v>-20957</v>
      </c>
      <c r="KQ11">
        <v>50666</v>
      </c>
      <c r="KR11">
        <v>15297</v>
      </c>
      <c r="KS11">
        <v>13342</v>
      </c>
      <c r="KT11">
        <v>1955</v>
      </c>
      <c r="KU11">
        <v>0</v>
      </c>
      <c r="KV11">
        <v>0</v>
      </c>
      <c r="KW11">
        <v>0</v>
      </c>
      <c r="KX11">
        <v>992</v>
      </c>
      <c r="KY11">
        <v>9603</v>
      </c>
      <c r="KZ11">
        <v>-8611</v>
      </c>
      <c r="LA11">
        <v>1859</v>
      </c>
      <c r="LB11">
        <v>184</v>
      </c>
      <c r="LC11">
        <v>1675</v>
      </c>
      <c r="LD11">
        <v>530455</v>
      </c>
      <c r="LE11">
        <v>532410</v>
      </c>
      <c r="LF11">
        <v>-1955</v>
      </c>
      <c r="LG11">
        <v>0</v>
      </c>
      <c r="LH11">
        <v>27093</v>
      </c>
      <c r="LI11">
        <v>18482</v>
      </c>
      <c r="LJ11">
        <v>8611</v>
      </c>
      <c r="LK11">
        <v>174565</v>
      </c>
      <c r="LL11">
        <v>176240</v>
      </c>
      <c r="LM11">
        <v>-1675</v>
      </c>
      <c r="LN11">
        <v>749025</v>
      </c>
      <c r="LO11">
        <v>1473658</v>
      </c>
      <c r="LP11">
        <v>-724633</v>
      </c>
      <c r="LQ11">
        <v>0</v>
      </c>
      <c r="LR11">
        <v>74208</v>
      </c>
      <c r="LS11">
        <v>311463</v>
      </c>
      <c r="LT11">
        <v>-237255</v>
      </c>
      <c r="LU11">
        <v>175710</v>
      </c>
      <c r="LV11">
        <v>-1052</v>
      </c>
      <c r="LW11">
        <v>176762</v>
      </c>
      <c r="LX11">
        <v>671344</v>
      </c>
      <c r="LY11">
        <v>825929</v>
      </c>
      <c r="LZ11">
        <v>-154585</v>
      </c>
      <c r="MA11">
        <v>0</v>
      </c>
      <c r="MB11">
        <v>0</v>
      </c>
      <c r="MC11">
        <v>0</v>
      </c>
      <c r="MD11">
        <v>86001</v>
      </c>
      <c r="ME11">
        <v>25397</v>
      </c>
      <c r="MF11">
        <v>60604</v>
      </c>
      <c r="MG11">
        <v>-35329</v>
      </c>
      <c r="MH11">
        <v>62641</v>
      </c>
      <c r="MI11">
        <v>-97970</v>
      </c>
      <c r="MJ11">
        <v>3429165</v>
      </c>
      <c r="MK11">
        <v>3274580</v>
      </c>
      <c r="ML11">
        <v>154585</v>
      </c>
      <c r="MM11">
        <v>0</v>
      </c>
      <c r="MN11">
        <v>0</v>
      </c>
      <c r="MO11">
        <v>0</v>
      </c>
      <c r="MP11">
        <v>153963</v>
      </c>
      <c r="MQ11">
        <v>214567</v>
      </c>
      <c r="MR11">
        <v>-60604</v>
      </c>
      <c r="MS11">
        <v>352831</v>
      </c>
      <c r="MT11">
        <v>254861</v>
      </c>
      <c r="MU11">
        <v>97970</v>
      </c>
      <c r="MV11">
        <v>1315852</v>
      </c>
      <c r="MW11">
        <v>1268512</v>
      </c>
      <c r="MX11">
        <v>47340</v>
      </c>
      <c r="MY11">
        <v>0</v>
      </c>
      <c r="MZ11">
        <v>0</v>
      </c>
      <c r="NA11">
        <v>0</v>
      </c>
      <c r="NB11">
        <v>-42885</v>
      </c>
      <c r="NC11">
        <v>-115377</v>
      </c>
      <c r="ND11">
        <v>72492</v>
      </c>
      <c r="NE11">
        <v>32277</v>
      </c>
      <c r="NF11">
        <v>79673</v>
      </c>
      <c r="NG11">
        <v>-47396</v>
      </c>
      <c r="NH11">
        <v>290920</v>
      </c>
      <c r="NI11">
        <v>0</v>
      </c>
      <c r="NJ11">
        <v>20584</v>
      </c>
      <c r="NK11">
        <v>-12544</v>
      </c>
      <c r="NL11">
        <v>577781</v>
      </c>
      <c r="NM11">
        <v>0</v>
      </c>
      <c r="NN11">
        <v>54006</v>
      </c>
      <c r="NO11">
        <v>33490</v>
      </c>
      <c r="NP11">
        <v>714157</v>
      </c>
      <c r="NQ11">
        <v>1473658</v>
      </c>
      <c r="NR11">
        <v>-759501</v>
      </c>
      <c r="NS11">
        <v>0</v>
      </c>
      <c r="NT11">
        <v>95165</v>
      </c>
      <c r="NU11">
        <v>311463</v>
      </c>
      <c r="NV11">
        <v>-216298</v>
      </c>
      <c r="NW11">
        <v>125044</v>
      </c>
      <c r="NX11">
        <v>-1052</v>
      </c>
      <c r="NY11">
        <v>126096</v>
      </c>
      <c r="NZ11">
        <v>656047</v>
      </c>
      <c r="OA11">
        <v>812587</v>
      </c>
      <c r="OB11">
        <v>-156540</v>
      </c>
      <c r="OC11">
        <v>0</v>
      </c>
      <c r="OD11">
        <v>0</v>
      </c>
      <c r="OE11">
        <v>0</v>
      </c>
      <c r="OF11">
        <v>85009</v>
      </c>
      <c r="OG11">
        <v>15794</v>
      </c>
      <c r="OH11">
        <v>69215</v>
      </c>
      <c r="OI11">
        <v>-37188</v>
      </c>
      <c r="OJ11">
        <v>62457</v>
      </c>
      <c r="OK11">
        <v>-99645</v>
      </c>
      <c r="OL11">
        <v>2898710</v>
      </c>
      <c r="OM11">
        <v>2742170</v>
      </c>
      <c r="ON11">
        <v>156540</v>
      </c>
      <c r="OO11">
        <v>0</v>
      </c>
      <c r="OP11">
        <v>0</v>
      </c>
      <c r="OQ11">
        <v>0</v>
      </c>
      <c r="OR11">
        <v>126871</v>
      </c>
      <c r="OS11">
        <v>196086</v>
      </c>
      <c r="OT11">
        <v>-69215</v>
      </c>
      <c r="OU11">
        <v>178266</v>
      </c>
      <c r="OV11">
        <v>78621</v>
      </c>
      <c r="OW11">
        <v>99645</v>
      </c>
      <c r="OX11">
        <v>9883</v>
      </c>
      <c r="OY11">
        <v>1430045</v>
      </c>
      <c r="OZ11">
        <v>-1420162</v>
      </c>
      <c r="PA11">
        <v>0</v>
      </c>
      <c r="PB11">
        <v>4</v>
      </c>
      <c r="PC11">
        <v>103861</v>
      </c>
      <c r="PD11">
        <v>-103857</v>
      </c>
      <c r="PE11">
        <v>542</v>
      </c>
      <c r="PF11">
        <v>50514</v>
      </c>
      <c r="PG11">
        <v>-49972</v>
      </c>
      <c r="PH11">
        <v>986</v>
      </c>
      <c r="PI11">
        <v>0</v>
      </c>
      <c r="PJ11">
        <v>9</v>
      </c>
      <c r="PK11">
        <v>45</v>
      </c>
      <c r="PL11">
        <v>1395562</v>
      </c>
      <c r="PM11">
        <v>0</v>
      </c>
      <c r="PN11">
        <v>102854</v>
      </c>
      <c r="PO11">
        <v>50322</v>
      </c>
      <c r="PP11">
        <v>-729865</v>
      </c>
      <c r="PQ11">
        <v>0</v>
      </c>
      <c r="PR11">
        <v>-45863</v>
      </c>
      <c r="PS11">
        <v>-29046</v>
      </c>
      <c r="PT11">
        <v>0</v>
      </c>
      <c r="PU11">
        <v>0</v>
      </c>
      <c r="PV11">
        <v>0</v>
      </c>
      <c r="PW11">
        <v>0</v>
      </c>
      <c r="PX11">
        <v>729865</v>
      </c>
      <c r="PY11">
        <v>0</v>
      </c>
      <c r="PZ11">
        <v>45863</v>
      </c>
      <c r="QA11">
        <v>29046</v>
      </c>
      <c r="QB11">
        <v>0</v>
      </c>
      <c r="QC11">
        <v>0</v>
      </c>
      <c r="QD11">
        <v>0</v>
      </c>
      <c r="QE11">
        <v>0</v>
      </c>
      <c r="QF11">
        <v>729865</v>
      </c>
      <c r="QG11">
        <v>0</v>
      </c>
      <c r="QH11">
        <v>45863</v>
      </c>
      <c r="QI11">
        <v>29046</v>
      </c>
      <c r="QJ11">
        <v>23962</v>
      </c>
      <c r="QK11">
        <v>0</v>
      </c>
      <c r="QL11">
        <v>209</v>
      </c>
      <c r="QM11">
        <v>-146</v>
      </c>
      <c r="QN11">
        <v>9883</v>
      </c>
      <c r="QO11">
        <v>77547</v>
      </c>
      <c r="QP11">
        <v>-67664</v>
      </c>
      <c r="QQ11">
        <v>0</v>
      </c>
      <c r="QR11">
        <v>4</v>
      </c>
      <c r="QS11">
        <v>677</v>
      </c>
      <c r="QT11">
        <v>-673</v>
      </c>
      <c r="QU11">
        <v>542</v>
      </c>
      <c r="QV11">
        <v>6096</v>
      </c>
      <c r="QW11">
        <v>-5554</v>
      </c>
      <c r="QX11">
        <v>986</v>
      </c>
      <c r="QY11">
        <v>0</v>
      </c>
      <c r="QZ11">
        <v>9</v>
      </c>
      <c r="RA11">
        <v>45</v>
      </c>
      <c r="RB11">
        <v>51531</v>
      </c>
      <c r="RC11">
        <v>0</v>
      </c>
      <c r="RD11">
        <v>450</v>
      </c>
      <c r="RE11">
        <v>6113</v>
      </c>
      <c r="RF11">
        <v>23962</v>
      </c>
      <c r="RG11">
        <v>0</v>
      </c>
      <c r="RH11">
        <v>209</v>
      </c>
      <c r="RI11">
        <v>-146</v>
      </c>
      <c r="RJ11">
        <v>-8815</v>
      </c>
      <c r="RK11">
        <v>0</v>
      </c>
      <c r="RL11">
        <v>5</v>
      </c>
      <c r="RM11">
        <v>-456</v>
      </c>
      <c r="RN11">
        <v>86362</v>
      </c>
      <c r="RO11">
        <v>77547</v>
      </c>
      <c r="RP11">
        <v>8815</v>
      </c>
      <c r="RQ11">
        <v>0</v>
      </c>
      <c r="RR11">
        <v>672</v>
      </c>
      <c r="RS11">
        <v>677</v>
      </c>
      <c r="RT11">
        <v>-5</v>
      </c>
      <c r="RU11">
        <v>6552</v>
      </c>
      <c r="RV11">
        <v>6096</v>
      </c>
      <c r="RW11">
        <v>456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-622633</v>
      </c>
      <c r="SW11">
        <v>0</v>
      </c>
      <c r="SX11">
        <v>-57321</v>
      </c>
      <c r="SY11">
        <v>-15372</v>
      </c>
      <c r="SZ11">
        <v>0</v>
      </c>
      <c r="TA11">
        <v>0</v>
      </c>
      <c r="TB11">
        <v>0</v>
      </c>
      <c r="TC11">
        <v>0</v>
      </c>
      <c r="TD11">
        <v>614165</v>
      </c>
      <c r="TE11">
        <v>0</v>
      </c>
      <c r="TF11">
        <v>56542</v>
      </c>
      <c r="TG11">
        <v>15163</v>
      </c>
      <c r="TH11">
        <v>0</v>
      </c>
      <c r="TI11">
        <v>0</v>
      </c>
      <c r="TJ11">
        <v>0</v>
      </c>
      <c r="TK11">
        <v>0</v>
      </c>
      <c r="TL11">
        <v>8468</v>
      </c>
      <c r="TM11">
        <v>0</v>
      </c>
      <c r="TN11">
        <v>780</v>
      </c>
      <c r="TO11">
        <v>209</v>
      </c>
      <c r="TP11">
        <v>614165</v>
      </c>
      <c r="TQ11">
        <v>622633</v>
      </c>
      <c r="TR11">
        <v>-8468</v>
      </c>
      <c r="TS11">
        <v>0</v>
      </c>
      <c r="TT11">
        <v>56542</v>
      </c>
      <c r="TU11">
        <v>57321</v>
      </c>
      <c r="TV11">
        <v>-779</v>
      </c>
      <c r="TW11">
        <v>15163</v>
      </c>
      <c r="TX11">
        <v>15372</v>
      </c>
      <c r="TY11">
        <v>-209</v>
      </c>
      <c r="TZ11">
        <v>8468</v>
      </c>
      <c r="UA11">
        <v>8815</v>
      </c>
      <c r="UB11">
        <v>-347</v>
      </c>
      <c r="UC11">
        <v>0</v>
      </c>
      <c r="UD11">
        <v>780</v>
      </c>
      <c r="UE11">
        <v>-5</v>
      </c>
      <c r="UF11">
        <v>785</v>
      </c>
      <c r="UG11">
        <v>209</v>
      </c>
      <c r="UH11">
        <v>456</v>
      </c>
      <c r="UI11">
        <v>-247</v>
      </c>
      <c r="UJ11">
        <v>1430392</v>
      </c>
      <c r="UK11">
        <v>1430045</v>
      </c>
      <c r="UL11">
        <v>347</v>
      </c>
      <c r="UM11">
        <v>0</v>
      </c>
      <c r="UN11">
        <v>103076</v>
      </c>
      <c r="UO11">
        <v>103861</v>
      </c>
      <c r="UP11">
        <v>-785</v>
      </c>
      <c r="UQ11">
        <v>50762</v>
      </c>
      <c r="UR11">
        <v>50514</v>
      </c>
      <c r="US11">
        <v>248</v>
      </c>
      <c r="UT11">
        <v>2777453</v>
      </c>
      <c r="UU11">
        <v>271939</v>
      </c>
      <c r="UV11">
        <v>2505514</v>
      </c>
      <c r="UW11">
        <v>-4206</v>
      </c>
      <c r="UX11">
        <v>-528</v>
      </c>
      <c r="UY11">
        <v>-3678</v>
      </c>
      <c r="UZ11">
        <v>64922</v>
      </c>
      <c r="VA11">
        <v>10691</v>
      </c>
      <c r="VB11">
        <v>54231</v>
      </c>
      <c r="VC11">
        <v>125615</v>
      </c>
      <c r="VD11">
        <v>-65128</v>
      </c>
      <c r="VE11">
        <v>190743</v>
      </c>
      <c r="VF11">
        <v>118462</v>
      </c>
      <c r="VG11">
        <v>141550</v>
      </c>
      <c r="VH11">
        <v>-23088</v>
      </c>
      <c r="VI11">
        <v>0</v>
      </c>
      <c r="VJ11">
        <v>0</v>
      </c>
      <c r="VK11">
        <v>0</v>
      </c>
      <c r="VL11">
        <v>0</v>
      </c>
      <c r="VM11">
        <v>281</v>
      </c>
      <c r="VN11">
        <v>-281</v>
      </c>
      <c r="VO11">
        <v>7472</v>
      </c>
      <c r="VP11">
        <v>11755</v>
      </c>
      <c r="VQ11">
        <v>-4283</v>
      </c>
      <c r="VR11">
        <v>-1600597</v>
      </c>
      <c r="VS11">
        <v>1670</v>
      </c>
      <c r="VT11">
        <v>-14449</v>
      </c>
      <c r="VU11">
        <v>-135080</v>
      </c>
      <c r="VV11">
        <v>2255865</v>
      </c>
      <c r="VW11">
        <v>167061</v>
      </c>
      <c r="VX11">
        <v>2088804</v>
      </c>
      <c r="VY11">
        <v>-2672</v>
      </c>
      <c r="VZ11">
        <v>-263</v>
      </c>
      <c r="WA11">
        <v>-2409</v>
      </c>
      <c r="WB11">
        <v>42153</v>
      </c>
      <c r="WC11">
        <v>10587</v>
      </c>
      <c r="WD11">
        <v>31566</v>
      </c>
      <c r="WE11">
        <v>108821</v>
      </c>
      <c r="WF11">
        <v>-11105</v>
      </c>
      <c r="WG11">
        <v>119926</v>
      </c>
      <c r="WH11">
        <v>106394</v>
      </c>
      <c r="WI11">
        <v>136912</v>
      </c>
      <c r="WJ11">
        <v>-30518</v>
      </c>
      <c r="WK11">
        <v>0</v>
      </c>
      <c r="WL11">
        <v>0</v>
      </c>
      <c r="WM11">
        <v>0</v>
      </c>
      <c r="WN11">
        <v>0</v>
      </c>
      <c r="WO11">
        <v>281</v>
      </c>
      <c r="WP11">
        <v>-281</v>
      </c>
      <c r="WQ11">
        <v>5940</v>
      </c>
      <c r="WR11">
        <v>10868</v>
      </c>
      <c r="WS11">
        <v>-4928</v>
      </c>
      <c r="WT11">
        <v>-1515649</v>
      </c>
      <c r="WU11">
        <v>1096</v>
      </c>
      <c r="WV11">
        <v>-14447</v>
      </c>
      <c r="WW11">
        <v>-127455</v>
      </c>
      <c r="WX11">
        <v>44639</v>
      </c>
      <c r="WY11">
        <v>598447</v>
      </c>
      <c r="WZ11">
        <v>-553808</v>
      </c>
      <c r="XA11">
        <v>1323</v>
      </c>
      <c r="XB11">
        <v>29785</v>
      </c>
      <c r="XC11">
        <v>11885</v>
      </c>
      <c r="XD11">
        <v>17900</v>
      </c>
      <c r="XE11">
        <v>-58694</v>
      </c>
      <c r="XF11">
        <v>27741</v>
      </c>
      <c r="XG11">
        <v>-86435</v>
      </c>
      <c r="XH11">
        <v>185271</v>
      </c>
      <c r="XI11">
        <v>174100</v>
      </c>
      <c r="XJ11">
        <v>11171</v>
      </c>
      <c r="XK11">
        <v>0</v>
      </c>
      <c r="XL11">
        <v>11</v>
      </c>
      <c r="XM11">
        <v>-11</v>
      </c>
      <c r="XN11">
        <v>31922</v>
      </c>
      <c r="XO11">
        <v>66659</v>
      </c>
      <c r="XP11">
        <v>-34737</v>
      </c>
      <c r="XQ11">
        <v>-24868</v>
      </c>
      <c r="XR11">
        <v>-123762</v>
      </c>
      <c r="XS11">
        <v>98894</v>
      </c>
      <c r="XT11">
        <v>2406898</v>
      </c>
      <c r="XU11">
        <v>2418068</v>
      </c>
      <c r="XV11">
        <v>-11170</v>
      </c>
      <c r="XW11">
        <v>-2672</v>
      </c>
      <c r="XX11">
        <v>-2682</v>
      </c>
      <c r="XY11">
        <v>10</v>
      </c>
      <c r="XZ11">
        <v>71938</v>
      </c>
      <c r="YA11">
        <v>37201</v>
      </c>
      <c r="YB11">
        <v>34737</v>
      </c>
      <c r="YC11">
        <v>56066</v>
      </c>
      <c r="YD11">
        <v>154960</v>
      </c>
      <c r="YE11">
        <v>-98894</v>
      </c>
      <c r="YF11">
        <v>319889</v>
      </c>
      <c r="YG11">
        <v>1016393</v>
      </c>
      <c r="YH11">
        <v>-696504</v>
      </c>
      <c r="YI11">
        <v>2011</v>
      </c>
      <c r="YJ11">
        <v>85458</v>
      </c>
      <c r="YK11">
        <v>-3534</v>
      </c>
      <c r="YL11">
        <v>88992</v>
      </c>
      <c r="YM11">
        <v>-117871</v>
      </c>
      <c r="YN11">
        <v>44194</v>
      </c>
      <c r="YO11">
        <v>-162065</v>
      </c>
      <c r="YP11">
        <v>315794</v>
      </c>
      <c r="YQ11">
        <v>501118</v>
      </c>
      <c r="YR11">
        <v>-185324</v>
      </c>
      <c r="YS11">
        <v>0</v>
      </c>
      <c r="YT11">
        <v>3</v>
      </c>
      <c r="YU11">
        <v>-3</v>
      </c>
      <c r="YV11">
        <v>32595</v>
      </c>
      <c r="YW11">
        <v>161088</v>
      </c>
      <c r="YX11">
        <v>-128493</v>
      </c>
      <c r="YY11">
        <v>8945</v>
      </c>
      <c r="YZ11">
        <v>-101739</v>
      </c>
      <c r="ZA11">
        <v>110684</v>
      </c>
      <c r="ZB11">
        <v>3215804</v>
      </c>
      <c r="ZC11">
        <v>3030480</v>
      </c>
      <c r="ZD11">
        <v>185324</v>
      </c>
      <c r="ZE11">
        <v>-4206</v>
      </c>
      <c r="ZF11">
        <v>-4209</v>
      </c>
      <c r="ZG11">
        <v>3</v>
      </c>
      <c r="ZH11">
        <v>150380</v>
      </c>
      <c r="ZI11">
        <v>21887</v>
      </c>
      <c r="ZJ11">
        <v>128493</v>
      </c>
      <c r="ZK11">
        <v>15216</v>
      </c>
      <c r="ZL11">
        <v>125900</v>
      </c>
      <c r="ZM11">
        <v>-110684</v>
      </c>
      <c r="ZN11">
        <v>521588</v>
      </c>
      <c r="ZO11">
        <v>104879</v>
      </c>
      <c r="ZP11">
        <v>416709</v>
      </c>
      <c r="ZQ11">
        <v>-1534</v>
      </c>
      <c r="ZR11">
        <v>-265</v>
      </c>
      <c r="ZS11">
        <v>-1269</v>
      </c>
      <c r="ZT11">
        <v>22768</v>
      </c>
      <c r="ZU11">
        <v>103</v>
      </c>
      <c r="ZV11">
        <v>22665</v>
      </c>
      <c r="ZW11">
        <v>16794</v>
      </c>
      <c r="ZX11">
        <v>-54024</v>
      </c>
      <c r="ZY11">
        <v>70818</v>
      </c>
      <c r="ZZ11">
        <v>12068</v>
      </c>
      <c r="AAA11">
        <v>4639</v>
      </c>
      <c r="AAB11">
        <v>7429</v>
      </c>
      <c r="AAC11">
        <v>0</v>
      </c>
      <c r="AAD11">
        <v>0</v>
      </c>
      <c r="AAE11">
        <v>0</v>
      </c>
      <c r="AAF11">
        <v>0</v>
      </c>
      <c r="AAG11">
        <v>1532</v>
      </c>
      <c r="AAH11">
        <v>887</v>
      </c>
      <c r="AAI11">
        <v>645</v>
      </c>
      <c r="AAJ11">
        <v>-84949</v>
      </c>
      <c r="AAK11">
        <v>574</v>
      </c>
      <c r="AAL11">
        <v>-1</v>
      </c>
      <c r="AAM11">
        <v>-7624</v>
      </c>
      <c r="AAN11">
        <v>275250</v>
      </c>
      <c r="AAO11">
        <v>417946</v>
      </c>
      <c r="AAP11">
        <v>-142696</v>
      </c>
      <c r="AAQ11">
        <v>688</v>
      </c>
      <c r="AAR11">
        <v>55673</v>
      </c>
      <c r="AAS11">
        <v>-15419</v>
      </c>
      <c r="AAT11">
        <v>71092</v>
      </c>
      <c r="AAU11">
        <v>-59177</v>
      </c>
      <c r="AAV11">
        <v>16453</v>
      </c>
      <c r="AAW11">
        <v>-75630</v>
      </c>
      <c r="AAX11">
        <v>130523</v>
      </c>
      <c r="AAY11">
        <v>327018</v>
      </c>
      <c r="AAZ11">
        <v>-196495</v>
      </c>
      <c r="ABA11">
        <v>0</v>
      </c>
      <c r="ABB11">
        <v>-8</v>
      </c>
      <c r="ABC11">
        <v>8</v>
      </c>
      <c r="ABD11">
        <v>673</v>
      </c>
      <c r="ABE11">
        <v>94429</v>
      </c>
      <c r="ABF11">
        <v>-93756</v>
      </c>
      <c r="ABG11">
        <v>33813</v>
      </c>
      <c r="ABH11">
        <v>22023</v>
      </c>
      <c r="ABI11">
        <v>11790</v>
      </c>
      <c r="ABJ11">
        <v>808907</v>
      </c>
      <c r="ABK11">
        <v>612412</v>
      </c>
      <c r="ABL11">
        <v>196495</v>
      </c>
      <c r="ABM11">
        <v>-1534</v>
      </c>
      <c r="ABN11">
        <v>-1527</v>
      </c>
      <c r="ABO11">
        <v>-7</v>
      </c>
      <c r="ABP11">
        <v>78441</v>
      </c>
      <c r="ABQ11">
        <v>-15315</v>
      </c>
      <c r="ABR11">
        <v>93756</v>
      </c>
      <c r="ABS11">
        <v>-40850</v>
      </c>
      <c r="ABT11">
        <v>-29060</v>
      </c>
      <c r="ABU11">
        <v>-11790</v>
      </c>
      <c r="ABV11">
        <v>859793</v>
      </c>
      <c r="ABW11">
        <v>1985622</v>
      </c>
      <c r="ABX11">
        <v>-1125829</v>
      </c>
      <c r="ABY11">
        <v>0</v>
      </c>
      <c r="ABZ11">
        <v>0</v>
      </c>
      <c r="ACA11">
        <v>0</v>
      </c>
      <c r="ACB11">
        <v>597</v>
      </c>
      <c r="ACC11">
        <v>14409</v>
      </c>
      <c r="ACD11">
        <v>-13812</v>
      </c>
      <c r="ACE11">
        <v>92126</v>
      </c>
      <c r="ACF11">
        <v>104355</v>
      </c>
      <c r="ACG11">
        <v>-12229</v>
      </c>
      <c r="ACH11">
        <v>80855</v>
      </c>
      <c r="ACI11">
        <v>11593</v>
      </c>
      <c r="ACJ11">
        <v>69262</v>
      </c>
      <c r="ACK11">
        <v>0</v>
      </c>
      <c r="ACL11">
        <v>0</v>
      </c>
      <c r="ACM11">
        <v>0</v>
      </c>
      <c r="ACN11">
        <v>0</v>
      </c>
      <c r="ACO11">
        <v>24899</v>
      </c>
      <c r="ACP11">
        <v>339</v>
      </c>
      <c r="ACQ11">
        <v>24560</v>
      </c>
      <c r="ACR11">
        <v>630953</v>
      </c>
      <c r="ACS11">
        <v>0</v>
      </c>
      <c r="ACT11">
        <v>10877</v>
      </c>
      <c r="ACU11">
        <v>43316</v>
      </c>
      <c r="ACV11">
        <v>178477</v>
      </c>
      <c r="ACW11">
        <v>0</v>
      </c>
      <c r="ACX11">
        <v>-17</v>
      </c>
      <c r="ACY11">
        <v>-10573</v>
      </c>
      <c r="ACZ11">
        <v>713367</v>
      </c>
      <c r="ADA11">
        <v>466231</v>
      </c>
      <c r="ADB11">
        <v>247136</v>
      </c>
      <c r="ADC11">
        <v>0</v>
      </c>
      <c r="ADD11">
        <v>0</v>
      </c>
      <c r="ADE11">
        <v>0</v>
      </c>
      <c r="ADF11">
        <v>45</v>
      </c>
      <c r="ADG11">
        <v>-2907</v>
      </c>
      <c r="ADH11">
        <v>2952</v>
      </c>
      <c r="ADI11">
        <v>26417</v>
      </c>
      <c r="ADJ11">
        <v>71491</v>
      </c>
      <c r="ADK11">
        <v>-45074</v>
      </c>
      <c r="ADL11">
        <v>1750079</v>
      </c>
      <c r="ADM11">
        <v>1997215</v>
      </c>
      <c r="ADN11">
        <v>-247136</v>
      </c>
      <c r="ADO11">
        <v>0</v>
      </c>
      <c r="ADP11">
        <v>0</v>
      </c>
      <c r="ADQ11">
        <v>0</v>
      </c>
      <c r="ADR11">
        <v>11457</v>
      </c>
      <c r="ADS11">
        <v>14409</v>
      </c>
      <c r="ADT11">
        <v>-2952</v>
      </c>
      <c r="ADU11">
        <v>149768</v>
      </c>
      <c r="ADV11">
        <v>104694</v>
      </c>
      <c r="ADW11">
        <v>45074</v>
      </c>
      <c r="ADX11">
        <v>5334</v>
      </c>
      <c r="ADY11">
        <v>243</v>
      </c>
      <c r="ADZ11">
        <v>5091</v>
      </c>
      <c r="AEA11">
        <v>0</v>
      </c>
      <c r="AEB11">
        <v>-222</v>
      </c>
      <c r="AEC11">
        <v>-9</v>
      </c>
      <c r="AED11">
        <v>-213</v>
      </c>
      <c r="AEE11">
        <v>-223</v>
      </c>
      <c r="AEF11">
        <v>-229</v>
      </c>
      <c r="AEG11">
        <v>6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243</v>
      </c>
      <c r="AEQ11">
        <v>0</v>
      </c>
      <c r="AER11">
        <v>-9</v>
      </c>
      <c r="AES11">
        <v>-9</v>
      </c>
      <c r="AET11">
        <v>0</v>
      </c>
      <c r="AEU11">
        <v>-235</v>
      </c>
      <c r="AEV11">
        <v>-229</v>
      </c>
      <c r="AEW11">
        <v>-6</v>
      </c>
      <c r="AEX11">
        <v>5334</v>
      </c>
      <c r="AEY11">
        <v>243</v>
      </c>
      <c r="AEZ11">
        <v>5091</v>
      </c>
      <c r="AFA11">
        <v>0</v>
      </c>
      <c r="AFB11">
        <v>-222</v>
      </c>
      <c r="AFC11">
        <v>-9</v>
      </c>
      <c r="AFD11">
        <v>-213</v>
      </c>
      <c r="AFE11">
        <v>-223</v>
      </c>
      <c r="AFF11">
        <v>-229</v>
      </c>
      <c r="AFG11">
        <v>6</v>
      </c>
      <c r="AFH11">
        <v>180226</v>
      </c>
      <c r="AFI11">
        <v>210654</v>
      </c>
      <c r="AFJ11">
        <v>-30428</v>
      </c>
      <c r="AFK11">
        <v>16860</v>
      </c>
      <c r="AFL11">
        <v>-18750</v>
      </c>
      <c r="AFM11">
        <v>35610</v>
      </c>
      <c r="AFN11">
        <v>2204</v>
      </c>
      <c r="AFO11">
        <v>13935</v>
      </c>
      <c r="AFP11">
        <v>-11731</v>
      </c>
      <c r="AFQ11">
        <v>8406</v>
      </c>
      <c r="AFR11">
        <v>35404</v>
      </c>
      <c r="AFS11">
        <v>-26998</v>
      </c>
      <c r="AFT11">
        <v>113097</v>
      </c>
      <c r="AFU11">
        <v>110513</v>
      </c>
      <c r="AFV11">
        <v>2584</v>
      </c>
      <c r="AFW11">
        <v>-746</v>
      </c>
      <c r="AFX11">
        <v>0</v>
      </c>
      <c r="AFY11">
        <v>-746</v>
      </c>
      <c r="AFZ11">
        <v>-9</v>
      </c>
      <c r="AGA11">
        <v>-7143</v>
      </c>
      <c r="AGB11">
        <v>-21151</v>
      </c>
      <c r="AGC11">
        <v>14008</v>
      </c>
      <c r="AGD11">
        <v>34287</v>
      </c>
      <c r="AGE11">
        <v>88208</v>
      </c>
      <c r="AGF11">
        <v>-53921</v>
      </c>
      <c r="AGG11">
        <v>56762</v>
      </c>
      <c r="AGH11">
        <v>0</v>
      </c>
      <c r="AGI11">
        <v>-2598</v>
      </c>
      <c r="AGJ11">
        <v>54510</v>
      </c>
      <c r="AGK11">
        <v>-57108</v>
      </c>
      <c r="AGL11">
        <v>636409</v>
      </c>
      <c r="AGM11">
        <v>533047</v>
      </c>
      <c r="AGN11">
        <v>103362</v>
      </c>
      <c r="AGO11">
        <v>88089</v>
      </c>
      <c r="AGP11">
        <v>179718</v>
      </c>
      <c r="AGQ11">
        <v>-91629</v>
      </c>
      <c r="AGR11">
        <v>7549</v>
      </c>
      <c r="AGS11">
        <v>4800</v>
      </c>
      <c r="AGT11">
        <v>2749</v>
      </c>
      <c r="AGU11">
        <v>-85402</v>
      </c>
      <c r="AGV11">
        <v>-141051</v>
      </c>
      <c r="AGW11">
        <v>55649</v>
      </c>
      <c r="AGX11">
        <v>30058</v>
      </c>
      <c r="AGY11">
        <v>51655</v>
      </c>
      <c r="AGZ11">
        <v>-21597</v>
      </c>
      <c r="AHA11">
        <v>0</v>
      </c>
      <c r="AHB11">
        <v>-3</v>
      </c>
      <c r="AHC11">
        <v>3</v>
      </c>
      <c r="AHD11">
        <v>2517</v>
      </c>
      <c r="AHE11">
        <v>-6473</v>
      </c>
      <c r="AHF11">
        <v>8990</v>
      </c>
      <c r="AHG11">
        <v>-36326</v>
      </c>
      <c r="AHH11">
        <v>-50775</v>
      </c>
      <c r="AHI11">
        <v>14449</v>
      </c>
      <c r="AHJ11">
        <v>964018</v>
      </c>
      <c r="AHK11">
        <v>942421</v>
      </c>
      <c r="AHL11">
        <v>21597</v>
      </c>
      <c r="AHM11">
        <v>104203</v>
      </c>
      <c r="AHN11">
        <v>104206</v>
      </c>
      <c r="AHO11">
        <v>-3</v>
      </c>
      <c r="AHP11">
        <v>9744</v>
      </c>
      <c r="AHQ11">
        <v>18735</v>
      </c>
      <c r="AHR11">
        <v>-8991</v>
      </c>
      <c r="AHS11">
        <v>-86736</v>
      </c>
      <c r="AHT11">
        <v>-72287</v>
      </c>
      <c r="AHU11">
        <v>-14449</v>
      </c>
      <c r="AHV11">
        <v>7927183</v>
      </c>
      <c r="AHW11">
        <v>7909143</v>
      </c>
      <c r="AHX11">
        <v>18040</v>
      </c>
      <c r="AHY11">
        <v>12625</v>
      </c>
      <c r="AHZ11">
        <v>-19278</v>
      </c>
      <c r="AIA11">
        <v>31903</v>
      </c>
      <c r="AIB11">
        <v>138894</v>
      </c>
      <c r="AIC11">
        <v>74566</v>
      </c>
      <c r="AID11">
        <v>64328</v>
      </c>
      <c r="AIE11">
        <v>519864</v>
      </c>
      <c r="AIF11">
        <v>517028</v>
      </c>
      <c r="AIG11">
        <v>2836</v>
      </c>
      <c r="AIH11">
        <v>793608</v>
      </c>
      <c r="AII11">
        <v>1007110</v>
      </c>
      <c r="AIJ11">
        <v>-213502</v>
      </c>
      <c r="AIK11">
        <v>1863</v>
      </c>
      <c r="AIL11">
        <v>751</v>
      </c>
      <c r="AIM11">
        <v>1112</v>
      </c>
      <c r="AIN11">
        <v>26065</v>
      </c>
      <c r="AIO11">
        <v>7664</v>
      </c>
      <c r="AIP11">
        <v>18401</v>
      </c>
      <c r="AIQ11">
        <v>14116</v>
      </c>
      <c r="AIR11">
        <v>-17106</v>
      </c>
      <c r="AIS11">
        <v>31222</v>
      </c>
      <c r="AIT11">
        <v>3009243</v>
      </c>
      <c r="AIU11">
        <v>1706450</v>
      </c>
      <c r="AIV11">
        <v>1302793</v>
      </c>
      <c r="AIW11">
        <v>0</v>
      </c>
      <c r="AIX11">
        <v>-58432</v>
      </c>
      <c r="AIY11">
        <v>58432</v>
      </c>
      <c r="AIZ11">
        <v>172933</v>
      </c>
      <c r="AJA11">
        <v>14454</v>
      </c>
      <c r="AJB11">
        <v>158479</v>
      </c>
      <c r="AJC11">
        <v>142065</v>
      </c>
      <c r="AJD11">
        <v>188574</v>
      </c>
      <c r="AJE11">
        <v>-46509</v>
      </c>
      <c r="AJF11">
        <v>1949546</v>
      </c>
      <c r="AJG11">
        <v>3134942</v>
      </c>
      <c r="AJH11">
        <v>-1185396</v>
      </c>
      <c r="AJI11">
        <v>86259</v>
      </c>
      <c r="AJJ11">
        <v>177707</v>
      </c>
      <c r="AJK11">
        <v>-91448</v>
      </c>
      <c r="AJL11">
        <v>115104</v>
      </c>
      <c r="AJM11">
        <v>320257</v>
      </c>
      <c r="AJN11">
        <v>-205153</v>
      </c>
      <c r="AJO11">
        <v>-25720</v>
      </c>
      <c r="AJP11">
        <v>-94348</v>
      </c>
      <c r="AJQ11">
        <v>68628</v>
      </c>
      <c r="AJR11">
        <v>2595858</v>
      </c>
      <c r="AJS11">
        <v>2512703</v>
      </c>
      <c r="AJT11">
        <v>83155</v>
      </c>
      <c r="AJU11">
        <v>0</v>
      </c>
      <c r="AJV11">
        <v>0</v>
      </c>
      <c r="AJW11">
        <v>0</v>
      </c>
      <c r="AJX11">
        <v>165716</v>
      </c>
      <c r="AJY11">
        <v>201985</v>
      </c>
      <c r="AJZ11">
        <v>-36269</v>
      </c>
      <c r="AKA11">
        <v>14339</v>
      </c>
      <c r="AKB11">
        <v>70515</v>
      </c>
      <c r="AKC11">
        <v>-56176</v>
      </c>
      <c r="AKD11">
        <v>13679581</v>
      </c>
      <c r="AKE11">
        <v>13757644</v>
      </c>
      <c r="AKF11">
        <v>-78063</v>
      </c>
      <c r="AKG11">
        <v>100748</v>
      </c>
      <c r="AKH11">
        <v>100747</v>
      </c>
      <c r="AKI11">
        <v>1</v>
      </c>
      <c r="AKJ11">
        <v>452997</v>
      </c>
      <c r="AKK11">
        <v>416940</v>
      </c>
      <c r="AKL11">
        <v>36057</v>
      </c>
      <c r="AKM11">
        <v>650325</v>
      </c>
      <c r="AKN11">
        <v>594149</v>
      </c>
      <c r="AKO11">
        <v>56176</v>
      </c>
      <c r="AKP11">
        <v>7905</v>
      </c>
      <c r="AKQ11">
        <v>7905</v>
      </c>
      <c r="AKR11">
        <v>1412527</v>
      </c>
      <c r="AKS11">
        <v>624277</v>
      </c>
      <c r="AKT11">
        <v>2036804</v>
      </c>
      <c r="AKU11">
        <v>4706</v>
      </c>
      <c r="AKV11">
        <v>6340</v>
      </c>
      <c r="AKW11">
        <v>11046</v>
      </c>
      <c r="AKX11">
        <v>63841</v>
      </c>
      <c r="AKY11">
        <v>713999</v>
      </c>
      <c r="AKZ11">
        <v>1800156</v>
      </c>
      <c r="ALA11">
        <v>10823</v>
      </c>
      <c r="ALB11">
        <v>119099</v>
      </c>
      <c r="ALC11">
        <v>11158</v>
      </c>
      <c r="ALD11">
        <v>137949</v>
      </c>
      <c r="ALE11">
        <v>279030</v>
      </c>
      <c r="ALF11">
        <v>8538</v>
      </c>
      <c r="ALG11">
        <v>5037</v>
      </c>
      <c r="ALH11">
        <v>2866</v>
      </c>
      <c r="ALI11">
        <v>34641</v>
      </c>
      <c r="ALJ11">
        <v>51082</v>
      </c>
      <c r="ALK11">
        <v>11864</v>
      </c>
      <c r="ALL11">
        <v>88393</v>
      </c>
      <c r="ALM11">
        <v>105286</v>
      </c>
      <c r="ALN11">
        <v>553311</v>
      </c>
      <c r="ALO11">
        <v>758855</v>
      </c>
      <c r="ALP11">
        <v>80</v>
      </c>
      <c r="ALQ11">
        <v>12250</v>
      </c>
      <c r="ALR11">
        <v>12330</v>
      </c>
      <c r="ALS11">
        <v>2215771</v>
      </c>
      <c r="ALT11">
        <v>41153</v>
      </c>
      <c r="ALU11">
        <v>506507</v>
      </c>
      <c r="ALV11">
        <v>263280</v>
      </c>
      <c r="ALW11">
        <v>900233</v>
      </c>
      <c r="ALX11">
        <v>1711173</v>
      </c>
      <c r="ALY11">
        <v>41116</v>
      </c>
      <c r="ALZ11">
        <v>312372</v>
      </c>
      <c r="AMA11">
        <v>238382</v>
      </c>
      <c r="AMB11">
        <v>522610</v>
      </c>
      <c r="AMC11">
        <v>1114481</v>
      </c>
      <c r="AMD11">
        <v>37</v>
      </c>
      <c r="AME11">
        <v>194135</v>
      </c>
      <c r="AMF11">
        <v>24898</v>
      </c>
      <c r="AMG11">
        <v>377623</v>
      </c>
      <c r="AMH11">
        <v>596693</v>
      </c>
      <c r="AMI11">
        <v>2285</v>
      </c>
      <c r="AMJ11">
        <v>114063</v>
      </c>
      <c r="AMK11">
        <v>3506</v>
      </c>
      <c r="AML11">
        <v>84718</v>
      </c>
      <c r="AMM11">
        <v>204572</v>
      </c>
      <c r="AMN11">
        <v>4793767</v>
      </c>
      <c r="AMO11">
        <v>-375505</v>
      </c>
      <c r="AMP11">
        <v>-718749</v>
      </c>
      <c r="AMQ11">
        <v>-1094254</v>
      </c>
      <c r="AMR11">
        <v>63368</v>
      </c>
      <c r="AMS11">
        <v>286424</v>
      </c>
      <c r="AMT11">
        <v>188803</v>
      </c>
      <c r="AMU11">
        <v>752727</v>
      </c>
      <c r="AMV11">
        <v>1506001</v>
      </c>
      <c r="AMW11">
        <v>-6311</v>
      </c>
      <c r="AMX11">
        <v>-6311</v>
      </c>
      <c r="AMY11">
        <v>-42571</v>
      </c>
      <c r="AMZ11">
        <v>-88282</v>
      </c>
      <c r="ANA11">
        <v>-174017</v>
      </c>
      <c r="ANB11">
        <v>-311181</v>
      </c>
      <c r="ANC11">
        <v>-42572</v>
      </c>
      <c r="AND11">
        <v>-91983</v>
      </c>
      <c r="ANE11">
        <v>-185805</v>
      </c>
      <c r="ANF11">
        <v>-326672</v>
      </c>
      <c r="ANG11">
        <v>577047</v>
      </c>
      <c r="ANH11">
        <v>0</v>
      </c>
      <c r="ANI11">
        <v>-1</v>
      </c>
      <c r="ANJ11">
        <v>-1689</v>
      </c>
      <c r="ANK11">
        <v>-11789</v>
      </c>
      <c r="ANL11">
        <v>-13479</v>
      </c>
      <c r="ANM11">
        <v>0</v>
      </c>
      <c r="ANN11">
        <v>0</v>
      </c>
      <c r="ANO11">
        <v>-2012</v>
      </c>
      <c r="ANP11">
        <v>0</v>
      </c>
      <c r="ANQ11">
        <v>-2012</v>
      </c>
      <c r="ANR11">
        <v>2836</v>
      </c>
      <c r="ANS11">
        <v>31222</v>
      </c>
      <c r="ANT11">
        <v>-46510</v>
      </c>
      <c r="ANU11">
        <v>68627</v>
      </c>
      <c r="ANV11">
        <v>-56176</v>
      </c>
      <c r="ANW11">
        <v>56175</v>
      </c>
      <c r="ANX11">
        <v>0</v>
      </c>
      <c r="ANY11">
        <v>3298</v>
      </c>
      <c r="ANZ11">
        <v>-1649</v>
      </c>
      <c r="AOA11">
        <v>-2310</v>
      </c>
      <c r="AOB11">
        <v>660</v>
      </c>
      <c r="AOC11">
        <v>-660</v>
      </c>
      <c r="AOD11">
        <v>-509</v>
      </c>
      <c r="AOE11">
        <v>279837</v>
      </c>
      <c r="AOF11">
        <v>279328</v>
      </c>
      <c r="AOG11">
        <v>-6616</v>
      </c>
      <c r="AOH11">
        <v>37761</v>
      </c>
      <c r="AOI11">
        <v>31145</v>
      </c>
      <c r="AOJ11">
        <v>28603</v>
      </c>
      <c r="AOK11">
        <v>68434</v>
      </c>
      <c r="AOL11">
        <v>97037</v>
      </c>
      <c r="AOM11">
        <v>-20516</v>
      </c>
      <c r="AON11">
        <v>127603</v>
      </c>
      <c r="AOO11">
        <v>107087</v>
      </c>
      <c r="AOP11">
        <v>-963</v>
      </c>
      <c r="AOQ11">
        <v>85961</v>
      </c>
      <c r="AOR11">
        <v>84998</v>
      </c>
      <c r="AOS11">
        <v>963</v>
      </c>
      <c r="AOT11">
        <v>513635</v>
      </c>
      <c r="AOU11">
        <v>514598</v>
      </c>
      <c r="AOV11">
        <v>-25433</v>
      </c>
      <c r="AOW11">
        <v>70438</v>
      </c>
      <c r="AOX11">
        <v>45005</v>
      </c>
      <c r="AOY11">
        <v>10973</v>
      </c>
      <c r="AOZ11">
        <v>15964</v>
      </c>
      <c r="APA11">
        <v>562</v>
      </c>
      <c r="APB11">
        <v>55369</v>
      </c>
      <c r="APC11">
        <v>55931</v>
      </c>
      <c r="APD11">
        <v>-2066</v>
      </c>
      <c r="APE11">
        <v>24682</v>
      </c>
      <c r="APF11">
        <v>22616</v>
      </c>
      <c r="APG11">
        <v>2066</v>
      </c>
      <c r="APH11">
        <v>125807</v>
      </c>
      <c r="API11">
        <v>127873</v>
      </c>
      <c r="APJ11">
        <v>-62928</v>
      </c>
      <c r="APK11">
        <v>68673</v>
      </c>
      <c r="APL11">
        <v>5745</v>
      </c>
      <c r="APM11">
        <v>0</v>
      </c>
      <c r="APN11">
        <v>59420</v>
      </c>
      <c r="APO11">
        <v>2625</v>
      </c>
      <c r="APP11">
        <v>882</v>
      </c>
      <c r="APQ11">
        <v>292</v>
      </c>
      <c r="APR11">
        <v>1174</v>
      </c>
      <c r="APS11">
        <v>-882</v>
      </c>
      <c r="APT11">
        <v>68673</v>
      </c>
      <c r="APU11">
        <v>67791</v>
      </c>
      <c r="APV11">
        <v>0</v>
      </c>
      <c r="APW11">
        <v>9493</v>
      </c>
      <c r="APX11">
        <v>1977</v>
      </c>
      <c r="APY11">
        <v>-9493</v>
      </c>
      <c r="APZ11">
        <v>11470</v>
      </c>
      <c r="AQA11">
        <v>84940</v>
      </c>
      <c r="AQB11">
        <v>140303</v>
      </c>
      <c r="AQC11">
        <v>225243</v>
      </c>
      <c r="AQD11">
        <v>-27082</v>
      </c>
      <c r="AQE11">
        <v>37761</v>
      </c>
      <c r="AQF11">
        <v>10679</v>
      </c>
      <c r="AQG11">
        <v>-46780</v>
      </c>
      <c r="AQH11">
        <v>66456</v>
      </c>
      <c r="AQI11">
        <v>19676</v>
      </c>
      <c r="AQJ11">
        <v>-20292</v>
      </c>
      <c r="AQK11">
        <v>50991</v>
      </c>
      <c r="AQL11">
        <v>30699</v>
      </c>
      <c r="AQM11">
        <v>9214</v>
      </c>
      <c r="AQN11">
        <v>39820</v>
      </c>
      <c r="AQO11">
        <v>49034</v>
      </c>
      <c r="AQP11">
        <v>-9214</v>
      </c>
      <c r="AQQ11">
        <v>295512</v>
      </c>
      <c r="AQR11">
        <v>286298</v>
      </c>
      <c r="AQS11">
        <v>2910</v>
      </c>
      <c r="AQT11">
        <v>424</v>
      </c>
      <c r="AQU11">
        <v>3334</v>
      </c>
      <c r="AQV11">
        <v>0</v>
      </c>
      <c r="AQW11">
        <v>0</v>
      </c>
      <c r="AQX11">
        <v>6082</v>
      </c>
      <c r="AQY11">
        <v>11750</v>
      </c>
      <c r="AQZ11">
        <v>17832</v>
      </c>
      <c r="ARA11">
        <v>-8992</v>
      </c>
      <c r="ARB11">
        <v>21166</v>
      </c>
      <c r="ARC11">
        <v>12174</v>
      </c>
      <c r="ARD11">
        <v>8992</v>
      </c>
      <c r="ARE11">
        <v>12174</v>
      </c>
      <c r="ARF11">
        <v>21166</v>
      </c>
      <c r="ARG11">
        <v>11752</v>
      </c>
      <c r="ARH11">
        <v>69652</v>
      </c>
      <c r="ARI11">
        <v>45470</v>
      </c>
      <c r="ARJ11">
        <v>255787</v>
      </c>
      <c r="ARK11">
        <v>382661</v>
      </c>
      <c r="ARL11">
        <v>93706</v>
      </c>
      <c r="ARM11">
        <v>24317</v>
      </c>
      <c r="ARN11">
        <v>-119173</v>
      </c>
      <c r="ARO11">
        <v>0</v>
      </c>
      <c r="ARP11">
        <v>1149</v>
      </c>
      <c r="ARQ11">
        <v>190</v>
      </c>
      <c r="ARR11">
        <v>1339</v>
      </c>
      <c r="ARS11">
        <v>-1149</v>
      </c>
      <c r="ART11">
        <v>119173</v>
      </c>
      <c r="ARU11">
        <v>118024</v>
      </c>
      <c r="ARV11">
        <v>-40872</v>
      </c>
      <c r="ARW11">
        <v>-257885</v>
      </c>
      <c r="ARX11">
        <v>298601</v>
      </c>
      <c r="ARY11">
        <v>0</v>
      </c>
      <c r="ARZ11">
        <v>156</v>
      </c>
      <c r="ASA11">
        <v>850</v>
      </c>
      <c r="ASB11">
        <v>1006</v>
      </c>
      <c r="ASC11">
        <v>-156</v>
      </c>
      <c r="ASD11">
        <v>298757</v>
      </c>
      <c r="ASE11">
        <v>298601</v>
      </c>
      <c r="ASF11">
        <v>1517</v>
      </c>
      <c r="ASG11">
        <v>34587</v>
      </c>
      <c r="ASH11">
        <v>36104</v>
      </c>
      <c r="ASI11">
        <v>-23105</v>
      </c>
      <c r="ASJ11">
        <v>43002</v>
      </c>
      <c r="ASK11">
        <v>19897</v>
      </c>
      <c r="ASL11">
        <v>-2462</v>
      </c>
      <c r="ASM11">
        <v>58526</v>
      </c>
      <c r="ASN11">
        <v>56064</v>
      </c>
      <c r="ASO11">
        <v>-11676</v>
      </c>
      <c r="ASP11">
        <v>26203</v>
      </c>
      <c r="ASQ11">
        <v>14527</v>
      </c>
      <c r="ASR11">
        <v>35727</v>
      </c>
      <c r="ASS11">
        <v>15176</v>
      </c>
      <c r="AST11">
        <v>50903</v>
      </c>
      <c r="ASU11">
        <v>-35726</v>
      </c>
      <c r="ASV11">
        <v>162318</v>
      </c>
      <c r="ASW11">
        <v>126592</v>
      </c>
      <c r="ASX11">
        <v>410</v>
      </c>
      <c r="ASY11">
        <v>-26955</v>
      </c>
      <c r="ASZ11">
        <v>29473</v>
      </c>
      <c r="ATA11">
        <v>2518</v>
      </c>
      <c r="ATB11">
        <v>6848</v>
      </c>
      <c r="ATC11">
        <v>10366</v>
      </c>
      <c r="ATD11">
        <v>-9099</v>
      </c>
      <c r="ATE11">
        <v>9099</v>
      </c>
      <c r="ATF11">
        <v>29473</v>
      </c>
      <c r="ATG11">
        <v>38572</v>
      </c>
      <c r="ATH11">
        <v>-11561</v>
      </c>
      <c r="ATI11">
        <v>-6869</v>
      </c>
      <c r="ATJ11">
        <v>6869</v>
      </c>
      <c r="ATK11">
        <v>11561</v>
      </c>
      <c r="ATL11">
        <v>18430</v>
      </c>
      <c r="ATM11">
        <v>410</v>
      </c>
      <c r="ATN11">
        <v>-15394</v>
      </c>
      <c r="ATO11">
        <v>17912</v>
      </c>
      <c r="ATP11">
        <v>2518</v>
      </c>
      <c r="ATQ11">
        <v>6848</v>
      </c>
      <c r="ATR11">
        <v>10366</v>
      </c>
      <c r="ATS11">
        <v>-2230</v>
      </c>
      <c r="ATT11">
        <v>2230</v>
      </c>
      <c r="ATU11">
        <v>17912</v>
      </c>
      <c r="ATV11">
        <v>20142</v>
      </c>
      <c r="ATW11">
        <v>230533</v>
      </c>
      <c r="ATX11">
        <v>2576</v>
      </c>
      <c r="ATY11">
        <v>-2576</v>
      </c>
      <c r="ATZ11">
        <v>233109</v>
      </c>
      <c r="AUA11">
        <v>230533</v>
      </c>
      <c r="AUB11">
        <v>-14082</v>
      </c>
      <c r="AUC11">
        <v>436237</v>
      </c>
      <c r="AUD11">
        <v>-391220</v>
      </c>
      <c r="AUE11">
        <v>-29550</v>
      </c>
      <c r="AUF11">
        <v>-1385</v>
      </c>
      <c r="AUG11">
        <v>2935</v>
      </c>
      <c r="AUH11">
        <v>1550</v>
      </c>
      <c r="AUI11">
        <v>1385</v>
      </c>
      <c r="AUJ11">
        <v>434852</v>
      </c>
      <c r="AUK11">
        <v>436237</v>
      </c>
      <c r="AUL11">
        <v>2004</v>
      </c>
      <c r="AUM11">
        <v>2004</v>
      </c>
      <c r="AUN11">
        <v>2004</v>
      </c>
      <c r="AUO11">
        <v>2004</v>
      </c>
      <c r="AUP11">
        <v>2004</v>
      </c>
      <c r="AUQ11">
        <v>2004</v>
      </c>
      <c r="AUR11">
        <v>-3064</v>
      </c>
      <c r="AUS11">
        <v>24455</v>
      </c>
      <c r="AUT11">
        <v>2097</v>
      </c>
      <c r="AUU11">
        <v>26552</v>
      </c>
      <c r="AUV11">
        <v>-9907</v>
      </c>
      <c r="AUW11">
        <v>-11484</v>
      </c>
      <c r="AUX11">
        <v>0</v>
      </c>
      <c r="AUY11">
        <v>26552</v>
      </c>
      <c r="AUZ11">
        <v>-3064</v>
      </c>
      <c r="AVA11">
        <v>254988</v>
      </c>
      <c r="AVB11">
        <v>2097</v>
      </c>
      <c r="AVC11">
        <v>257085</v>
      </c>
      <c r="AVD11">
        <v>-9907</v>
      </c>
      <c r="AVE11">
        <v>-11484</v>
      </c>
      <c r="AVF11">
        <v>2576</v>
      </c>
      <c r="AVG11">
        <v>-2577</v>
      </c>
      <c r="AVH11">
        <v>259662</v>
      </c>
      <c r="AVI11">
        <v>257085</v>
      </c>
      <c r="AVJ11">
        <v>-35887</v>
      </c>
      <c r="AVK11">
        <v>-242249</v>
      </c>
      <c r="AVL11">
        <v>711291</v>
      </c>
      <c r="AVM11">
        <v>50776</v>
      </c>
      <c r="AVN11">
        <v>762067</v>
      </c>
      <c r="AVO11">
        <v>-434080</v>
      </c>
      <c r="AVP11">
        <v>924</v>
      </c>
      <c r="AVQ11">
        <v>6412</v>
      </c>
      <c r="AVR11">
        <v>7336</v>
      </c>
      <c r="AVS11">
        <v>-924</v>
      </c>
      <c r="AVT11">
        <v>762991</v>
      </c>
      <c r="AVU11">
        <v>762067</v>
      </c>
      <c r="AVV11">
        <v>64587</v>
      </c>
      <c r="AVW11">
        <v>445156</v>
      </c>
      <c r="AVX11">
        <v>711385</v>
      </c>
      <c r="AVY11">
        <v>255787</v>
      </c>
      <c r="AVZ11">
        <v>1476915</v>
      </c>
      <c r="AWA11">
        <v>57749</v>
      </c>
      <c r="AWB11">
        <v>400560</v>
      </c>
      <c r="AWC11">
        <v>654066</v>
      </c>
      <c r="AWD11">
        <v>104402</v>
      </c>
      <c r="AWE11">
        <v>1216778</v>
      </c>
    </row>
    <row r="12" spans="1:1279" x14ac:dyDescent="0.2">
      <c r="A12" t="s">
        <v>1361</v>
      </c>
      <c r="B12">
        <v>29591</v>
      </c>
      <c r="C12">
        <v>46335</v>
      </c>
      <c r="D12">
        <v>135358</v>
      </c>
      <c r="E12">
        <v>332844</v>
      </c>
      <c r="F12">
        <v>544128</v>
      </c>
      <c r="G12">
        <v>-388545</v>
      </c>
      <c r="H12">
        <v>-757948</v>
      </c>
      <c r="I12">
        <v>-1146493</v>
      </c>
      <c r="J12">
        <v>-2862</v>
      </c>
      <c r="K12">
        <v>6643</v>
      </c>
      <c r="L12">
        <v>3781</v>
      </c>
      <c r="M12">
        <v>-1806</v>
      </c>
      <c r="N12">
        <v>3910</v>
      </c>
      <c r="O12">
        <v>2104</v>
      </c>
      <c r="P12">
        <v>2073</v>
      </c>
      <c r="Q12">
        <v>10453</v>
      </c>
      <c r="R12">
        <v>12526</v>
      </c>
      <c r="S12">
        <v>6049</v>
      </c>
      <c r="T12">
        <v>-439</v>
      </c>
      <c r="U12">
        <v>5610</v>
      </c>
      <c r="V12">
        <v>-3454</v>
      </c>
      <c r="W12">
        <v>3909</v>
      </c>
      <c r="X12">
        <v>455</v>
      </c>
      <c r="Y12">
        <v>3454</v>
      </c>
      <c r="Z12">
        <v>20567</v>
      </c>
      <c r="AA12">
        <v>24021</v>
      </c>
      <c r="AB12">
        <v>-45859</v>
      </c>
      <c r="AC12">
        <v>0</v>
      </c>
      <c r="AD12">
        <v>45859</v>
      </c>
      <c r="AE12">
        <v>0</v>
      </c>
      <c r="AF12">
        <v>0</v>
      </c>
      <c r="AG12">
        <v>0</v>
      </c>
      <c r="AH12">
        <v>45859</v>
      </c>
      <c r="AI12">
        <v>45859</v>
      </c>
      <c r="AJ12">
        <v>6992</v>
      </c>
      <c r="AK12">
        <v>46335</v>
      </c>
      <c r="AL12">
        <v>58487</v>
      </c>
      <c r="AM12">
        <v>156182</v>
      </c>
      <c r="AN12">
        <v>267996</v>
      </c>
      <c r="AO12">
        <v>-752583</v>
      </c>
      <c r="AP12">
        <v>2537221</v>
      </c>
      <c r="AQ12">
        <v>2551981</v>
      </c>
      <c r="AR12">
        <v>-14760</v>
      </c>
      <c r="AS12">
        <v>-35</v>
      </c>
      <c r="AT12">
        <v>0</v>
      </c>
      <c r="AU12">
        <v>-35</v>
      </c>
      <c r="AV12">
        <v>28516</v>
      </c>
      <c r="AW12">
        <v>27103</v>
      </c>
      <c r="AX12">
        <v>1413</v>
      </c>
      <c r="AY12">
        <v>80943</v>
      </c>
      <c r="AZ12">
        <v>315160</v>
      </c>
      <c r="BA12">
        <v>-234217</v>
      </c>
      <c r="BB12">
        <v>173705</v>
      </c>
      <c r="BC12">
        <v>658594</v>
      </c>
      <c r="BD12">
        <v>-484889</v>
      </c>
      <c r="BE12">
        <v>0</v>
      </c>
      <c r="BF12">
        <v>0</v>
      </c>
      <c r="BG12">
        <v>0</v>
      </c>
      <c r="BH12">
        <v>-1389</v>
      </c>
      <c r="BI12">
        <v>1875</v>
      </c>
      <c r="BJ12">
        <v>-3264</v>
      </c>
      <c r="BK12">
        <v>-5818</v>
      </c>
      <c r="BL12">
        <v>-86735</v>
      </c>
      <c r="BM12">
        <v>80917</v>
      </c>
      <c r="BN12">
        <v>172624</v>
      </c>
      <c r="BO12">
        <v>15207</v>
      </c>
      <c r="BP12">
        <v>157417</v>
      </c>
      <c r="BQ12">
        <v>0</v>
      </c>
      <c r="BR12">
        <v>7140</v>
      </c>
      <c r="BS12">
        <v>-90</v>
      </c>
      <c r="BT12">
        <v>7230</v>
      </c>
      <c r="BU12">
        <v>2629</v>
      </c>
      <c r="BV12">
        <v>-2348</v>
      </c>
      <c r="BW12">
        <v>4977</v>
      </c>
      <c r="BX12">
        <v>2296076</v>
      </c>
      <c r="BY12">
        <v>2214155</v>
      </c>
      <c r="BZ12">
        <v>81921</v>
      </c>
      <c r="CA12">
        <v>-35</v>
      </c>
      <c r="CB12">
        <v>0</v>
      </c>
      <c r="CC12">
        <v>-35</v>
      </c>
      <c r="CD12">
        <v>81854</v>
      </c>
      <c r="CE12">
        <v>27267</v>
      </c>
      <c r="CF12">
        <v>54587</v>
      </c>
      <c r="CG12">
        <v>1914</v>
      </c>
      <c r="CH12">
        <v>238756</v>
      </c>
      <c r="CI12">
        <v>-236842</v>
      </c>
      <c r="CJ12">
        <v>172993</v>
      </c>
      <c r="CK12">
        <v>599053</v>
      </c>
      <c r="CL12">
        <v>-426060</v>
      </c>
      <c r="CM12">
        <v>0</v>
      </c>
      <c r="CN12">
        <v>0</v>
      </c>
      <c r="CO12">
        <v>0</v>
      </c>
      <c r="CP12">
        <v>-1399</v>
      </c>
      <c r="CQ12">
        <v>564</v>
      </c>
      <c r="CR12">
        <v>-1963</v>
      </c>
      <c r="CS12">
        <v>-5458</v>
      </c>
      <c r="CT12">
        <v>-77376</v>
      </c>
      <c r="CU12">
        <v>71918</v>
      </c>
      <c r="CV12">
        <v>163813</v>
      </c>
      <c r="CW12">
        <v>15207</v>
      </c>
      <c r="CX12">
        <v>148606</v>
      </c>
      <c r="CY12">
        <v>0</v>
      </c>
      <c r="CZ12">
        <v>7133</v>
      </c>
      <c r="DA12">
        <v>-90</v>
      </c>
      <c r="DB12">
        <v>7223</v>
      </c>
      <c r="DC12">
        <v>-606</v>
      </c>
      <c r="DD12">
        <v>-2348</v>
      </c>
      <c r="DE12">
        <v>1742</v>
      </c>
      <c r="DF12">
        <v>175800</v>
      </c>
      <c r="DG12">
        <v>119048</v>
      </c>
      <c r="DH12">
        <v>56752</v>
      </c>
      <c r="DI12">
        <v>34</v>
      </c>
      <c r="DJ12">
        <v>-33502</v>
      </c>
      <c r="DK12">
        <v>5168</v>
      </c>
      <c r="DL12">
        <v>-38670</v>
      </c>
      <c r="DM12">
        <v>152076</v>
      </c>
      <c r="DN12">
        <v>7087</v>
      </c>
      <c r="DO12">
        <v>144989</v>
      </c>
      <c r="DP12">
        <v>857089</v>
      </c>
      <c r="DQ12">
        <v>718308</v>
      </c>
      <c r="DR12">
        <v>138781</v>
      </c>
      <c r="DS12">
        <v>0</v>
      </c>
      <c r="DT12">
        <v>-1</v>
      </c>
      <c r="DU12">
        <v>1</v>
      </c>
      <c r="DV12">
        <v>8432</v>
      </c>
      <c r="DW12">
        <v>29610</v>
      </c>
      <c r="DX12">
        <v>-21178</v>
      </c>
      <c r="DY12">
        <v>122264</v>
      </c>
      <c r="DZ12">
        <v>104072</v>
      </c>
      <c r="EA12">
        <v>18192</v>
      </c>
      <c r="EB12">
        <v>2808682</v>
      </c>
      <c r="EC12">
        <v>2947463</v>
      </c>
      <c r="ED12">
        <v>-138781</v>
      </c>
      <c r="EE12">
        <v>-1</v>
      </c>
      <c r="EF12">
        <v>0</v>
      </c>
      <c r="EG12">
        <v>-1</v>
      </c>
      <c r="EH12">
        <v>54086</v>
      </c>
      <c r="EI12">
        <v>32908</v>
      </c>
      <c r="EJ12">
        <v>21178</v>
      </c>
      <c r="EK12">
        <v>147927</v>
      </c>
      <c r="EL12">
        <v>166119</v>
      </c>
      <c r="EM12">
        <v>-18192</v>
      </c>
      <c r="EN12">
        <v>181668</v>
      </c>
      <c r="EO12">
        <v>125614</v>
      </c>
      <c r="EP12">
        <v>56054</v>
      </c>
      <c r="EQ12">
        <v>32</v>
      </c>
      <c r="ER12">
        <v>9303</v>
      </c>
      <c r="ES12">
        <v>6058</v>
      </c>
      <c r="ET12">
        <v>3245</v>
      </c>
      <c r="EU12">
        <v>107463</v>
      </c>
      <c r="EV12">
        <v>7713</v>
      </c>
      <c r="EW12">
        <v>99750</v>
      </c>
      <c r="EX12">
        <v>1018557</v>
      </c>
      <c r="EY12">
        <v>732379</v>
      </c>
      <c r="EZ12">
        <v>286178</v>
      </c>
      <c r="FA12">
        <v>0</v>
      </c>
      <c r="FB12">
        <v>-3</v>
      </c>
      <c r="FC12">
        <v>3</v>
      </c>
      <c r="FD12">
        <v>20982</v>
      </c>
      <c r="FE12">
        <v>29605</v>
      </c>
      <c r="FF12">
        <v>-8623</v>
      </c>
      <c r="FG12">
        <v>140991</v>
      </c>
      <c r="FH12">
        <v>92419</v>
      </c>
      <c r="FI12">
        <v>48572</v>
      </c>
      <c r="FJ12">
        <v>3065218</v>
      </c>
      <c r="FK12">
        <v>3351396</v>
      </c>
      <c r="FL12">
        <v>-286178</v>
      </c>
      <c r="FM12">
        <v>-3</v>
      </c>
      <c r="FN12">
        <v>0</v>
      </c>
      <c r="FO12">
        <v>-3</v>
      </c>
      <c r="FP12">
        <v>43570</v>
      </c>
      <c r="FQ12">
        <v>34947</v>
      </c>
      <c r="FR12">
        <v>8623</v>
      </c>
      <c r="FS12">
        <v>185217</v>
      </c>
      <c r="FT12">
        <v>233789</v>
      </c>
      <c r="FU12">
        <v>-48572</v>
      </c>
      <c r="FV12">
        <v>241145</v>
      </c>
      <c r="FW12">
        <v>337826</v>
      </c>
      <c r="FX12">
        <v>-96681</v>
      </c>
      <c r="FY12">
        <v>0</v>
      </c>
      <c r="FZ12">
        <v>0</v>
      </c>
      <c r="GA12">
        <v>0</v>
      </c>
      <c r="GB12">
        <v>-53338</v>
      </c>
      <c r="GC12">
        <v>-163</v>
      </c>
      <c r="GD12">
        <v>-53175</v>
      </c>
      <c r="GE12">
        <v>79028</v>
      </c>
      <c r="GF12">
        <v>76403</v>
      </c>
      <c r="GG12">
        <v>2625</v>
      </c>
      <c r="GH12">
        <v>711</v>
      </c>
      <c r="GI12">
        <v>59540</v>
      </c>
      <c r="GJ12">
        <v>-58829</v>
      </c>
      <c r="GK12">
        <v>0</v>
      </c>
      <c r="GL12">
        <v>10</v>
      </c>
      <c r="GM12">
        <v>1311</v>
      </c>
      <c r="GN12">
        <v>-1301</v>
      </c>
      <c r="GO12">
        <v>-360</v>
      </c>
      <c r="GP12">
        <v>-9359</v>
      </c>
      <c r="GQ12">
        <v>8999</v>
      </c>
      <c r="GR12">
        <v>8811</v>
      </c>
      <c r="GS12">
        <v>0</v>
      </c>
      <c r="GT12">
        <v>7</v>
      </c>
      <c r="GU12">
        <v>3235</v>
      </c>
      <c r="GV12">
        <v>5868</v>
      </c>
      <c r="GW12">
        <v>6567</v>
      </c>
      <c r="GX12">
        <v>-699</v>
      </c>
      <c r="GY12">
        <v>-2</v>
      </c>
      <c r="GZ12">
        <v>42805</v>
      </c>
      <c r="HA12">
        <v>890</v>
      </c>
      <c r="HB12">
        <v>41915</v>
      </c>
      <c r="HC12">
        <v>-44613</v>
      </c>
      <c r="HD12">
        <v>626</v>
      </c>
      <c r="HE12">
        <v>-45239</v>
      </c>
      <c r="HF12">
        <v>161468</v>
      </c>
      <c r="HG12">
        <v>14071</v>
      </c>
      <c r="HH12">
        <v>147397</v>
      </c>
      <c r="HI12">
        <v>0</v>
      </c>
      <c r="HJ12">
        <v>-2</v>
      </c>
      <c r="HK12">
        <v>2</v>
      </c>
      <c r="HL12">
        <v>12550</v>
      </c>
      <c r="HM12">
        <v>-5</v>
      </c>
      <c r="HN12">
        <v>12555</v>
      </c>
      <c r="HO12">
        <v>18727</v>
      </c>
      <c r="HP12">
        <v>-11653</v>
      </c>
      <c r="HQ12">
        <v>30380</v>
      </c>
      <c r="HR12">
        <v>256536</v>
      </c>
      <c r="HS12">
        <v>403933</v>
      </c>
      <c r="HT12">
        <v>-147397</v>
      </c>
      <c r="HU12">
        <v>-2</v>
      </c>
      <c r="HV12">
        <v>0</v>
      </c>
      <c r="HW12">
        <v>-2</v>
      </c>
      <c r="HX12">
        <v>-10517</v>
      </c>
      <c r="HY12">
        <v>2038</v>
      </c>
      <c r="HZ12">
        <v>-12555</v>
      </c>
      <c r="IA12">
        <v>37290</v>
      </c>
      <c r="IB12">
        <v>67670</v>
      </c>
      <c r="IC12">
        <v>-30380</v>
      </c>
      <c r="ID12">
        <v>96713</v>
      </c>
      <c r="IE12">
        <v>-3</v>
      </c>
      <c r="IF12">
        <v>33777</v>
      </c>
      <c r="IG12">
        <v>-2394</v>
      </c>
      <c r="IH12">
        <v>7953</v>
      </c>
      <c r="II12">
        <v>0</v>
      </c>
      <c r="IJ12">
        <v>3753</v>
      </c>
      <c r="IK12">
        <v>-1771</v>
      </c>
      <c r="IL12">
        <v>421</v>
      </c>
      <c r="IM12">
        <v>0</v>
      </c>
      <c r="IN12">
        <v>46</v>
      </c>
      <c r="IO12">
        <v>239</v>
      </c>
      <c r="IP12">
        <v>-20125</v>
      </c>
      <c r="IQ12">
        <v>2</v>
      </c>
      <c r="IR12">
        <v>12179</v>
      </c>
      <c r="IS12">
        <v>-9221</v>
      </c>
      <c r="IT12">
        <v>-84962</v>
      </c>
      <c r="IU12">
        <v>1</v>
      </c>
      <c r="IV12">
        <v>-49756</v>
      </c>
      <c r="IW12">
        <v>13147</v>
      </c>
      <c r="IX12">
        <v>84962</v>
      </c>
      <c r="IY12">
        <v>-1</v>
      </c>
      <c r="IZ12">
        <v>49756</v>
      </c>
      <c r="JA12">
        <v>-13147</v>
      </c>
      <c r="JB12">
        <v>2108293</v>
      </c>
      <c r="JC12">
        <v>2753958</v>
      </c>
      <c r="JD12">
        <v>-645665</v>
      </c>
      <c r="JE12">
        <v>800</v>
      </c>
      <c r="JF12">
        <v>0</v>
      </c>
      <c r="JG12">
        <v>800</v>
      </c>
      <c r="JH12">
        <v>186381</v>
      </c>
      <c r="JI12">
        <v>731782</v>
      </c>
      <c r="JJ12">
        <v>-545401</v>
      </c>
      <c r="JK12">
        <v>319749</v>
      </c>
      <c r="JL12">
        <v>221254</v>
      </c>
      <c r="JM12">
        <v>98495</v>
      </c>
      <c r="JN12">
        <v>306315</v>
      </c>
      <c r="JO12">
        <v>-2332</v>
      </c>
      <c r="JP12">
        <v>5626</v>
      </c>
      <c r="JQ12">
        <v>9695</v>
      </c>
      <c r="JR12">
        <v>1266431</v>
      </c>
      <c r="JS12">
        <v>0</v>
      </c>
      <c r="JT12">
        <v>443086</v>
      </c>
      <c r="JU12">
        <v>37895</v>
      </c>
      <c r="JV12">
        <v>283784</v>
      </c>
      <c r="JW12">
        <v>734942</v>
      </c>
      <c r="JX12">
        <v>-451158</v>
      </c>
      <c r="JY12">
        <v>0</v>
      </c>
      <c r="JZ12">
        <v>57437</v>
      </c>
      <c r="KA12">
        <v>86433</v>
      </c>
      <c r="KB12">
        <v>-28996</v>
      </c>
      <c r="KC12">
        <v>-59164</v>
      </c>
      <c r="KD12">
        <v>116100</v>
      </c>
      <c r="KE12">
        <v>-175264</v>
      </c>
      <c r="KF12">
        <v>2551</v>
      </c>
      <c r="KG12">
        <v>0</v>
      </c>
      <c r="KH12">
        <v>13</v>
      </c>
      <c r="KI12">
        <v>132</v>
      </c>
      <c r="KJ12">
        <v>260552</v>
      </c>
      <c r="KK12">
        <v>0</v>
      </c>
      <c r="KL12">
        <v>29779</v>
      </c>
      <c r="KM12">
        <v>23103</v>
      </c>
      <c r="KN12">
        <v>180229</v>
      </c>
      <c r="KO12">
        <v>-1</v>
      </c>
      <c r="KP12">
        <v>-424</v>
      </c>
      <c r="KQ12">
        <v>145787</v>
      </c>
      <c r="KR12">
        <v>24478</v>
      </c>
      <c r="KS12">
        <v>16652</v>
      </c>
      <c r="KT12">
        <v>7826</v>
      </c>
      <c r="KU12">
        <v>0</v>
      </c>
      <c r="KV12">
        <v>-1</v>
      </c>
      <c r="KW12">
        <v>1</v>
      </c>
      <c r="KX12">
        <v>2192</v>
      </c>
      <c r="KY12">
        <v>2564</v>
      </c>
      <c r="KZ12">
        <v>-372</v>
      </c>
      <c r="LA12">
        <v>6989</v>
      </c>
      <c r="LB12">
        <v>747</v>
      </c>
      <c r="LC12">
        <v>6242</v>
      </c>
      <c r="LD12">
        <v>727116</v>
      </c>
      <c r="LE12">
        <v>734942</v>
      </c>
      <c r="LF12">
        <v>-7826</v>
      </c>
      <c r="LG12">
        <v>-1</v>
      </c>
      <c r="LH12">
        <v>86805</v>
      </c>
      <c r="LI12">
        <v>86433</v>
      </c>
      <c r="LJ12">
        <v>372</v>
      </c>
      <c r="LK12">
        <v>109858</v>
      </c>
      <c r="LL12">
        <v>116100</v>
      </c>
      <c r="LM12">
        <v>-6242</v>
      </c>
      <c r="LN12">
        <v>1831615</v>
      </c>
      <c r="LO12">
        <v>2459643</v>
      </c>
      <c r="LP12">
        <v>-628028</v>
      </c>
      <c r="LQ12">
        <v>1525</v>
      </c>
      <c r="LR12">
        <v>855044</v>
      </c>
      <c r="LS12">
        <v>736115</v>
      </c>
      <c r="LT12">
        <v>118929</v>
      </c>
      <c r="LU12">
        <v>226021</v>
      </c>
      <c r="LV12">
        <v>249870</v>
      </c>
      <c r="LW12">
        <v>-23849</v>
      </c>
      <c r="LX12">
        <v>814663</v>
      </c>
      <c r="LY12">
        <v>1113717</v>
      </c>
      <c r="LZ12">
        <v>-299054</v>
      </c>
      <c r="MA12">
        <v>1</v>
      </c>
      <c r="MB12">
        <v>-6</v>
      </c>
      <c r="MC12">
        <v>7</v>
      </c>
      <c r="MD12">
        <v>101873</v>
      </c>
      <c r="ME12">
        <v>124114</v>
      </c>
      <c r="MF12">
        <v>-22241</v>
      </c>
      <c r="MG12">
        <v>41445</v>
      </c>
      <c r="MH12">
        <v>163680</v>
      </c>
      <c r="MI12">
        <v>-122235</v>
      </c>
      <c r="MJ12">
        <v>5512654</v>
      </c>
      <c r="MK12">
        <v>5213600</v>
      </c>
      <c r="ML12">
        <v>299054</v>
      </c>
      <c r="MM12">
        <v>-7</v>
      </c>
      <c r="MN12">
        <v>0</v>
      </c>
      <c r="MO12">
        <v>-7</v>
      </c>
      <c r="MP12">
        <v>1490137</v>
      </c>
      <c r="MQ12">
        <v>1467896</v>
      </c>
      <c r="MR12">
        <v>22241</v>
      </c>
      <c r="MS12">
        <v>593359</v>
      </c>
      <c r="MT12">
        <v>471124</v>
      </c>
      <c r="MU12">
        <v>122235</v>
      </c>
      <c r="MV12">
        <v>1824509</v>
      </c>
      <c r="MW12">
        <v>2019015</v>
      </c>
      <c r="MX12">
        <v>-194506</v>
      </c>
      <c r="MY12">
        <v>800</v>
      </c>
      <c r="MZ12">
        <v>0</v>
      </c>
      <c r="NA12">
        <v>800</v>
      </c>
      <c r="NB12">
        <v>128944</v>
      </c>
      <c r="NC12">
        <v>645349</v>
      </c>
      <c r="ND12">
        <v>-516405</v>
      </c>
      <c r="NE12">
        <v>378913</v>
      </c>
      <c r="NF12">
        <v>105154</v>
      </c>
      <c r="NG12">
        <v>273759</v>
      </c>
      <c r="NH12">
        <v>303764</v>
      </c>
      <c r="NI12">
        <v>-2332</v>
      </c>
      <c r="NJ12">
        <v>5614</v>
      </c>
      <c r="NK12">
        <v>9563</v>
      </c>
      <c r="NL12">
        <v>1005879</v>
      </c>
      <c r="NM12">
        <v>0</v>
      </c>
      <c r="NN12">
        <v>413307</v>
      </c>
      <c r="NO12">
        <v>14791</v>
      </c>
      <c r="NP12">
        <v>1651386</v>
      </c>
      <c r="NQ12">
        <v>2459643</v>
      </c>
      <c r="NR12">
        <v>-808257</v>
      </c>
      <c r="NS12">
        <v>1526</v>
      </c>
      <c r="NT12">
        <v>855468</v>
      </c>
      <c r="NU12">
        <v>736115</v>
      </c>
      <c r="NV12">
        <v>119353</v>
      </c>
      <c r="NW12">
        <v>80234</v>
      </c>
      <c r="NX12">
        <v>249870</v>
      </c>
      <c r="NY12">
        <v>-169636</v>
      </c>
      <c r="NZ12">
        <v>790185</v>
      </c>
      <c r="OA12">
        <v>1097065</v>
      </c>
      <c r="OB12">
        <v>-306880</v>
      </c>
      <c r="OC12">
        <v>1</v>
      </c>
      <c r="OD12">
        <v>-5</v>
      </c>
      <c r="OE12">
        <v>6</v>
      </c>
      <c r="OF12">
        <v>99681</v>
      </c>
      <c r="OG12">
        <v>121550</v>
      </c>
      <c r="OH12">
        <v>-21869</v>
      </c>
      <c r="OI12">
        <v>34456</v>
      </c>
      <c r="OJ12">
        <v>162933</v>
      </c>
      <c r="OK12">
        <v>-128477</v>
      </c>
      <c r="OL12">
        <v>4785538</v>
      </c>
      <c r="OM12">
        <v>4478658</v>
      </c>
      <c r="ON12">
        <v>306880</v>
      </c>
      <c r="OO12">
        <v>-6</v>
      </c>
      <c r="OP12">
        <v>0</v>
      </c>
      <c r="OQ12">
        <v>-6</v>
      </c>
      <c r="OR12">
        <v>1403333</v>
      </c>
      <c r="OS12">
        <v>1381464</v>
      </c>
      <c r="OT12">
        <v>21869</v>
      </c>
      <c r="OU12">
        <v>483501</v>
      </c>
      <c r="OV12">
        <v>355024</v>
      </c>
      <c r="OW12">
        <v>128477</v>
      </c>
      <c r="OX12">
        <v>10864</v>
      </c>
      <c r="OY12">
        <v>1645738</v>
      </c>
      <c r="OZ12">
        <v>-1634874</v>
      </c>
      <c r="PA12">
        <v>0</v>
      </c>
      <c r="PB12">
        <v>5</v>
      </c>
      <c r="PC12">
        <v>168732</v>
      </c>
      <c r="PD12">
        <v>-168727</v>
      </c>
      <c r="PE12">
        <v>976</v>
      </c>
      <c r="PF12">
        <v>46961</v>
      </c>
      <c r="PG12">
        <v>-45985</v>
      </c>
      <c r="PH12">
        <v>1112</v>
      </c>
      <c r="PI12">
        <v>0</v>
      </c>
      <c r="PJ12">
        <v>14</v>
      </c>
      <c r="PK12">
        <v>113</v>
      </c>
      <c r="PL12">
        <v>1609146</v>
      </c>
      <c r="PM12">
        <v>0</v>
      </c>
      <c r="PN12">
        <v>167458</v>
      </c>
      <c r="PO12">
        <v>46126</v>
      </c>
      <c r="PP12">
        <v>-852392</v>
      </c>
      <c r="PQ12">
        <v>0</v>
      </c>
      <c r="PR12">
        <v>-98171</v>
      </c>
      <c r="PS12">
        <v>-24356</v>
      </c>
      <c r="PT12">
        <v>0</v>
      </c>
      <c r="PU12">
        <v>0</v>
      </c>
      <c r="PV12">
        <v>0</v>
      </c>
      <c r="PW12">
        <v>0</v>
      </c>
      <c r="PX12">
        <v>852392</v>
      </c>
      <c r="PY12">
        <v>0</v>
      </c>
      <c r="PZ12">
        <v>98171</v>
      </c>
      <c r="QA12">
        <v>24356</v>
      </c>
      <c r="QB12">
        <v>0</v>
      </c>
      <c r="QC12">
        <v>0</v>
      </c>
      <c r="QD12">
        <v>0</v>
      </c>
      <c r="QE12">
        <v>0</v>
      </c>
      <c r="QF12">
        <v>852392</v>
      </c>
      <c r="QG12">
        <v>0</v>
      </c>
      <c r="QH12">
        <v>98171</v>
      </c>
      <c r="QI12">
        <v>24356</v>
      </c>
      <c r="QJ12">
        <v>24572</v>
      </c>
      <c r="QK12">
        <v>0</v>
      </c>
      <c r="QL12">
        <v>299</v>
      </c>
      <c r="QM12">
        <v>310</v>
      </c>
      <c r="QN12">
        <v>10864</v>
      </c>
      <c r="QO12">
        <v>84098</v>
      </c>
      <c r="QP12">
        <v>-73234</v>
      </c>
      <c r="QQ12">
        <v>0</v>
      </c>
      <c r="QR12">
        <v>5</v>
      </c>
      <c r="QS12">
        <v>1023</v>
      </c>
      <c r="QT12">
        <v>-1018</v>
      </c>
      <c r="QU12">
        <v>976</v>
      </c>
      <c r="QV12">
        <v>5528</v>
      </c>
      <c r="QW12">
        <v>-4552</v>
      </c>
      <c r="QX12">
        <v>1112</v>
      </c>
      <c r="QY12">
        <v>0</v>
      </c>
      <c r="QZ12">
        <v>14</v>
      </c>
      <c r="RA12">
        <v>113</v>
      </c>
      <c r="RB12">
        <v>57152</v>
      </c>
      <c r="RC12">
        <v>0</v>
      </c>
      <c r="RD12">
        <v>695</v>
      </c>
      <c r="RE12">
        <v>4925</v>
      </c>
      <c r="RF12">
        <v>24572</v>
      </c>
      <c r="RG12">
        <v>0</v>
      </c>
      <c r="RH12">
        <v>299</v>
      </c>
      <c r="RI12">
        <v>310</v>
      </c>
      <c r="RJ12">
        <v>-9602</v>
      </c>
      <c r="RK12">
        <v>0</v>
      </c>
      <c r="RL12">
        <v>10</v>
      </c>
      <c r="RM12">
        <v>-797</v>
      </c>
      <c r="RN12">
        <v>93700</v>
      </c>
      <c r="RO12">
        <v>84098</v>
      </c>
      <c r="RP12">
        <v>9602</v>
      </c>
      <c r="RQ12">
        <v>0</v>
      </c>
      <c r="RR12">
        <v>1013</v>
      </c>
      <c r="RS12">
        <v>1023</v>
      </c>
      <c r="RT12">
        <v>-10</v>
      </c>
      <c r="RU12">
        <v>6325</v>
      </c>
      <c r="RV12">
        <v>5528</v>
      </c>
      <c r="RW12">
        <v>797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-709247</v>
      </c>
      <c r="SW12">
        <v>0</v>
      </c>
      <c r="SX12">
        <v>-69537</v>
      </c>
      <c r="SY12">
        <v>-17077</v>
      </c>
      <c r="SZ12">
        <v>0</v>
      </c>
      <c r="TA12">
        <v>0</v>
      </c>
      <c r="TB12">
        <v>0</v>
      </c>
      <c r="TC12">
        <v>0</v>
      </c>
      <c r="TD12">
        <v>699601</v>
      </c>
      <c r="TE12">
        <v>0</v>
      </c>
      <c r="TF12">
        <v>68592</v>
      </c>
      <c r="TG12">
        <v>16845</v>
      </c>
      <c r="TH12">
        <v>0</v>
      </c>
      <c r="TI12">
        <v>0</v>
      </c>
      <c r="TJ12">
        <v>0</v>
      </c>
      <c r="TK12">
        <v>0</v>
      </c>
      <c r="TL12">
        <v>9646</v>
      </c>
      <c r="TM12">
        <v>0</v>
      </c>
      <c r="TN12">
        <v>946</v>
      </c>
      <c r="TO12">
        <v>232</v>
      </c>
      <c r="TP12">
        <v>699601</v>
      </c>
      <c r="TQ12">
        <v>709247</v>
      </c>
      <c r="TR12">
        <v>-9646</v>
      </c>
      <c r="TS12">
        <v>0</v>
      </c>
      <c r="TT12">
        <v>68592</v>
      </c>
      <c r="TU12">
        <v>69537</v>
      </c>
      <c r="TV12">
        <v>-945</v>
      </c>
      <c r="TW12">
        <v>16845</v>
      </c>
      <c r="TX12">
        <v>17077</v>
      </c>
      <c r="TY12">
        <v>-232</v>
      </c>
      <c r="TZ12">
        <v>9646</v>
      </c>
      <c r="UA12">
        <v>9602</v>
      </c>
      <c r="UB12">
        <v>44</v>
      </c>
      <c r="UC12">
        <v>0</v>
      </c>
      <c r="UD12">
        <v>946</v>
      </c>
      <c r="UE12">
        <v>-10</v>
      </c>
      <c r="UF12">
        <v>956</v>
      </c>
      <c r="UG12">
        <v>232</v>
      </c>
      <c r="UH12">
        <v>797</v>
      </c>
      <c r="UI12">
        <v>-565</v>
      </c>
      <c r="UJ12">
        <v>1645694</v>
      </c>
      <c r="UK12">
        <v>1645738</v>
      </c>
      <c r="UL12">
        <v>-44</v>
      </c>
      <c r="UM12">
        <v>0</v>
      </c>
      <c r="UN12">
        <v>167776</v>
      </c>
      <c r="UO12">
        <v>168732</v>
      </c>
      <c r="UP12">
        <v>-956</v>
      </c>
      <c r="UQ12">
        <v>47525</v>
      </c>
      <c r="UR12">
        <v>46961</v>
      </c>
      <c r="US12">
        <v>564</v>
      </c>
      <c r="UT12">
        <v>3150506</v>
      </c>
      <c r="UU12">
        <v>303708</v>
      </c>
      <c r="UV12">
        <v>2846798</v>
      </c>
      <c r="UW12">
        <v>-4831</v>
      </c>
      <c r="UX12">
        <v>-646</v>
      </c>
      <c r="UY12">
        <v>-4185</v>
      </c>
      <c r="UZ12">
        <v>3447</v>
      </c>
      <c r="VA12">
        <v>4741</v>
      </c>
      <c r="VB12">
        <v>-1294</v>
      </c>
      <c r="VC12">
        <v>374437</v>
      </c>
      <c r="VD12">
        <v>27673</v>
      </c>
      <c r="VE12">
        <v>346764</v>
      </c>
      <c r="VF12">
        <v>128473</v>
      </c>
      <c r="VG12">
        <v>149541</v>
      </c>
      <c r="VH12">
        <v>-21068</v>
      </c>
      <c r="VI12">
        <v>779</v>
      </c>
      <c r="VJ12">
        <v>0</v>
      </c>
      <c r="VK12">
        <v>779</v>
      </c>
      <c r="VL12">
        <v>0</v>
      </c>
      <c r="VM12">
        <v>163</v>
      </c>
      <c r="VN12">
        <v>-163</v>
      </c>
      <c r="VO12">
        <v>9232</v>
      </c>
      <c r="VP12">
        <v>7827</v>
      </c>
      <c r="VQ12">
        <v>1405</v>
      </c>
      <c r="VR12">
        <v>-1807689</v>
      </c>
      <c r="VS12">
        <v>2239</v>
      </c>
      <c r="VT12">
        <v>-293</v>
      </c>
      <c r="VU12">
        <v>-209038</v>
      </c>
      <c r="VV12">
        <v>2525536</v>
      </c>
      <c r="VW12">
        <v>178962</v>
      </c>
      <c r="VX12">
        <v>2346574</v>
      </c>
      <c r="VY12">
        <v>-3046</v>
      </c>
      <c r="VZ12">
        <v>-288</v>
      </c>
      <c r="WA12">
        <v>-2758</v>
      </c>
      <c r="WB12">
        <v>2553</v>
      </c>
      <c r="WC12">
        <v>12147</v>
      </c>
      <c r="WD12">
        <v>-9594</v>
      </c>
      <c r="WE12">
        <v>270165</v>
      </c>
      <c r="WF12">
        <v>41</v>
      </c>
      <c r="WG12">
        <v>270124</v>
      </c>
      <c r="WH12">
        <v>121517</v>
      </c>
      <c r="WI12">
        <v>144233</v>
      </c>
      <c r="WJ12">
        <v>-22716</v>
      </c>
      <c r="WK12">
        <v>0</v>
      </c>
      <c r="WL12">
        <v>-39</v>
      </c>
      <c r="WM12">
        <v>39</v>
      </c>
      <c r="WN12">
        <v>0</v>
      </c>
      <c r="WO12">
        <v>163</v>
      </c>
      <c r="WP12">
        <v>-163</v>
      </c>
      <c r="WQ12">
        <v>15123</v>
      </c>
      <c r="WR12">
        <v>7197</v>
      </c>
      <c r="WS12">
        <v>7926</v>
      </c>
      <c r="WT12">
        <v>-1703175</v>
      </c>
      <c r="WU12">
        <v>1545</v>
      </c>
      <c r="WV12">
        <v>-269</v>
      </c>
      <c r="WW12">
        <v>-188801</v>
      </c>
      <c r="WX12">
        <v>70260</v>
      </c>
      <c r="WY12">
        <v>687827</v>
      </c>
      <c r="WZ12">
        <v>-617567</v>
      </c>
      <c r="XA12">
        <v>1173</v>
      </c>
      <c r="XB12">
        <v>1962</v>
      </c>
      <c r="XC12">
        <v>3190</v>
      </c>
      <c r="XD12">
        <v>-1228</v>
      </c>
      <c r="XE12">
        <v>23659</v>
      </c>
      <c r="XF12">
        <v>87363</v>
      </c>
      <c r="XG12">
        <v>-63704</v>
      </c>
      <c r="XH12">
        <v>210009</v>
      </c>
      <c r="XI12">
        <v>213126</v>
      </c>
      <c r="XJ12">
        <v>-3117</v>
      </c>
      <c r="XK12">
        <v>3</v>
      </c>
      <c r="XL12">
        <v>1</v>
      </c>
      <c r="XM12">
        <v>2</v>
      </c>
      <c r="XN12">
        <v>15412</v>
      </c>
      <c r="XO12">
        <v>4157</v>
      </c>
      <c r="XP12">
        <v>11255</v>
      </c>
      <c r="XQ12">
        <v>9323</v>
      </c>
      <c r="XR12">
        <v>34868</v>
      </c>
      <c r="XS12">
        <v>-25545</v>
      </c>
      <c r="XT12">
        <v>2717313</v>
      </c>
      <c r="XU12">
        <v>2714197</v>
      </c>
      <c r="XV12">
        <v>3116</v>
      </c>
      <c r="XW12">
        <v>-3046</v>
      </c>
      <c r="XX12">
        <v>-3044</v>
      </c>
      <c r="XY12">
        <v>-2</v>
      </c>
      <c r="XZ12">
        <v>4515</v>
      </c>
      <c r="YA12">
        <v>15770</v>
      </c>
      <c r="YB12">
        <v>-11255</v>
      </c>
      <c r="YC12">
        <v>308947</v>
      </c>
      <c r="YD12">
        <v>283402</v>
      </c>
      <c r="YE12">
        <v>25545</v>
      </c>
      <c r="YF12">
        <v>268706</v>
      </c>
      <c r="YG12">
        <v>1082802</v>
      </c>
      <c r="YH12">
        <v>-814096</v>
      </c>
      <c r="YI12">
        <v>1231</v>
      </c>
      <c r="YJ12">
        <v>6316</v>
      </c>
      <c r="YK12">
        <v>15541</v>
      </c>
      <c r="YL12">
        <v>-9225</v>
      </c>
      <c r="YM12">
        <v>-57499</v>
      </c>
      <c r="YN12">
        <v>52099</v>
      </c>
      <c r="YO12">
        <v>-109598</v>
      </c>
      <c r="YP12">
        <v>384817</v>
      </c>
      <c r="YQ12">
        <v>588762</v>
      </c>
      <c r="YR12">
        <v>-203945</v>
      </c>
      <c r="YS12">
        <v>2</v>
      </c>
      <c r="YT12">
        <v>66</v>
      </c>
      <c r="YU12">
        <v>-64</v>
      </c>
      <c r="YV12">
        <v>11977</v>
      </c>
      <c r="YW12">
        <v>1002</v>
      </c>
      <c r="YX12">
        <v>10975</v>
      </c>
      <c r="YY12">
        <v>57044</v>
      </c>
      <c r="YZ12">
        <v>86576</v>
      </c>
      <c r="ZA12">
        <v>-29532</v>
      </c>
      <c r="ZB12">
        <v>3547684</v>
      </c>
      <c r="ZC12">
        <v>3343739</v>
      </c>
      <c r="ZD12">
        <v>203945</v>
      </c>
      <c r="ZE12">
        <v>-4052</v>
      </c>
      <c r="ZF12">
        <v>-4116</v>
      </c>
      <c r="ZG12">
        <v>64</v>
      </c>
      <c r="ZH12">
        <v>9763</v>
      </c>
      <c r="ZI12">
        <v>20738</v>
      </c>
      <c r="ZJ12">
        <v>-10975</v>
      </c>
      <c r="ZK12">
        <v>326169</v>
      </c>
      <c r="ZL12">
        <v>296637</v>
      </c>
      <c r="ZM12">
        <v>29532</v>
      </c>
      <c r="ZN12">
        <v>624969</v>
      </c>
      <c r="ZO12">
        <v>124746</v>
      </c>
      <c r="ZP12">
        <v>500223</v>
      </c>
      <c r="ZQ12">
        <v>-1785</v>
      </c>
      <c r="ZR12">
        <v>-358</v>
      </c>
      <c r="ZS12">
        <v>-1427</v>
      </c>
      <c r="ZT12">
        <v>894</v>
      </c>
      <c r="ZU12">
        <v>-7406</v>
      </c>
      <c r="ZV12">
        <v>8300</v>
      </c>
      <c r="ZW12">
        <v>104272</v>
      </c>
      <c r="ZX12">
        <v>27632</v>
      </c>
      <c r="ZY12">
        <v>76640</v>
      </c>
      <c r="ZZ12">
        <v>6956</v>
      </c>
      <c r="AAA12">
        <v>5308</v>
      </c>
      <c r="AAB12">
        <v>1648</v>
      </c>
      <c r="AAC12">
        <v>779</v>
      </c>
      <c r="AAD12">
        <v>39</v>
      </c>
      <c r="AAE12">
        <v>740</v>
      </c>
      <c r="AAF12">
        <v>0</v>
      </c>
      <c r="AAG12">
        <v>-5891</v>
      </c>
      <c r="AAH12">
        <v>630</v>
      </c>
      <c r="AAI12">
        <v>-6521</v>
      </c>
      <c r="AAJ12">
        <v>-104515</v>
      </c>
      <c r="AAK12">
        <v>694</v>
      </c>
      <c r="AAL12">
        <v>-23</v>
      </c>
      <c r="AAM12">
        <v>-20237</v>
      </c>
      <c r="AAN12">
        <v>198446</v>
      </c>
      <c r="AAO12">
        <v>394974</v>
      </c>
      <c r="AAP12">
        <v>-196528</v>
      </c>
      <c r="AAQ12">
        <v>58</v>
      </c>
      <c r="AAR12">
        <v>4354</v>
      </c>
      <c r="AAS12">
        <v>12351</v>
      </c>
      <c r="AAT12">
        <v>-7997</v>
      </c>
      <c r="AAU12">
        <v>-81159</v>
      </c>
      <c r="AAV12">
        <v>-35264</v>
      </c>
      <c r="AAW12">
        <v>-45895</v>
      </c>
      <c r="AAX12">
        <v>174808</v>
      </c>
      <c r="AAY12">
        <v>375636</v>
      </c>
      <c r="AAZ12">
        <v>-200828</v>
      </c>
      <c r="ABA12">
        <v>-1</v>
      </c>
      <c r="ABB12">
        <v>65</v>
      </c>
      <c r="ABC12">
        <v>-66</v>
      </c>
      <c r="ABD12">
        <v>-3435</v>
      </c>
      <c r="ABE12">
        <v>-3155</v>
      </c>
      <c r="ABF12">
        <v>-280</v>
      </c>
      <c r="ABG12">
        <v>47721</v>
      </c>
      <c r="ABH12">
        <v>51708</v>
      </c>
      <c r="ABI12">
        <v>-3987</v>
      </c>
      <c r="ABJ12">
        <v>830371</v>
      </c>
      <c r="ABK12">
        <v>629543</v>
      </c>
      <c r="ABL12">
        <v>200828</v>
      </c>
      <c r="ABM12">
        <v>-1005</v>
      </c>
      <c r="ABN12">
        <v>-1072</v>
      </c>
      <c r="ABO12">
        <v>67</v>
      </c>
      <c r="ABP12">
        <v>5248</v>
      </c>
      <c r="ABQ12">
        <v>4968</v>
      </c>
      <c r="ABR12">
        <v>280</v>
      </c>
      <c r="ABS12">
        <v>17222</v>
      </c>
      <c r="ABT12">
        <v>13235</v>
      </c>
      <c r="ABU12">
        <v>3987</v>
      </c>
      <c r="ABV12">
        <v>1095273</v>
      </c>
      <c r="ABW12">
        <v>2371233</v>
      </c>
      <c r="ABX12">
        <v>-1275960</v>
      </c>
      <c r="ABY12">
        <v>0</v>
      </c>
      <c r="ABZ12">
        <v>0</v>
      </c>
      <c r="ACA12">
        <v>0</v>
      </c>
      <c r="ACB12">
        <v>3820</v>
      </c>
      <c r="ACC12">
        <v>21387</v>
      </c>
      <c r="ACD12">
        <v>-17567</v>
      </c>
      <c r="ACE12">
        <v>231660</v>
      </c>
      <c r="ACF12">
        <v>364223</v>
      </c>
      <c r="ACG12">
        <v>-132563</v>
      </c>
      <c r="ACH12">
        <v>79019</v>
      </c>
      <c r="ACI12">
        <v>12316</v>
      </c>
      <c r="ACJ12">
        <v>66703</v>
      </c>
      <c r="ACK12">
        <v>0</v>
      </c>
      <c r="ACL12">
        <v>0</v>
      </c>
      <c r="ACM12">
        <v>0</v>
      </c>
      <c r="ACN12">
        <v>0</v>
      </c>
      <c r="ACO12">
        <v>-1836</v>
      </c>
      <c r="ACP12">
        <v>724</v>
      </c>
      <c r="ACQ12">
        <v>-2560</v>
      </c>
      <c r="ACR12">
        <v>718016</v>
      </c>
      <c r="ACS12">
        <v>0</v>
      </c>
      <c r="ACT12">
        <v>21809</v>
      </c>
      <c r="ACU12">
        <v>65254</v>
      </c>
      <c r="ACV12">
        <v>223909</v>
      </c>
      <c r="ACW12">
        <v>0</v>
      </c>
      <c r="ACX12">
        <v>-92</v>
      </c>
      <c r="ACY12">
        <v>45524</v>
      </c>
      <c r="ACZ12">
        <v>817069</v>
      </c>
      <c r="ADA12">
        <v>549738</v>
      </c>
      <c r="ADB12">
        <v>267331</v>
      </c>
      <c r="ADC12">
        <v>0</v>
      </c>
      <c r="ADD12">
        <v>0</v>
      </c>
      <c r="ADE12">
        <v>0</v>
      </c>
      <c r="ADF12">
        <v>-400</v>
      </c>
      <c r="ADG12">
        <v>3750</v>
      </c>
      <c r="ADH12">
        <v>-4150</v>
      </c>
      <c r="ADI12">
        <v>104102</v>
      </c>
      <c r="ADJ12">
        <v>79757</v>
      </c>
      <c r="ADK12">
        <v>24345</v>
      </c>
      <c r="ADL12">
        <v>2116217</v>
      </c>
      <c r="ADM12">
        <v>2383549</v>
      </c>
      <c r="ADN12">
        <v>-267332</v>
      </c>
      <c r="ADO12">
        <v>0</v>
      </c>
      <c r="ADP12">
        <v>0</v>
      </c>
      <c r="ADQ12">
        <v>0</v>
      </c>
      <c r="ADR12">
        <v>25537</v>
      </c>
      <c r="ADS12">
        <v>21387</v>
      </c>
      <c r="ADT12">
        <v>4150</v>
      </c>
      <c r="ADU12">
        <v>340602</v>
      </c>
      <c r="ADV12">
        <v>364947</v>
      </c>
      <c r="ADW12">
        <v>-24345</v>
      </c>
      <c r="ADX12">
        <v>7647</v>
      </c>
      <c r="ADY12">
        <v>705</v>
      </c>
      <c r="ADZ12">
        <v>6942</v>
      </c>
      <c r="AEA12">
        <v>0</v>
      </c>
      <c r="AEB12">
        <v>1868</v>
      </c>
      <c r="AEC12">
        <v>17</v>
      </c>
      <c r="AED12">
        <v>1851</v>
      </c>
      <c r="AEE12">
        <v>444</v>
      </c>
      <c r="AEF12">
        <v>444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705</v>
      </c>
      <c r="AEQ12">
        <v>0</v>
      </c>
      <c r="AER12">
        <v>17</v>
      </c>
      <c r="AES12">
        <v>17</v>
      </c>
      <c r="AET12">
        <v>0</v>
      </c>
      <c r="AEU12">
        <v>444</v>
      </c>
      <c r="AEV12">
        <v>444</v>
      </c>
      <c r="AEW12">
        <v>0</v>
      </c>
      <c r="AEX12">
        <v>7647</v>
      </c>
      <c r="AEY12">
        <v>705</v>
      </c>
      <c r="AEZ12">
        <v>6942</v>
      </c>
      <c r="AFA12">
        <v>0</v>
      </c>
      <c r="AFB12">
        <v>1868</v>
      </c>
      <c r="AFC12">
        <v>17</v>
      </c>
      <c r="AFD12">
        <v>1851</v>
      </c>
      <c r="AFE12">
        <v>444</v>
      </c>
      <c r="AFF12">
        <v>444</v>
      </c>
      <c r="AFG12">
        <v>0</v>
      </c>
      <c r="AFH12">
        <v>292822</v>
      </c>
      <c r="AFI12">
        <v>299027</v>
      </c>
      <c r="AFJ12">
        <v>-6205</v>
      </c>
      <c r="AFK12">
        <v>34455</v>
      </c>
      <c r="AFL12">
        <v>-15264</v>
      </c>
      <c r="AFM12">
        <v>49719</v>
      </c>
      <c r="AFN12">
        <v>1421</v>
      </c>
      <c r="AFO12">
        <v>16956</v>
      </c>
      <c r="AFP12">
        <v>-15535</v>
      </c>
      <c r="AFQ12">
        <v>76721</v>
      </c>
      <c r="AFR12">
        <v>86682</v>
      </c>
      <c r="AFS12">
        <v>-9961</v>
      </c>
      <c r="AFT12">
        <v>80654</v>
      </c>
      <c r="AFU12">
        <v>106884</v>
      </c>
      <c r="AFV12">
        <v>-26230</v>
      </c>
      <c r="AFW12">
        <v>-10310</v>
      </c>
      <c r="AFX12">
        <v>9278</v>
      </c>
      <c r="AFY12">
        <v>-19588</v>
      </c>
      <c r="AFZ12">
        <v>-14</v>
      </c>
      <c r="AGA12">
        <v>-22119</v>
      </c>
      <c r="AGB12">
        <v>-12907</v>
      </c>
      <c r="AGC12">
        <v>-9212</v>
      </c>
      <c r="AGD12">
        <v>36589</v>
      </c>
      <c r="AGE12">
        <v>95822</v>
      </c>
      <c r="AGF12">
        <v>-59233</v>
      </c>
      <c r="AGG12">
        <v>24044</v>
      </c>
      <c r="AGH12">
        <v>0</v>
      </c>
      <c r="AGI12">
        <v>2302</v>
      </c>
      <c r="AGJ12">
        <v>31659</v>
      </c>
      <c r="AGK12">
        <v>-29357</v>
      </c>
      <c r="AGL12">
        <v>565126</v>
      </c>
      <c r="AGM12">
        <v>455557</v>
      </c>
      <c r="AGN12">
        <v>109569</v>
      </c>
      <c r="AGO12">
        <v>157567</v>
      </c>
      <c r="AGP12">
        <v>211802</v>
      </c>
      <c r="AGQ12">
        <v>-54235</v>
      </c>
      <c r="AGR12">
        <v>10201</v>
      </c>
      <c r="AGS12">
        <v>730</v>
      </c>
      <c r="AGT12">
        <v>9471</v>
      </c>
      <c r="AGU12">
        <v>-239051</v>
      </c>
      <c r="AGV12">
        <v>-290022</v>
      </c>
      <c r="AGW12">
        <v>50971</v>
      </c>
      <c r="AGX12">
        <v>37590</v>
      </c>
      <c r="AGY12">
        <v>55491</v>
      </c>
      <c r="AGZ12">
        <v>-17901</v>
      </c>
      <c r="AHA12">
        <v>0</v>
      </c>
      <c r="AHB12">
        <v>-60</v>
      </c>
      <c r="AHC12">
        <v>60</v>
      </c>
      <c r="AHD12">
        <v>2657</v>
      </c>
      <c r="AHE12">
        <v>-3420</v>
      </c>
      <c r="AHF12">
        <v>6077</v>
      </c>
      <c r="AHG12">
        <v>4875</v>
      </c>
      <c r="AHH12">
        <v>7315</v>
      </c>
      <c r="AHI12">
        <v>-2440</v>
      </c>
      <c r="AHJ12">
        <v>975190</v>
      </c>
      <c r="AHK12">
        <v>957290</v>
      </c>
      <c r="AHL12">
        <v>17900</v>
      </c>
      <c r="AHM12">
        <v>181711</v>
      </c>
      <c r="AHN12">
        <v>181771</v>
      </c>
      <c r="AHO12">
        <v>-60</v>
      </c>
      <c r="AHP12">
        <v>11608</v>
      </c>
      <c r="AHQ12">
        <v>17686</v>
      </c>
      <c r="AHR12">
        <v>-6078</v>
      </c>
      <c r="AHS12">
        <v>-182148</v>
      </c>
      <c r="AHT12">
        <v>-184588</v>
      </c>
      <c r="AHU12">
        <v>2440</v>
      </c>
      <c r="AHV12">
        <v>9299339</v>
      </c>
      <c r="AHW12">
        <v>9926349</v>
      </c>
      <c r="AHX12">
        <v>-627010</v>
      </c>
      <c r="AHY12">
        <v>30385</v>
      </c>
      <c r="AHZ12">
        <v>-15910</v>
      </c>
      <c r="AIA12">
        <v>46295</v>
      </c>
      <c r="AIB12">
        <v>259235</v>
      </c>
      <c r="AIC12">
        <v>970719</v>
      </c>
      <c r="AID12">
        <v>-711484</v>
      </c>
      <c r="AIE12">
        <v>1082536</v>
      </c>
      <c r="AIF12">
        <v>1062397</v>
      </c>
      <c r="AIG12">
        <v>20139</v>
      </c>
      <c r="AIH12">
        <v>777231</v>
      </c>
      <c r="AII12">
        <v>927335</v>
      </c>
      <c r="AIJ12">
        <v>-150104</v>
      </c>
      <c r="AIK12">
        <v>-11864</v>
      </c>
      <c r="AIL12">
        <v>9278</v>
      </c>
      <c r="AIM12">
        <v>-21142</v>
      </c>
      <c r="AIN12">
        <v>7990</v>
      </c>
      <c r="AIO12">
        <v>2039</v>
      </c>
      <c r="AIP12">
        <v>5951</v>
      </c>
      <c r="AIQ12">
        <v>-12505</v>
      </c>
      <c r="AIR12">
        <v>-91091</v>
      </c>
      <c r="AIS12">
        <v>78586</v>
      </c>
      <c r="AIT12">
        <v>3803227</v>
      </c>
      <c r="AIU12">
        <v>1918718</v>
      </c>
      <c r="AIV12">
        <v>1884509</v>
      </c>
      <c r="AIW12">
        <v>0</v>
      </c>
      <c r="AIX12">
        <v>-26283</v>
      </c>
      <c r="AIY12">
        <v>26283</v>
      </c>
      <c r="AIZ12">
        <v>639538</v>
      </c>
      <c r="AJA12">
        <v>202</v>
      </c>
      <c r="AJB12">
        <v>639336</v>
      </c>
      <c r="AJC12">
        <v>154446</v>
      </c>
      <c r="AJD12">
        <v>238349</v>
      </c>
      <c r="AJE12">
        <v>-83903</v>
      </c>
      <c r="AJF12">
        <v>3075470</v>
      </c>
      <c r="AJG12">
        <v>4123616</v>
      </c>
      <c r="AJH12">
        <v>-1048146</v>
      </c>
      <c r="AJI12">
        <v>159127</v>
      </c>
      <c r="AJJ12">
        <v>210571</v>
      </c>
      <c r="AJK12">
        <v>-51444</v>
      </c>
      <c r="AJL12">
        <v>893251</v>
      </c>
      <c r="AJM12">
        <v>758444</v>
      </c>
      <c r="AJN12">
        <v>134807</v>
      </c>
      <c r="AJO12">
        <v>73546</v>
      </c>
      <c r="AJP12">
        <v>19660</v>
      </c>
      <c r="AJQ12">
        <v>53886</v>
      </c>
      <c r="AJR12">
        <v>3083047</v>
      </c>
      <c r="AJS12">
        <v>3135356</v>
      </c>
      <c r="AJT12">
        <v>-52309</v>
      </c>
      <c r="AJU12">
        <v>3</v>
      </c>
      <c r="AJV12">
        <v>-4</v>
      </c>
      <c r="AJW12">
        <v>7</v>
      </c>
      <c r="AJX12">
        <v>138052</v>
      </c>
      <c r="AJY12">
        <v>204814</v>
      </c>
      <c r="AJZ12">
        <v>-66762</v>
      </c>
      <c r="AKA12">
        <v>349133</v>
      </c>
      <c r="AKB12">
        <v>417841</v>
      </c>
      <c r="AKC12">
        <v>-68708</v>
      </c>
      <c r="AKD12">
        <v>16955267</v>
      </c>
      <c r="AKE12">
        <v>16896017</v>
      </c>
      <c r="AKF12">
        <v>59250</v>
      </c>
      <c r="AKG12">
        <v>177649</v>
      </c>
      <c r="AKH12">
        <v>177656</v>
      </c>
      <c r="AKI12">
        <v>-7</v>
      </c>
      <c r="AKJ12">
        <v>1800015</v>
      </c>
      <c r="AKK12">
        <v>1731403</v>
      </c>
      <c r="AKL12">
        <v>68612</v>
      </c>
      <c r="AKM12">
        <v>1298023</v>
      </c>
      <c r="AKN12">
        <v>1229315</v>
      </c>
      <c r="AKO12">
        <v>68708</v>
      </c>
      <c r="AKP12">
        <v>7792</v>
      </c>
      <c r="AKQ12">
        <v>7792</v>
      </c>
      <c r="AKR12">
        <v>1484164</v>
      </c>
      <c r="AKS12">
        <v>662787</v>
      </c>
      <c r="AKT12">
        <v>2146951</v>
      </c>
      <c r="AKU12">
        <v>4779</v>
      </c>
      <c r="AKV12">
        <v>6903</v>
      </c>
      <c r="AKW12">
        <v>11682</v>
      </c>
      <c r="AKX12">
        <v>62684</v>
      </c>
      <c r="AKY12">
        <v>752409</v>
      </c>
      <c r="AKZ12">
        <v>1885074</v>
      </c>
      <c r="ALA12">
        <v>11538</v>
      </c>
      <c r="ALB12">
        <v>126384</v>
      </c>
      <c r="ALC12">
        <v>11428</v>
      </c>
      <c r="ALD12">
        <v>149408</v>
      </c>
      <c r="ALE12">
        <v>298759</v>
      </c>
      <c r="ALF12">
        <v>8670</v>
      </c>
      <c r="ALG12">
        <v>5130</v>
      </c>
      <c r="ALH12">
        <v>2889</v>
      </c>
      <c r="ALI12">
        <v>36929</v>
      </c>
      <c r="ALJ12">
        <v>53618</v>
      </c>
      <c r="ALK12">
        <v>10797</v>
      </c>
      <c r="ALL12">
        <v>88636</v>
      </c>
      <c r="ALM12">
        <v>105170</v>
      </c>
      <c r="ALN12">
        <v>557785</v>
      </c>
      <c r="ALO12">
        <v>762388</v>
      </c>
      <c r="ALP12">
        <v>83</v>
      </c>
      <c r="ALQ12">
        <v>13319</v>
      </c>
      <c r="ALR12">
        <v>13403</v>
      </c>
      <c r="ALS12">
        <v>2306994</v>
      </c>
      <c r="ALT12">
        <v>40349</v>
      </c>
      <c r="ALU12">
        <v>537389</v>
      </c>
      <c r="ALV12">
        <v>276520</v>
      </c>
      <c r="ALW12">
        <v>937013</v>
      </c>
      <c r="ALX12">
        <v>1791272</v>
      </c>
      <c r="ALY12">
        <v>40313</v>
      </c>
      <c r="ALZ12">
        <v>335614</v>
      </c>
      <c r="AMA12">
        <v>250544</v>
      </c>
      <c r="AMB12">
        <v>546246</v>
      </c>
      <c r="AMC12">
        <v>1172717</v>
      </c>
      <c r="AMD12">
        <v>36</v>
      </c>
      <c r="AME12">
        <v>201775</v>
      </c>
      <c r="AMF12">
        <v>25976</v>
      </c>
      <c r="AMG12">
        <v>390767</v>
      </c>
      <c r="AMH12">
        <v>618555</v>
      </c>
      <c r="AMI12">
        <v>2869</v>
      </c>
      <c r="AMJ12">
        <v>121254</v>
      </c>
      <c r="AMK12">
        <v>3677</v>
      </c>
      <c r="AML12">
        <v>92257</v>
      </c>
      <c r="AMM12">
        <v>220056</v>
      </c>
      <c r="AMN12">
        <v>5007161</v>
      </c>
      <c r="AMO12">
        <v>-388545</v>
      </c>
      <c r="AMP12">
        <v>-757948</v>
      </c>
      <c r="AMQ12">
        <v>-1146493</v>
      </c>
      <c r="AMR12">
        <v>70181</v>
      </c>
      <c r="AMS12">
        <v>293603</v>
      </c>
      <c r="AMT12">
        <v>188915</v>
      </c>
      <c r="AMU12">
        <v>794951</v>
      </c>
      <c r="AMV12">
        <v>1585984</v>
      </c>
      <c r="AMW12">
        <v>-5968</v>
      </c>
      <c r="AMX12">
        <v>-5968</v>
      </c>
      <c r="AMY12">
        <v>-43238</v>
      </c>
      <c r="AMZ12">
        <v>-105751</v>
      </c>
      <c r="ANA12">
        <v>-180850</v>
      </c>
      <c r="ANB12">
        <v>-335806</v>
      </c>
      <c r="ANC12">
        <v>-42659</v>
      </c>
      <c r="AND12">
        <v>-110957</v>
      </c>
      <c r="ANE12">
        <v>-192607</v>
      </c>
      <c r="ANF12">
        <v>-352190</v>
      </c>
      <c r="ANG12">
        <v>665283</v>
      </c>
      <c r="ANH12">
        <v>0</v>
      </c>
      <c r="ANI12">
        <v>579</v>
      </c>
      <c r="ANJ12">
        <v>-2939</v>
      </c>
      <c r="ANK12">
        <v>-11757</v>
      </c>
      <c r="ANL12">
        <v>-14117</v>
      </c>
      <c r="ANM12">
        <v>0</v>
      </c>
      <c r="ANN12">
        <v>0</v>
      </c>
      <c r="ANO12">
        <v>-2267</v>
      </c>
      <c r="ANP12">
        <v>0</v>
      </c>
      <c r="ANQ12">
        <v>-2267</v>
      </c>
      <c r="ANR12">
        <v>20139</v>
      </c>
      <c r="ANS12">
        <v>78587</v>
      </c>
      <c r="ANT12">
        <v>-83903</v>
      </c>
      <c r="ANU12">
        <v>53886</v>
      </c>
      <c r="ANV12">
        <v>-68708</v>
      </c>
      <c r="ANW12">
        <v>68709</v>
      </c>
      <c r="ANX12">
        <v>0</v>
      </c>
      <c r="ANY12">
        <v>4898</v>
      </c>
      <c r="ANZ12">
        <v>-2449</v>
      </c>
      <c r="AOA12">
        <v>-3685</v>
      </c>
      <c r="AOB12">
        <v>1236</v>
      </c>
      <c r="AOC12">
        <v>-1236</v>
      </c>
      <c r="AOD12">
        <v>6487</v>
      </c>
      <c r="AOE12">
        <v>304293</v>
      </c>
      <c r="AOF12">
        <v>310780</v>
      </c>
      <c r="AOG12">
        <v>1112</v>
      </c>
      <c r="AOH12">
        <v>32600</v>
      </c>
      <c r="AOI12">
        <v>33712</v>
      </c>
      <c r="AOJ12">
        <v>35391</v>
      </c>
      <c r="AOK12">
        <v>66958</v>
      </c>
      <c r="AOL12">
        <v>102349</v>
      </c>
      <c r="AOM12">
        <v>-30645</v>
      </c>
      <c r="AON12">
        <v>142277</v>
      </c>
      <c r="AOO12">
        <v>111632</v>
      </c>
      <c r="AOP12">
        <v>-12347</v>
      </c>
      <c r="AOQ12">
        <v>140962</v>
      </c>
      <c r="AOR12">
        <v>128615</v>
      </c>
      <c r="AOS12">
        <v>12346</v>
      </c>
      <c r="AOT12">
        <v>546127</v>
      </c>
      <c r="AOU12">
        <v>558473</v>
      </c>
      <c r="AOV12">
        <v>-27004</v>
      </c>
      <c r="AOW12">
        <v>68242</v>
      </c>
      <c r="AOX12">
        <v>41238</v>
      </c>
      <c r="AOY12">
        <v>7787</v>
      </c>
      <c r="AOZ12">
        <v>15837</v>
      </c>
      <c r="APA12">
        <v>983</v>
      </c>
      <c r="APB12">
        <v>56810</v>
      </c>
      <c r="APC12">
        <v>57793</v>
      </c>
      <c r="APD12">
        <v>2398</v>
      </c>
      <c r="APE12">
        <v>49339</v>
      </c>
      <c r="APF12">
        <v>51737</v>
      </c>
      <c r="APG12">
        <v>-2398</v>
      </c>
      <c r="APH12">
        <v>125052</v>
      </c>
      <c r="API12">
        <v>122654</v>
      </c>
      <c r="APJ12">
        <v>-68585</v>
      </c>
      <c r="APK12">
        <v>78460</v>
      </c>
      <c r="APL12">
        <v>9875</v>
      </c>
      <c r="APM12">
        <v>0</v>
      </c>
      <c r="APN12">
        <v>64455</v>
      </c>
      <c r="APO12">
        <v>3280</v>
      </c>
      <c r="APP12">
        <v>850</v>
      </c>
      <c r="APQ12">
        <v>651</v>
      </c>
      <c r="APR12">
        <v>1501</v>
      </c>
      <c r="APS12">
        <v>-851</v>
      </c>
      <c r="APT12">
        <v>78460</v>
      </c>
      <c r="APU12">
        <v>77609</v>
      </c>
      <c r="APV12">
        <v>0</v>
      </c>
      <c r="APW12">
        <v>16211</v>
      </c>
      <c r="APX12">
        <v>1790</v>
      </c>
      <c r="APY12">
        <v>-16211</v>
      </c>
      <c r="APZ12">
        <v>18001</v>
      </c>
      <c r="AQA12">
        <v>95661</v>
      </c>
      <c r="AQB12">
        <v>159348</v>
      </c>
      <c r="AQC12">
        <v>255009</v>
      </c>
      <c r="AQD12">
        <v>-22886</v>
      </c>
      <c r="AQE12">
        <v>32600</v>
      </c>
      <c r="AQF12">
        <v>9714</v>
      </c>
      <c r="AQG12">
        <v>-44899</v>
      </c>
      <c r="AQH12">
        <v>65168</v>
      </c>
      <c r="AQI12">
        <v>20269</v>
      </c>
      <c r="AQJ12">
        <v>-30059</v>
      </c>
      <c r="AQK12">
        <v>57229</v>
      </c>
      <c r="AQL12">
        <v>27170</v>
      </c>
      <c r="AQM12">
        <v>2183</v>
      </c>
      <c r="AQN12">
        <v>62924</v>
      </c>
      <c r="AQO12">
        <v>65107</v>
      </c>
      <c r="AQP12">
        <v>-2183</v>
      </c>
      <c r="AQQ12">
        <v>314344</v>
      </c>
      <c r="AQR12">
        <v>312161</v>
      </c>
      <c r="AQS12">
        <v>6414</v>
      </c>
      <c r="AQT12">
        <v>-1756</v>
      </c>
      <c r="AQU12">
        <v>4658</v>
      </c>
      <c r="AQV12">
        <v>0</v>
      </c>
      <c r="AQW12">
        <v>0</v>
      </c>
      <c r="AQX12">
        <v>11364</v>
      </c>
      <c r="AQY12">
        <v>12026</v>
      </c>
      <c r="AQZ12">
        <v>23390</v>
      </c>
      <c r="ARA12">
        <v>-17778</v>
      </c>
      <c r="ARB12">
        <v>28048</v>
      </c>
      <c r="ARC12">
        <v>10270</v>
      </c>
      <c r="ARD12">
        <v>17778</v>
      </c>
      <c r="ARE12">
        <v>10270</v>
      </c>
      <c r="ARF12">
        <v>28048</v>
      </c>
      <c r="ARG12">
        <v>28968</v>
      </c>
      <c r="ARH12">
        <v>118154</v>
      </c>
      <c r="ARI12">
        <v>27429</v>
      </c>
      <c r="ARJ12">
        <v>244129</v>
      </c>
      <c r="ARK12">
        <v>418680</v>
      </c>
      <c r="ARL12">
        <v>90476</v>
      </c>
      <c r="ARM12">
        <v>24186</v>
      </c>
      <c r="ARN12">
        <v>-114997</v>
      </c>
      <c r="ARO12">
        <v>0</v>
      </c>
      <c r="ARP12">
        <v>334</v>
      </c>
      <c r="ARQ12">
        <v>738</v>
      </c>
      <c r="ARR12">
        <v>1072</v>
      </c>
      <c r="ARS12">
        <v>-334</v>
      </c>
      <c r="ART12">
        <v>114997</v>
      </c>
      <c r="ARU12">
        <v>114663</v>
      </c>
      <c r="ARV12">
        <v>-44618</v>
      </c>
      <c r="ARW12">
        <v>-261412</v>
      </c>
      <c r="ARX12">
        <v>304202</v>
      </c>
      <c r="ARY12">
        <v>0</v>
      </c>
      <c r="ARZ12">
        <v>1828</v>
      </c>
      <c r="ASA12">
        <v>323</v>
      </c>
      <c r="ASB12">
        <v>2151</v>
      </c>
      <c r="ASC12">
        <v>-1828</v>
      </c>
      <c r="ASD12">
        <v>306030</v>
      </c>
      <c r="ASE12">
        <v>304202</v>
      </c>
      <c r="ASF12">
        <v>8706</v>
      </c>
      <c r="ASG12">
        <v>31181</v>
      </c>
      <c r="ASH12">
        <v>39887</v>
      </c>
      <c r="ASI12">
        <v>-30044</v>
      </c>
      <c r="ASJ12">
        <v>45520</v>
      </c>
      <c r="ASK12">
        <v>15476</v>
      </c>
      <c r="ASL12">
        <v>6382</v>
      </c>
      <c r="ASM12">
        <v>54706</v>
      </c>
      <c r="ASN12">
        <v>61088</v>
      </c>
      <c r="ASO12">
        <v>-19400</v>
      </c>
      <c r="ASP12">
        <v>28063</v>
      </c>
      <c r="ASQ12">
        <v>8663</v>
      </c>
      <c r="ASR12">
        <v>34355</v>
      </c>
      <c r="ASS12">
        <v>7037</v>
      </c>
      <c r="AST12">
        <v>41392</v>
      </c>
      <c r="ASU12">
        <v>-34356</v>
      </c>
      <c r="ASV12">
        <v>159470</v>
      </c>
      <c r="ASW12">
        <v>125114</v>
      </c>
      <c r="ASX12">
        <v>458</v>
      </c>
      <c r="ASY12">
        <v>-26512</v>
      </c>
      <c r="ASZ12">
        <v>29523</v>
      </c>
      <c r="ATA12">
        <v>3011</v>
      </c>
      <c r="ATB12">
        <v>10130</v>
      </c>
      <c r="ATC12">
        <v>11214</v>
      </c>
      <c r="ATD12">
        <v>-8596</v>
      </c>
      <c r="ATE12">
        <v>8595</v>
      </c>
      <c r="ATF12">
        <v>29523</v>
      </c>
      <c r="ATG12">
        <v>38118</v>
      </c>
      <c r="ATH12">
        <v>-11395</v>
      </c>
      <c r="ATI12">
        <v>-1910</v>
      </c>
      <c r="ATJ12">
        <v>1910</v>
      </c>
      <c r="ATK12">
        <v>11395</v>
      </c>
      <c r="ATL12">
        <v>13305</v>
      </c>
      <c r="ATM12">
        <v>458</v>
      </c>
      <c r="ATN12">
        <v>-15117</v>
      </c>
      <c r="ATO12">
        <v>18128</v>
      </c>
      <c r="ATP12">
        <v>3011</v>
      </c>
      <c r="ATQ12">
        <v>10130</v>
      </c>
      <c r="ATR12">
        <v>11214</v>
      </c>
      <c r="ATS12">
        <v>-6685</v>
      </c>
      <c r="ATT12">
        <v>6685</v>
      </c>
      <c r="ATU12">
        <v>18128</v>
      </c>
      <c r="ATV12">
        <v>24813</v>
      </c>
      <c r="ATW12">
        <v>248565</v>
      </c>
      <c r="ATX12">
        <v>3074</v>
      </c>
      <c r="ATY12">
        <v>-3074</v>
      </c>
      <c r="ATZ12">
        <v>251639</v>
      </c>
      <c r="AUA12">
        <v>248565</v>
      </c>
      <c r="AUB12">
        <v>-15817</v>
      </c>
      <c r="AUC12">
        <v>480076</v>
      </c>
      <c r="AUD12">
        <v>-422667</v>
      </c>
      <c r="AUE12">
        <v>-38670</v>
      </c>
      <c r="AUF12">
        <v>-2922</v>
      </c>
      <c r="AUG12">
        <v>3590</v>
      </c>
      <c r="AUH12">
        <v>668</v>
      </c>
      <c r="AUI12">
        <v>2922</v>
      </c>
      <c r="AUJ12">
        <v>477154</v>
      </c>
      <c r="AUK12">
        <v>480076</v>
      </c>
      <c r="AUL12">
        <v>2005</v>
      </c>
      <c r="AUM12">
        <v>2005</v>
      </c>
      <c r="AUN12">
        <v>2005</v>
      </c>
      <c r="AUO12">
        <v>2005</v>
      </c>
      <c r="AUP12">
        <v>2005</v>
      </c>
      <c r="AUQ12">
        <v>2005</v>
      </c>
      <c r="AUR12">
        <v>-3253</v>
      </c>
      <c r="AUS12">
        <v>25343</v>
      </c>
      <c r="AUT12">
        <v>2061</v>
      </c>
      <c r="AUU12">
        <v>27404</v>
      </c>
      <c r="AUV12">
        <v>-10356</v>
      </c>
      <c r="AUW12">
        <v>-11734</v>
      </c>
      <c r="AUX12">
        <v>0</v>
      </c>
      <c r="AUY12">
        <v>27404</v>
      </c>
      <c r="AUZ12">
        <v>-3253</v>
      </c>
      <c r="AVA12">
        <v>273907</v>
      </c>
      <c r="AVB12">
        <v>2061</v>
      </c>
      <c r="AVC12">
        <v>275968</v>
      </c>
      <c r="AVD12">
        <v>-10356</v>
      </c>
      <c r="AVE12">
        <v>-11734</v>
      </c>
      <c r="AVF12">
        <v>3074</v>
      </c>
      <c r="AVG12">
        <v>-3075</v>
      </c>
      <c r="AVH12">
        <v>279043</v>
      </c>
      <c r="AVI12">
        <v>275968</v>
      </c>
      <c r="AVJ12">
        <v>-37795</v>
      </c>
      <c r="AVK12">
        <v>-248219</v>
      </c>
      <c r="AVL12">
        <v>742516</v>
      </c>
      <c r="AVM12">
        <v>53331</v>
      </c>
      <c r="AVN12">
        <v>795847</v>
      </c>
      <c r="AVO12">
        <v>-461587</v>
      </c>
      <c r="AVP12">
        <v>5085</v>
      </c>
      <c r="AVQ12">
        <v>3988</v>
      </c>
      <c r="AVR12">
        <v>9073</v>
      </c>
      <c r="AVS12">
        <v>-5085</v>
      </c>
      <c r="AVT12">
        <v>800932</v>
      </c>
      <c r="AVU12">
        <v>795847</v>
      </c>
      <c r="AVV12">
        <v>74827</v>
      </c>
      <c r="AVW12">
        <v>506699</v>
      </c>
      <c r="AVX12">
        <v>739518</v>
      </c>
      <c r="AVY12">
        <v>244129</v>
      </c>
      <c r="AVZ12">
        <v>1565173</v>
      </c>
      <c r="AWA12">
        <v>67835</v>
      </c>
      <c r="AWB12">
        <v>460364</v>
      </c>
      <c r="AWC12">
        <v>681031</v>
      </c>
      <c r="AWD12">
        <v>87947</v>
      </c>
      <c r="AWE12">
        <v>1297177</v>
      </c>
    </row>
    <row r="13" spans="1:1279" x14ac:dyDescent="0.2">
      <c r="A13" t="s">
        <v>1362</v>
      </c>
      <c r="B13">
        <v>30478</v>
      </c>
      <c r="C13">
        <v>47674</v>
      </c>
      <c r="D13">
        <v>136764</v>
      </c>
      <c r="E13">
        <v>362682</v>
      </c>
      <c r="F13">
        <v>577598</v>
      </c>
      <c r="G13">
        <v>-407166</v>
      </c>
      <c r="H13">
        <v>-797472</v>
      </c>
      <c r="I13">
        <v>-1204639</v>
      </c>
      <c r="J13">
        <v>-1055</v>
      </c>
      <c r="K13">
        <v>1138</v>
      </c>
      <c r="L13">
        <v>83</v>
      </c>
      <c r="M13">
        <v>-2334</v>
      </c>
      <c r="N13">
        <v>4450</v>
      </c>
      <c r="O13">
        <v>2116</v>
      </c>
      <c r="P13">
        <v>171</v>
      </c>
      <c r="Q13">
        <v>8124</v>
      </c>
      <c r="R13">
        <v>8295</v>
      </c>
      <c r="S13">
        <v>3915</v>
      </c>
      <c r="T13">
        <v>-1080</v>
      </c>
      <c r="U13">
        <v>2835</v>
      </c>
      <c r="V13">
        <v>-699</v>
      </c>
      <c r="W13">
        <v>1135</v>
      </c>
      <c r="X13">
        <v>436</v>
      </c>
      <c r="Y13">
        <v>699</v>
      </c>
      <c r="Z13">
        <v>12631</v>
      </c>
      <c r="AA13">
        <v>13330</v>
      </c>
      <c r="AB13">
        <v>-73772</v>
      </c>
      <c r="AC13">
        <v>0</v>
      </c>
      <c r="AD13">
        <v>73772</v>
      </c>
      <c r="AE13">
        <v>0</v>
      </c>
      <c r="AF13">
        <v>0</v>
      </c>
      <c r="AG13">
        <v>0</v>
      </c>
      <c r="AH13">
        <v>73772</v>
      </c>
      <c r="AI13">
        <v>73772</v>
      </c>
      <c r="AJ13">
        <v>7258</v>
      </c>
      <c r="AK13">
        <v>47674</v>
      </c>
      <c r="AL13">
        <v>62970</v>
      </c>
      <c r="AM13">
        <v>161474</v>
      </c>
      <c r="AN13">
        <v>279376</v>
      </c>
      <c r="AO13">
        <v>-853411</v>
      </c>
      <c r="AP13">
        <v>2597266</v>
      </c>
      <c r="AQ13">
        <v>2710511</v>
      </c>
      <c r="AR13">
        <v>-113245</v>
      </c>
      <c r="AS13">
        <v>-38</v>
      </c>
      <c r="AT13">
        <v>0</v>
      </c>
      <c r="AU13">
        <v>-38</v>
      </c>
      <c r="AV13">
        <v>-57469</v>
      </c>
      <c r="AW13">
        <v>-22649</v>
      </c>
      <c r="AX13">
        <v>-34820</v>
      </c>
      <c r="AY13">
        <v>117551</v>
      </c>
      <c r="AZ13">
        <v>181179</v>
      </c>
      <c r="BA13">
        <v>-63628</v>
      </c>
      <c r="BB13">
        <v>164147</v>
      </c>
      <c r="BC13">
        <v>561728</v>
      </c>
      <c r="BD13">
        <v>-397581</v>
      </c>
      <c r="BE13">
        <v>767</v>
      </c>
      <c r="BF13">
        <v>0</v>
      </c>
      <c r="BG13">
        <v>767</v>
      </c>
      <c r="BH13">
        <v>-6557</v>
      </c>
      <c r="BI13">
        <v>-23558</v>
      </c>
      <c r="BJ13">
        <v>17001</v>
      </c>
      <c r="BK13">
        <v>-3768</v>
      </c>
      <c r="BL13">
        <v>-73308</v>
      </c>
      <c r="BM13">
        <v>69540</v>
      </c>
      <c r="BN13">
        <v>175803</v>
      </c>
      <c r="BO13">
        <v>16073</v>
      </c>
      <c r="BP13">
        <v>159730</v>
      </c>
      <c r="BQ13">
        <v>0</v>
      </c>
      <c r="BR13">
        <v>-5205</v>
      </c>
      <c r="BS13">
        <v>7</v>
      </c>
      <c r="BT13">
        <v>-5212</v>
      </c>
      <c r="BU13">
        <v>8385</v>
      </c>
      <c r="BV13">
        <v>859</v>
      </c>
      <c r="BW13">
        <v>7526</v>
      </c>
      <c r="BX13">
        <v>2394254</v>
      </c>
      <c r="BY13">
        <v>2420727</v>
      </c>
      <c r="BZ13">
        <v>-26473</v>
      </c>
      <c r="CA13">
        <v>-37</v>
      </c>
      <c r="CB13">
        <v>0</v>
      </c>
      <c r="CC13">
        <v>-37</v>
      </c>
      <c r="CD13">
        <v>-42192</v>
      </c>
      <c r="CE13">
        <v>-22835</v>
      </c>
      <c r="CF13">
        <v>-19357</v>
      </c>
      <c r="CG13">
        <v>140407</v>
      </c>
      <c r="CH13">
        <v>229407</v>
      </c>
      <c r="CI13">
        <v>-89000</v>
      </c>
      <c r="CJ13">
        <v>163939</v>
      </c>
      <c r="CK13">
        <v>519572</v>
      </c>
      <c r="CL13">
        <v>-355633</v>
      </c>
      <c r="CM13">
        <v>767</v>
      </c>
      <c r="CN13">
        <v>0</v>
      </c>
      <c r="CO13">
        <v>767</v>
      </c>
      <c r="CP13">
        <v>-6557</v>
      </c>
      <c r="CQ13">
        <v>-24797</v>
      </c>
      <c r="CR13">
        <v>18240</v>
      </c>
      <c r="CS13">
        <v>-3265</v>
      </c>
      <c r="CT13">
        <v>-54684</v>
      </c>
      <c r="CU13">
        <v>51419</v>
      </c>
      <c r="CV13">
        <v>163977</v>
      </c>
      <c r="CW13">
        <v>16073</v>
      </c>
      <c r="CX13">
        <v>147904</v>
      </c>
      <c r="CY13">
        <v>0</v>
      </c>
      <c r="CZ13">
        <v>-4466</v>
      </c>
      <c r="DA13">
        <v>7</v>
      </c>
      <c r="DB13">
        <v>-4473</v>
      </c>
      <c r="DC13">
        <v>4630</v>
      </c>
      <c r="DD13">
        <v>859</v>
      </c>
      <c r="DE13">
        <v>3771</v>
      </c>
      <c r="DF13">
        <v>137843</v>
      </c>
      <c r="DG13">
        <v>106410</v>
      </c>
      <c r="DH13">
        <v>31433</v>
      </c>
      <c r="DI13">
        <v>-732</v>
      </c>
      <c r="DJ13">
        <v>1267</v>
      </c>
      <c r="DK13">
        <v>-5224</v>
      </c>
      <c r="DL13">
        <v>6491</v>
      </c>
      <c r="DM13">
        <v>-38492</v>
      </c>
      <c r="DN13">
        <v>-7413</v>
      </c>
      <c r="DO13">
        <v>-31079</v>
      </c>
      <c r="DP13">
        <v>924890</v>
      </c>
      <c r="DQ13">
        <v>722119</v>
      </c>
      <c r="DR13">
        <v>202771</v>
      </c>
      <c r="DS13">
        <v>0</v>
      </c>
      <c r="DT13">
        <v>-2</v>
      </c>
      <c r="DU13">
        <v>2</v>
      </c>
      <c r="DV13">
        <v>-20172</v>
      </c>
      <c r="DW13">
        <v>-19270</v>
      </c>
      <c r="DX13">
        <v>-902</v>
      </c>
      <c r="DY13">
        <v>87973</v>
      </c>
      <c r="DZ13">
        <v>23083</v>
      </c>
      <c r="EA13">
        <v>64890</v>
      </c>
      <c r="EB13">
        <v>2860012</v>
      </c>
      <c r="EC13">
        <v>3062783</v>
      </c>
      <c r="ED13">
        <v>-202771</v>
      </c>
      <c r="EE13">
        <v>-2</v>
      </c>
      <c r="EF13">
        <v>0</v>
      </c>
      <c r="EG13">
        <v>-2</v>
      </c>
      <c r="EH13">
        <v>-51948</v>
      </c>
      <c r="EI13">
        <v>-52850</v>
      </c>
      <c r="EJ13">
        <v>902</v>
      </c>
      <c r="EK13">
        <v>103279</v>
      </c>
      <c r="EL13">
        <v>168169</v>
      </c>
      <c r="EM13">
        <v>-64890</v>
      </c>
      <c r="EN13">
        <v>143806</v>
      </c>
      <c r="EO13">
        <v>114120</v>
      </c>
      <c r="EP13">
        <v>29686</v>
      </c>
      <c r="EQ13">
        <v>-734</v>
      </c>
      <c r="ER13">
        <v>20112</v>
      </c>
      <c r="ES13">
        <v>-4955</v>
      </c>
      <c r="ET13">
        <v>25067</v>
      </c>
      <c r="EU13">
        <v>-57240</v>
      </c>
      <c r="EV13">
        <v>-6539</v>
      </c>
      <c r="EW13">
        <v>-50701</v>
      </c>
      <c r="EX13">
        <v>1065607</v>
      </c>
      <c r="EY13">
        <v>744197</v>
      </c>
      <c r="EZ13">
        <v>321410</v>
      </c>
      <c r="FA13">
        <v>0</v>
      </c>
      <c r="FB13">
        <v>-5</v>
      </c>
      <c r="FC13">
        <v>5</v>
      </c>
      <c r="FD13">
        <v>-34442</v>
      </c>
      <c r="FE13">
        <v>-32407</v>
      </c>
      <c r="FF13">
        <v>-2035</v>
      </c>
      <c r="FG13">
        <v>81492</v>
      </c>
      <c r="FH13">
        <v>44230</v>
      </c>
      <c r="FI13">
        <v>37262</v>
      </c>
      <c r="FJ13">
        <v>3081022</v>
      </c>
      <c r="FK13">
        <v>3402432</v>
      </c>
      <c r="FL13">
        <v>-321410</v>
      </c>
      <c r="FM13">
        <v>-5</v>
      </c>
      <c r="FN13">
        <v>0</v>
      </c>
      <c r="FO13">
        <v>-5</v>
      </c>
      <c r="FP13">
        <v>-49119</v>
      </c>
      <c r="FQ13">
        <v>-51154</v>
      </c>
      <c r="FR13">
        <v>2035</v>
      </c>
      <c r="FS13">
        <v>64928</v>
      </c>
      <c r="FT13">
        <v>102190</v>
      </c>
      <c r="FU13">
        <v>-37262</v>
      </c>
      <c r="FV13">
        <v>203012</v>
      </c>
      <c r="FW13">
        <v>289784</v>
      </c>
      <c r="FX13">
        <v>-86772</v>
      </c>
      <c r="FY13">
        <v>-1</v>
      </c>
      <c r="FZ13">
        <v>0</v>
      </c>
      <c r="GA13">
        <v>-1</v>
      </c>
      <c r="GB13">
        <v>-15277</v>
      </c>
      <c r="GC13">
        <v>187</v>
      </c>
      <c r="GD13">
        <v>-15464</v>
      </c>
      <c r="GE13">
        <v>-22855</v>
      </c>
      <c r="GF13">
        <v>-48229</v>
      </c>
      <c r="GG13">
        <v>25374</v>
      </c>
      <c r="GH13">
        <v>208</v>
      </c>
      <c r="GI13">
        <v>42156</v>
      </c>
      <c r="GJ13">
        <v>-41948</v>
      </c>
      <c r="GK13">
        <v>0</v>
      </c>
      <c r="GL13">
        <v>0</v>
      </c>
      <c r="GM13">
        <v>1239</v>
      </c>
      <c r="GN13">
        <v>-1239</v>
      </c>
      <c r="GO13">
        <v>-503</v>
      </c>
      <c r="GP13">
        <v>-18624</v>
      </c>
      <c r="GQ13">
        <v>18121</v>
      </c>
      <c r="GR13">
        <v>11827</v>
      </c>
      <c r="GS13">
        <v>0</v>
      </c>
      <c r="GT13">
        <v>-740</v>
      </c>
      <c r="GU13">
        <v>3755</v>
      </c>
      <c r="GV13">
        <v>5964</v>
      </c>
      <c r="GW13">
        <v>7710</v>
      </c>
      <c r="GX13">
        <v>-1746</v>
      </c>
      <c r="GY13">
        <v>-2</v>
      </c>
      <c r="GZ13">
        <v>18845</v>
      </c>
      <c r="HA13">
        <v>270</v>
      </c>
      <c r="HB13">
        <v>18575</v>
      </c>
      <c r="HC13">
        <v>-18748</v>
      </c>
      <c r="HD13">
        <v>873</v>
      </c>
      <c r="HE13">
        <v>-19621</v>
      </c>
      <c r="HF13">
        <v>140717</v>
      </c>
      <c r="HG13">
        <v>22078</v>
      </c>
      <c r="HH13">
        <v>118639</v>
      </c>
      <c r="HI13">
        <v>0</v>
      </c>
      <c r="HJ13">
        <v>-3</v>
      </c>
      <c r="HK13">
        <v>3</v>
      </c>
      <c r="HL13">
        <v>-14270</v>
      </c>
      <c r="HM13">
        <v>-13137</v>
      </c>
      <c r="HN13">
        <v>-1133</v>
      </c>
      <c r="HO13">
        <v>-6481</v>
      </c>
      <c r="HP13">
        <v>21147</v>
      </c>
      <c r="HQ13">
        <v>-27628</v>
      </c>
      <c r="HR13">
        <v>221010</v>
      </c>
      <c r="HS13">
        <v>339649</v>
      </c>
      <c r="HT13">
        <v>-118639</v>
      </c>
      <c r="HU13">
        <v>-3</v>
      </c>
      <c r="HV13">
        <v>0</v>
      </c>
      <c r="HW13">
        <v>-3</v>
      </c>
      <c r="HX13">
        <v>2829</v>
      </c>
      <c r="HY13">
        <v>1696</v>
      </c>
      <c r="HZ13">
        <v>1133</v>
      </c>
      <c r="IA13">
        <v>-38351</v>
      </c>
      <c r="IB13">
        <v>-65979</v>
      </c>
      <c r="IC13">
        <v>27628</v>
      </c>
      <c r="ID13">
        <v>51359</v>
      </c>
      <c r="IE13">
        <v>7</v>
      </c>
      <c r="IF13">
        <v>-27522</v>
      </c>
      <c r="IG13">
        <v>-17839</v>
      </c>
      <c r="IH13">
        <v>3821</v>
      </c>
      <c r="II13">
        <v>0</v>
      </c>
      <c r="IJ13">
        <v>-4537</v>
      </c>
      <c r="IK13">
        <v>405</v>
      </c>
      <c r="IL13">
        <v>694</v>
      </c>
      <c r="IM13">
        <v>0</v>
      </c>
      <c r="IN13">
        <v>53</v>
      </c>
      <c r="IO13">
        <v>220</v>
      </c>
      <c r="IP13">
        <v>-8647</v>
      </c>
      <c r="IQ13">
        <v>-4</v>
      </c>
      <c r="IR13">
        <v>2307</v>
      </c>
      <c r="IS13">
        <v>9175</v>
      </c>
      <c r="IT13">
        <v>-47227</v>
      </c>
      <c r="IU13">
        <v>-3</v>
      </c>
      <c r="IV13">
        <v>29700</v>
      </c>
      <c r="IW13">
        <v>8038</v>
      </c>
      <c r="IX13">
        <v>47227</v>
      </c>
      <c r="IY13">
        <v>3</v>
      </c>
      <c r="IZ13">
        <v>-29700</v>
      </c>
      <c r="JA13">
        <v>-8038</v>
      </c>
      <c r="JB13">
        <v>2470203</v>
      </c>
      <c r="JC13">
        <v>3300965</v>
      </c>
      <c r="JD13">
        <v>-830762</v>
      </c>
      <c r="JE13">
        <v>0</v>
      </c>
      <c r="JF13">
        <v>0</v>
      </c>
      <c r="JG13">
        <v>0</v>
      </c>
      <c r="JH13">
        <v>163898</v>
      </c>
      <c r="JI13">
        <v>359478</v>
      </c>
      <c r="JJ13">
        <v>-195580</v>
      </c>
      <c r="JK13">
        <v>198012</v>
      </c>
      <c r="JL13">
        <v>187529</v>
      </c>
      <c r="JM13">
        <v>10483</v>
      </c>
      <c r="JN13">
        <v>325747</v>
      </c>
      <c r="JO13">
        <v>-647</v>
      </c>
      <c r="JP13">
        <v>14624</v>
      </c>
      <c r="JQ13">
        <v>5455</v>
      </c>
      <c r="JR13">
        <v>1572593</v>
      </c>
      <c r="JS13">
        <v>0</v>
      </c>
      <c r="JT13">
        <v>246272</v>
      </c>
      <c r="JU13">
        <v>59891</v>
      </c>
      <c r="JV13">
        <v>347444</v>
      </c>
      <c r="JW13">
        <v>854328</v>
      </c>
      <c r="JX13">
        <v>-506884</v>
      </c>
      <c r="JY13">
        <v>0</v>
      </c>
      <c r="JZ13">
        <v>27872</v>
      </c>
      <c r="KA13">
        <v>44252</v>
      </c>
      <c r="KB13">
        <v>-16380</v>
      </c>
      <c r="KC13">
        <v>35788</v>
      </c>
      <c r="KD13">
        <v>75134</v>
      </c>
      <c r="KE13">
        <v>-39346</v>
      </c>
      <c r="KF13">
        <v>2725</v>
      </c>
      <c r="KG13">
        <v>0</v>
      </c>
      <c r="KH13">
        <v>2</v>
      </c>
      <c r="KI13">
        <v>172</v>
      </c>
      <c r="KJ13">
        <v>288395</v>
      </c>
      <c r="KK13">
        <v>0</v>
      </c>
      <c r="KL13">
        <v>4133</v>
      </c>
      <c r="KM13">
        <v>23710</v>
      </c>
      <c r="KN13">
        <v>217632</v>
      </c>
      <c r="KO13">
        <v>-4</v>
      </c>
      <c r="KP13">
        <v>12648</v>
      </c>
      <c r="KQ13">
        <v>24758</v>
      </c>
      <c r="KR13">
        <v>29106</v>
      </c>
      <c r="KS13">
        <v>30975</v>
      </c>
      <c r="KT13">
        <v>-1869</v>
      </c>
      <c r="KU13">
        <v>0</v>
      </c>
      <c r="KV13">
        <v>-4</v>
      </c>
      <c r="KW13">
        <v>4</v>
      </c>
      <c r="KX13">
        <v>2164</v>
      </c>
      <c r="KY13">
        <v>2568</v>
      </c>
      <c r="KZ13">
        <v>-404</v>
      </c>
      <c r="LA13">
        <v>2464</v>
      </c>
      <c r="LB13">
        <v>11759</v>
      </c>
      <c r="LC13">
        <v>-9295</v>
      </c>
      <c r="LD13">
        <v>856197</v>
      </c>
      <c r="LE13">
        <v>854328</v>
      </c>
      <c r="LF13">
        <v>1869</v>
      </c>
      <c r="LG13">
        <v>-4</v>
      </c>
      <c r="LH13">
        <v>44656</v>
      </c>
      <c r="LI13">
        <v>44252</v>
      </c>
      <c r="LJ13">
        <v>404</v>
      </c>
      <c r="LK13">
        <v>84429</v>
      </c>
      <c r="LL13">
        <v>75134</v>
      </c>
      <c r="LM13">
        <v>9295</v>
      </c>
      <c r="LN13">
        <v>2118325</v>
      </c>
      <c r="LO13">
        <v>2709364</v>
      </c>
      <c r="LP13">
        <v>-591039</v>
      </c>
      <c r="LQ13">
        <v>647</v>
      </c>
      <c r="LR13">
        <v>-31521</v>
      </c>
      <c r="LS13">
        <v>104637</v>
      </c>
      <c r="LT13">
        <v>-136158</v>
      </c>
      <c r="LU13">
        <v>317584</v>
      </c>
      <c r="LV13">
        <v>145085</v>
      </c>
      <c r="LW13">
        <v>172499</v>
      </c>
      <c r="LX13">
        <v>837179</v>
      </c>
      <c r="LY13">
        <v>1313718</v>
      </c>
      <c r="LZ13">
        <v>-476539</v>
      </c>
      <c r="MA13">
        <v>-4</v>
      </c>
      <c r="MB13">
        <v>-4</v>
      </c>
      <c r="MC13">
        <v>0</v>
      </c>
      <c r="MD13">
        <v>82487</v>
      </c>
      <c r="ME13">
        <v>11645</v>
      </c>
      <c r="MF13">
        <v>70842</v>
      </c>
      <c r="MG13">
        <v>-59967</v>
      </c>
      <c r="MH13">
        <v>188360</v>
      </c>
      <c r="MI13">
        <v>-248327</v>
      </c>
      <c r="MJ13">
        <v>6486869</v>
      </c>
      <c r="MK13">
        <v>6010330</v>
      </c>
      <c r="ML13">
        <v>476539</v>
      </c>
      <c r="MM13">
        <v>0</v>
      </c>
      <c r="MN13">
        <v>0</v>
      </c>
      <c r="MO13">
        <v>0</v>
      </c>
      <c r="MP13">
        <v>393273</v>
      </c>
      <c r="MQ13">
        <v>464115</v>
      </c>
      <c r="MR13">
        <v>-70842</v>
      </c>
      <c r="MS13">
        <v>580941</v>
      </c>
      <c r="MT13">
        <v>332614</v>
      </c>
      <c r="MU13">
        <v>248327</v>
      </c>
      <c r="MV13">
        <v>2122759</v>
      </c>
      <c r="MW13">
        <v>2446637</v>
      </c>
      <c r="MX13">
        <v>-323878</v>
      </c>
      <c r="MY13">
        <v>0</v>
      </c>
      <c r="MZ13">
        <v>0</v>
      </c>
      <c r="NA13">
        <v>0</v>
      </c>
      <c r="NB13">
        <v>136025</v>
      </c>
      <c r="NC13">
        <v>315227</v>
      </c>
      <c r="ND13">
        <v>-179202</v>
      </c>
      <c r="NE13">
        <v>162224</v>
      </c>
      <c r="NF13">
        <v>112396</v>
      </c>
      <c r="NG13">
        <v>49828</v>
      </c>
      <c r="NH13">
        <v>323022</v>
      </c>
      <c r="NI13">
        <v>-647</v>
      </c>
      <c r="NJ13">
        <v>14622</v>
      </c>
      <c r="NK13">
        <v>5283</v>
      </c>
      <c r="NL13">
        <v>1284198</v>
      </c>
      <c r="NM13">
        <v>0</v>
      </c>
      <c r="NN13">
        <v>242139</v>
      </c>
      <c r="NO13">
        <v>36180</v>
      </c>
      <c r="NP13">
        <v>1900693</v>
      </c>
      <c r="NQ13">
        <v>2709364</v>
      </c>
      <c r="NR13">
        <v>-808671</v>
      </c>
      <c r="NS13">
        <v>651</v>
      </c>
      <c r="NT13">
        <v>-44169</v>
      </c>
      <c r="NU13">
        <v>104637</v>
      </c>
      <c r="NV13">
        <v>-148806</v>
      </c>
      <c r="NW13">
        <v>292825</v>
      </c>
      <c r="NX13">
        <v>145085</v>
      </c>
      <c r="NY13">
        <v>147740</v>
      </c>
      <c r="NZ13">
        <v>808073</v>
      </c>
      <c r="OA13">
        <v>1282743</v>
      </c>
      <c r="OB13">
        <v>-474670</v>
      </c>
      <c r="OC13">
        <v>-4</v>
      </c>
      <c r="OD13">
        <v>0</v>
      </c>
      <c r="OE13">
        <v>-4</v>
      </c>
      <c r="OF13">
        <v>80323</v>
      </c>
      <c r="OG13">
        <v>9077</v>
      </c>
      <c r="OH13">
        <v>71246</v>
      </c>
      <c r="OI13">
        <v>-62431</v>
      </c>
      <c r="OJ13">
        <v>176601</v>
      </c>
      <c r="OK13">
        <v>-239032</v>
      </c>
      <c r="OL13">
        <v>5630672</v>
      </c>
      <c r="OM13">
        <v>5156002</v>
      </c>
      <c r="ON13">
        <v>474670</v>
      </c>
      <c r="OO13">
        <v>4</v>
      </c>
      <c r="OP13">
        <v>0</v>
      </c>
      <c r="OQ13">
        <v>4</v>
      </c>
      <c r="OR13">
        <v>348617</v>
      </c>
      <c r="OS13">
        <v>419863</v>
      </c>
      <c r="OT13">
        <v>-71246</v>
      </c>
      <c r="OU13">
        <v>496512</v>
      </c>
      <c r="OV13">
        <v>257480</v>
      </c>
      <c r="OW13">
        <v>239032</v>
      </c>
      <c r="OX13">
        <v>8672</v>
      </c>
      <c r="OY13">
        <v>1712310</v>
      </c>
      <c r="OZ13">
        <v>-1703638</v>
      </c>
      <c r="PA13">
        <v>0</v>
      </c>
      <c r="PB13">
        <v>-5</v>
      </c>
      <c r="PC13">
        <v>642</v>
      </c>
      <c r="PD13">
        <v>-647</v>
      </c>
      <c r="PE13">
        <v>-2187</v>
      </c>
      <c r="PF13">
        <v>65931</v>
      </c>
      <c r="PG13">
        <v>-68118</v>
      </c>
      <c r="PH13">
        <v>1103</v>
      </c>
      <c r="PI13">
        <v>0</v>
      </c>
      <c r="PJ13">
        <v>16</v>
      </c>
      <c r="PK13">
        <v>-25</v>
      </c>
      <c r="PL13">
        <v>1676360</v>
      </c>
      <c r="PM13">
        <v>0</v>
      </c>
      <c r="PN13">
        <v>468</v>
      </c>
      <c r="PO13">
        <v>66746</v>
      </c>
      <c r="PP13">
        <v>-901884</v>
      </c>
      <c r="PQ13">
        <v>0</v>
      </c>
      <c r="PR13">
        <v>-14179</v>
      </c>
      <c r="PS13">
        <v>-35313</v>
      </c>
      <c r="PT13">
        <v>0</v>
      </c>
      <c r="PU13">
        <v>0</v>
      </c>
      <c r="PV13">
        <v>0</v>
      </c>
      <c r="PW13">
        <v>0</v>
      </c>
      <c r="PX13">
        <v>901884</v>
      </c>
      <c r="PY13">
        <v>0</v>
      </c>
      <c r="PZ13">
        <v>14179</v>
      </c>
      <c r="QA13">
        <v>35313</v>
      </c>
      <c r="QB13">
        <v>0</v>
      </c>
      <c r="QC13">
        <v>0</v>
      </c>
      <c r="QD13">
        <v>0</v>
      </c>
      <c r="QE13">
        <v>0</v>
      </c>
      <c r="QF13">
        <v>901884</v>
      </c>
      <c r="QG13">
        <v>0</v>
      </c>
      <c r="QH13">
        <v>14179</v>
      </c>
      <c r="QI13">
        <v>35313</v>
      </c>
      <c r="QJ13">
        <v>23944</v>
      </c>
      <c r="QK13">
        <v>0</v>
      </c>
      <c r="QL13">
        <v>344</v>
      </c>
      <c r="QM13">
        <v>-971</v>
      </c>
      <c r="QN13">
        <v>8672</v>
      </c>
      <c r="QO13">
        <v>87740</v>
      </c>
      <c r="QP13">
        <v>-79068</v>
      </c>
      <c r="QQ13">
        <v>0</v>
      </c>
      <c r="QR13">
        <v>-5</v>
      </c>
      <c r="QS13">
        <v>1258</v>
      </c>
      <c r="QT13">
        <v>-1263</v>
      </c>
      <c r="QU13">
        <v>-2187</v>
      </c>
      <c r="QV13">
        <v>2384</v>
      </c>
      <c r="QW13">
        <v>-4571</v>
      </c>
      <c r="QX13">
        <v>1103</v>
      </c>
      <c r="QY13">
        <v>0</v>
      </c>
      <c r="QZ13">
        <v>16</v>
      </c>
      <c r="RA13">
        <v>-25</v>
      </c>
      <c r="RB13">
        <v>61619</v>
      </c>
      <c r="RC13">
        <v>0</v>
      </c>
      <c r="RD13">
        <v>884</v>
      </c>
      <c r="RE13">
        <v>3583</v>
      </c>
      <c r="RF13">
        <v>23944</v>
      </c>
      <c r="RG13">
        <v>0</v>
      </c>
      <c r="RH13">
        <v>344</v>
      </c>
      <c r="RI13">
        <v>-971</v>
      </c>
      <c r="RJ13">
        <v>-7597</v>
      </c>
      <c r="RK13">
        <v>0</v>
      </c>
      <c r="RL13">
        <v>20</v>
      </c>
      <c r="RM13">
        <v>1985</v>
      </c>
      <c r="RN13">
        <v>95337</v>
      </c>
      <c r="RO13">
        <v>87740</v>
      </c>
      <c r="RP13">
        <v>7597</v>
      </c>
      <c r="RQ13">
        <v>0</v>
      </c>
      <c r="RR13">
        <v>1238</v>
      </c>
      <c r="RS13">
        <v>1258</v>
      </c>
      <c r="RT13">
        <v>-20</v>
      </c>
      <c r="RU13">
        <v>399</v>
      </c>
      <c r="RV13">
        <v>2384</v>
      </c>
      <c r="RW13">
        <v>-1985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-722686</v>
      </c>
      <c r="SW13">
        <v>0</v>
      </c>
      <c r="SX13">
        <v>14795</v>
      </c>
      <c r="SY13">
        <v>-28234</v>
      </c>
      <c r="SZ13">
        <v>0</v>
      </c>
      <c r="TA13">
        <v>0</v>
      </c>
      <c r="TB13">
        <v>0</v>
      </c>
      <c r="TC13">
        <v>0</v>
      </c>
      <c r="TD13">
        <v>712857</v>
      </c>
      <c r="TE13">
        <v>0</v>
      </c>
      <c r="TF13">
        <v>-14594</v>
      </c>
      <c r="TG13">
        <v>27850</v>
      </c>
      <c r="TH13">
        <v>0</v>
      </c>
      <c r="TI13">
        <v>0</v>
      </c>
      <c r="TJ13">
        <v>0</v>
      </c>
      <c r="TK13">
        <v>0</v>
      </c>
      <c r="TL13">
        <v>9829</v>
      </c>
      <c r="TM13">
        <v>0</v>
      </c>
      <c r="TN13">
        <v>-201</v>
      </c>
      <c r="TO13">
        <v>384</v>
      </c>
      <c r="TP13">
        <v>712857</v>
      </c>
      <c r="TQ13">
        <v>722686</v>
      </c>
      <c r="TR13">
        <v>-9829</v>
      </c>
      <c r="TS13">
        <v>0</v>
      </c>
      <c r="TT13">
        <v>-14594</v>
      </c>
      <c r="TU13">
        <v>-14795</v>
      </c>
      <c r="TV13">
        <v>201</v>
      </c>
      <c r="TW13">
        <v>27850</v>
      </c>
      <c r="TX13">
        <v>28234</v>
      </c>
      <c r="TY13">
        <v>-384</v>
      </c>
      <c r="TZ13">
        <v>9829</v>
      </c>
      <c r="UA13">
        <v>7597</v>
      </c>
      <c r="UB13">
        <v>2232</v>
      </c>
      <c r="UC13">
        <v>0</v>
      </c>
      <c r="UD13">
        <v>-201</v>
      </c>
      <c r="UE13">
        <v>-20</v>
      </c>
      <c r="UF13">
        <v>-181</v>
      </c>
      <c r="UG13">
        <v>384</v>
      </c>
      <c r="UH13">
        <v>-1985</v>
      </c>
      <c r="UI13">
        <v>2369</v>
      </c>
      <c r="UJ13">
        <v>1710079</v>
      </c>
      <c r="UK13">
        <v>1712310</v>
      </c>
      <c r="UL13">
        <v>-2231</v>
      </c>
      <c r="UM13">
        <v>0</v>
      </c>
      <c r="UN13">
        <v>823</v>
      </c>
      <c r="UO13">
        <v>642</v>
      </c>
      <c r="UP13">
        <v>181</v>
      </c>
      <c r="UQ13">
        <v>63562</v>
      </c>
      <c r="UR13">
        <v>65931</v>
      </c>
      <c r="US13">
        <v>-2369</v>
      </c>
      <c r="UT13">
        <v>3726416</v>
      </c>
      <c r="UU13">
        <v>508661</v>
      </c>
      <c r="UV13">
        <v>3217755</v>
      </c>
      <c r="UW13">
        <v>-4648</v>
      </c>
      <c r="UX13">
        <v>-1148</v>
      </c>
      <c r="UY13">
        <v>-3500</v>
      </c>
      <c r="UZ13">
        <v>9422</v>
      </c>
      <c r="VA13">
        <v>-608</v>
      </c>
      <c r="VB13">
        <v>10030</v>
      </c>
      <c r="VC13">
        <v>571136</v>
      </c>
      <c r="VD13">
        <v>206709</v>
      </c>
      <c r="VE13">
        <v>364427</v>
      </c>
      <c r="VF13">
        <v>140674</v>
      </c>
      <c r="VG13">
        <v>157953</v>
      </c>
      <c r="VH13">
        <v>-17279</v>
      </c>
      <c r="VI13">
        <v>1378</v>
      </c>
      <c r="VJ13">
        <v>627</v>
      </c>
      <c r="VK13">
        <v>751</v>
      </c>
      <c r="VL13">
        <v>0</v>
      </c>
      <c r="VM13">
        <v>-1708</v>
      </c>
      <c r="VN13">
        <v>1708</v>
      </c>
      <c r="VO13">
        <v>10823</v>
      </c>
      <c r="VP13">
        <v>9493</v>
      </c>
      <c r="VQ13">
        <v>1330</v>
      </c>
      <c r="VR13">
        <v>-2007369</v>
      </c>
      <c r="VS13">
        <v>2035</v>
      </c>
      <c r="VT13">
        <v>16588</v>
      </c>
      <c r="VU13">
        <v>-218303</v>
      </c>
      <c r="VV13">
        <v>2987332</v>
      </c>
      <c r="VW13">
        <v>362917</v>
      </c>
      <c r="VX13">
        <v>2624415</v>
      </c>
      <c r="VY13">
        <v>-2747</v>
      </c>
      <c r="VZ13">
        <v>-910</v>
      </c>
      <c r="WA13">
        <v>-1837</v>
      </c>
      <c r="WB13">
        <v>11247</v>
      </c>
      <c r="WC13">
        <v>-444</v>
      </c>
      <c r="WD13">
        <v>11691</v>
      </c>
      <c r="WE13">
        <v>453296</v>
      </c>
      <c r="WF13">
        <v>185309</v>
      </c>
      <c r="WG13">
        <v>267987</v>
      </c>
      <c r="WH13">
        <v>132740</v>
      </c>
      <c r="WI13">
        <v>148282</v>
      </c>
      <c r="WJ13">
        <v>-15542</v>
      </c>
      <c r="WK13">
        <v>1378</v>
      </c>
      <c r="WL13">
        <v>627</v>
      </c>
      <c r="WM13">
        <v>751</v>
      </c>
      <c r="WN13">
        <v>0</v>
      </c>
      <c r="WO13">
        <v>-1708</v>
      </c>
      <c r="WP13">
        <v>1708</v>
      </c>
      <c r="WQ13">
        <v>9845</v>
      </c>
      <c r="WR13">
        <v>5130</v>
      </c>
      <c r="WS13">
        <v>4715</v>
      </c>
      <c r="WT13">
        <v>-1875252</v>
      </c>
      <c r="WU13">
        <v>1379</v>
      </c>
      <c r="WV13">
        <v>16597</v>
      </c>
      <c r="WW13">
        <v>-190054</v>
      </c>
      <c r="WX13">
        <v>23382</v>
      </c>
      <c r="WY13">
        <v>819267</v>
      </c>
      <c r="WZ13">
        <v>-795885</v>
      </c>
      <c r="XA13">
        <v>-283</v>
      </c>
      <c r="XB13">
        <v>-28779</v>
      </c>
      <c r="XC13">
        <v>-3950</v>
      </c>
      <c r="XD13">
        <v>-24829</v>
      </c>
      <c r="XE13">
        <v>-18099</v>
      </c>
      <c r="XF13">
        <v>135107</v>
      </c>
      <c r="XG13">
        <v>-153206</v>
      </c>
      <c r="XH13">
        <v>281262</v>
      </c>
      <c r="XI13">
        <v>218998</v>
      </c>
      <c r="XJ13">
        <v>62264</v>
      </c>
      <c r="XK13">
        <v>4</v>
      </c>
      <c r="XL13">
        <v>13</v>
      </c>
      <c r="XM13">
        <v>-9</v>
      </c>
      <c r="XN13">
        <v>-1586</v>
      </c>
      <c r="XO13">
        <v>3582</v>
      </c>
      <c r="XP13">
        <v>-5168</v>
      </c>
      <c r="XQ13">
        <v>72835</v>
      </c>
      <c r="XR13">
        <v>2276</v>
      </c>
      <c r="XS13">
        <v>70559</v>
      </c>
      <c r="XT13">
        <v>3143454</v>
      </c>
      <c r="XU13">
        <v>3205718</v>
      </c>
      <c r="XV13">
        <v>-62264</v>
      </c>
      <c r="XW13">
        <v>-1369</v>
      </c>
      <c r="XX13">
        <v>-1379</v>
      </c>
      <c r="XY13">
        <v>10</v>
      </c>
      <c r="XZ13">
        <v>-17532</v>
      </c>
      <c r="YA13">
        <v>-22700</v>
      </c>
      <c r="YB13">
        <v>5168</v>
      </c>
      <c r="YC13">
        <v>445042</v>
      </c>
      <c r="YD13">
        <v>515600</v>
      </c>
      <c r="YE13">
        <v>-70558</v>
      </c>
      <c r="YF13">
        <v>354637</v>
      </c>
      <c r="YG13">
        <v>1401665</v>
      </c>
      <c r="YH13">
        <v>-1047028</v>
      </c>
      <c r="YI13">
        <v>659</v>
      </c>
      <c r="YJ13">
        <v>-31428</v>
      </c>
      <c r="YK13">
        <v>11329</v>
      </c>
      <c r="YL13">
        <v>-42757</v>
      </c>
      <c r="YM13">
        <v>117359</v>
      </c>
      <c r="YN13">
        <v>308193</v>
      </c>
      <c r="YO13">
        <v>-190834</v>
      </c>
      <c r="YP13">
        <v>472655</v>
      </c>
      <c r="YQ13">
        <v>618734</v>
      </c>
      <c r="YR13">
        <v>-146079</v>
      </c>
      <c r="YS13">
        <v>1</v>
      </c>
      <c r="YT13">
        <v>-54</v>
      </c>
      <c r="YU13">
        <v>55</v>
      </c>
      <c r="YV13">
        <v>5871</v>
      </c>
      <c r="YW13">
        <v>-8560</v>
      </c>
      <c r="YX13">
        <v>14431</v>
      </c>
      <c r="YY13">
        <v>81966</v>
      </c>
      <c r="YZ13">
        <v>38586</v>
      </c>
      <c r="ZA13">
        <v>43380</v>
      </c>
      <c r="ZB13">
        <v>4221727</v>
      </c>
      <c r="ZC13">
        <v>4075648</v>
      </c>
      <c r="ZD13">
        <v>146079</v>
      </c>
      <c r="ZE13">
        <v>-3270</v>
      </c>
      <c r="ZF13">
        <v>-3215</v>
      </c>
      <c r="ZG13">
        <v>-55</v>
      </c>
      <c r="ZH13">
        <v>-22006</v>
      </c>
      <c r="ZI13">
        <v>-7575</v>
      </c>
      <c r="ZJ13">
        <v>-14431</v>
      </c>
      <c r="ZK13">
        <v>699318</v>
      </c>
      <c r="ZL13">
        <v>742698</v>
      </c>
      <c r="ZM13">
        <v>-43380</v>
      </c>
      <c r="ZN13">
        <v>739084</v>
      </c>
      <c r="ZO13">
        <v>145744</v>
      </c>
      <c r="ZP13">
        <v>593340</v>
      </c>
      <c r="ZQ13">
        <v>-1900</v>
      </c>
      <c r="ZR13">
        <v>-239</v>
      </c>
      <c r="ZS13">
        <v>-1661</v>
      </c>
      <c r="ZT13">
        <v>-1825</v>
      </c>
      <c r="ZU13">
        <v>-163</v>
      </c>
      <c r="ZV13">
        <v>-1662</v>
      </c>
      <c r="ZW13">
        <v>117840</v>
      </c>
      <c r="ZX13">
        <v>21400</v>
      </c>
      <c r="ZY13">
        <v>96440</v>
      </c>
      <c r="ZZ13">
        <v>7934</v>
      </c>
      <c r="AAA13">
        <v>9670</v>
      </c>
      <c r="AAB13">
        <v>-1736</v>
      </c>
      <c r="AAC13">
        <v>0</v>
      </c>
      <c r="AAD13">
        <v>0</v>
      </c>
      <c r="AAE13">
        <v>0</v>
      </c>
      <c r="AAF13">
        <v>0</v>
      </c>
      <c r="AAG13">
        <v>978</v>
      </c>
      <c r="AAH13">
        <v>4363</v>
      </c>
      <c r="AAI13">
        <v>-3385</v>
      </c>
      <c r="AAJ13">
        <v>-132118</v>
      </c>
      <c r="AAK13">
        <v>656</v>
      </c>
      <c r="AAL13">
        <v>-9</v>
      </c>
      <c r="AAM13">
        <v>-28249</v>
      </c>
      <c r="AAN13">
        <v>331255</v>
      </c>
      <c r="AAO13">
        <v>582398</v>
      </c>
      <c r="AAP13">
        <v>-251143</v>
      </c>
      <c r="AAQ13">
        <v>942</v>
      </c>
      <c r="AAR13">
        <v>-2649</v>
      </c>
      <c r="AAS13">
        <v>15279</v>
      </c>
      <c r="AAT13">
        <v>-17928</v>
      </c>
      <c r="AAU13">
        <v>135458</v>
      </c>
      <c r="AAV13">
        <v>173086</v>
      </c>
      <c r="AAW13">
        <v>-37628</v>
      </c>
      <c r="AAX13">
        <v>191393</v>
      </c>
      <c r="AAY13">
        <v>399736</v>
      </c>
      <c r="AAZ13">
        <v>-208343</v>
      </c>
      <c r="ABA13">
        <v>-3</v>
      </c>
      <c r="ABB13">
        <v>-67</v>
      </c>
      <c r="ABC13">
        <v>64</v>
      </c>
      <c r="ABD13">
        <v>7457</v>
      </c>
      <c r="ABE13">
        <v>-12142</v>
      </c>
      <c r="ABF13">
        <v>19599</v>
      </c>
      <c r="ABG13">
        <v>9131</v>
      </c>
      <c r="ABH13">
        <v>36309</v>
      </c>
      <c r="ABI13">
        <v>-27178</v>
      </c>
      <c r="ABJ13">
        <v>1078273</v>
      </c>
      <c r="ABK13">
        <v>869930</v>
      </c>
      <c r="ABL13">
        <v>208343</v>
      </c>
      <c r="ABM13">
        <v>-1900</v>
      </c>
      <c r="ABN13">
        <v>-1836</v>
      </c>
      <c r="ABO13">
        <v>-64</v>
      </c>
      <c r="ABP13">
        <v>-4474</v>
      </c>
      <c r="ABQ13">
        <v>15125</v>
      </c>
      <c r="ABR13">
        <v>-19599</v>
      </c>
      <c r="ABS13">
        <v>254276</v>
      </c>
      <c r="ABT13">
        <v>227098</v>
      </c>
      <c r="ABU13">
        <v>27178</v>
      </c>
      <c r="ABV13">
        <v>1135118</v>
      </c>
      <c r="ABW13">
        <v>2616875</v>
      </c>
      <c r="ABX13">
        <v>-1481757</v>
      </c>
      <c r="ABY13">
        <v>-133</v>
      </c>
      <c r="ABZ13">
        <v>0</v>
      </c>
      <c r="ACA13">
        <v>-133</v>
      </c>
      <c r="ACB13">
        <v>-996</v>
      </c>
      <c r="ACC13">
        <v>11042</v>
      </c>
      <c r="ACD13">
        <v>-12038</v>
      </c>
      <c r="ACE13">
        <v>40975</v>
      </c>
      <c r="ACF13">
        <v>234601</v>
      </c>
      <c r="ACG13">
        <v>-193626</v>
      </c>
      <c r="ACH13">
        <v>142926</v>
      </c>
      <c r="ACI13">
        <v>13088</v>
      </c>
      <c r="ACJ13">
        <v>129838</v>
      </c>
      <c r="ACK13">
        <v>955</v>
      </c>
      <c r="ACL13">
        <v>0</v>
      </c>
      <c r="ACM13">
        <v>955</v>
      </c>
      <c r="ACN13">
        <v>0</v>
      </c>
      <c r="ACO13">
        <v>62952</v>
      </c>
      <c r="ACP13">
        <v>771</v>
      </c>
      <c r="ACQ13">
        <v>62181</v>
      </c>
      <c r="ACR13">
        <v>768612</v>
      </c>
      <c r="ACS13">
        <v>0</v>
      </c>
      <c r="ACT13">
        <v>11576</v>
      </c>
      <c r="ACU13">
        <v>39020</v>
      </c>
      <c r="ACV13">
        <v>213518</v>
      </c>
      <c r="ACW13">
        <v>-821</v>
      </c>
      <c r="ACX13">
        <v>-247</v>
      </c>
      <c r="ACY13">
        <v>-9323</v>
      </c>
      <c r="ACZ13">
        <v>946741</v>
      </c>
      <c r="ADA13">
        <v>576952</v>
      </c>
      <c r="ADB13">
        <v>369789</v>
      </c>
      <c r="ADC13">
        <v>0</v>
      </c>
      <c r="ADD13">
        <v>1</v>
      </c>
      <c r="ADE13">
        <v>-1</v>
      </c>
      <c r="ADF13">
        <v>-508</v>
      </c>
      <c r="ADG13">
        <v>-1217</v>
      </c>
      <c r="ADH13">
        <v>709</v>
      </c>
      <c r="ADI13">
        <v>130179</v>
      </c>
      <c r="ADJ13">
        <v>28430</v>
      </c>
      <c r="ADK13">
        <v>101749</v>
      </c>
      <c r="ADL13">
        <v>2260175</v>
      </c>
      <c r="ADM13">
        <v>2629963</v>
      </c>
      <c r="ADN13">
        <v>-369788</v>
      </c>
      <c r="ADO13">
        <v>1</v>
      </c>
      <c r="ADP13">
        <v>0</v>
      </c>
      <c r="ADQ13">
        <v>1</v>
      </c>
      <c r="ADR13">
        <v>10333</v>
      </c>
      <c r="ADS13">
        <v>11042</v>
      </c>
      <c r="ADT13">
        <v>-709</v>
      </c>
      <c r="ADU13">
        <v>133623</v>
      </c>
      <c r="ADV13">
        <v>235372</v>
      </c>
      <c r="ADW13">
        <v>-101749</v>
      </c>
      <c r="ADX13">
        <v>9633</v>
      </c>
      <c r="ADY13">
        <v>1933</v>
      </c>
      <c r="ADZ13">
        <v>7700</v>
      </c>
      <c r="AEA13">
        <v>0</v>
      </c>
      <c r="AEB13">
        <v>727</v>
      </c>
      <c r="AEC13">
        <v>-32</v>
      </c>
      <c r="AED13">
        <v>759</v>
      </c>
      <c r="AEE13">
        <v>1260</v>
      </c>
      <c r="AEF13">
        <v>1260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1933</v>
      </c>
      <c r="AEQ13">
        <v>0</v>
      </c>
      <c r="AER13">
        <v>-32</v>
      </c>
      <c r="AES13">
        <v>-32</v>
      </c>
      <c r="AET13">
        <v>0</v>
      </c>
      <c r="AEU13">
        <v>1260</v>
      </c>
      <c r="AEV13">
        <v>1260</v>
      </c>
      <c r="AEW13">
        <v>0</v>
      </c>
      <c r="AEX13">
        <v>9633</v>
      </c>
      <c r="AEY13">
        <v>1933</v>
      </c>
      <c r="AEZ13">
        <v>7700</v>
      </c>
      <c r="AFA13">
        <v>0</v>
      </c>
      <c r="AFB13">
        <v>727</v>
      </c>
      <c r="AFC13">
        <v>-32</v>
      </c>
      <c r="AFD13">
        <v>759</v>
      </c>
      <c r="AFE13">
        <v>1260</v>
      </c>
      <c r="AFF13">
        <v>1260</v>
      </c>
      <c r="AFG13">
        <v>0</v>
      </c>
      <c r="AFH13">
        <v>272773</v>
      </c>
      <c r="AFI13">
        <v>258803</v>
      </c>
      <c r="AFJ13">
        <v>13970</v>
      </c>
      <c r="AFK13">
        <v>17091</v>
      </c>
      <c r="AFL13">
        <v>-25773</v>
      </c>
      <c r="AFM13">
        <v>42864</v>
      </c>
      <c r="AFN13">
        <v>1396</v>
      </c>
      <c r="AFO13">
        <v>15485</v>
      </c>
      <c r="AFP13">
        <v>-14089</v>
      </c>
      <c r="AFQ13">
        <v>-38537</v>
      </c>
      <c r="AFR13">
        <v>-29936</v>
      </c>
      <c r="AFS13">
        <v>-8601</v>
      </c>
      <c r="AFT13">
        <v>90019</v>
      </c>
      <c r="AFU13">
        <v>154503</v>
      </c>
      <c r="AFV13">
        <v>-64484</v>
      </c>
      <c r="AFW13">
        <v>16698</v>
      </c>
      <c r="AFX13">
        <v>-53</v>
      </c>
      <c r="AFY13">
        <v>16751</v>
      </c>
      <c r="AFZ13">
        <v>-16</v>
      </c>
      <c r="AGA13">
        <v>-7317</v>
      </c>
      <c r="AGB13">
        <v>47672</v>
      </c>
      <c r="AGC13">
        <v>-54989</v>
      </c>
      <c r="AGD13">
        <v>45213</v>
      </c>
      <c r="AGE13">
        <v>107022</v>
      </c>
      <c r="AGF13">
        <v>-61809</v>
      </c>
      <c r="AGG13">
        <v>37387</v>
      </c>
      <c r="AGH13">
        <v>0</v>
      </c>
      <c r="AGI13">
        <v>8624</v>
      </c>
      <c r="AGJ13">
        <v>48587</v>
      </c>
      <c r="AGK13">
        <v>-39963</v>
      </c>
      <c r="AGL13">
        <v>805183</v>
      </c>
      <c r="AGM13">
        <v>683743</v>
      </c>
      <c r="AGN13">
        <v>121440</v>
      </c>
      <c r="AGO13">
        <v>111129</v>
      </c>
      <c r="AGP13">
        <v>208080</v>
      </c>
      <c r="AGQ13">
        <v>-96951</v>
      </c>
      <c r="AGR13">
        <v>1859</v>
      </c>
      <c r="AGS13">
        <v>-2959</v>
      </c>
      <c r="AGT13">
        <v>4818</v>
      </c>
      <c r="AGU13">
        <v>127070</v>
      </c>
      <c r="AGV13">
        <v>23065</v>
      </c>
      <c r="AGW13">
        <v>104005</v>
      </c>
      <c r="AGX13">
        <v>54806</v>
      </c>
      <c r="AGY13">
        <v>63924</v>
      </c>
      <c r="AGZ13">
        <v>-9118</v>
      </c>
      <c r="AHA13">
        <v>0</v>
      </c>
      <c r="AHB13">
        <v>52</v>
      </c>
      <c r="AHC13">
        <v>-52</v>
      </c>
      <c r="AHD13">
        <v>596</v>
      </c>
      <c r="AHE13">
        <v>-8691</v>
      </c>
      <c r="AHF13">
        <v>9287</v>
      </c>
      <c r="AHG13">
        <v>16620</v>
      </c>
      <c r="AHH13">
        <v>17072</v>
      </c>
      <c r="AHI13">
        <v>-452</v>
      </c>
      <c r="AHJ13">
        <v>1213189</v>
      </c>
      <c r="AHK13">
        <v>1204072</v>
      </c>
      <c r="AHL13">
        <v>9117</v>
      </c>
      <c r="AHM13">
        <v>144919</v>
      </c>
      <c r="AHN13">
        <v>144867</v>
      </c>
      <c r="AHO13">
        <v>52</v>
      </c>
      <c r="AHP13">
        <v>3239</v>
      </c>
      <c r="AHQ13">
        <v>12526</v>
      </c>
      <c r="AHR13">
        <v>-9287</v>
      </c>
      <c r="AHS13">
        <v>89840</v>
      </c>
      <c r="AHT13">
        <v>89388</v>
      </c>
      <c r="AHU13">
        <v>452</v>
      </c>
      <c r="AHV13">
        <v>10271440</v>
      </c>
      <c r="AHW13">
        <v>11110058</v>
      </c>
      <c r="AHX13">
        <v>-838618</v>
      </c>
      <c r="AHY13">
        <v>12279</v>
      </c>
      <c r="AHZ13">
        <v>-26921</v>
      </c>
      <c r="AIA13">
        <v>39200</v>
      </c>
      <c r="AIB13">
        <v>89450</v>
      </c>
      <c r="AIC13">
        <v>363359</v>
      </c>
      <c r="AID13">
        <v>-273909</v>
      </c>
      <c r="AIE13">
        <v>870371</v>
      </c>
      <c r="AIF13">
        <v>847272</v>
      </c>
      <c r="AIG13">
        <v>23099</v>
      </c>
      <c r="AIH13">
        <v>868437</v>
      </c>
      <c r="AII13">
        <v>887272</v>
      </c>
      <c r="AIJ13">
        <v>-18835</v>
      </c>
      <c r="AIK13">
        <v>19152</v>
      </c>
      <c r="AIL13">
        <v>574</v>
      </c>
      <c r="AIM13">
        <v>18578</v>
      </c>
      <c r="AIN13">
        <v>3530</v>
      </c>
      <c r="AIO13">
        <v>-25266</v>
      </c>
      <c r="AIP13">
        <v>28796</v>
      </c>
      <c r="AIQ13">
        <v>68524</v>
      </c>
      <c r="AIR13">
        <v>-15371</v>
      </c>
      <c r="AIS13">
        <v>83895</v>
      </c>
      <c r="AIT13">
        <v>4239276</v>
      </c>
      <c r="AIU13">
        <v>2130464</v>
      </c>
      <c r="AIV13">
        <v>2108812</v>
      </c>
      <c r="AIW13">
        <v>0</v>
      </c>
      <c r="AIX13">
        <v>-39422</v>
      </c>
      <c r="AIY13">
        <v>39422</v>
      </c>
      <c r="AIZ13">
        <v>253164</v>
      </c>
      <c r="AJA13">
        <v>-16581</v>
      </c>
      <c r="AJB13">
        <v>269745</v>
      </c>
      <c r="AJC13">
        <v>182885</v>
      </c>
      <c r="AJD13">
        <v>267749</v>
      </c>
      <c r="AJE13">
        <v>-84864</v>
      </c>
      <c r="AJF13">
        <v>3650768</v>
      </c>
      <c r="AJG13">
        <v>4908893</v>
      </c>
      <c r="AJH13">
        <v>-1258125</v>
      </c>
      <c r="AJI13">
        <v>110217</v>
      </c>
      <c r="AJJ13">
        <v>207421</v>
      </c>
      <c r="AJK13">
        <v>-97204</v>
      </c>
      <c r="AJL13">
        <v>-38573</v>
      </c>
      <c r="AJM13">
        <v>108052</v>
      </c>
      <c r="AJN13">
        <v>-146625</v>
      </c>
      <c r="AJO13">
        <v>503654</v>
      </c>
      <c r="AJP13">
        <v>469804</v>
      </c>
      <c r="AJQ13">
        <v>33850</v>
      </c>
      <c r="AJR13">
        <v>3388750</v>
      </c>
      <c r="AJS13">
        <v>3374282</v>
      </c>
      <c r="AJT13">
        <v>14468</v>
      </c>
      <c r="AJU13">
        <v>-3</v>
      </c>
      <c r="AJV13">
        <v>-7</v>
      </c>
      <c r="AJW13">
        <v>4</v>
      </c>
      <c r="AJX13">
        <v>53771</v>
      </c>
      <c r="AJY13">
        <v>-68982</v>
      </c>
      <c r="AJZ13">
        <v>122753</v>
      </c>
      <c r="AKA13">
        <v>251934</v>
      </c>
      <c r="AKB13">
        <v>307915</v>
      </c>
      <c r="AKC13">
        <v>-55981</v>
      </c>
      <c r="AKD13">
        <v>19029920</v>
      </c>
      <c r="AKE13">
        <v>19036687</v>
      </c>
      <c r="AKF13">
        <v>-6767</v>
      </c>
      <c r="AKG13">
        <v>141648</v>
      </c>
      <c r="AKH13">
        <v>141652</v>
      </c>
      <c r="AKI13">
        <v>-4</v>
      </c>
      <c r="AKJ13">
        <v>307570</v>
      </c>
      <c r="AKK13">
        <v>429564</v>
      </c>
      <c r="AKL13">
        <v>-121994</v>
      </c>
      <c r="AKM13">
        <v>1625434</v>
      </c>
      <c r="AKN13">
        <v>1569453</v>
      </c>
      <c r="AKO13">
        <v>55981</v>
      </c>
      <c r="AKP13">
        <v>8072</v>
      </c>
      <c r="AKQ13">
        <v>8072</v>
      </c>
      <c r="AKR13">
        <v>1641465</v>
      </c>
      <c r="AKS13">
        <v>732877</v>
      </c>
      <c r="AKT13">
        <v>2374342</v>
      </c>
      <c r="AKU13">
        <v>4801</v>
      </c>
      <c r="AKV13">
        <v>7351</v>
      </c>
      <c r="AKW13">
        <v>12153</v>
      </c>
      <c r="AKX13">
        <v>64721</v>
      </c>
      <c r="AKY13">
        <v>795015</v>
      </c>
      <c r="AKZ13">
        <v>2064267</v>
      </c>
      <c r="ALA13">
        <v>12223</v>
      </c>
      <c r="ALB13">
        <v>135251</v>
      </c>
      <c r="ALC13">
        <v>11802</v>
      </c>
      <c r="ALD13">
        <v>157754</v>
      </c>
      <c r="ALE13">
        <v>317031</v>
      </c>
      <c r="ALF13">
        <v>9183</v>
      </c>
      <c r="ALG13">
        <v>5191</v>
      </c>
      <c r="ALH13">
        <v>2999</v>
      </c>
      <c r="ALI13">
        <v>40087</v>
      </c>
      <c r="ALJ13">
        <v>57460</v>
      </c>
      <c r="ALK13">
        <v>10747</v>
      </c>
      <c r="ALL13">
        <v>90404</v>
      </c>
      <c r="ALM13">
        <v>110150</v>
      </c>
      <c r="ALN13">
        <v>580718</v>
      </c>
      <c r="ALO13">
        <v>792018</v>
      </c>
      <c r="ALP13">
        <v>78</v>
      </c>
      <c r="ALQ13">
        <v>13015</v>
      </c>
      <c r="ALR13">
        <v>13093</v>
      </c>
      <c r="ALS13">
        <v>2464664</v>
      </c>
      <c r="ALT13">
        <v>41751</v>
      </c>
      <c r="ALU13">
        <v>569360</v>
      </c>
      <c r="ALV13">
        <v>292778</v>
      </c>
      <c r="ALW13">
        <v>993315</v>
      </c>
      <c r="ALX13">
        <v>1897204</v>
      </c>
      <c r="ALY13">
        <v>41715</v>
      </c>
      <c r="ALZ13">
        <v>358538</v>
      </c>
      <c r="AMA13">
        <v>265822</v>
      </c>
      <c r="AMB13">
        <v>583461</v>
      </c>
      <c r="AMC13">
        <v>1249536</v>
      </c>
      <c r="AMD13">
        <v>36</v>
      </c>
      <c r="AME13">
        <v>210822</v>
      </c>
      <c r="AMF13">
        <v>26956</v>
      </c>
      <c r="AMG13">
        <v>409854</v>
      </c>
      <c r="AMH13">
        <v>647667</v>
      </c>
      <c r="AMI13">
        <v>3041</v>
      </c>
      <c r="AMJ13">
        <v>130060</v>
      </c>
      <c r="AMK13">
        <v>3924</v>
      </c>
      <c r="AML13">
        <v>97301</v>
      </c>
      <c r="AMM13">
        <v>234325</v>
      </c>
      <c r="AMN13">
        <v>5388667</v>
      </c>
      <c r="AMO13">
        <v>-407166</v>
      </c>
      <c r="AMP13">
        <v>-797472</v>
      </c>
      <c r="AMQ13">
        <v>-1204639</v>
      </c>
      <c r="AMR13">
        <v>74789</v>
      </c>
      <c r="AMS13">
        <v>305479</v>
      </c>
      <c r="AMT13">
        <v>192958</v>
      </c>
      <c r="AMU13">
        <v>855428</v>
      </c>
      <c r="AMV13">
        <v>1682260</v>
      </c>
      <c r="AMW13">
        <v>-6798</v>
      </c>
      <c r="AMX13">
        <v>-6798</v>
      </c>
      <c r="AMY13">
        <v>-49385</v>
      </c>
      <c r="AMZ13">
        <v>-129497</v>
      </c>
      <c r="ANA13">
        <v>-205827</v>
      </c>
      <c r="ANB13">
        <v>-391508</v>
      </c>
      <c r="ANC13">
        <v>-49494</v>
      </c>
      <c r="AND13">
        <v>-132659</v>
      </c>
      <c r="ANE13">
        <v>-219809</v>
      </c>
      <c r="ANF13">
        <v>-408760</v>
      </c>
      <c r="ANG13">
        <v>784550</v>
      </c>
      <c r="ANH13">
        <v>0</v>
      </c>
      <c r="ANI13">
        <v>-109</v>
      </c>
      <c r="ANJ13">
        <v>-499</v>
      </c>
      <c r="ANK13">
        <v>-13982</v>
      </c>
      <c r="ANL13">
        <v>-14589</v>
      </c>
      <c r="ANM13">
        <v>0</v>
      </c>
      <c r="ANN13">
        <v>0</v>
      </c>
      <c r="ANO13">
        <v>-2664</v>
      </c>
      <c r="ANP13">
        <v>0</v>
      </c>
      <c r="ANQ13">
        <v>-2664</v>
      </c>
      <c r="ANR13">
        <v>23099</v>
      </c>
      <c r="ANS13">
        <v>83896</v>
      </c>
      <c r="ANT13">
        <v>-84864</v>
      </c>
      <c r="ANU13">
        <v>33850</v>
      </c>
      <c r="ANV13">
        <v>-55981</v>
      </c>
      <c r="ANW13">
        <v>55981</v>
      </c>
      <c r="ANX13">
        <v>0</v>
      </c>
      <c r="ANY13">
        <v>6724</v>
      </c>
      <c r="ANZ13">
        <v>-3362</v>
      </c>
      <c r="AOA13">
        <v>-4014</v>
      </c>
      <c r="AOB13">
        <v>652</v>
      </c>
      <c r="AOC13">
        <v>-652</v>
      </c>
      <c r="AOD13">
        <v>11678</v>
      </c>
      <c r="AOE13">
        <v>321324</v>
      </c>
      <c r="AOF13">
        <v>333002</v>
      </c>
      <c r="AOG13">
        <v>9629</v>
      </c>
      <c r="AOH13">
        <v>30122</v>
      </c>
      <c r="AOI13">
        <v>39751</v>
      </c>
      <c r="AOJ13">
        <v>45886</v>
      </c>
      <c r="AOK13">
        <v>75163</v>
      </c>
      <c r="AOL13">
        <v>121049</v>
      </c>
      <c r="AOM13">
        <v>-46357</v>
      </c>
      <c r="AON13">
        <v>221604</v>
      </c>
      <c r="AOO13">
        <v>175247</v>
      </c>
      <c r="AOP13">
        <v>-20835</v>
      </c>
      <c r="AOQ13">
        <v>154983</v>
      </c>
      <c r="AOR13">
        <v>134148</v>
      </c>
      <c r="AOS13">
        <v>20835</v>
      </c>
      <c r="AOT13">
        <v>648214</v>
      </c>
      <c r="AOU13">
        <v>669049</v>
      </c>
      <c r="AOV13">
        <v>8184</v>
      </c>
      <c r="AOW13">
        <v>44934</v>
      </c>
      <c r="AOX13">
        <v>53118</v>
      </c>
      <c r="AOY13">
        <v>8242</v>
      </c>
      <c r="AOZ13">
        <v>25656</v>
      </c>
      <c r="APA13">
        <v>-21942</v>
      </c>
      <c r="APB13">
        <v>143296</v>
      </c>
      <c r="APC13">
        <v>121354</v>
      </c>
      <c r="APD13">
        <v>-20141</v>
      </c>
      <c r="APE13">
        <v>69509</v>
      </c>
      <c r="APF13">
        <v>49368</v>
      </c>
      <c r="APG13">
        <v>20140</v>
      </c>
      <c r="APH13">
        <v>188230</v>
      </c>
      <c r="API13">
        <v>208370</v>
      </c>
      <c r="APJ13">
        <v>-72960</v>
      </c>
      <c r="APK13">
        <v>85241</v>
      </c>
      <c r="APL13">
        <v>12281</v>
      </c>
      <c r="APM13">
        <v>0</v>
      </c>
      <c r="APN13">
        <v>68021</v>
      </c>
      <c r="APO13">
        <v>3645</v>
      </c>
      <c r="APP13">
        <v>1294</v>
      </c>
      <c r="APQ13">
        <v>761</v>
      </c>
      <c r="APR13">
        <v>2055</v>
      </c>
      <c r="APS13">
        <v>-1295</v>
      </c>
      <c r="APT13">
        <v>85241</v>
      </c>
      <c r="APU13">
        <v>83946</v>
      </c>
      <c r="APV13">
        <v>0</v>
      </c>
      <c r="APW13">
        <v>20753</v>
      </c>
      <c r="APX13">
        <v>2469</v>
      </c>
      <c r="APY13">
        <v>-20753</v>
      </c>
      <c r="APZ13">
        <v>23222</v>
      </c>
      <c r="AQA13">
        <v>74734</v>
      </c>
      <c r="AQB13">
        <v>185372</v>
      </c>
      <c r="AQC13">
        <v>260106</v>
      </c>
      <c r="AQD13">
        <v>-19365</v>
      </c>
      <c r="AQE13">
        <v>30122</v>
      </c>
      <c r="AQF13">
        <v>10757</v>
      </c>
      <c r="AQG13">
        <v>-47791</v>
      </c>
      <c r="AQH13">
        <v>72694</v>
      </c>
      <c r="AQI13">
        <v>24903</v>
      </c>
      <c r="AQJ13">
        <v>-19835</v>
      </c>
      <c r="AQK13">
        <v>64226</v>
      </c>
      <c r="AQL13">
        <v>44391</v>
      </c>
      <c r="AQM13">
        <v>12259</v>
      </c>
      <c r="AQN13">
        <v>71359</v>
      </c>
      <c r="AQO13">
        <v>83618</v>
      </c>
      <c r="AQP13">
        <v>-12259</v>
      </c>
      <c r="AQQ13">
        <v>352415</v>
      </c>
      <c r="AQR13">
        <v>340156</v>
      </c>
      <c r="AQS13">
        <v>1721</v>
      </c>
      <c r="AQT13">
        <v>5777</v>
      </c>
      <c r="AQU13">
        <v>7498</v>
      </c>
      <c r="AQV13">
        <v>0</v>
      </c>
      <c r="AQW13">
        <v>0</v>
      </c>
      <c r="AQX13">
        <v>12527</v>
      </c>
      <c r="AQY13">
        <v>-6670</v>
      </c>
      <c r="AQZ13">
        <v>5857</v>
      </c>
      <c r="ARA13">
        <v>-14248</v>
      </c>
      <c r="ARB13">
        <v>13355</v>
      </c>
      <c r="ARC13">
        <v>-893</v>
      </c>
      <c r="ARD13">
        <v>14248</v>
      </c>
      <c r="ARE13">
        <v>-893</v>
      </c>
      <c r="ARF13">
        <v>13355</v>
      </c>
      <c r="ARG13">
        <v>30952</v>
      </c>
      <c r="ARH13">
        <v>128999</v>
      </c>
      <c r="ARI13">
        <v>50986</v>
      </c>
      <c r="ARJ13">
        <v>253758</v>
      </c>
      <c r="ARK13">
        <v>464694</v>
      </c>
      <c r="ARL13">
        <v>123659</v>
      </c>
      <c r="ARM13">
        <v>24166</v>
      </c>
      <c r="ARN13">
        <v>-148161</v>
      </c>
      <c r="ARO13">
        <v>0</v>
      </c>
      <c r="ARP13">
        <v>337</v>
      </c>
      <c r="ARQ13">
        <v>817</v>
      </c>
      <c r="ARR13">
        <v>1154</v>
      </c>
      <c r="ARS13">
        <v>-336</v>
      </c>
      <c r="ART13">
        <v>148161</v>
      </c>
      <c r="ARU13">
        <v>147825</v>
      </c>
      <c r="ARV13">
        <v>-49887</v>
      </c>
      <c r="ARW13">
        <v>-260515</v>
      </c>
      <c r="ARX13">
        <v>308384</v>
      </c>
      <c r="ARY13">
        <v>0</v>
      </c>
      <c r="ARZ13">
        <v>2018</v>
      </c>
      <c r="ASA13">
        <v>382</v>
      </c>
      <c r="ASB13">
        <v>2400</v>
      </c>
      <c r="ASC13">
        <v>-2017</v>
      </c>
      <c r="ASD13">
        <v>310401</v>
      </c>
      <c r="ASE13">
        <v>308384</v>
      </c>
      <c r="ASF13">
        <v>7256</v>
      </c>
      <c r="ASG13">
        <v>30032</v>
      </c>
      <c r="ASH13">
        <v>37288</v>
      </c>
      <c r="ASI13">
        <v>-31008</v>
      </c>
      <c r="ASJ13">
        <v>48826</v>
      </c>
      <c r="ASK13">
        <v>17818</v>
      </c>
      <c r="ASL13">
        <v>8508</v>
      </c>
      <c r="ASM13">
        <v>58940</v>
      </c>
      <c r="ASN13">
        <v>67448</v>
      </c>
      <c r="ASO13">
        <v>-18981</v>
      </c>
      <c r="ASP13">
        <v>28964</v>
      </c>
      <c r="ASQ13">
        <v>9983</v>
      </c>
      <c r="ASR13">
        <v>34224</v>
      </c>
      <c r="ASS13">
        <v>6815</v>
      </c>
      <c r="AST13">
        <v>41039</v>
      </c>
      <c r="ASU13">
        <v>-34225</v>
      </c>
      <c r="ASV13">
        <v>166762</v>
      </c>
      <c r="ASW13">
        <v>132537</v>
      </c>
      <c r="ASX13">
        <v>467</v>
      </c>
      <c r="ASY13">
        <v>-26381</v>
      </c>
      <c r="ASZ13">
        <v>29730</v>
      </c>
      <c r="ATA13">
        <v>3349</v>
      </c>
      <c r="ATB13">
        <v>10912</v>
      </c>
      <c r="ATC13">
        <v>12296</v>
      </c>
      <c r="ATD13">
        <v>-8835</v>
      </c>
      <c r="ATE13">
        <v>8835</v>
      </c>
      <c r="ATF13">
        <v>29730</v>
      </c>
      <c r="ATG13">
        <v>38565</v>
      </c>
      <c r="ATH13">
        <v>-10324</v>
      </c>
      <c r="ATI13">
        <v>-1216</v>
      </c>
      <c r="ATJ13">
        <v>1216</v>
      </c>
      <c r="ATK13">
        <v>10324</v>
      </c>
      <c r="ATL13">
        <v>11540</v>
      </c>
      <c r="ATM13">
        <v>467</v>
      </c>
      <c r="ATN13">
        <v>-16057</v>
      </c>
      <c r="ATO13">
        <v>19406</v>
      </c>
      <c r="ATP13">
        <v>3349</v>
      </c>
      <c r="ATQ13">
        <v>10912</v>
      </c>
      <c r="ATR13">
        <v>12296</v>
      </c>
      <c r="ATS13">
        <v>-7618</v>
      </c>
      <c r="ATT13">
        <v>7619</v>
      </c>
      <c r="ATU13">
        <v>19406</v>
      </c>
      <c r="ATV13">
        <v>27025</v>
      </c>
      <c r="ATW13">
        <v>261973</v>
      </c>
      <c r="ATX13">
        <v>3174</v>
      </c>
      <c r="ATY13">
        <v>-3173</v>
      </c>
      <c r="ATZ13">
        <v>265146</v>
      </c>
      <c r="AUA13">
        <v>261973</v>
      </c>
      <c r="AUB13">
        <v>-18459</v>
      </c>
      <c r="AUC13">
        <v>484863</v>
      </c>
      <c r="AUD13">
        <v>-419543</v>
      </c>
      <c r="AUE13">
        <v>-43586</v>
      </c>
      <c r="AUF13">
        <v>-3274</v>
      </c>
      <c r="AUG13">
        <v>4018</v>
      </c>
      <c r="AUH13">
        <v>744</v>
      </c>
      <c r="AUI13">
        <v>3274</v>
      </c>
      <c r="AUJ13">
        <v>481589</v>
      </c>
      <c r="AUK13">
        <v>484863</v>
      </c>
      <c r="AUL13">
        <v>2006</v>
      </c>
      <c r="AUM13">
        <v>2006</v>
      </c>
      <c r="AUN13">
        <v>2006</v>
      </c>
      <c r="AUO13">
        <v>2006</v>
      </c>
      <c r="AUP13">
        <v>2006</v>
      </c>
      <c r="AUQ13">
        <v>2006</v>
      </c>
      <c r="AUR13">
        <v>-3544</v>
      </c>
      <c r="AUS13">
        <v>26818</v>
      </c>
      <c r="AUT13">
        <v>2296</v>
      </c>
      <c r="AUU13">
        <v>29114</v>
      </c>
      <c r="AUV13">
        <v>-11183</v>
      </c>
      <c r="AUW13">
        <v>-12091</v>
      </c>
      <c r="AUX13">
        <v>0</v>
      </c>
      <c r="AUY13">
        <v>29114</v>
      </c>
      <c r="AUZ13">
        <v>-3544</v>
      </c>
      <c r="AVA13">
        <v>288790</v>
      </c>
      <c r="AVB13">
        <v>2296</v>
      </c>
      <c r="AVC13">
        <v>291086</v>
      </c>
      <c r="AVD13">
        <v>-11183</v>
      </c>
      <c r="AVE13">
        <v>-12091</v>
      </c>
      <c r="AVF13">
        <v>3174</v>
      </c>
      <c r="AVG13">
        <v>-3174</v>
      </c>
      <c r="AVH13">
        <v>294260</v>
      </c>
      <c r="AVI13">
        <v>291086</v>
      </c>
      <c r="AVJ13">
        <v>-41234</v>
      </c>
      <c r="AVK13">
        <v>-258859</v>
      </c>
      <c r="AVL13">
        <v>786925</v>
      </c>
      <c r="AVM13">
        <v>55923</v>
      </c>
      <c r="AVN13">
        <v>842848</v>
      </c>
      <c r="AVO13">
        <v>-492950</v>
      </c>
      <c r="AVP13">
        <v>6119</v>
      </c>
      <c r="AVQ13">
        <v>4401</v>
      </c>
      <c r="AVR13">
        <v>10520</v>
      </c>
      <c r="AVS13">
        <v>-6119</v>
      </c>
      <c r="AVT13">
        <v>848967</v>
      </c>
      <c r="AVU13">
        <v>842848</v>
      </c>
      <c r="AVV13">
        <v>104724</v>
      </c>
      <c r="AVW13">
        <v>536165</v>
      </c>
      <c r="AVX13">
        <v>774686</v>
      </c>
      <c r="AVY13">
        <v>253758</v>
      </c>
      <c r="AVZ13">
        <v>1669333</v>
      </c>
      <c r="AWA13">
        <v>97466</v>
      </c>
      <c r="AWB13">
        <v>488491</v>
      </c>
      <c r="AWC13">
        <v>711716</v>
      </c>
      <c r="AWD13">
        <v>92284</v>
      </c>
      <c r="AWE13">
        <v>1389957</v>
      </c>
    </row>
    <row r="14" spans="1:1279" x14ac:dyDescent="0.2">
      <c r="A14" t="s">
        <v>1363</v>
      </c>
      <c r="B14">
        <v>33015</v>
      </c>
      <c r="C14">
        <v>51073</v>
      </c>
      <c r="D14">
        <v>136047</v>
      </c>
      <c r="E14">
        <v>350124</v>
      </c>
      <c r="F14">
        <v>570258</v>
      </c>
      <c r="G14">
        <v>-423200</v>
      </c>
      <c r="H14">
        <v>-825725</v>
      </c>
      <c r="I14">
        <v>-1248925</v>
      </c>
      <c r="J14">
        <v>-1713</v>
      </c>
      <c r="K14">
        <v>1954</v>
      </c>
      <c r="L14">
        <v>241</v>
      </c>
      <c r="M14">
        <v>-1418</v>
      </c>
      <c r="N14">
        <v>3761</v>
      </c>
      <c r="O14">
        <v>2343</v>
      </c>
      <c r="P14">
        <v>-243</v>
      </c>
      <c r="Q14">
        <v>17149</v>
      </c>
      <c r="R14">
        <v>16906</v>
      </c>
      <c r="S14">
        <v>3871</v>
      </c>
      <c r="T14">
        <v>-1125</v>
      </c>
      <c r="U14">
        <v>2746</v>
      </c>
      <c r="V14">
        <v>-498</v>
      </c>
      <c r="W14">
        <v>808</v>
      </c>
      <c r="X14">
        <v>310</v>
      </c>
      <c r="Y14">
        <v>498</v>
      </c>
      <c r="Z14">
        <v>21738</v>
      </c>
      <c r="AA14">
        <v>22236</v>
      </c>
      <c r="AB14">
        <v>-83438</v>
      </c>
      <c r="AC14">
        <v>0</v>
      </c>
      <c r="AD14">
        <v>83438</v>
      </c>
      <c r="AE14">
        <v>0</v>
      </c>
      <c r="AF14">
        <v>0</v>
      </c>
      <c r="AG14">
        <v>0</v>
      </c>
      <c r="AH14">
        <v>83438</v>
      </c>
      <c r="AI14">
        <v>83438</v>
      </c>
      <c r="AJ14">
        <v>7742</v>
      </c>
      <c r="AK14">
        <v>51073</v>
      </c>
      <c r="AL14">
        <v>68053</v>
      </c>
      <c r="AM14">
        <v>170597</v>
      </c>
      <c r="AN14">
        <v>297465</v>
      </c>
      <c r="AO14">
        <v>-895202</v>
      </c>
      <c r="AP14">
        <v>2777131</v>
      </c>
      <c r="AQ14">
        <v>2983112</v>
      </c>
      <c r="AR14">
        <v>-205981</v>
      </c>
      <c r="AS14">
        <v>-26</v>
      </c>
      <c r="AT14">
        <v>0</v>
      </c>
      <c r="AU14">
        <v>-26</v>
      </c>
      <c r="AV14">
        <v>-81473</v>
      </c>
      <c r="AW14">
        <v>-38425</v>
      </c>
      <c r="AX14">
        <v>-43048</v>
      </c>
      <c r="AY14">
        <v>261364</v>
      </c>
      <c r="AZ14">
        <v>311026</v>
      </c>
      <c r="BA14">
        <v>-49662</v>
      </c>
      <c r="BB14">
        <v>164111</v>
      </c>
      <c r="BC14">
        <v>483529</v>
      </c>
      <c r="BD14">
        <v>-319418</v>
      </c>
      <c r="BE14">
        <v>111</v>
      </c>
      <c r="BF14">
        <v>0</v>
      </c>
      <c r="BG14">
        <v>111</v>
      </c>
      <c r="BH14">
        <v>-4141</v>
      </c>
      <c r="BI14">
        <v>-12098</v>
      </c>
      <c r="BJ14">
        <v>7957</v>
      </c>
      <c r="BK14">
        <v>3994</v>
      </c>
      <c r="BL14">
        <v>-66101</v>
      </c>
      <c r="BM14">
        <v>70095</v>
      </c>
      <c r="BN14">
        <v>186556</v>
      </c>
      <c r="BO14">
        <v>18224</v>
      </c>
      <c r="BP14">
        <v>168332</v>
      </c>
      <c r="BQ14">
        <v>0</v>
      </c>
      <c r="BR14">
        <v>876</v>
      </c>
      <c r="BS14">
        <v>-76</v>
      </c>
      <c r="BT14">
        <v>952</v>
      </c>
      <c r="BU14">
        <v>9876</v>
      </c>
      <c r="BV14">
        <v>2227</v>
      </c>
      <c r="BW14">
        <v>7649</v>
      </c>
      <c r="BX14">
        <v>2520045</v>
      </c>
      <c r="BY14">
        <v>2663415</v>
      </c>
      <c r="BZ14">
        <v>-143370</v>
      </c>
      <c r="CA14">
        <v>-26</v>
      </c>
      <c r="CB14">
        <v>0</v>
      </c>
      <c r="CC14">
        <v>-26</v>
      </c>
      <c r="CD14">
        <v>-52855</v>
      </c>
      <c r="CE14">
        <v>-38340</v>
      </c>
      <c r="CF14">
        <v>-14515</v>
      </c>
      <c r="CG14">
        <v>178673</v>
      </c>
      <c r="CH14">
        <v>281028</v>
      </c>
      <c r="CI14">
        <v>-102355</v>
      </c>
      <c r="CJ14">
        <v>163936</v>
      </c>
      <c r="CK14">
        <v>464268</v>
      </c>
      <c r="CL14">
        <v>-300332</v>
      </c>
      <c r="CM14">
        <v>111</v>
      </c>
      <c r="CN14">
        <v>0</v>
      </c>
      <c r="CO14">
        <v>111</v>
      </c>
      <c r="CP14">
        <v>-4141</v>
      </c>
      <c r="CQ14">
        <v>-13098</v>
      </c>
      <c r="CR14">
        <v>8957</v>
      </c>
      <c r="CS14">
        <v>4027</v>
      </c>
      <c r="CT14">
        <v>-42206</v>
      </c>
      <c r="CU14">
        <v>46233</v>
      </c>
      <c r="CV14">
        <v>174015</v>
      </c>
      <c r="CW14">
        <v>18224</v>
      </c>
      <c r="CX14">
        <v>155791</v>
      </c>
      <c r="CY14">
        <v>0</v>
      </c>
      <c r="CZ14">
        <v>971</v>
      </c>
      <c r="DA14">
        <v>-76</v>
      </c>
      <c r="DB14">
        <v>1047</v>
      </c>
      <c r="DC14">
        <v>9067</v>
      </c>
      <c r="DD14">
        <v>2227</v>
      </c>
      <c r="DE14">
        <v>6840</v>
      </c>
      <c r="DF14">
        <v>116931</v>
      </c>
      <c r="DG14">
        <v>90796</v>
      </c>
      <c r="DH14">
        <v>26135</v>
      </c>
      <c r="DI14">
        <v>-80</v>
      </c>
      <c r="DJ14">
        <v>22176</v>
      </c>
      <c r="DK14">
        <v>-2540</v>
      </c>
      <c r="DL14">
        <v>24716</v>
      </c>
      <c r="DM14">
        <v>-43008</v>
      </c>
      <c r="DN14">
        <v>-13074</v>
      </c>
      <c r="DO14">
        <v>-29934</v>
      </c>
      <c r="DP14">
        <v>999599</v>
      </c>
      <c r="DQ14">
        <v>737822</v>
      </c>
      <c r="DR14">
        <v>261777</v>
      </c>
      <c r="DS14">
        <v>-2</v>
      </c>
      <c r="DT14">
        <v>3</v>
      </c>
      <c r="DU14">
        <v>-5</v>
      </c>
      <c r="DV14">
        <v>-26489</v>
      </c>
      <c r="DW14">
        <v>-6284</v>
      </c>
      <c r="DX14">
        <v>-20205</v>
      </c>
      <c r="DY14">
        <v>101200</v>
      </c>
      <c r="DZ14">
        <v>21984</v>
      </c>
      <c r="EA14">
        <v>79216</v>
      </c>
      <c r="EB14">
        <v>2974927</v>
      </c>
      <c r="EC14">
        <v>3236704</v>
      </c>
      <c r="ED14">
        <v>-261777</v>
      </c>
      <c r="EE14">
        <v>5</v>
      </c>
      <c r="EF14">
        <v>0</v>
      </c>
      <c r="EG14">
        <v>5</v>
      </c>
      <c r="EH14">
        <v>-33849</v>
      </c>
      <c r="EI14">
        <v>-54054</v>
      </c>
      <c r="EJ14">
        <v>20205</v>
      </c>
      <c r="EK14">
        <v>148759</v>
      </c>
      <c r="EL14">
        <v>227975</v>
      </c>
      <c r="EM14">
        <v>-79216</v>
      </c>
      <c r="EN14">
        <v>120666</v>
      </c>
      <c r="EO14">
        <v>98459</v>
      </c>
      <c r="EP14">
        <v>22207</v>
      </c>
      <c r="EQ14">
        <v>-83</v>
      </c>
      <c r="ER14">
        <v>31575</v>
      </c>
      <c r="ES14">
        <v>-3564</v>
      </c>
      <c r="ET14">
        <v>35139</v>
      </c>
      <c r="EU14">
        <v>-54632</v>
      </c>
      <c r="EV14">
        <v>-12097</v>
      </c>
      <c r="EW14">
        <v>-42535</v>
      </c>
      <c r="EX14">
        <v>1122895</v>
      </c>
      <c r="EY14">
        <v>788034</v>
      </c>
      <c r="EZ14">
        <v>334861</v>
      </c>
      <c r="FA14">
        <v>-2</v>
      </c>
      <c r="FB14">
        <v>0</v>
      </c>
      <c r="FC14">
        <v>-2</v>
      </c>
      <c r="FD14">
        <v>-41059</v>
      </c>
      <c r="FE14">
        <v>-40059</v>
      </c>
      <c r="FF14">
        <v>-1000</v>
      </c>
      <c r="FG14">
        <v>98349</v>
      </c>
      <c r="FH14">
        <v>83896</v>
      </c>
      <c r="FI14">
        <v>14453</v>
      </c>
      <c r="FJ14">
        <v>3248464</v>
      </c>
      <c r="FK14">
        <v>3583325</v>
      </c>
      <c r="FL14">
        <v>-334861</v>
      </c>
      <c r="FM14">
        <v>2</v>
      </c>
      <c r="FN14">
        <v>0</v>
      </c>
      <c r="FO14">
        <v>2</v>
      </c>
      <c r="FP14">
        <v>-53163</v>
      </c>
      <c r="FQ14">
        <v>-54163</v>
      </c>
      <c r="FR14">
        <v>1000</v>
      </c>
      <c r="FS14">
        <v>220602</v>
      </c>
      <c r="FT14">
        <v>235055</v>
      </c>
      <c r="FU14">
        <v>-14453</v>
      </c>
      <c r="FV14">
        <v>257086</v>
      </c>
      <c r="FW14">
        <v>319697</v>
      </c>
      <c r="FX14">
        <v>-62611</v>
      </c>
      <c r="FY14">
        <v>1</v>
      </c>
      <c r="FZ14">
        <v>0</v>
      </c>
      <c r="GA14">
        <v>1</v>
      </c>
      <c r="GB14">
        <v>-28617</v>
      </c>
      <c r="GC14">
        <v>-85</v>
      </c>
      <c r="GD14">
        <v>-28532</v>
      </c>
      <c r="GE14">
        <v>82691</v>
      </c>
      <c r="GF14">
        <v>29998</v>
      </c>
      <c r="GG14">
        <v>52693</v>
      </c>
      <c r="GH14">
        <v>175</v>
      </c>
      <c r="GI14">
        <v>19261</v>
      </c>
      <c r="GJ14">
        <v>-19086</v>
      </c>
      <c r="GK14">
        <v>0</v>
      </c>
      <c r="GL14">
        <v>0</v>
      </c>
      <c r="GM14">
        <v>1000</v>
      </c>
      <c r="GN14">
        <v>-1000</v>
      </c>
      <c r="GO14">
        <v>-33</v>
      </c>
      <c r="GP14">
        <v>-23895</v>
      </c>
      <c r="GQ14">
        <v>23862</v>
      </c>
      <c r="GR14">
        <v>12541</v>
      </c>
      <c r="GS14">
        <v>0</v>
      </c>
      <c r="GT14">
        <v>-94</v>
      </c>
      <c r="GU14">
        <v>809</v>
      </c>
      <c r="GV14">
        <v>3735</v>
      </c>
      <c r="GW14">
        <v>7663</v>
      </c>
      <c r="GX14">
        <v>-3928</v>
      </c>
      <c r="GY14">
        <v>-4</v>
      </c>
      <c r="GZ14">
        <v>9399</v>
      </c>
      <c r="HA14">
        <v>-1024</v>
      </c>
      <c r="HB14">
        <v>10423</v>
      </c>
      <c r="HC14">
        <v>-11624</v>
      </c>
      <c r="HD14">
        <v>977</v>
      </c>
      <c r="HE14">
        <v>-12601</v>
      </c>
      <c r="HF14">
        <v>123296</v>
      </c>
      <c r="HG14">
        <v>50212</v>
      </c>
      <c r="HH14">
        <v>73084</v>
      </c>
      <c r="HI14">
        <v>0</v>
      </c>
      <c r="HJ14">
        <v>-3</v>
      </c>
      <c r="HK14">
        <v>3</v>
      </c>
      <c r="HL14">
        <v>-14570</v>
      </c>
      <c r="HM14">
        <v>-33775</v>
      </c>
      <c r="HN14">
        <v>19205</v>
      </c>
      <c r="HO14">
        <v>-2851</v>
      </c>
      <c r="HP14">
        <v>61912</v>
      </c>
      <c r="HQ14">
        <v>-64763</v>
      </c>
      <c r="HR14">
        <v>273537</v>
      </c>
      <c r="HS14">
        <v>346621</v>
      </c>
      <c r="HT14">
        <v>-73084</v>
      </c>
      <c r="HU14">
        <v>-3</v>
      </c>
      <c r="HV14">
        <v>0</v>
      </c>
      <c r="HW14">
        <v>-3</v>
      </c>
      <c r="HX14">
        <v>-19313</v>
      </c>
      <c r="HY14">
        <v>-108</v>
      </c>
      <c r="HZ14">
        <v>-19205</v>
      </c>
      <c r="IA14">
        <v>71843</v>
      </c>
      <c r="IB14">
        <v>7080</v>
      </c>
      <c r="IC14">
        <v>64763</v>
      </c>
      <c r="ID14">
        <v>10134</v>
      </c>
      <c r="IE14">
        <v>1</v>
      </c>
      <c r="IF14">
        <v>-28566</v>
      </c>
      <c r="IG14">
        <v>-12661</v>
      </c>
      <c r="IH14">
        <v>534</v>
      </c>
      <c r="II14">
        <v>0</v>
      </c>
      <c r="IJ14">
        <v>-2138</v>
      </c>
      <c r="IK14">
        <v>-1148</v>
      </c>
      <c r="IL14">
        <v>926</v>
      </c>
      <c r="IM14">
        <v>0</v>
      </c>
      <c r="IN14">
        <v>29</v>
      </c>
      <c r="IO14">
        <v>204</v>
      </c>
      <c r="IP14">
        <v>-10810</v>
      </c>
      <c r="IQ14">
        <v>-1</v>
      </c>
      <c r="IR14">
        <v>-17096</v>
      </c>
      <c r="IS14">
        <v>14934</v>
      </c>
      <c r="IT14">
        <v>-784</v>
      </c>
      <c r="IU14">
        <v>0</v>
      </c>
      <c r="IV14">
        <v>47771</v>
      </c>
      <c r="IW14">
        <v>-1328</v>
      </c>
      <c r="IX14">
        <v>784</v>
      </c>
      <c r="IY14">
        <v>0</v>
      </c>
      <c r="IZ14">
        <v>-47771</v>
      </c>
      <c r="JA14">
        <v>1328</v>
      </c>
      <c r="JB14">
        <v>2742021</v>
      </c>
      <c r="JC14">
        <v>3325429</v>
      </c>
      <c r="JD14">
        <v>-583408</v>
      </c>
      <c r="JE14">
        <v>0</v>
      </c>
      <c r="JF14">
        <v>0</v>
      </c>
      <c r="JG14">
        <v>0</v>
      </c>
      <c r="JH14">
        <v>102627</v>
      </c>
      <c r="JI14">
        <v>-25909</v>
      </c>
      <c r="JJ14">
        <v>128536</v>
      </c>
      <c r="JK14">
        <v>169192</v>
      </c>
      <c r="JL14">
        <v>50373</v>
      </c>
      <c r="JM14">
        <v>118819</v>
      </c>
      <c r="JN14">
        <v>354756</v>
      </c>
      <c r="JO14">
        <v>-960</v>
      </c>
      <c r="JP14">
        <v>15057</v>
      </c>
      <c r="JQ14">
        <v>14912</v>
      </c>
      <c r="JR14">
        <v>1520302</v>
      </c>
      <c r="JS14">
        <v>0</v>
      </c>
      <c r="JT14">
        <v>-34433</v>
      </c>
      <c r="JU14">
        <v>-17859</v>
      </c>
      <c r="JV14">
        <v>402284</v>
      </c>
      <c r="JW14">
        <v>916535</v>
      </c>
      <c r="JX14">
        <v>-514251</v>
      </c>
      <c r="JY14">
        <v>0</v>
      </c>
      <c r="JZ14">
        <v>11687</v>
      </c>
      <c r="KA14">
        <v>-3351</v>
      </c>
      <c r="KB14">
        <v>15038</v>
      </c>
      <c r="KC14">
        <v>43154</v>
      </c>
      <c r="KD14">
        <v>65558</v>
      </c>
      <c r="KE14">
        <v>-22404</v>
      </c>
      <c r="KF14">
        <v>13092</v>
      </c>
      <c r="KG14">
        <v>0</v>
      </c>
      <c r="KH14">
        <v>-168</v>
      </c>
      <c r="KI14">
        <v>10535</v>
      </c>
      <c r="KJ14">
        <v>286487</v>
      </c>
      <c r="KK14">
        <v>0</v>
      </c>
      <c r="KL14">
        <v>-6551</v>
      </c>
      <c r="KM14">
        <v>4642</v>
      </c>
      <c r="KN14">
        <v>223333</v>
      </c>
      <c r="KO14">
        <v>5</v>
      </c>
      <c r="KP14">
        <v>-9396</v>
      </c>
      <c r="KQ14">
        <v>15091</v>
      </c>
      <c r="KR14">
        <v>29433</v>
      </c>
      <c r="KS14">
        <v>38093</v>
      </c>
      <c r="KT14">
        <v>-8660</v>
      </c>
      <c r="KU14">
        <v>0</v>
      </c>
      <c r="KV14">
        <v>5</v>
      </c>
      <c r="KW14">
        <v>-5</v>
      </c>
      <c r="KX14">
        <v>1062</v>
      </c>
      <c r="KY14">
        <v>-16</v>
      </c>
      <c r="KZ14">
        <v>1078</v>
      </c>
      <c r="LA14">
        <v>-735</v>
      </c>
      <c r="LB14">
        <v>7129</v>
      </c>
      <c r="LC14">
        <v>-7864</v>
      </c>
      <c r="LD14">
        <v>925195</v>
      </c>
      <c r="LE14">
        <v>916535</v>
      </c>
      <c r="LF14">
        <v>8660</v>
      </c>
      <c r="LG14">
        <v>5</v>
      </c>
      <c r="LH14">
        <v>-4429</v>
      </c>
      <c r="LI14">
        <v>-3351</v>
      </c>
      <c r="LJ14">
        <v>-1078</v>
      </c>
      <c r="LK14">
        <v>73422</v>
      </c>
      <c r="LL14">
        <v>65558</v>
      </c>
      <c r="LM14">
        <v>7864</v>
      </c>
      <c r="LN14">
        <v>1934044</v>
      </c>
      <c r="LO14">
        <v>2772137</v>
      </c>
      <c r="LP14">
        <v>-838093</v>
      </c>
      <c r="LQ14">
        <v>977</v>
      </c>
      <c r="LR14">
        <v>-80235</v>
      </c>
      <c r="LS14">
        <v>96729</v>
      </c>
      <c r="LT14">
        <v>-176964</v>
      </c>
      <c r="LU14">
        <v>-105023</v>
      </c>
      <c r="LV14">
        <v>-33956</v>
      </c>
      <c r="LW14">
        <v>-71067</v>
      </c>
      <c r="LX14">
        <v>964440</v>
      </c>
      <c r="LY14">
        <v>1417997</v>
      </c>
      <c r="LZ14">
        <v>-453557</v>
      </c>
      <c r="MA14">
        <v>-2</v>
      </c>
      <c r="MB14">
        <v>15</v>
      </c>
      <c r="MC14">
        <v>-17</v>
      </c>
      <c r="MD14">
        <v>58858</v>
      </c>
      <c r="ME14">
        <v>-8946</v>
      </c>
      <c r="MF14">
        <v>67804</v>
      </c>
      <c r="MG14">
        <v>68405</v>
      </c>
      <c r="MH14">
        <v>113210</v>
      </c>
      <c r="MI14">
        <v>-44805</v>
      </c>
      <c r="MJ14">
        <v>6551124</v>
      </c>
      <c r="MK14">
        <v>6097567</v>
      </c>
      <c r="ML14">
        <v>453557</v>
      </c>
      <c r="MM14">
        <v>17</v>
      </c>
      <c r="MN14">
        <v>0</v>
      </c>
      <c r="MO14">
        <v>17</v>
      </c>
      <c r="MP14">
        <v>3016</v>
      </c>
      <c r="MQ14">
        <v>70820</v>
      </c>
      <c r="MR14">
        <v>-67804</v>
      </c>
      <c r="MS14">
        <v>61223</v>
      </c>
      <c r="MT14">
        <v>16418</v>
      </c>
      <c r="MU14">
        <v>44805</v>
      </c>
      <c r="MV14">
        <v>2339737</v>
      </c>
      <c r="MW14">
        <v>2408894</v>
      </c>
      <c r="MX14">
        <v>-69157</v>
      </c>
      <c r="MY14">
        <v>0</v>
      </c>
      <c r="MZ14">
        <v>0</v>
      </c>
      <c r="NA14">
        <v>0</v>
      </c>
      <c r="NB14">
        <v>90940</v>
      </c>
      <c r="NC14">
        <v>-22559</v>
      </c>
      <c r="ND14">
        <v>113499</v>
      </c>
      <c r="NE14">
        <v>126038</v>
      </c>
      <c r="NF14">
        <v>-15184</v>
      </c>
      <c r="NG14">
        <v>141222</v>
      </c>
      <c r="NH14">
        <v>341664</v>
      </c>
      <c r="NI14">
        <v>-960</v>
      </c>
      <c r="NJ14">
        <v>15225</v>
      </c>
      <c r="NK14">
        <v>4377</v>
      </c>
      <c r="NL14">
        <v>1233815</v>
      </c>
      <c r="NM14">
        <v>0</v>
      </c>
      <c r="NN14">
        <v>-27882</v>
      </c>
      <c r="NO14">
        <v>-22501</v>
      </c>
      <c r="NP14">
        <v>1710712</v>
      </c>
      <c r="NQ14">
        <v>2772137</v>
      </c>
      <c r="NR14">
        <v>-1061425</v>
      </c>
      <c r="NS14">
        <v>972</v>
      </c>
      <c r="NT14">
        <v>-70840</v>
      </c>
      <c r="NU14">
        <v>96729</v>
      </c>
      <c r="NV14">
        <v>-167569</v>
      </c>
      <c r="NW14">
        <v>-120113</v>
      </c>
      <c r="NX14">
        <v>-33956</v>
      </c>
      <c r="NY14">
        <v>-86157</v>
      </c>
      <c r="NZ14">
        <v>935007</v>
      </c>
      <c r="OA14">
        <v>1379904</v>
      </c>
      <c r="OB14">
        <v>-444897</v>
      </c>
      <c r="OC14">
        <v>-2</v>
      </c>
      <c r="OD14">
        <v>10</v>
      </c>
      <c r="OE14">
        <v>-12</v>
      </c>
      <c r="OF14">
        <v>57796</v>
      </c>
      <c r="OG14">
        <v>-8930</v>
      </c>
      <c r="OH14">
        <v>66726</v>
      </c>
      <c r="OI14">
        <v>69140</v>
      </c>
      <c r="OJ14">
        <v>106081</v>
      </c>
      <c r="OK14">
        <v>-36941</v>
      </c>
      <c r="OL14">
        <v>5625929</v>
      </c>
      <c r="OM14">
        <v>5181032</v>
      </c>
      <c r="ON14">
        <v>444897</v>
      </c>
      <c r="OO14">
        <v>12</v>
      </c>
      <c r="OP14">
        <v>0</v>
      </c>
      <c r="OQ14">
        <v>12</v>
      </c>
      <c r="OR14">
        <v>7444</v>
      </c>
      <c r="OS14">
        <v>74170</v>
      </c>
      <c r="OT14">
        <v>-66726</v>
      </c>
      <c r="OU14">
        <v>-12199</v>
      </c>
      <c r="OV14">
        <v>-49140</v>
      </c>
      <c r="OW14">
        <v>36941</v>
      </c>
      <c r="OX14">
        <v>7190</v>
      </c>
      <c r="OY14">
        <v>1734434</v>
      </c>
      <c r="OZ14">
        <v>-1727244</v>
      </c>
      <c r="PA14">
        <v>0</v>
      </c>
      <c r="PB14">
        <v>16</v>
      </c>
      <c r="PC14">
        <v>-42668</v>
      </c>
      <c r="PD14">
        <v>42684</v>
      </c>
      <c r="PE14">
        <v>-1498</v>
      </c>
      <c r="PF14">
        <v>64792</v>
      </c>
      <c r="PG14">
        <v>-66290</v>
      </c>
      <c r="PH14">
        <v>1157</v>
      </c>
      <c r="PI14">
        <v>0</v>
      </c>
      <c r="PJ14">
        <v>24</v>
      </c>
      <c r="PK14">
        <v>31</v>
      </c>
      <c r="PL14">
        <v>1701645</v>
      </c>
      <c r="PM14">
        <v>0</v>
      </c>
      <c r="PN14">
        <v>-42712</v>
      </c>
      <c r="PO14">
        <v>67997</v>
      </c>
      <c r="PP14">
        <v>-931676</v>
      </c>
      <c r="PQ14">
        <v>0</v>
      </c>
      <c r="PR14">
        <v>13247</v>
      </c>
      <c r="PS14">
        <v>-43039</v>
      </c>
      <c r="PT14">
        <v>0</v>
      </c>
      <c r="PU14">
        <v>0</v>
      </c>
      <c r="PV14">
        <v>0</v>
      </c>
      <c r="PW14">
        <v>0</v>
      </c>
      <c r="PX14">
        <v>931676</v>
      </c>
      <c r="PY14">
        <v>0</v>
      </c>
      <c r="PZ14">
        <v>-13247</v>
      </c>
      <c r="QA14">
        <v>43039</v>
      </c>
      <c r="QB14">
        <v>0</v>
      </c>
      <c r="QC14">
        <v>0</v>
      </c>
      <c r="QD14">
        <v>0</v>
      </c>
      <c r="QE14">
        <v>0</v>
      </c>
      <c r="QF14">
        <v>931676</v>
      </c>
      <c r="QG14">
        <v>0</v>
      </c>
      <c r="QH14">
        <v>-13247</v>
      </c>
      <c r="QI14">
        <v>43039</v>
      </c>
      <c r="QJ14">
        <v>21024</v>
      </c>
      <c r="QK14">
        <v>0</v>
      </c>
      <c r="QL14">
        <v>428</v>
      </c>
      <c r="QM14">
        <v>-3348</v>
      </c>
      <c r="QN14">
        <v>7190</v>
      </c>
      <c r="QO14">
        <v>80661</v>
      </c>
      <c r="QP14">
        <v>-73471</v>
      </c>
      <c r="QQ14">
        <v>0</v>
      </c>
      <c r="QR14">
        <v>16</v>
      </c>
      <c r="QS14">
        <v>1639</v>
      </c>
      <c r="QT14">
        <v>-1623</v>
      </c>
      <c r="QU14">
        <v>-1498</v>
      </c>
      <c r="QV14">
        <v>-8719</v>
      </c>
      <c r="QW14">
        <v>7221</v>
      </c>
      <c r="QX14">
        <v>1157</v>
      </c>
      <c r="QY14">
        <v>0</v>
      </c>
      <c r="QZ14">
        <v>24</v>
      </c>
      <c r="RA14">
        <v>31</v>
      </c>
      <c r="RB14">
        <v>57692</v>
      </c>
      <c r="RC14">
        <v>0</v>
      </c>
      <c r="RD14">
        <v>1172</v>
      </c>
      <c r="RE14">
        <v>-5099</v>
      </c>
      <c r="RF14">
        <v>21024</v>
      </c>
      <c r="RG14">
        <v>0</v>
      </c>
      <c r="RH14">
        <v>428</v>
      </c>
      <c r="RI14">
        <v>-3348</v>
      </c>
      <c r="RJ14">
        <v>-6402</v>
      </c>
      <c r="RK14">
        <v>0</v>
      </c>
      <c r="RL14">
        <v>0</v>
      </c>
      <c r="RM14">
        <v>1195</v>
      </c>
      <c r="RN14">
        <v>87062</v>
      </c>
      <c r="RO14">
        <v>80661</v>
      </c>
      <c r="RP14">
        <v>6401</v>
      </c>
      <c r="RQ14">
        <v>0</v>
      </c>
      <c r="RR14">
        <v>1639</v>
      </c>
      <c r="RS14">
        <v>1639</v>
      </c>
      <c r="RT14">
        <v>0</v>
      </c>
      <c r="RU14">
        <v>-9914</v>
      </c>
      <c r="RV14">
        <v>-8719</v>
      </c>
      <c r="RW14">
        <v>-1195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-722098</v>
      </c>
      <c r="SW14">
        <v>0</v>
      </c>
      <c r="SX14">
        <v>31060</v>
      </c>
      <c r="SY14">
        <v>-30471</v>
      </c>
      <c r="SZ14">
        <v>0</v>
      </c>
      <c r="TA14">
        <v>0</v>
      </c>
      <c r="TB14">
        <v>0</v>
      </c>
      <c r="TC14">
        <v>0</v>
      </c>
      <c r="TD14">
        <v>712277</v>
      </c>
      <c r="TE14">
        <v>0</v>
      </c>
      <c r="TF14">
        <v>-30637</v>
      </c>
      <c r="TG14">
        <v>30057</v>
      </c>
      <c r="TH14">
        <v>0</v>
      </c>
      <c r="TI14">
        <v>0</v>
      </c>
      <c r="TJ14">
        <v>0</v>
      </c>
      <c r="TK14">
        <v>0</v>
      </c>
      <c r="TL14">
        <v>9821</v>
      </c>
      <c r="TM14">
        <v>0</v>
      </c>
      <c r="TN14">
        <v>-422</v>
      </c>
      <c r="TO14">
        <v>414</v>
      </c>
      <c r="TP14">
        <v>712277</v>
      </c>
      <c r="TQ14">
        <v>722098</v>
      </c>
      <c r="TR14">
        <v>-9821</v>
      </c>
      <c r="TS14">
        <v>0</v>
      </c>
      <c r="TT14">
        <v>-30637</v>
      </c>
      <c r="TU14">
        <v>-31060</v>
      </c>
      <c r="TV14">
        <v>423</v>
      </c>
      <c r="TW14">
        <v>30057</v>
      </c>
      <c r="TX14">
        <v>30471</v>
      </c>
      <c r="TY14">
        <v>-414</v>
      </c>
      <c r="TZ14">
        <v>9821</v>
      </c>
      <c r="UA14">
        <v>6402</v>
      </c>
      <c r="UB14">
        <v>3419</v>
      </c>
      <c r="UC14">
        <v>0</v>
      </c>
      <c r="UD14">
        <v>-422</v>
      </c>
      <c r="UE14">
        <v>0</v>
      </c>
      <c r="UF14">
        <v>-422</v>
      </c>
      <c r="UG14">
        <v>414</v>
      </c>
      <c r="UH14">
        <v>-1195</v>
      </c>
      <c r="UI14">
        <v>1609</v>
      </c>
      <c r="UJ14">
        <v>1731015</v>
      </c>
      <c r="UK14">
        <v>1734434</v>
      </c>
      <c r="UL14">
        <v>-3419</v>
      </c>
      <c r="UM14">
        <v>0</v>
      </c>
      <c r="UN14">
        <v>-42246</v>
      </c>
      <c r="UO14">
        <v>-42668</v>
      </c>
      <c r="UP14">
        <v>422</v>
      </c>
      <c r="UQ14">
        <v>63182</v>
      </c>
      <c r="UR14">
        <v>64792</v>
      </c>
      <c r="US14">
        <v>-1610</v>
      </c>
      <c r="UT14">
        <v>4191874</v>
      </c>
      <c r="UU14">
        <v>688975</v>
      </c>
      <c r="UV14">
        <v>3502899</v>
      </c>
      <c r="UW14">
        <v>-4323</v>
      </c>
      <c r="UX14">
        <v>-498</v>
      </c>
      <c r="UY14">
        <v>-3825</v>
      </c>
      <c r="UZ14">
        <v>-27845</v>
      </c>
      <c r="VA14">
        <v>-1679</v>
      </c>
      <c r="VB14">
        <v>-26166</v>
      </c>
      <c r="VC14">
        <v>497626</v>
      </c>
      <c r="VD14">
        <v>182491</v>
      </c>
      <c r="VE14">
        <v>315135</v>
      </c>
      <c r="VF14">
        <v>153086</v>
      </c>
      <c r="VG14">
        <v>188770</v>
      </c>
      <c r="VH14">
        <v>-35684</v>
      </c>
      <c r="VI14">
        <v>-818</v>
      </c>
      <c r="VJ14">
        <v>3595</v>
      </c>
      <c r="VK14">
        <v>-4413</v>
      </c>
      <c r="VL14">
        <v>161</v>
      </c>
      <c r="VM14">
        <v>766</v>
      </c>
      <c r="VN14">
        <v>-605</v>
      </c>
      <c r="VO14">
        <v>13069</v>
      </c>
      <c r="VP14">
        <v>26457</v>
      </c>
      <c r="VQ14">
        <v>-13388</v>
      </c>
      <c r="VR14">
        <v>-2196860</v>
      </c>
      <c r="VS14">
        <v>1669</v>
      </c>
      <c r="VT14">
        <v>19884</v>
      </c>
      <c r="VU14">
        <v>-211043</v>
      </c>
      <c r="VV14">
        <v>3349685</v>
      </c>
      <c r="VW14">
        <v>499884</v>
      </c>
      <c r="VX14">
        <v>2849801</v>
      </c>
      <c r="VY14">
        <v>-2800</v>
      </c>
      <c r="VZ14">
        <v>-260</v>
      </c>
      <c r="WA14">
        <v>-2540</v>
      </c>
      <c r="WB14">
        <v>-29889</v>
      </c>
      <c r="WC14">
        <v>-1845</v>
      </c>
      <c r="WD14">
        <v>-28044</v>
      </c>
      <c r="WE14">
        <v>395041</v>
      </c>
      <c r="WF14">
        <v>139072</v>
      </c>
      <c r="WG14">
        <v>255969</v>
      </c>
      <c r="WH14">
        <v>144906</v>
      </c>
      <c r="WI14">
        <v>181336</v>
      </c>
      <c r="WJ14">
        <v>-36430</v>
      </c>
      <c r="WK14">
        <v>-896</v>
      </c>
      <c r="WL14">
        <v>3019</v>
      </c>
      <c r="WM14">
        <v>-3915</v>
      </c>
      <c r="WN14">
        <v>161</v>
      </c>
      <c r="WO14">
        <v>766</v>
      </c>
      <c r="WP14">
        <v>-605</v>
      </c>
      <c r="WQ14">
        <v>12901</v>
      </c>
      <c r="WR14">
        <v>29269</v>
      </c>
      <c r="WS14">
        <v>-16368</v>
      </c>
      <c r="WT14">
        <v>-2044236</v>
      </c>
      <c r="WU14">
        <v>1082</v>
      </c>
      <c r="WV14">
        <v>19890</v>
      </c>
      <c r="WW14">
        <v>-189957</v>
      </c>
      <c r="WX14">
        <v>40750</v>
      </c>
      <c r="WY14">
        <v>842386</v>
      </c>
      <c r="WZ14">
        <v>-801636</v>
      </c>
      <c r="XA14">
        <v>5368</v>
      </c>
      <c r="XB14">
        <v>398</v>
      </c>
      <c r="XC14">
        <v>-1731</v>
      </c>
      <c r="XD14">
        <v>2129</v>
      </c>
      <c r="XE14">
        <v>16970</v>
      </c>
      <c r="XF14">
        <v>30217</v>
      </c>
      <c r="XG14">
        <v>-13247</v>
      </c>
      <c r="XH14">
        <v>270372</v>
      </c>
      <c r="XI14">
        <v>237869</v>
      </c>
      <c r="XJ14">
        <v>32503</v>
      </c>
      <c r="XK14">
        <v>7</v>
      </c>
      <c r="XL14">
        <v>3</v>
      </c>
      <c r="XM14">
        <v>4</v>
      </c>
      <c r="XN14">
        <v>3947</v>
      </c>
      <c r="XO14">
        <v>-2683</v>
      </c>
      <c r="XP14">
        <v>6630</v>
      </c>
      <c r="XQ14">
        <v>-14844</v>
      </c>
      <c r="XR14">
        <v>21552</v>
      </c>
      <c r="XS14">
        <v>-36396</v>
      </c>
      <c r="XT14">
        <v>3535340</v>
      </c>
      <c r="XU14">
        <v>3567843</v>
      </c>
      <c r="XV14">
        <v>-32503</v>
      </c>
      <c r="XW14">
        <v>-3696</v>
      </c>
      <c r="XX14">
        <v>-3692</v>
      </c>
      <c r="XY14">
        <v>-4</v>
      </c>
      <c r="XZ14">
        <v>-29330</v>
      </c>
      <c r="YA14">
        <v>-22700</v>
      </c>
      <c r="YB14">
        <v>-6630</v>
      </c>
      <c r="YC14">
        <v>424912</v>
      </c>
      <c r="YD14">
        <v>388516</v>
      </c>
      <c r="YE14">
        <v>36396</v>
      </c>
      <c r="YF14">
        <v>449352</v>
      </c>
      <c r="YG14">
        <v>1522395</v>
      </c>
      <c r="YH14">
        <v>-1073043</v>
      </c>
      <c r="YI14">
        <v>6573</v>
      </c>
      <c r="YJ14">
        <v>-2744</v>
      </c>
      <c r="YK14">
        <v>-5100</v>
      </c>
      <c r="YL14">
        <v>2356</v>
      </c>
      <c r="YM14">
        <v>97459</v>
      </c>
      <c r="YN14">
        <v>132403</v>
      </c>
      <c r="YO14">
        <v>-34944</v>
      </c>
      <c r="YP14">
        <v>474783</v>
      </c>
      <c r="YQ14">
        <v>672095</v>
      </c>
      <c r="YR14">
        <v>-197312</v>
      </c>
      <c r="YS14">
        <v>8</v>
      </c>
      <c r="YT14">
        <v>12</v>
      </c>
      <c r="YU14">
        <v>-4</v>
      </c>
      <c r="YV14">
        <v>2401</v>
      </c>
      <c r="YW14">
        <v>-2130</v>
      </c>
      <c r="YX14">
        <v>4531</v>
      </c>
      <c r="YY14">
        <v>-281</v>
      </c>
      <c r="YZ14">
        <v>55479</v>
      </c>
      <c r="ZA14">
        <v>-55760</v>
      </c>
      <c r="ZB14">
        <v>4794313</v>
      </c>
      <c r="ZC14">
        <v>4597001</v>
      </c>
      <c r="ZD14">
        <v>197312</v>
      </c>
      <c r="ZE14">
        <v>-5141</v>
      </c>
      <c r="ZF14">
        <v>-5145</v>
      </c>
      <c r="ZG14">
        <v>4</v>
      </c>
      <c r="ZH14">
        <v>-30428</v>
      </c>
      <c r="ZI14">
        <v>-25897</v>
      </c>
      <c r="ZJ14">
        <v>-4531</v>
      </c>
      <c r="ZK14">
        <v>608154</v>
      </c>
      <c r="ZL14">
        <v>552394</v>
      </c>
      <c r="ZM14">
        <v>55760</v>
      </c>
      <c r="ZN14">
        <v>842190</v>
      </c>
      <c r="ZO14">
        <v>189091</v>
      </c>
      <c r="ZP14">
        <v>653099</v>
      </c>
      <c r="ZQ14">
        <v>-1523</v>
      </c>
      <c r="ZR14">
        <v>-238</v>
      </c>
      <c r="ZS14">
        <v>-1285</v>
      </c>
      <c r="ZT14">
        <v>2044</v>
      </c>
      <c r="ZU14">
        <v>166</v>
      </c>
      <c r="ZV14">
        <v>1878</v>
      </c>
      <c r="ZW14">
        <v>102585</v>
      </c>
      <c r="ZX14">
        <v>43419</v>
      </c>
      <c r="ZY14">
        <v>59166</v>
      </c>
      <c r="ZZ14">
        <v>8180</v>
      </c>
      <c r="AAA14">
        <v>7434</v>
      </c>
      <c r="AAB14">
        <v>746</v>
      </c>
      <c r="AAC14">
        <v>78</v>
      </c>
      <c r="AAD14">
        <v>576</v>
      </c>
      <c r="AAE14">
        <v>-498</v>
      </c>
      <c r="AAF14">
        <v>0</v>
      </c>
      <c r="AAG14">
        <v>168</v>
      </c>
      <c r="AAH14">
        <v>-2813</v>
      </c>
      <c r="AAI14">
        <v>2981</v>
      </c>
      <c r="AAJ14">
        <v>-152624</v>
      </c>
      <c r="AAK14">
        <v>586</v>
      </c>
      <c r="AAL14">
        <v>-6</v>
      </c>
      <c r="AAM14">
        <v>-21086</v>
      </c>
      <c r="AAN14">
        <v>408603</v>
      </c>
      <c r="AAO14">
        <v>680009</v>
      </c>
      <c r="AAP14">
        <v>-271406</v>
      </c>
      <c r="AAQ14">
        <v>1205</v>
      </c>
      <c r="AAR14">
        <v>-3142</v>
      </c>
      <c r="AAS14">
        <v>-3369</v>
      </c>
      <c r="AAT14">
        <v>227</v>
      </c>
      <c r="AAU14">
        <v>80490</v>
      </c>
      <c r="AAV14">
        <v>102186</v>
      </c>
      <c r="AAW14">
        <v>-21696</v>
      </c>
      <c r="AAX14">
        <v>204411</v>
      </c>
      <c r="AAY14">
        <v>434226</v>
      </c>
      <c r="AAZ14">
        <v>-229815</v>
      </c>
      <c r="ABA14">
        <v>1</v>
      </c>
      <c r="ABB14">
        <v>9</v>
      </c>
      <c r="ABC14">
        <v>-8</v>
      </c>
      <c r="ABD14">
        <v>-1546</v>
      </c>
      <c r="ABE14">
        <v>553</v>
      </c>
      <c r="ABF14">
        <v>-2099</v>
      </c>
      <c r="ABG14">
        <v>14563</v>
      </c>
      <c r="ABH14">
        <v>33927</v>
      </c>
      <c r="ABI14">
        <v>-19364</v>
      </c>
      <c r="ABJ14">
        <v>1258973</v>
      </c>
      <c r="ABK14">
        <v>1029158</v>
      </c>
      <c r="ABL14">
        <v>229815</v>
      </c>
      <c r="ABM14">
        <v>-1445</v>
      </c>
      <c r="ABN14">
        <v>-1453</v>
      </c>
      <c r="ABO14">
        <v>8</v>
      </c>
      <c r="ABP14">
        <v>-1098</v>
      </c>
      <c r="ABQ14">
        <v>-3197</v>
      </c>
      <c r="ABR14">
        <v>2099</v>
      </c>
      <c r="ABS14">
        <v>183243</v>
      </c>
      <c r="ABT14">
        <v>163878</v>
      </c>
      <c r="ABU14">
        <v>19365</v>
      </c>
      <c r="ABV14">
        <v>1471690</v>
      </c>
      <c r="ABW14">
        <v>3136483</v>
      </c>
      <c r="ABX14">
        <v>-1664793</v>
      </c>
      <c r="ABY14">
        <v>0</v>
      </c>
      <c r="ABZ14">
        <v>0</v>
      </c>
      <c r="ACA14">
        <v>0</v>
      </c>
      <c r="ACB14">
        <v>-1558</v>
      </c>
      <c r="ACC14">
        <v>2029</v>
      </c>
      <c r="ACD14">
        <v>-3587</v>
      </c>
      <c r="ACE14">
        <v>338129</v>
      </c>
      <c r="ACF14">
        <v>517579</v>
      </c>
      <c r="ACG14">
        <v>-179450</v>
      </c>
      <c r="ACH14">
        <v>166154</v>
      </c>
      <c r="ACI14">
        <v>13297</v>
      </c>
      <c r="ACJ14">
        <v>152857</v>
      </c>
      <c r="ACK14">
        <v>36</v>
      </c>
      <c r="ACL14">
        <v>0</v>
      </c>
      <c r="ACM14">
        <v>36</v>
      </c>
      <c r="ACN14">
        <v>0</v>
      </c>
      <c r="ACO14">
        <v>23192</v>
      </c>
      <c r="ACP14">
        <v>209</v>
      </c>
      <c r="ACQ14">
        <v>22983</v>
      </c>
      <c r="ACR14">
        <v>828464</v>
      </c>
      <c r="ACS14">
        <v>0</v>
      </c>
      <c r="ACT14">
        <v>2417</v>
      </c>
      <c r="ACU14">
        <v>57435</v>
      </c>
      <c r="ACV14">
        <v>252594</v>
      </c>
      <c r="ACW14">
        <v>-36</v>
      </c>
      <c r="ACX14">
        <v>7</v>
      </c>
      <c r="ACY14">
        <v>39106</v>
      </c>
      <c r="ACZ14">
        <v>1220003</v>
      </c>
      <c r="ADA14">
        <v>789125</v>
      </c>
      <c r="ADB14">
        <v>430878</v>
      </c>
      <c r="ADC14">
        <v>0</v>
      </c>
      <c r="ADD14">
        <v>0</v>
      </c>
      <c r="ADE14">
        <v>0</v>
      </c>
      <c r="ADF14">
        <v>-380</v>
      </c>
      <c r="ADG14">
        <v>-1543</v>
      </c>
      <c r="ADH14">
        <v>1163</v>
      </c>
      <c r="ADI14">
        <v>273642</v>
      </c>
      <c r="ADJ14">
        <v>213716</v>
      </c>
      <c r="ADK14">
        <v>59926</v>
      </c>
      <c r="ADL14">
        <v>2718902</v>
      </c>
      <c r="ADM14">
        <v>3149780</v>
      </c>
      <c r="ADN14">
        <v>-430878</v>
      </c>
      <c r="ADO14">
        <v>0</v>
      </c>
      <c r="ADP14">
        <v>0</v>
      </c>
      <c r="ADQ14">
        <v>0</v>
      </c>
      <c r="ADR14">
        <v>866</v>
      </c>
      <c r="ADS14">
        <v>2029</v>
      </c>
      <c r="ADT14">
        <v>-1163</v>
      </c>
      <c r="ADU14">
        <v>457862</v>
      </c>
      <c r="ADV14">
        <v>517788</v>
      </c>
      <c r="ADW14">
        <v>-59926</v>
      </c>
      <c r="ADX14">
        <v>10780</v>
      </c>
      <c r="ADY14">
        <v>1696</v>
      </c>
      <c r="ADZ14">
        <v>9084</v>
      </c>
      <c r="AEA14">
        <v>0</v>
      </c>
      <c r="AEB14">
        <v>1276</v>
      </c>
      <c r="AEC14">
        <v>-108</v>
      </c>
      <c r="AED14">
        <v>1384</v>
      </c>
      <c r="AEE14">
        <v>-129</v>
      </c>
      <c r="AEF14">
        <v>-129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1696</v>
      </c>
      <c r="AEQ14">
        <v>0</v>
      </c>
      <c r="AER14">
        <v>-108</v>
      </c>
      <c r="AES14">
        <v>-108</v>
      </c>
      <c r="AET14">
        <v>0</v>
      </c>
      <c r="AEU14">
        <v>-129</v>
      </c>
      <c r="AEV14">
        <v>-129</v>
      </c>
      <c r="AEW14">
        <v>0</v>
      </c>
      <c r="AEX14">
        <v>10780</v>
      </c>
      <c r="AEY14">
        <v>1696</v>
      </c>
      <c r="AEZ14">
        <v>9084</v>
      </c>
      <c r="AFA14">
        <v>0</v>
      </c>
      <c r="AFB14">
        <v>1276</v>
      </c>
      <c r="AFC14">
        <v>-108</v>
      </c>
      <c r="AFD14">
        <v>1384</v>
      </c>
      <c r="AFE14">
        <v>-129</v>
      </c>
      <c r="AFF14">
        <v>-129</v>
      </c>
      <c r="AFG14">
        <v>0</v>
      </c>
      <c r="AFH14">
        <v>376083</v>
      </c>
      <c r="AFI14">
        <v>371097</v>
      </c>
      <c r="AFJ14">
        <v>4986</v>
      </c>
      <c r="AFK14">
        <v>39526</v>
      </c>
      <c r="AFL14">
        <v>-36782</v>
      </c>
      <c r="AFM14">
        <v>76308</v>
      </c>
      <c r="AFN14">
        <v>3809</v>
      </c>
      <c r="AFO14">
        <v>14665</v>
      </c>
      <c r="AFP14">
        <v>-10856</v>
      </c>
      <c r="AFQ14">
        <v>59975</v>
      </c>
      <c r="AFR14">
        <v>134410</v>
      </c>
      <c r="AFS14">
        <v>-74435</v>
      </c>
      <c r="AFT14">
        <v>62292</v>
      </c>
      <c r="AFU14">
        <v>136242</v>
      </c>
      <c r="AFV14">
        <v>-73950</v>
      </c>
      <c r="AFW14">
        <v>-1522</v>
      </c>
      <c r="AFX14">
        <v>1734</v>
      </c>
      <c r="AFY14">
        <v>-3256</v>
      </c>
      <c r="AFZ14">
        <v>-24</v>
      </c>
      <c r="AGA14">
        <v>-26182</v>
      </c>
      <c r="AGB14">
        <v>-19996</v>
      </c>
      <c r="AGC14">
        <v>-6186</v>
      </c>
      <c r="AGD14">
        <v>50546</v>
      </c>
      <c r="AGE14">
        <v>115737</v>
      </c>
      <c r="AGF14">
        <v>-65191</v>
      </c>
      <c r="AGG14">
        <v>-2170</v>
      </c>
      <c r="AGH14">
        <v>0</v>
      </c>
      <c r="AGI14">
        <v>5333</v>
      </c>
      <c r="AGJ14">
        <v>6545</v>
      </c>
      <c r="AGK14">
        <v>-1212</v>
      </c>
      <c r="AGL14">
        <v>781394</v>
      </c>
      <c r="AGM14">
        <v>639937</v>
      </c>
      <c r="AGN14">
        <v>141457</v>
      </c>
      <c r="AGO14">
        <v>-167404</v>
      </c>
      <c r="AGP14">
        <v>-96516</v>
      </c>
      <c r="AGQ14">
        <v>-70888</v>
      </c>
      <c r="AGR14">
        <v>9029</v>
      </c>
      <c r="AGS14">
        <v>-523</v>
      </c>
      <c r="AGT14">
        <v>9552</v>
      </c>
      <c r="AGU14">
        <v>134585</v>
      </c>
      <c r="AGV14">
        <v>53233</v>
      </c>
      <c r="AGW14">
        <v>81352</v>
      </c>
      <c r="AGX14">
        <v>63666</v>
      </c>
      <c r="AGY14">
        <v>70969</v>
      </c>
      <c r="AGZ14">
        <v>-7303</v>
      </c>
      <c r="AHA14">
        <v>0</v>
      </c>
      <c r="AHB14">
        <v>-7</v>
      </c>
      <c r="AHC14">
        <v>7</v>
      </c>
      <c r="AHD14">
        <v>-1049</v>
      </c>
      <c r="AHE14">
        <v>-2376</v>
      </c>
      <c r="AHF14">
        <v>1327</v>
      </c>
      <c r="AHG14">
        <v>9909</v>
      </c>
      <c r="AHH14">
        <v>9429</v>
      </c>
      <c r="AHI14">
        <v>480</v>
      </c>
      <c r="AHJ14">
        <v>1270315</v>
      </c>
      <c r="AHK14">
        <v>1263013</v>
      </c>
      <c r="AHL14">
        <v>7302</v>
      </c>
      <c r="AHM14">
        <v>-129400</v>
      </c>
      <c r="AHN14">
        <v>-129393</v>
      </c>
      <c r="AHO14">
        <v>-7</v>
      </c>
      <c r="AHP14">
        <v>12815</v>
      </c>
      <c r="AHQ14">
        <v>14142</v>
      </c>
      <c r="AHR14">
        <v>-1327</v>
      </c>
      <c r="AHS14">
        <v>173712</v>
      </c>
      <c r="AHT14">
        <v>174192</v>
      </c>
      <c r="AHU14">
        <v>-480</v>
      </c>
      <c r="AHV14">
        <v>11586903</v>
      </c>
      <c r="AHW14">
        <v>12241227</v>
      </c>
      <c r="AHX14">
        <v>-654324</v>
      </c>
      <c r="AHY14">
        <v>35178</v>
      </c>
      <c r="AHZ14">
        <v>-37280</v>
      </c>
      <c r="AIA14">
        <v>72458</v>
      </c>
      <c r="AIB14">
        <v>-31715</v>
      </c>
      <c r="AIC14">
        <v>-92094</v>
      </c>
      <c r="AID14">
        <v>60379</v>
      </c>
      <c r="AIE14">
        <v>1311999</v>
      </c>
      <c r="AIF14">
        <v>1260542</v>
      </c>
      <c r="AIG14">
        <v>51457</v>
      </c>
      <c r="AIH14">
        <v>902090</v>
      </c>
      <c r="AII14">
        <v>821838</v>
      </c>
      <c r="AIJ14">
        <v>80252</v>
      </c>
      <c r="AIK14">
        <v>-3153</v>
      </c>
      <c r="AIL14">
        <v>5329</v>
      </c>
      <c r="AIM14">
        <v>-8482</v>
      </c>
      <c r="AIN14">
        <v>8939</v>
      </c>
      <c r="AIO14">
        <v>-11332</v>
      </c>
      <c r="AIP14">
        <v>20271</v>
      </c>
      <c r="AIQ14">
        <v>27867</v>
      </c>
      <c r="AIR14">
        <v>-59431</v>
      </c>
      <c r="AIS14">
        <v>87298</v>
      </c>
      <c r="AIT14">
        <v>4288440</v>
      </c>
      <c r="AIU14">
        <v>2330821</v>
      </c>
      <c r="AIV14">
        <v>1957619</v>
      </c>
      <c r="AIW14">
        <v>0</v>
      </c>
      <c r="AIX14">
        <v>501</v>
      </c>
      <c r="AIY14">
        <v>-501</v>
      </c>
      <c r="AIZ14">
        <v>-73823</v>
      </c>
      <c r="AJA14">
        <v>-19959</v>
      </c>
      <c r="AJB14">
        <v>-53864</v>
      </c>
      <c r="AJC14">
        <v>122987</v>
      </c>
      <c r="AJD14">
        <v>219815</v>
      </c>
      <c r="AJE14">
        <v>-96828</v>
      </c>
      <c r="AJF14">
        <v>3548265</v>
      </c>
      <c r="AJG14">
        <v>5032928</v>
      </c>
      <c r="AJH14">
        <v>-1484663</v>
      </c>
      <c r="AJI14">
        <v>-166548</v>
      </c>
      <c r="AJJ14">
        <v>-103089</v>
      </c>
      <c r="AJK14">
        <v>-63459</v>
      </c>
      <c r="AJL14">
        <v>-59037</v>
      </c>
      <c r="AJM14">
        <v>87541</v>
      </c>
      <c r="AJN14">
        <v>-146578</v>
      </c>
      <c r="AJO14">
        <v>123082</v>
      </c>
      <c r="AJP14">
        <v>139583</v>
      </c>
      <c r="AJQ14">
        <v>-16501</v>
      </c>
      <c r="AJR14">
        <v>3857304</v>
      </c>
      <c r="AJS14">
        <v>3747102</v>
      </c>
      <c r="AJT14">
        <v>110202</v>
      </c>
      <c r="AJU14">
        <v>4</v>
      </c>
      <c r="AJV14">
        <v>20</v>
      </c>
      <c r="AJW14">
        <v>-16</v>
      </c>
      <c r="AJX14">
        <v>18241</v>
      </c>
      <c r="AJY14">
        <v>-102933</v>
      </c>
      <c r="AJZ14">
        <v>121174</v>
      </c>
      <c r="AKA14">
        <v>450309</v>
      </c>
      <c r="AKB14">
        <v>475734</v>
      </c>
      <c r="AKC14">
        <v>-25425</v>
      </c>
      <c r="AKD14">
        <v>20325697</v>
      </c>
      <c r="AKE14">
        <v>20426815</v>
      </c>
      <c r="AKF14">
        <v>-101118</v>
      </c>
      <c r="AKG14">
        <v>-134522</v>
      </c>
      <c r="AKH14">
        <v>-134538</v>
      </c>
      <c r="AKI14">
        <v>16</v>
      </c>
      <c r="AKJ14">
        <v>-155636</v>
      </c>
      <c r="AKK14">
        <v>-35844</v>
      </c>
      <c r="AKL14">
        <v>-119792</v>
      </c>
      <c r="AKM14">
        <v>1585934</v>
      </c>
      <c r="AKN14">
        <v>1560510</v>
      </c>
      <c r="AKO14">
        <v>25424</v>
      </c>
      <c r="AKP14">
        <v>7753</v>
      </c>
      <c r="AKQ14">
        <v>7753</v>
      </c>
      <c r="AKR14">
        <v>1732305</v>
      </c>
      <c r="AKS14">
        <v>780816</v>
      </c>
      <c r="AKT14">
        <v>2513121</v>
      </c>
      <c r="AKU14">
        <v>5468</v>
      </c>
      <c r="AKV14">
        <v>7229</v>
      </c>
      <c r="AKW14">
        <v>12697</v>
      </c>
      <c r="AKX14">
        <v>67349</v>
      </c>
      <c r="AKY14">
        <v>832480</v>
      </c>
      <c r="AKZ14">
        <v>2182245</v>
      </c>
      <c r="ALA14">
        <v>14026</v>
      </c>
      <c r="ALB14">
        <v>142380</v>
      </c>
      <c r="ALC14">
        <v>12710</v>
      </c>
      <c r="ALD14">
        <v>164728</v>
      </c>
      <c r="ALE14">
        <v>333844</v>
      </c>
      <c r="ALF14">
        <v>9978</v>
      </c>
      <c r="ALG14">
        <v>5905</v>
      </c>
      <c r="ALH14">
        <v>3189</v>
      </c>
      <c r="ALI14">
        <v>42633</v>
      </c>
      <c r="ALJ14">
        <v>61704</v>
      </c>
      <c r="ALK14">
        <v>10824</v>
      </c>
      <c r="ALL14">
        <v>96215</v>
      </c>
      <c r="ALM14">
        <v>117297</v>
      </c>
      <c r="ALN14">
        <v>608295</v>
      </c>
      <c r="ALO14">
        <v>832632</v>
      </c>
      <c r="ALP14">
        <v>76</v>
      </c>
      <c r="ALQ14">
        <v>13150</v>
      </c>
      <c r="ALR14">
        <v>13227</v>
      </c>
      <c r="ALS14">
        <v>2613076</v>
      </c>
      <c r="ALT14">
        <v>42498</v>
      </c>
      <c r="ALU14">
        <v>593884</v>
      </c>
      <c r="ALV14">
        <v>312180</v>
      </c>
      <c r="ALW14">
        <v>1059236</v>
      </c>
      <c r="ALX14">
        <v>2007799</v>
      </c>
      <c r="ALY14">
        <v>42463</v>
      </c>
      <c r="ALZ14">
        <v>374437</v>
      </c>
      <c r="AMA14">
        <v>283235</v>
      </c>
      <c r="AMB14">
        <v>619530</v>
      </c>
      <c r="AMC14">
        <v>1319664</v>
      </c>
      <c r="AMD14">
        <v>36</v>
      </c>
      <c r="AME14">
        <v>219447</v>
      </c>
      <c r="AMF14">
        <v>28945</v>
      </c>
      <c r="AMG14">
        <v>439707</v>
      </c>
      <c r="AMH14">
        <v>688135</v>
      </c>
      <c r="AMI14">
        <v>4048</v>
      </c>
      <c r="AMJ14">
        <v>136475</v>
      </c>
      <c r="AMK14">
        <v>3977</v>
      </c>
      <c r="AML14">
        <v>101716</v>
      </c>
      <c r="AMM14">
        <v>246217</v>
      </c>
      <c r="AMN14">
        <v>5695150</v>
      </c>
      <c r="AMO14">
        <v>-423200</v>
      </c>
      <c r="AMP14">
        <v>-825725</v>
      </c>
      <c r="AMQ14">
        <v>-1248925</v>
      </c>
      <c r="AMR14">
        <v>81982</v>
      </c>
      <c r="AMS14">
        <v>316631</v>
      </c>
      <c r="AMT14">
        <v>192866</v>
      </c>
      <c r="AMU14">
        <v>883536</v>
      </c>
      <c r="AMV14">
        <v>1738845</v>
      </c>
      <c r="AMW14">
        <v>-8396</v>
      </c>
      <c r="AMX14">
        <v>-8396</v>
      </c>
      <c r="AMY14">
        <v>-52850</v>
      </c>
      <c r="AMZ14">
        <v>-131548</v>
      </c>
      <c r="ANA14">
        <v>-216068</v>
      </c>
      <c r="ANB14">
        <v>-408862</v>
      </c>
      <c r="ANC14">
        <v>-52850</v>
      </c>
      <c r="AND14">
        <v>-138590</v>
      </c>
      <c r="ANE14">
        <v>-239706</v>
      </c>
      <c r="ANF14">
        <v>-439542</v>
      </c>
      <c r="ANG14">
        <v>844823</v>
      </c>
      <c r="ANH14">
        <v>0</v>
      </c>
      <c r="ANI14">
        <v>0</v>
      </c>
      <c r="ANJ14">
        <v>-4375</v>
      </c>
      <c r="ANK14">
        <v>-23638</v>
      </c>
      <c r="ANL14">
        <v>-28013</v>
      </c>
      <c r="ANM14">
        <v>0</v>
      </c>
      <c r="ANN14">
        <v>0</v>
      </c>
      <c r="ANO14">
        <v>-2668</v>
      </c>
      <c r="ANP14">
        <v>0</v>
      </c>
      <c r="ANQ14">
        <v>-2668</v>
      </c>
      <c r="ANR14">
        <v>51457</v>
      </c>
      <c r="ANS14">
        <v>87298</v>
      </c>
      <c r="ANT14">
        <v>-96829</v>
      </c>
      <c r="ANU14">
        <v>-16501</v>
      </c>
      <c r="ANV14">
        <v>-25425</v>
      </c>
      <c r="ANW14">
        <v>25425</v>
      </c>
      <c r="ANX14">
        <v>0</v>
      </c>
      <c r="ANY14">
        <v>3470</v>
      </c>
      <c r="ANZ14">
        <v>-1735</v>
      </c>
      <c r="AOA14">
        <v>-1967</v>
      </c>
      <c r="AOB14">
        <v>233</v>
      </c>
      <c r="AOC14">
        <v>-233</v>
      </c>
      <c r="AOD14">
        <v>35823</v>
      </c>
      <c r="AOE14">
        <v>377437</v>
      </c>
      <c r="AOF14">
        <v>413260</v>
      </c>
      <c r="AOG14">
        <v>13061</v>
      </c>
      <c r="AOH14">
        <v>28154</v>
      </c>
      <c r="AOI14">
        <v>41215</v>
      </c>
      <c r="AOJ14">
        <v>31670</v>
      </c>
      <c r="AOK14">
        <v>98572</v>
      </c>
      <c r="AOL14">
        <v>130242</v>
      </c>
      <c r="AOM14">
        <v>-64506</v>
      </c>
      <c r="AON14">
        <v>209208</v>
      </c>
      <c r="AOO14">
        <v>144702</v>
      </c>
      <c r="AOP14">
        <v>-16048</v>
      </c>
      <c r="AOQ14">
        <v>175339</v>
      </c>
      <c r="AOR14">
        <v>159291</v>
      </c>
      <c r="AOS14">
        <v>16048</v>
      </c>
      <c r="AOT14">
        <v>713372</v>
      </c>
      <c r="AOU14">
        <v>729420</v>
      </c>
      <c r="AOV14">
        <v>17684</v>
      </c>
      <c r="AOW14">
        <v>47593</v>
      </c>
      <c r="AOX14">
        <v>65277</v>
      </c>
      <c r="AOY14">
        <v>8589</v>
      </c>
      <c r="AOZ14">
        <v>21969</v>
      </c>
      <c r="APA14">
        <v>-35283</v>
      </c>
      <c r="APB14">
        <v>97953</v>
      </c>
      <c r="APC14">
        <v>62670</v>
      </c>
      <c r="APD14">
        <v>-12958</v>
      </c>
      <c r="APE14">
        <v>62935</v>
      </c>
      <c r="APF14">
        <v>49977</v>
      </c>
      <c r="APG14">
        <v>12959</v>
      </c>
      <c r="APH14">
        <v>145546</v>
      </c>
      <c r="API14">
        <v>158505</v>
      </c>
      <c r="APJ14">
        <v>-78083</v>
      </c>
      <c r="APK14">
        <v>90483</v>
      </c>
      <c r="APL14">
        <v>12400</v>
      </c>
      <c r="APM14">
        <v>0</v>
      </c>
      <c r="APN14">
        <v>72344</v>
      </c>
      <c r="APO14">
        <v>3671</v>
      </c>
      <c r="APP14">
        <v>2067</v>
      </c>
      <c r="APQ14">
        <v>579</v>
      </c>
      <c r="APR14">
        <v>2646</v>
      </c>
      <c r="APS14">
        <v>-2067</v>
      </c>
      <c r="APT14">
        <v>90483</v>
      </c>
      <c r="APU14">
        <v>88416</v>
      </c>
      <c r="APV14">
        <v>0</v>
      </c>
      <c r="APW14">
        <v>19900</v>
      </c>
      <c r="APX14">
        <v>2508</v>
      </c>
      <c r="APY14">
        <v>-19900</v>
      </c>
      <c r="APZ14">
        <v>22408</v>
      </c>
      <c r="AQA14">
        <v>88249</v>
      </c>
      <c r="AQB14">
        <v>239334</v>
      </c>
      <c r="AQC14">
        <v>327583</v>
      </c>
      <c r="AQD14">
        <v>-15427</v>
      </c>
      <c r="AQE14">
        <v>28154</v>
      </c>
      <c r="AQF14">
        <v>12727</v>
      </c>
      <c r="AQG14">
        <v>-62644</v>
      </c>
      <c r="AQH14">
        <v>96064</v>
      </c>
      <c r="AQI14">
        <v>33420</v>
      </c>
      <c r="AQJ14">
        <v>-28389</v>
      </c>
      <c r="AQK14">
        <v>89337</v>
      </c>
      <c r="AQL14">
        <v>60948</v>
      </c>
      <c r="AQM14">
        <v>18211</v>
      </c>
      <c r="AQN14">
        <v>86412</v>
      </c>
      <c r="AQO14">
        <v>104623</v>
      </c>
      <c r="AQP14">
        <v>-18211</v>
      </c>
      <c r="AQQ14">
        <v>452889</v>
      </c>
      <c r="AQR14">
        <v>434678</v>
      </c>
      <c r="AQS14">
        <v>7973</v>
      </c>
      <c r="AQT14">
        <v>27</v>
      </c>
      <c r="AQU14">
        <v>8000</v>
      </c>
      <c r="AQV14">
        <v>0</v>
      </c>
      <c r="AQW14">
        <v>0</v>
      </c>
      <c r="AQX14">
        <v>15395</v>
      </c>
      <c r="AQY14">
        <v>2018</v>
      </c>
      <c r="AQZ14">
        <v>17413</v>
      </c>
      <c r="ARA14">
        <v>-23368</v>
      </c>
      <c r="ARB14">
        <v>25413</v>
      </c>
      <c r="ARC14">
        <v>2045</v>
      </c>
      <c r="ARD14">
        <v>23368</v>
      </c>
      <c r="ARE14">
        <v>2045</v>
      </c>
      <c r="ARF14">
        <v>25413</v>
      </c>
      <c r="ARG14">
        <v>61565</v>
      </c>
      <c r="ARH14">
        <v>138095</v>
      </c>
      <c r="ARI14">
        <v>43739</v>
      </c>
      <c r="ARJ14">
        <v>221302</v>
      </c>
      <c r="ARK14">
        <v>464702</v>
      </c>
      <c r="ARL14">
        <v>134882</v>
      </c>
      <c r="ARM14">
        <v>24041</v>
      </c>
      <c r="ARN14">
        <v>-158843</v>
      </c>
      <c r="ARO14">
        <v>0</v>
      </c>
      <c r="ARP14">
        <v>-80</v>
      </c>
      <c r="ARQ14">
        <v>1142</v>
      </c>
      <c r="ARR14">
        <v>1062</v>
      </c>
      <c r="ARS14">
        <v>80</v>
      </c>
      <c r="ART14">
        <v>158843</v>
      </c>
      <c r="ARU14">
        <v>158923</v>
      </c>
      <c r="ARV14">
        <v>-51444</v>
      </c>
      <c r="ARW14">
        <v>-262717</v>
      </c>
      <c r="ARX14">
        <v>311963</v>
      </c>
      <c r="ARY14">
        <v>0</v>
      </c>
      <c r="ARZ14">
        <v>2198</v>
      </c>
      <c r="ASA14">
        <v>435</v>
      </c>
      <c r="ASB14">
        <v>2633</v>
      </c>
      <c r="ASC14">
        <v>-2198</v>
      </c>
      <c r="ASD14">
        <v>314161</v>
      </c>
      <c r="ASE14">
        <v>311963</v>
      </c>
      <c r="ASF14">
        <v>7113</v>
      </c>
      <c r="ASG14">
        <v>32745</v>
      </c>
      <c r="ASH14">
        <v>39858</v>
      </c>
      <c r="ASI14">
        <v>-32544</v>
      </c>
      <c r="ASJ14">
        <v>50103</v>
      </c>
      <c r="ASK14">
        <v>17559</v>
      </c>
      <c r="ASL14">
        <v>14242</v>
      </c>
      <c r="ASM14">
        <v>61835</v>
      </c>
      <c r="ASN14">
        <v>76077</v>
      </c>
      <c r="ASO14">
        <v>-23931</v>
      </c>
      <c r="ASP14">
        <v>36245</v>
      </c>
      <c r="ASQ14">
        <v>12314</v>
      </c>
      <c r="ASR14">
        <v>35119</v>
      </c>
      <c r="ASS14">
        <v>7177</v>
      </c>
      <c r="AST14">
        <v>42296</v>
      </c>
      <c r="ASU14">
        <v>-35119</v>
      </c>
      <c r="ASV14">
        <v>180927</v>
      </c>
      <c r="ASW14">
        <v>145808</v>
      </c>
      <c r="ASX14">
        <v>509</v>
      </c>
      <c r="ASY14">
        <v>-29130</v>
      </c>
      <c r="ASZ14">
        <v>32768</v>
      </c>
      <c r="ATA14">
        <v>3638</v>
      </c>
      <c r="ATB14">
        <v>11883</v>
      </c>
      <c r="ATC14">
        <v>12970</v>
      </c>
      <c r="ATD14">
        <v>-8385</v>
      </c>
      <c r="ATE14">
        <v>8385</v>
      </c>
      <c r="ATF14">
        <v>32768</v>
      </c>
      <c r="ATG14">
        <v>41153</v>
      </c>
      <c r="ATH14">
        <v>-11469</v>
      </c>
      <c r="ATI14">
        <v>-684</v>
      </c>
      <c r="ATJ14">
        <v>684</v>
      </c>
      <c r="ATK14">
        <v>11469</v>
      </c>
      <c r="ATL14">
        <v>12153</v>
      </c>
      <c r="ATM14">
        <v>509</v>
      </c>
      <c r="ATN14">
        <v>-17661</v>
      </c>
      <c r="ATO14">
        <v>21299</v>
      </c>
      <c r="ATP14">
        <v>3638</v>
      </c>
      <c r="ATQ14">
        <v>11883</v>
      </c>
      <c r="ATR14">
        <v>12970</v>
      </c>
      <c r="ATS14">
        <v>-7701</v>
      </c>
      <c r="ATT14">
        <v>7701</v>
      </c>
      <c r="ATU14">
        <v>21299</v>
      </c>
      <c r="ATV14">
        <v>29000</v>
      </c>
      <c r="ATW14">
        <v>272332</v>
      </c>
      <c r="ATX14">
        <v>3652</v>
      </c>
      <c r="ATY14">
        <v>-3652</v>
      </c>
      <c r="ATZ14">
        <v>275984</v>
      </c>
      <c r="AUA14">
        <v>272332</v>
      </c>
      <c r="AUB14">
        <v>-14385</v>
      </c>
      <c r="AUC14">
        <v>497699</v>
      </c>
      <c r="AUD14">
        <v>-439639</v>
      </c>
      <c r="AUE14">
        <v>-40386</v>
      </c>
      <c r="AUF14">
        <v>-3289</v>
      </c>
      <c r="AUG14">
        <v>4177</v>
      </c>
      <c r="AUH14">
        <v>888</v>
      </c>
      <c r="AUI14">
        <v>3290</v>
      </c>
      <c r="AUJ14">
        <v>494409</v>
      </c>
      <c r="AUK14">
        <v>497699</v>
      </c>
      <c r="AUL14">
        <v>2007</v>
      </c>
      <c r="AUM14">
        <v>2007</v>
      </c>
      <c r="AUN14">
        <v>2007</v>
      </c>
      <c r="AUO14">
        <v>2007</v>
      </c>
      <c r="AUP14">
        <v>2007</v>
      </c>
      <c r="AUQ14">
        <v>2007</v>
      </c>
      <c r="AUR14">
        <v>-3754</v>
      </c>
      <c r="AUS14">
        <v>28704</v>
      </c>
      <c r="AUT14">
        <v>2414</v>
      </c>
      <c r="AUU14">
        <v>31118</v>
      </c>
      <c r="AUV14">
        <v>-11756</v>
      </c>
      <c r="AUW14">
        <v>-13194</v>
      </c>
      <c r="AUX14">
        <v>0</v>
      </c>
      <c r="AUY14">
        <v>31118</v>
      </c>
      <c r="AUZ14">
        <v>-3754</v>
      </c>
      <c r="AVA14">
        <v>301036</v>
      </c>
      <c r="AVB14">
        <v>2414</v>
      </c>
      <c r="AVC14">
        <v>303450</v>
      </c>
      <c r="AVD14">
        <v>-11756</v>
      </c>
      <c r="AVE14">
        <v>-13194</v>
      </c>
      <c r="AVF14">
        <v>3652</v>
      </c>
      <c r="AVG14">
        <v>-3652</v>
      </c>
      <c r="AVH14">
        <v>307102</v>
      </c>
      <c r="AVI14">
        <v>303450</v>
      </c>
      <c r="AVJ14">
        <v>-45722</v>
      </c>
      <c r="AVK14">
        <v>-266782</v>
      </c>
      <c r="AVL14">
        <v>833639</v>
      </c>
      <c r="AVM14">
        <v>56947</v>
      </c>
      <c r="AVN14">
        <v>890586</v>
      </c>
      <c r="AVO14">
        <v>-533188</v>
      </c>
      <c r="AVP14">
        <v>12053</v>
      </c>
      <c r="AVQ14">
        <v>4479</v>
      </c>
      <c r="AVR14">
        <v>16532</v>
      </c>
      <c r="AVS14">
        <v>-12053</v>
      </c>
      <c r="AVT14">
        <v>902639</v>
      </c>
      <c r="AVU14">
        <v>890586</v>
      </c>
      <c r="AVV14">
        <v>145003</v>
      </c>
      <c r="AVW14">
        <v>561295</v>
      </c>
      <c r="AVX14">
        <v>786027</v>
      </c>
      <c r="AVY14">
        <v>221302</v>
      </c>
      <c r="AVZ14">
        <v>1713627</v>
      </c>
      <c r="AWA14">
        <v>137261</v>
      </c>
      <c r="AWB14">
        <v>510222</v>
      </c>
      <c r="AWC14">
        <v>717974</v>
      </c>
      <c r="AWD14">
        <v>50705</v>
      </c>
      <c r="AWE14">
        <v>1416162</v>
      </c>
    </row>
    <row r="15" spans="1:1279" x14ac:dyDescent="0.2">
      <c r="A15" t="s">
        <v>1364</v>
      </c>
      <c r="B15">
        <v>41328</v>
      </c>
      <c r="C15">
        <v>53548</v>
      </c>
      <c r="D15">
        <v>135683</v>
      </c>
      <c r="E15">
        <v>360479</v>
      </c>
      <c r="F15">
        <v>591038</v>
      </c>
      <c r="G15">
        <v>-452185</v>
      </c>
      <c r="H15">
        <v>-853746</v>
      </c>
      <c r="I15">
        <v>-1305931</v>
      </c>
      <c r="J15">
        <v>-1592</v>
      </c>
      <c r="K15">
        <v>3600</v>
      </c>
      <c r="L15">
        <v>2008</v>
      </c>
      <c r="M15">
        <v>-9170</v>
      </c>
      <c r="N15">
        <v>12731</v>
      </c>
      <c r="O15">
        <v>3561</v>
      </c>
      <c r="P15">
        <v>10975</v>
      </c>
      <c r="Q15">
        <v>24953</v>
      </c>
      <c r="R15">
        <v>35928</v>
      </c>
      <c r="S15">
        <v>239</v>
      </c>
      <c r="T15">
        <v>2883</v>
      </c>
      <c r="U15">
        <v>3122</v>
      </c>
      <c r="V15">
        <v>-451</v>
      </c>
      <c r="W15">
        <v>909</v>
      </c>
      <c r="X15">
        <v>458</v>
      </c>
      <c r="Y15">
        <v>451</v>
      </c>
      <c r="Z15">
        <v>44168</v>
      </c>
      <c r="AA15">
        <v>44619</v>
      </c>
      <c r="AB15">
        <v>-88994</v>
      </c>
      <c r="AC15">
        <v>0</v>
      </c>
      <c r="AD15">
        <v>88994</v>
      </c>
      <c r="AE15">
        <v>0</v>
      </c>
      <c r="AF15">
        <v>0</v>
      </c>
      <c r="AG15">
        <v>0</v>
      </c>
      <c r="AH15">
        <v>88994</v>
      </c>
      <c r="AI15">
        <v>88994</v>
      </c>
      <c r="AJ15">
        <v>8126</v>
      </c>
      <c r="AK15">
        <v>53548</v>
      </c>
      <c r="AL15">
        <v>73584</v>
      </c>
      <c r="AM15">
        <v>192003</v>
      </c>
      <c r="AN15">
        <v>327260</v>
      </c>
      <c r="AO15">
        <v>-975961</v>
      </c>
      <c r="AP15">
        <v>2994695</v>
      </c>
      <c r="AQ15">
        <v>3092293</v>
      </c>
      <c r="AR15">
        <v>-97598</v>
      </c>
      <c r="AS15">
        <v>-38</v>
      </c>
      <c r="AT15">
        <v>0</v>
      </c>
      <c r="AU15">
        <v>-38</v>
      </c>
      <c r="AV15">
        <v>-30125</v>
      </c>
      <c r="AW15">
        <v>12743</v>
      </c>
      <c r="AX15">
        <v>-42868</v>
      </c>
      <c r="AY15">
        <v>247727</v>
      </c>
      <c r="AZ15">
        <v>96437</v>
      </c>
      <c r="BA15">
        <v>151290</v>
      </c>
      <c r="BB15">
        <v>140142</v>
      </c>
      <c r="BC15">
        <v>601215</v>
      </c>
      <c r="BD15">
        <v>-461073</v>
      </c>
      <c r="BE15">
        <v>0</v>
      </c>
      <c r="BF15">
        <v>0</v>
      </c>
      <c r="BG15">
        <v>0</v>
      </c>
      <c r="BH15">
        <v>4015</v>
      </c>
      <c r="BI15">
        <v>25973</v>
      </c>
      <c r="BJ15">
        <v>-21958</v>
      </c>
      <c r="BK15">
        <v>-27984</v>
      </c>
      <c r="BL15">
        <v>91713</v>
      </c>
      <c r="BM15">
        <v>-119697</v>
      </c>
      <c r="BN15">
        <v>185994</v>
      </c>
      <c r="BO15">
        <v>18791</v>
      </c>
      <c r="BP15">
        <v>167203</v>
      </c>
      <c r="BQ15">
        <v>0</v>
      </c>
      <c r="BR15">
        <v>-1901</v>
      </c>
      <c r="BS15">
        <v>-1</v>
      </c>
      <c r="BT15">
        <v>-1900</v>
      </c>
      <c r="BU15">
        <v>1339</v>
      </c>
      <c r="BV15">
        <v>568</v>
      </c>
      <c r="BW15">
        <v>771</v>
      </c>
      <c r="BX15">
        <v>2835859</v>
      </c>
      <c r="BY15">
        <v>2735801</v>
      </c>
      <c r="BZ15">
        <v>100058</v>
      </c>
      <c r="CA15">
        <v>-15</v>
      </c>
      <c r="CB15">
        <v>0</v>
      </c>
      <c r="CC15">
        <v>-15</v>
      </c>
      <c r="CD15">
        <v>-25154</v>
      </c>
      <c r="CE15">
        <v>14367</v>
      </c>
      <c r="CF15">
        <v>-39521</v>
      </c>
      <c r="CG15">
        <v>340983</v>
      </c>
      <c r="CH15">
        <v>58019</v>
      </c>
      <c r="CI15">
        <v>282964</v>
      </c>
      <c r="CJ15">
        <v>140110</v>
      </c>
      <c r="CK15">
        <v>545106</v>
      </c>
      <c r="CL15">
        <v>-404996</v>
      </c>
      <c r="CM15">
        <v>0</v>
      </c>
      <c r="CN15">
        <v>0</v>
      </c>
      <c r="CO15">
        <v>0</v>
      </c>
      <c r="CP15">
        <v>4016</v>
      </c>
      <c r="CQ15">
        <v>29159</v>
      </c>
      <c r="CR15">
        <v>-25143</v>
      </c>
      <c r="CS15">
        <v>-27841</v>
      </c>
      <c r="CT15">
        <v>51679</v>
      </c>
      <c r="CU15">
        <v>-79520</v>
      </c>
      <c r="CV15">
        <v>176444</v>
      </c>
      <c r="CW15">
        <v>18791</v>
      </c>
      <c r="CX15">
        <v>157653</v>
      </c>
      <c r="CY15">
        <v>0</v>
      </c>
      <c r="CZ15">
        <v>-404</v>
      </c>
      <c r="DA15">
        <v>-1</v>
      </c>
      <c r="DB15">
        <v>-403</v>
      </c>
      <c r="DC15">
        <v>2834</v>
      </c>
      <c r="DD15">
        <v>568</v>
      </c>
      <c r="DE15">
        <v>2266</v>
      </c>
      <c r="DF15">
        <v>126397</v>
      </c>
      <c r="DG15">
        <v>83496</v>
      </c>
      <c r="DH15">
        <v>42901</v>
      </c>
      <c r="DI15">
        <v>20</v>
      </c>
      <c r="DJ15">
        <v>18807</v>
      </c>
      <c r="DK15">
        <v>-3568</v>
      </c>
      <c r="DL15">
        <v>22375</v>
      </c>
      <c r="DM15">
        <v>-9362</v>
      </c>
      <c r="DN15">
        <v>-3732</v>
      </c>
      <c r="DO15">
        <v>-5630</v>
      </c>
      <c r="DP15">
        <v>920740</v>
      </c>
      <c r="DQ15">
        <v>816357</v>
      </c>
      <c r="DR15">
        <v>104383</v>
      </c>
      <c r="DS15">
        <v>0</v>
      </c>
      <c r="DT15">
        <v>5</v>
      </c>
      <c r="DU15">
        <v>-5</v>
      </c>
      <c r="DV15">
        <v>13</v>
      </c>
      <c r="DW15">
        <v>-42678</v>
      </c>
      <c r="DX15">
        <v>42691</v>
      </c>
      <c r="DY15">
        <v>-78872</v>
      </c>
      <c r="DZ15">
        <v>121208</v>
      </c>
      <c r="EA15">
        <v>-200080</v>
      </c>
      <c r="EB15">
        <v>3278811</v>
      </c>
      <c r="EC15">
        <v>3383194</v>
      </c>
      <c r="ED15">
        <v>-104383</v>
      </c>
      <c r="EE15">
        <v>5</v>
      </c>
      <c r="EF15">
        <v>0</v>
      </c>
      <c r="EG15">
        <v>5</v>
      </c>
      <c r="EH15">
        <v>-2735</v>
      </c>
      <c r="EI15">
        <v>39956</v>
      </c>
      <c r="EJ15">
        <v>-42691</v>
      </c>
      <c r="EK15">
        <v>306614</v>
      </c>
      <c r="EL15">
        <v>106534</v>
      </c>
      <c r="EM15">
        <v>200080</v>
      </c>
      <c r="EN15">
        <v>128767</v>
      </c>
      <c r="EO15">
        <v>87227</v>
      </c>
      <c r="EP15">
        <v>41540</v>
      </c>
      <c r="EQ15">
        <v>45</v>
      </c>
      <c r="ER15">
        <v>13283</v>
      </c>
      <c r="ES15">
        <v>-3949</v>
      </c>
      <c r="ET15">
        <v>17232</v>
      </c>
      <c r="EU15">
        <v>-5227</v>
      </c>
      <c r="EV15">
        <v>-7283</v>
      </c>
      <c r="EW15">
        <v>2056</v>
      </c>
      <c r="EX15">
        <v>1197900</v>
      </c>
      <c r="EY15">
        <v>847971</v>
      </c>
      <c r="EZ15">
        <v>349929</v>
      </c>
      <c r="FA15">
        <v>0</v>
      </c>
      <c r="FB15">
        <v>7</v>
      </c>
      <c r="FC15">
        <v>-7</v>
      </c>
      <c r="FD15">
        <v>1713</v>
      </c>
      <c r="FE15">
        <v>-47781</v>
      </c>
      <c r="FF15">
        <v>49494</v>
      </c>
      <c r="FG15">
        <v>73292</v>
      </c>
      <c r="FH15">
        <v>107711</v>
      </c>
      <c r="FI15">
        <v>-34419</v>
      </c>
      <c r="FJ15">
        <v>3449597</v>
      </c>
      <c r="FK15">
        <v>3799526</v>
      </c>
      <c r="FL15">
        <v>-349929</v>
      </c>
      <c r="FM15">
        <v>7</v>
      </c>
      <c r="FN15">
        <v>0</v>
      </c>
      <c r="FO15">
        <v>7</v>
      </c>
      <c r="FP15">
        <v>-14729</v>
      </c>
      <c r="FQ15">
        <v>34765</v>
      </c>
      <c r="FR15">
        <v>-49494</v>
      </c>
      <c r="FS15">
        <v>215855</v>
      </c>
      <c r="FT15">
        <v>181436</v>
      </c>
      <c r="FU15">
        <v>34419</v>
      </c>
      <c r="FV15">
        <v>158836</v>
      </c>
      <c r="FW15">
        <v>356492</v>
      </c>
      <c r="FX15">
        <v>-197656</v>
      </c>
      <c r="FY15">
        <v>-22</v>
      </c>
      <c r="FZ15">
        <v>0</v>
      </c>
      <c r="GA15">
        <v>-22</v>
      </c>
      <c r="GB15">
        <v>-4972</v>
      </c>
      <c r="GC15">
        <v>-1624</v>
      </c>
      <c r="GD15">
        <v>-3348</v>
      </c>
      <c r="GE15">
        <v>-93257</v>
      </c>
      <c r="GF15">
        <v>38419</v>
      </c>
      <c r="GG15">
        <v>-131676</v>
      </c>
      <c r="GH15">
        <v>31</v>
      </c>
      <c r="GI15">
        <v>56110</v>
      </c>
      <c r="GJ15">
        <v>-56079</v>
      </c>
      <c r="GK15">
        <v>0</v>
      </c>
      <c r="GL15">
        <v>-1</v>
      </c>
      <c r="GM15">
        <v>-3186</v>
      </c>
      <c r="GN15">
        <v>3185</v>
      </c>
      <c r="GO15">
        <v>-143</v>
      </c>
      <c r="GP15">
        <v>40034</v>
      </c>
      <c r="GQ15">
        <v>-40177</v>
      </c>
      <c r="GR15">
        <v>9549</v>
      </c>
      <c r="GS15">
        <v>0</v>
      </c>
      <c r="GT15">
        <v>-1497</v>
      </c>
      <c r="GU15">
        <v>-1495</v>
      </c>
      <c r="GV15">
        <v>2370</v>
      </c>
      <c r="GW15">
        <v>3731</v>
      </c>
      <c r="GX15">
        <v>-1361</v>
      </c>
      <c r="GY15">
        <v>24</v>
      </c>
      <c r="GZ15">
        <v>-5524</v>
      </c>
      <c r="HA15">
        <v>-381</v>
      </c>
      <c r="HB15">
        <v>-5143</v>
      </c>
      <c r="HC15">
        <v>4135</v>
      </c>
      <c r="HD15">
        <v>-3551</v>
      </c>
      <c r="HE15">
        <v>7686</v>
      </c>
      <c r="HF15">
        <v>277160</v>
      </c>
      <c r="HG15">
        <v>31614</v>
      </c>
      <c r="HH15">
        <v>245546</v>
      </c>
      <c r="HI15">
        <v>0</v>
      </c>
      <c r="HJ15">
        <v>2</v>
      </c>
      <c r="HK15">
        <v>-2</v>
      </c>
      <c r="HL15">
        <v>1700</v>
      </c>
      <c r="HM15">
        <v>-5103</v>
      </c>
      <c r="HN15">
        <v>6803</v>
      </c>
      <c r="HO15">
        <v>152164</v>
      </c>
      <c r="HP15">
        <v>-13497</v>
      </c>
      <c r="HQ15">
        <v>165661</v>
      </c>
      <c r="HR15">
        <v>170786</v>
      </c>
      <c r="HS15">
        <v>416332</v>
      </c>
      <c r="HT15">
        <v>-245546</v>
      </c>
      <c r="HU15">
        <v>2</v>
      </c>
      <c r="HV15">
        <v>0</v>
      </c>
      <c r="HW15">
        <v>2</v>
      </c>
      <c r="HX15">
        <v>-11994</v>
      </c>
      <c r="HY15">
        <v>-5191</v>
      </c>
      <c r="HZ15">
        <v>-6803</v>
      </c>
      <c r="IA15">
        <v>-90759</v>
      </c>
      <c r="IB15">
        <v>74902</v>
      </c>
      <c r="IC15">
        <v>-165661</v>
      </c>
      <c r="ID15">
        <v>106896</v>
      </c>
      <c r="IE15">
        <v>-63</v>
      </c>
      <c r="IF15">
        <v>136279</v>
      </c>
      <c r="IG15">
        <v>-39454</v>
      </c>
      <c r="IH15">
        <v>-1009</v>
      </c>
      <c r="II15">
        <v>0</v>
      </c>
      <c r="IJ15">
        <v>-1319</v>
      </c>
      <c r="IK15">
        <v>-224</v>
      </c>
      <c r="IL15">
        <v>445</v>
      </c>
      <c r="IM15">
        <v>0</v>
      </c>
      <c r="IN15">
        <v>-371</v>
      </c>
      <c r="IO15">
        <v>-110</v>
      </c>
      <c r="IP15">
        <v>-17135</v>
      </c>
      <c r="IQ15">
        <v>64</v>
      </c>
      <c r="IR15">
        <v>-19847</v>
      </c>
      <c r="IS15">
        <v>13458</v>
      </c>
      <c r="IT15">
        <v>-89197</v>
      </c>
      <c r="IU15">
        <v>-1</v>
      </c>
      <c r="IV15">
        <v>-114742</v>
      </c>
      <c r="IW15">
        <v>26330</v>
      </c>
      <c r="IX15">
        <v>89197</v>
      </c>
      <c r="IY15">
        <v>1</v>
      </c>
      <c r="IZ15">
        <v>114742</v>
      </c>
      <c r="JA15">
        <v>-26330</v>
      </c>
      <c r="JB15">
        <v>2127699</v>
      </c>
      <c r="JC15">
        <v>2389001</v>
      </c>
      <c r="JD15">
        <v>-261302</v>
      </c>
      <c r="JE15">
        <v>-1</v>
      </c>
      <c r="JF15">
        <v>0</v>
      </c>
      <c r="JG15">
        <v>-1</v>
      </c>
      <c r="JH15">
        <v>-558621</v>
      </c>
      <c r="JI15">
        <v>-903360</v>
      </c>
      <c r="JJ15">
        <v>344739</v>
      </c>
      <c r="JK15">
        <v>-55700</v>
      </c>
      <c r="JL15">
        <v>-33068</v>
      </c>
      <c r="JM15">
        <v>-22632</v>
      </c>
      <c r="JN15">
        <v>361534</v>
      </c>
      <c r="JO15">
        <v>0</v>
      </c>
      <c r="JP15">
        <v>4498</v>
      </c>
      <c r="JQ15">
        <v>2280</v>
      </c>
      <c r="JR15">
        <v>1002474</v>
      </c>
      <c r="JS15">
        <v>0</v>
      </c>
      <c r="JT15">
        <v>-556838</v>
      </c>
      <c r="JU15">
        <v>39010</v>
      </c>
      <c r="JV15">
        <v>324224</v>
      </c>
      <c r="JW15">
        <v>679464</v>
      </c>
      <c r="JX15">
        <v>-355240</v>
      </c>
      <c r="JY15">
        <v>0</v>
      </c>
      <c r="JZ15">
        <v>-111505</v>
      </c>
      <c r="KA15">
        <v>-240216</v>
      </c>
      <c r="KB15">
        <v>128711</v>
      </c>
      <c r="KC15">
        <v>33446</v>
      </c>
      <c r="KD15">
        <v>3145</v>
      </c>
      <c r="KE15">
        <v>30301</v>
      </c>
      <c r="KF15">
        <v>14220</v>
      </c>
      <c r="KG15">
        <v>0</v>
      </c>
      <c r="KH15">
        <v>-1247</v>
      </c>
      <c r="KI15">
        <v>2376</v>
      </c>
      <c r="KJ15">
        <v>202509</v>
      </c>
      <c r="KK15">
        <v>0</v>
      </c>
      <c r="KL15">
        <v>-77751</v>
      </c>
      <c r="KM15">
        <v>-6227</v>
      </c>
      <c r="KN15">
        <v>156350</v>
      </c>
      <c r="KO15">
        <v>2</v>
      </c>
      <c r="KP15">
        <v>-55001</v>
      </c>
      <c r="KQ15">
        <v>-11984</v>
      </c>
      <c r="KR15">
        <v>14305</v>
      </c>
      <c r="KS15">
        <v>32145</v>
      </c>
      <c r="KT15">
        <v>-17840</v>
      </c>
      <c r="KU15">
        <v>0</v>
      </c>
      <c r="KV15">
        <v>2</v>
      </c>
      <c r="KW15">
        <v>-2</v>
      </c>
      <c r="KX15">
        <v>-8883</v>
      </c>
      <c r="KY15">
        <v>-14171</v>
      </c>
      <c r="KZ15">
        <v>5288</v>
      </c>
      <c r="LA15">
        <v>-6245</v>
      </c>
      <c r="LB15">
        <v>8221</v>
      </c>
      <c r="LC15">
        <v>-14466</v>
      </c>
      <c r="LD15">
        <v>697304</v>
      </c>
      <c r="LE15">
        <v>679464</v>
      </c>
      <c r="LF15">
        <v>17840</v>
      </c>
      <c r="LG15">
        <v>2</v>
      </c>
      <c r="LH15">
        <v>-245504</v>
      </c>
      <c r="LI15">
        <v>-240216</v>
      </c>
      <c r="LJ15">
        <v>-5288</v>
      </c>
      <c r="LK15">
        <v>17611</v>
      </c>
      <c r="LL15">
        <v>3145</v>
      </c>
      <c r="LM15">
        <v>14466</v>
      </c>
      <c r="LN15">
        <v>1036689</v>
      </c>
      <c r="LO15">
        <v>1789001</v>
      </c>
      <c r="LP15">
        <v>-752312</v>
      </c>
      <c r="LQ15">
        <v>3191</v>
      </c>
      <c r="LR15">
        <v>-957514</v>
      </c>
      <c r="LS15">
        <v>-1102712</v>
      </c>
      <c r="LT15">
        <v>145198</v>
      </c>
      <c r="LU15">
        <v>56967</v>
      </c>
      <c r="LV15">
        <v>119575</v>
      </c>
      <c r="LW15">
        <v>-62608</v>
      </c>
      <c r="LX15">
        <v>749954</v>
      </c>
      <c r="LY15">
        <v>1100348</v>
      </c>
      <c r="LZ15">
        <v>-350394</v>
      </c>
      <c r="MA15">
        <v>-1</v>
      </c>
      <c r="MB15">
        <v>3189</v>
      </c>
      <c r="MC15">
        <v>-3190</v>
      </c>
      <c r="MD15">
        <v>-212290</v>
      </c>
      <c r="ME15">
        <v>-274693</v>
      </c>
      <c r="MF15">
        <v>62403</v>
      </c>
      <c r="MG15">
        <v>-2195</v>
      </c>
      <c r="MH15">
        <v>-46145</v>
      </c>
      <c r="MI15">
        <v>43950</v>
      </c>
      <c r="MJ15">
        <v>4528396</v>
      </c>
      <c r="MK15">
        <v>4178002</v>
      </c>
      <c r="ML15">
        <v>350394</v>
      </c>
      <c r="MM15">
        <v>3190</v>
      </c>
      <c r="MN15">
        <v>0</v>
      </c>
      <c r="MO15">
        <v>3190</v>
      </c>
      <c r="MP15">
        <v>-2068474</v>
      </c>
      <c r="MQ15">
        <v>-2006071</v>
      </c>
      <c r="MR15">
        <v>-62403</v>
      </c>
      <c r="MS15">
        <v>42557</v>
      </c>
      <c r="MT15">
        <v>86507</v>
      </c>
      <c r="MU15">
        <v>-43950</v>
      </c>
      <c r="MV15">
        <v>1803475</v>
      </c>
      <c r="MW15">
        <v>1709538</v>
      </c>
      <c r="MX15">
        <v>93937</v>
      </c>
      <c r="MY15">
        <v>-1</v>
      </c>
      <c r="MZ15">
        <v>0</v>
      </c>
      <c r="NA15">
        <v>-1</v>
      </c>
      <c r="NB15">
        <v>-447115</v>
      </c>
      <c r="NC15">
        <v>-663143</v>
      </c>
      <c r="ND15">
        <v>216028</v>
      </c>
      <c r="NE15">
        <v>-89146</v>
      </c>
      <c r="NF15">
        <v>-36213</v>
      </c>
      <c r="NG15">
        <v>-52933</v>
      </c>
      <c r="NH15">
        <v>347314</v>
      </c>
      <c r="NI15">
        <v>0</v>
      </c>
      <c r="NJ15">
        <v>5746</v>
      </c>
      <c r="NK15">
        <v>-96</v>
      </c>
      <c r="NL15">
        <v>799965</v>
      </c>
      <c r="NM15">
        <v>0</v>
      </c>
      <c r="NN15">
        <v>-479087</v>
      </c>
      <c r="NO15">
        <v>45236</v>
      </c>
      <c r="NP15">
        <v>880339</v>
      </c>
      <c r="NQ15">
        <v>1789001</v>
      </c>
      <c r="NR15">
        <v>-908662</v>
      </c>
      <c r="NS15">
        <v>3189</v>
      </c>
      <c r="NT15">
        <v>-902513</v>
      </c>
      <c r="NU15">
        <v>-1102712</v>
      </c>
      <c r="NV15">
        <v>200199</v>
      </c>
      <c r="NW15">
        <v>68951</v>
      </c>
      <c r="NX15">
        <v>119575</v>
      </c>
      <c r="NY15">
        <v>-50624</v>
      </c>
      <c r="NZ15">
        <v>735649</v>
      </c>
      <c r="OA15">
        <v>1068203</v>
      </c>
      <c r="OB15">
        <v>-332554</v>
      </c>
      <c r="OC15">
        <v>-1</v>
      </c>
      <c r="OD15">
        <v>3187</v>
      </c>
      <c r="OE15">
        <v>-3188</v>
      </c>
      <c r="OF15">
        <v>-203407</v>
      </c>
      <c r="OG15">
        <v>-260522</v>
      </c>
      <c r="OH15">
        <v>57115</v>
      </c>
      <c r="OI15">
        <v>4050</v>
      </c>
      <c r="OJ15">
        <v>-54366</v>
      </c>
      <c r="OK15">
        <v>58416</v>
      </c>
      <c r="OL15">
        <v>3831092</v>
      </c>
      <c r="OM15">
        <v>3498538</v>
      </c>
      <c r="ON15">
        <v>332554</v>
      </c>
      <c r="OO15">
        <v>3188</v>
      </c>
      <c r="OP15">
        <v>0</v>
      </c>
      <c r="OQ15">
        <v>3188</v>
      </c>
      <c r="OR15">
        <v>-1822970</v>
      </c>
      <c r="OS15">
        <v>-1765855</v>
      </c>
      <c r="OT15">
        <v>-57115</v>
      </c>
      <c r="OU15">
        <v>24946</v>
      </c>
      <c r="OV15">
        <v>83362</v>
      </c>
      <c r="OW15">
        <v>-58416</v>
      </c>
      <c r="OX15">
        <v>7183</v>
      </c>
      <c r="OY15">
        <v>1805576</v>
      </c>
      <c r="OZ15">
        <v>-1798393</v>
      </c>
      <c r="PA15">
        <v>0</v>
      </c>
      <c r="PB15">
        <v>-3</v>
      </c>
      <c r="PC15">
        <v>-2418</v>
      </c>
      <c r="PD15">
        <v>2415</v>
      </c>
      <c r="PE15">
        <v>-4</v>
      </c>
      <c r="PF15">
        <v>73560</v>
      </c>
      <c r="PG15">
        <v>-73564</v>
      </c>
      <c r="PH15">
        <v>1197</v>
      </c>
      <c r="PI15">
        <v>0</v>
      </c>
      <c r="PJ15">
        <v>28</v>
      </c>
      <c r="PK15">
        <v>11</v>
      </c>
      <c r="PL15">
        <v>1772874</v>
      </c>
      <c r="PM15">
        <v>0</v>
      </c>
      <c r="PN15">
        <v>-3550</v>
      </c>
      <c r="PO15">
        <v>74779</v>
      </c>
      <c r="PP15">
        <v>-937789</v>
      </c>
      <c r="PQ15">
        <v>0</v>
      </c>
      <c r="PR15">
        <v>49209</v>
      </c>
      <c r="PS15">
        <v>-55323</v>
      </c>
      <c r="PT15">
        <v>0</v>
      </c>
      <c r="PU15">
        <v>0</v>
      </c>
      <c r="PV15">
        <v>0</v>
      </c>
      <c r="PW15">
        <v>0</v>
      </c>
      <c r="PX15">
        <v>937789</v>
      </c>
      <c r="PY15">
        <v>0</v>
      </c>
      <c r="PZ15">
        <v>-49209</v>
      </c>
      <c r="QA15">
        <v>55323</v>
      </c>
      <c r="QB15">
        <v>0</v>
      </c>
      <c r="QC15">
        <v>0</v>
      </c>
      <c r="QD15">
        <v>0</v>
      </c>
      <c r="QE15">
        <v>0</v>
      </c>
      <c r="QF15">
        <v>937789</v>
      </c>
      <c r="QG15">
        <v>0</v>
      </c>
      <c r="QH15">
        <v>-49209</v>
      </c>
      <c r="QI15">
        <v>55323</v>
      </c>
      <c r="QJ15">
        <v>20123</v>
      </c>
      <c r="QK15">
        <v>0</v>
      </c>
      <c r="QL15">
        <v>478</v>
      </c>
      <c r="QM15">
        <v>-1378</v>
      </c>
      <c r="QN15">
        <v>7183</v>
      </c>
      <c r="QO15">
        <v>84665</v>
      </c>
      <c r="QP15">
        <v>-77482</v>
      </c>
      <c r="QQ15">
        <v>0</v>
      </c>
      <c r="QR15">
        <v>-3</v>
      </c>
      <c r="QS15">
        <v>2008</v>
      </c>
      <c r="QT15">
        <v>-2011</v>
      </c>
      <c r="QU15">
        <v>-4</v>
      </c>
      <c r="QV15">
        <v>1996</v>
      </c>
      <c r="QW15">
        <v>-2000</v>
      </c>
      <c r="QX15">
        <v>1197</v>
      </c>
      <c r="QY15">
        <v>0</v>
      </c>
      <c r="QZ15">
        <v>28</v>
      </c>
      <c r="RA15">
        <v>11</v>
      </c>
      <c r="RB15">
        <v>62613</v>
      </c>
      <c r="RC15">
        <v>0</v>
      </c>
      <c r="RD15">
        <v>1485</v>
      </c>
      <c r="RE15">
        <v>3436</v>
      </c>
      <c r="RF15">
        <v>20123</v>
      </c>
      <c r="RG15">
        <v>0</v>
      </c>
      <c r="RH15">
        <v>478</v>
      </c>
      <c r="RI15">
        <v>-1378</v>
      </c>
      <c r="RJ15">
        <v>-6451</v>
      </c>
      <c r="RK15">
        <v>0</v>
      </c>
      <c r="RL15">
        <v>20</v>
      </c>
      <c r="RM15">
        <v>-69</v>
      </c>
      <c r="RN15">
        <v>91116</v>
      </c>
      <c r="RO15">
        <v>84665</v>
      </c>
      <c r="RP15">
        <v>6451</v>
      </c>
      <c r="RQ15">
        <v>0</v>
      </c>
      <c r="RR15">
        <v>1988</v>
      </c>
      <c r="RS15">
        <v>2008</v>
      </c>
      <c r="RT15">
        <v>-20</v>
      </c>
      <c r="RU15">
        <v>2065</v>
      </c>
      <c r="RV15">
        <v>1996</v>
      </c>
      <c r="RW15">
        <v>69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-783123</v>
      </c>
      <c r="SW15">
        <v>0</v>
      </c>
      <c r="SX15">
        <v>-44783</v>
      </c>
      <c r="SY15">
        <v>-16242</v>
      </c>
      <c r="SZ15">
        <v>0</v>
      </c>
      <c r="TA15">
        <v>0</v>
      </c>
      <c r="TB15">
        <v>0</v>
      </c>
      <c r="TC15">
        <v>0</v>
      </c>
      <c r="TD15">
        <v>772472</v>
      </c>
      <c r="TE15">
        <v>0</v>
      </c>
      <c r="TF15">
        <v>44174</v>
      </c>
      <c r="TG15">
        <v>16021</v>
      </c>
      <c r="TH15">
        <v>0</v>
      </c>
      <c r="TI15">
        <v>0</v>
      </c>
      <c r="TJ15">
        <v>0</v>
      </c>
      <c r="TK15">
        <v>0</v>
      </c>
      <c r="TL15">
        <v>10650</v>
      </c>
      <c r="TM15">
        <v>0</v>
      </c>
      <c r="TN15">
        <v>609</v>
      </c>
      <c r="TO15">
        <v>221</v>
      </c>
      <c r="TP15">
        <v>772472</v>
      </c>
      <c r="TQ15">
        <v>783123</v>
      </c>
      <c r="TR15">
        <v>-10651</v>
      </c>
      <c r="TS15">
        <v>0</v>
      </c>
      <c r="TT15">
        <v>44174</v>
      </c>
      <c r="TU15">
        <v>44783</v>
      </c>
      <c r="TV15">
        <v>-609</v>
      </c>
      <c r="TW15">
        <v>16021</v>
      </c>
      <c r="TX15">
        <v>16242</v>
      </c>
      <c r="TY15">
        <v>-221</v>
      </c>
      <c r="TZ15">
        <v>10650</v>
      </c>
      <c r="UA15">
        <v>6451</v>
      </c>
      <c r="UB15">
        <v>4199</v>
      </c>
      <c r="UC15">
        <v>0</v>
      </c>
      <c r="UD15">
        <v>609</v>
      </c>
      <c r="UE15">
        <v>-20</v>
      </c>
      <c r="UF15">
        <v>629</v>
      </c>
      <c r="UG15">
        <v>221</v>
      </c>
      <c r="UH15">
        <v>69</v>
      </c>
      <c r="UI15">
        <v>152</v>
      </c>
      <c r="UJ15">
        <v>1801377</v>
      </c>
      <c r="UK15">
        <v>1805576</v>
      </c>
      <c r="UL15">
        <v>-4199</v>
      </c>
      <c r="UM15">
        <v>0</v>
      </c>
      <c r="UN15">
        <v>-3047</v>
      </c>
      <c r="UO15">
        <v>-2418</v>
      </c>
      <c r="UP15">
        <v>-629</v>
      </c>
      <c r="UQ15">
        <v>73408</v>
      </c>
      <c r="UR15">
        <v>73560</v>
      </c>
      <c r="US15">
        <v>-152</v>
      </c>
      <c r="UT15">
        <v>4716857</v>
      </c>
      <c r="UU15">
        <v>926569</v>
      </c>
      <c r="UV15">
        <v>3790288</v>
      </c>
      <c r="UW15">
        <v>-5682</v>
      </c>
      <c r="UX15">
        <v>-303</v>
      </c>
      <c r="UY15">
        <v>-5379</v>
      </c>
      <c r="UZ15">
        <v>24262</v>
      </c>
      <c r="VA15">
        <v>12087</v>
      </c>
      <c r="VB15">
        <v>12175</v>
      </c>
      <c r="VC15">
        <v>506403</v>
      </c>
      <c r="VD15">
        <v>225810</v>
      </c>
      <c r="VE15">
        <v>280593</v>
      </c>
      <c r="VF15">
        <v>188925</v>
      </c>
      <c r="VG15">
        <v>201057</v>
      </c>
      <c r="VH15">
        <v>-12132</v>
      </c>
      <c r="VI15">
        <v>891</v>
      </c>
      <c r="VJ15">
        <v>0</v>
      </c>
      <c r="VK15">
        <v>891</v>
      </c>
      <c r="VL15">
        <v>1183</v>
      </c>
      <c r="VM15">
        <v>246</v>
      </c>
      <c r="VN15">
        <v>937</v>
      </c>
      <c r="VO15">
        <v>33766</v>
      </c>
      <c r="VP15">
        <v>12041</v>
      </c>
      <c r="VQ15">
        <v>21725</v>
      </c>
      <c r="VR15">
        <v>-2336895</v>
      </c>
      <c r="VS15">
        <v>2096</v>
      </c>
      <c r="VT15">
        <v>-13510</v>
      </c>
      <c r="VU15">
        <v>-128621</v>
      </c>
      <c r="VV15">
        <v>3702467</v>
      </c>
      <c r="VW15">
        <v>585931</v>
      </c>
      <c r="VX15">
        <v>3116536</v>
      </c>
      <c r="VY15">
        <v>-3941</v>
      </c>
      <c r="VZ15">
        <v>-158</v>
      </c>
      <c r="WA15">
        <v>-3783</v>
      </c>
      <c r="WB15">
        <v>25894</v>
      </c>
      <c r="WC15">
        <v>4147</v>
      </c>
      <c r="WD15">
        <v>21747</v>
      </c>
      <c r="WE15">
        <v>330829</v>
      </c>
      <c r="WF15">
        <v>82058</v>
      </c>
      <c r="WG15">
        <v>248771</v>
      </c>
      <c r="WH15">
        <v>180253</v>
      </c>
      <c r="WI15">
        <v>192081</v>
      </c>
      <c r="WJ15">
        <v>-11828</v>
      </c>
      <c r="WK15">
        <v>891</v>
      </c>
      <c r="WL15">
        <v>0</v>
      </c>
      <c r="WM15">
        <v>891</v>
      </c>
      <c r="WN15">
        <v>1183</v>
      </c>
      <c r="WO15">
        <v>246</v>
      </c>
      <c r="WP15">
        <v>937</v>
      </c>
      <c r="WQ15">
        <v>33274</v>
      </c>
      <c r="WR15">
        <v>10499</v>
      </c>
      <c r="WS15">
        <v>22775</v>
      </c>
      <c r="WT15">
        <v>-2192528</v>
      </c>
      <c r="WU15">
        <v>882</v>
      </c>
      <c r="WV15">
        <v>-13494</v>
      </c>
      <c r="WW15">
        <v>-135679</v>
      </c>
      <c r="WX15">
        <v>40534</v>
      </c>
      <c r="WY15">
        <v>954349</v>
      </c>
      <c r="WZ15">
        <v>-913815</v>
      </c>
      <c r="XA15">
        <v>1899</v>
      </c>
      <c r="XB15">
        <v>-1043</v>
      </c>
      <c r="XC15">
        <v>2546</v>
      </c>
      <c r="XD15">
        <v>-3589</v>
      </c>
      <c r="XE15">
        <v>827</v>
      </c>
      <c r="XF15">
        <v>111316</v>
      </c>
      <c r="XG15">
        <v>-110489</v>
      </c>
      <c r="XH15">
        <v>271948</v>
      </c>
      <c r="XI15">
        <v>270313</v>
      </c>
      <c r="XJ15">
        <v>1635</v>
      </c>
      <c r="XK15">
        <v>-2</v>
      </c>
      <c r="XL15">
        <v>-114</v>
      </c>
      <c r="XM15">
        <v>112</v>
      </c>
      <c r="XN15">
        <v>-3849</v>
      </c>
      <c r="XO15">
        <v>1753</v>
      </c>
      <c r="XP15">
        <v>-5602</v>
      </c>
      <c r="XQ15">
        <v>5427</v>
      </c>
      <c r="XR15">
        <v>30805</v>
      </c>
      <c r="XS15">
        <v>-25378</v>
      </c>
      <c r="XT15">
        <v>3923254</v>
      </c>
      <c r="XU15">
        <v>3924889</v>
      </c>
      <c r="XV15">
        <v>-1635</v>
      </c>
      <c r="XW15">
        <v>-3050</v>
      </c>
      <c r="XX15">
        <v>-2938</v>
      </c>
      <c r="XY15">
        <v>-112</v>
      </c>
      <c r="XZ15">
        <v>26034</v>
      </c>
      <c r="YA15">
        <v>20433</v>
      </c>
      <c r="YB15">
        <v>5601</v>
      </c>
      <c r="YC15">
        <v>364930</v>
      </c>
      <c r="YD15">
        <v>339552</v>
      </c>
      <c r="YE15">
        <v>25378</v>
      </c>
      <c r="YF15">
        <v>495036</v>
      </c>
      <c r="YG15">
        <v>1726482</v>
      </c>
      <c r="YH15">
        <v>-1231446</v>
      </c>
      <c r="YI15">
        <v>127</v>
      </c>
      <c r="YJ15">
        <v>-3931</v>
      </c>
      <c r="YK15">
        <v>32860</v>
      </c>
      <c r="YL15">
        <v>-36791</v>
      </c>
      <c r="YM15">
        <v>49614</v>
      </c>
      <c r="YN15">
        <v>171354</v>
      </c>
      <c r="YO15">
        <v>-121740</v>
      </c>
      <c r="YP15">
        <v>570415</v>
      </c>
      <c r="YQ15">
        <v>780230</v>
      </c>
      <c r="YR15">
        <v>-209815</v>
      </c>
      <c r="YS15">
        <v>-3</v>
      </c>
      <c r="YT15">
        <v>-2269</v>
      </c>
      <c r="YU15">
        <v>2266</v>
      </c>
      <c r="YV15">
        <v>-5886</v>
      </c>
      <c r="YW15">
        <v>-43074</v>
      </c>
      <c r="YX15">
        <v>37188</v>
      </c>
      <c r="YY15">
        <v>101521</v>
      </c>
      <c r="YZ15">
        <v>153478</v>
      </c>
      <c r="ZA15">
        <v>-51957</v>
      </c>
      <c r="ZB15">
        <v>5400818</v>
      </c>
      <c r="ZC15">
        <v>5191003</v>
      </c>
      <c r="ZD15">
        <v>209815</v>
      </c>
      <c r="ZE15">
        <v>-4791</v>
      </c>
      <c r="ZF15">
        <v>-2525</v>
      </c>
      <c r="ZG15">
        <v>-2266</v>
      </c>
      <c r="ZH15">
        <v>21514</v>
      </c>
      <c r="ZI15">
        <v>58702</v>
      </c>
      <c r="ZJ15">
        <v>-37188</v>
      </c>
      <c r="ZK15">
        <v>589783</v>
      </c>
      <c r="ZL15">
        <v>537826</v>
      </c>
      <c r="ZM15">
        <v>51957</v>
      </c>
      <c r="ZN15">
        <v>1014390</v>
      </c>
      <c r="ZO15">
        <v>340638</v>
      </c>
      <c r="ZP15">
        <v>673752</v>
      </c>
      <c r="ZQ15">
        <v>-1741</v>
      </c>
      <c r="ZR15">
        <v>-145</v>
      </c>
      <c r="ZS15">
        <v>-1596</v>
      </c>
      <c r="ZT15">
        <v>-1632</v>
      </c>
      <c r="ZU15">
        <v>7940</v>
      </c>
      <c r="ZV15">
        <v>-9572</v>
      </c>
      <c r="ZW15">
        <v>175573</v>
      </c>
      <c r="ZX15">
        <v>143752</v>
      </c>
      <c r="ZY15">
        <v>31821</v>
      </c>
      <c r="ZZ15">
        <v>8672</v>
      </c>
      <c r="AAA15">
        <v>8976</v>
      </c>
      <c r="AAB15">
        <v>-304</v>
      </c>
      <c r="AAC15">
        <v>0</v>
      </c>
      <c r="AAD15">
        <v>0</v>
      </c>
      <c r="AAE15">
        <v>0</v>
      </c>
      <c r="AAF15">
        <v>0</v>
      </c>
      <c r="AAG15">
        <v>492</v>
      </c>
      <c r="AAH15">
        <v>1542</v>
      </c>
      <c r="AAI15">
        <v>-1050</v>
      </c>
      <c r="AAJ15">
        <v>-144367</v>
      </c>
      <c r="AAK15">
        <v>1214</v>
      </c>
      <c r="AAL15">
        <v>-16</v>
      </c>
      <c r="AAM15">
        <v>7058</v>
      </c>
      <c r="AAN15">
        <v>454502</v>
      </c>
      <c r="AAO15">
        <v>772133</v>
      </c>
      <c r="AAP15">
        <v>-317631</v>
      </c>
      <c r="AAQ15">
        <v>-1772</v>
      </c>
      <c r="AAR15">
        <v>-2888</v>
      </c>
      <c r="AAS15">
        <v>30313</v>
      </c>
      <c r="AAT15">
        <v>-33201</v>
      </c>
      <c r="AAU15">
        <v>48787</v>
      </c>
      <c r="AAV15">
        <v>60038</v>
      </c>
      <c r="AAW15">
        <v>-11251</v>
      </c>
      <c r="AAX15">
        <v>298467</v>
      </c>
      <c r="AAY15">
        <v>509917</v>
      </c>
      <c r="AAZ15">
        <v>-211450</v>
      </c>
      <c r="ABA15">
        <v>-1</v>
      </c>
      <c r="ABB15">
        <v>-2155</v>
      </c>
      <c r="ABC15">
        <v>2154</v>
      </c>
      <c r="ABD15">
        <v>-2037</v>
      </c>
      <c r="ABE15">
        <v>-44827</v>
      </c>
      <c r="ABF15">
        <v>42790</v>
      </c>
      <c r="ABG15">
        <v>96094</v>
      </c>
      <c r="ABH15">
        <v>122673</v>
      </c>
      <c r="ABI15">
        <v>-26579</v>
      </c>
      <c r="ABJ15">
        <v>1477564</v>
      </c>
      <c r="ABK15">
        <v>1266114</v>
      </c>
      <c r="ABL15">
        <v>211450</v>
      </c>
      <c r="ABM15">
        <v>-1741</v>
      </c>
      <c r="ABN15">
        <v>413</v>
      </c>
      <c r="ABO15">
        <v>-2154</v>
      </c>
      <c r="ABP15">
        <v>-4520</v>
      </c>
      <c r="ABQ15">
        <v>38269</v>
      </c>
      <c r="ABR15">
        <v>-42789</v>
      </c>
      <c r="ABS15">
        <v>224853</v>
      </c>
      <c r="ABT15">
        <v>198274</v>
      </c>
      <c r="ABU15">
        <v>26579</v>
      </c>
      <c r="ABV15">
        <v>1712957</v>
      </c>
      <c r="ABW15">
        <v>3540717</v>
      </c>
      <c r="ABX15">
        <v>-1827760</v>
      </c>
      <c r="ABY15">
        <v>-8</v>
      </c>
      <c r="ABZ15">
        <v>0</v>
      </c>
      <c r="ACA15">
        <v>-8</v>
      </c>
      <c r="ACB15">
        <v>-603</v>
      </c>
      <c r="ACC15">
        <v>2698</v>
      </c>
      <c r="ACD15">
        <v>-3301</v>
      </c>
      <c r="ACE15">
        <v>241878</v>
      </c>
      <c r="ACF15">
        <v>401536</v>
      </c>
      <c r="ACG15">
        <v>-159658</v>
      </c>
      <c r="ACH15">
        <v>313622</v>
      </c>
      <c r="ACI15">
        <v>14182</v>
      </c>
      <c r="ACJ15">
        <v>299440</v>
      </c>
      <c r="ACK15">
        <v>0</v>
      </c>
      <c r="ACL15">
        <v>0</v>
      </c>
      <c r="ACM15">
        <v>0</v>
      </c>
      <c r="ACN15">
        <v>0</v>
      </c>
      <c r="ACO15">
        <v>147468</v>
      </c>
      <c r="ACP15">
        <v>885</v>
      </c>
      <c r="ACQ15">
        <v>146583</v>
      </c>
      <c r="ACR15">
        <v>813828</v>
      </c>
      <c r="ACS15">
        <v>0</v>
      </c>
      <c r="ACT15">
        <v>3733</v>
      </c>
      <c r="ACU15">
        <v>-18370</v>
      </c>
      <c r="ACV15">
        <v>311411</v>
      </c>
      <c r="ACW15">
        <v>0</v>
      </c>
      <c r="ACX15">
        <v>-434</v>
      </c>
      <c r="ACY15">
        <v>59250</v>
      </c>
      <c r="ACZ15">
        <v>1259813</v>
      </c>
      <c r="ADA15">
        <v>856731</v>
      </c>
      <c r="ADB15">
        <v>403082</v>
      </c>
      <c r="ADC15">
        <v>0</v>
      </c>
      <c r="ADD15">
        <v>-8</v>
      </c>
      <c r="ADE15">
        <v>8</v>
      </c>
      <c r="ADF15">
        <v>-858</v>
      </c>
      <c r="ADG15">
        <v>-859</v>
      </c>
      <c r="ADH15">
        <v>1</v>
      </c>
      <c r="ADI15">
        <v>40668</v>
      </c>
      <c r="ADJ15">
        <v>68474</v>
      </c>
      <c r="ADK15">
        <v>-27806</v>
      </c>
      <c r="ADL15">
        <v>3151817</v>
      </c>
      <c r="ADM15">
        <v>3554899</v>
      </c>
      <c r="ADN15">
        <v>-403082</v>
      </c>
      <c r="ADO15">
        <v>-8</v>
      </c>
      <c r="ADP15">
        <v>0</v>
      </c>
      <c r="ADQ15">
        <v>-8</v>
      </c>
      <c r="ADR15">
        <v>2697</v>
      </c>
      <c r="ADS15">
        <v>2698</v>
      </c>
      <c r="ADT15">
        <v>-1</v>
      </c>
      <c r="ADU15">
        <v>430226</v>
      </c>
      <c r="ADV15">
        <v>402420</v>
      </c>
      <c r="ADW15">
        <v>27806</v>
      </c>
      <c r="ADX15">
        <v>11477</v>
      </c>
      <c r="ADY15">
        <v>1696</v>
      </c>
      <c r="ADZ15">
        <v>9781</v>
      </c>
      <c r="AEA15">
        <v>0</v>
      </c>
      <c r="AEB15">
        <v>750</v>
      </c>
      <c r="AEC15">
        <v>53</v>
      </c>
      <c r="AED15">
        <v>697</v>
      </c>
      <c r="AEE15">
        <v>-53</v>
      </c>
      <c r="AEF15">
        <v>-53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1696</v>
      </c>
      <c r="AEQ15">
        <v>0</v>
      </c>
      <c r="AER15">
        <v>53</v>
      </c>
      <c r="AES15">
        <v>53</v>
      </c>
      <c r="AET15">
        <v>0</v>
      </c>
      <c r="AEU15">
        <v>-53</v>
      </c>
      <c r="AEV15">
        <v>-53</v>
      </c>
      <c r="AEW15">
        <v>0</v>
      </c>
      <c r="AEX15">
        <v>11477</v>
      </c>
      <c r="AEY15">
        <v>1696</v>
      </c>
      <c r="AEZ15">
        <v>9781</v>
      </c>
      <c r="AFA15">
        <v>0</v>
      </c>
      <c r="AFB15">
        <v>750</v>
      </c>
      <c r="AFC15">
        <v>53</v>
      </c>
      <c r="AFD15">
        <v>697</v>
      </c>
      <c r="AFE15">
        <v>-53</v>
      </c>
      <c r="AFF15">
        <v>-53</v>
      </c>
      <c r="AFG15">
        <v>0</v>
      </c>
      <c r="AFH15">
        <v>428208</v>
      </c>
      <c r="AFI15">
        <v>480169</v>
      </c>
      <c r="AFJ15">
        <v>-51961</v>
      </c>
      <c r="AFK15">
        <v>-20450</v>
      </c>
      <c r="AFL15">
        <v>-19832</v>
      </c>
      <c r="AFM15">
        <v>-618</v>
      </c>
      <c r="AFN15">
        <v>1551</v>
      </c>
      <c r="AFO15">
        <v>-2018</v>
      </c>
      <c r="AFP15">
        <v>3569</v>
      </c>
      <c r="AFQ15">
        <v>71024</v>
      </c>
      <c r="AFR15">
        <v>130922</v>
      </c>
      <c r="AFS15">
        <v>-59898</v>
      </c>
      <c r="AFT15">
        <v>68980</v>
      </c>
      <c r="AFU15">
        <v>137097</v>
      </c>
      <c r="AFV15">
        <v>-68117</v>
      </c>
      <c r="AFW15">
        <v>-514</v>
      </c>
      <c r="AFX15">
        <v>122</v>
      </c>
      <c r="AFY15">
        <v>-636</v>
      </c>
      <c r="AFZ15">
        <v>-28</v>
      </c>
      <c r="AGA15">
        <v>7231</v>
      </c>
      <c r="AGB15">
        <v>733</v>
      </c>
      <c r="AGC15">
        <v>6498</v>
      </c>
      <c r="AGD15">
        <v>45173</v>
      </c>
      <c r="AGE15">
        <v>128542</v>
      </c>
      <c r="AGF15">
        <v>-83369</v>
      </c>
      <c r="AGG15">
        <v>28781</v>
      </c>
      <c r="AGH15">
        <v>0</v>
      </c>
      <c r="AGI15">
        <v>-5373</v>
      </c>
      <c r="AGJ15">
        <v>41586</v>
      </c>
      <c r="AGK15">
        <v>-46959</v>
      </c>
      <c r="AGL15">
        <v>863006</v>
      </c>
      <c r="AGM15">
        <v>654187</v>
      </c>
      <c r="AGN15">
        <v>208819</v>
      </c>
      <c r="AGO15">
        <v>290668</v>
      </c>
      <c r="AGP15">
        <v>319106</v>
      </c>
      <c r="AGQ15">
        <v>-28438</v>
      </c>
      <c r="AGR15">
        <v>-14862</v>
      </c>
      <c r="AGS15">
        <v>-1074</v>
      </c>
      <c r="AGT15">
        <v>-13788</v>
      </c>
      <c r="AGU15">
        <v>-194194</v>
      </c>
      <c r="AGV15">
        <v>-303781</v>
      </c>
      <c r="AGW15">
        <v>109587</v>
      </c>
      <c r="AGX15">
        <v>70932</v>
      </c>
      <c r="AGY15">
        <v>76304</v>
      </c>
      <c r="AGZ15">
        <v>-5372</v>
      </c>
      <c r="AHA15">
        <v>-2</v>
      </c>
      <c r="AHB15">
        <v>-913</v>
      </c>
      <c r="AHC15">
        <v>911</v>
      </c>
      <c r="AHD15">
        <v>-5783</v>
      </c>
      <c r="AHE15">
        <v>-16031</v>
      </c>
      <c r="AHF15">
        <v>10248</v>
      </c>
      <c r="AHG15">
        <v>13050</v>
      </c>
      <c r="AHH15">
        <v>22279</v>
      </c>
      <c r="AHI15">
        <v>-9229</v>
      </c>
      <c r="AHJ15">
        <v>1405368</v>
      </c>
      <c r="AHK15">
        <v>1399995</v>
      </c>
      <c r="AHL15">
        <v>5373</v>
      </c>
      <c r="AHM15">
        <v>269704</v>
      </c>
      <c r="AHN15">
        <v>270615</v>
      </c>
      <c r="AHO15">
        <v>-911</v>
      </c>
      <c r="AHP15">
        <v>-13340</v>
      </c>
      <c r="AHQ15">
        <v>-3092</v>
      </c>
      <c r="AHR15">
        <v>-10248</v>
      </c>
      <c r="AHS15">
        <v>-121311</v>
      </c>
      <c r="AHT15">
        <v>-130540</v>
      </c>
      <c r="AHU15">
        <v>9229</v>
      </c>
      <c r="AHV15">
        <v>12105973</v>
      </c>
      <c r="AHW15">
        <v>12236022</v>
      </c>
      <c r="AHX15">
        <v>-130049</v>
      </c>
      <c r="AHY15">
        <v>-26242</v>
      </c>
      <c r="AHZ15">
        <v>-20135</v>
      </c>
      <c r="AIA15">
        <v>-6107</v>
      </c>
      <c r="AIB15">
        <v>-426510</v>
      </c>
      <c r="AIC15">
        <v>-880215</v>
      </c>
      <c r="AID15">
        <v>453705</v>
      </c>
      <c r="AIE15">
        <v>971821</v>
      </c>
      <c r="AIF15">
        <v>895144</v>
      </c>
      <c r="AIG15">
        <v>76677</v>
      </c>
      <c r="AIH15">
        <v>1073391</v>
      </c>
      <c r="AII15">
        <v>953550</v>
      </c>
      <c r="AIJ15">
        <v>119841</v>
      </c>
      <c r="AIK15">
        <v>376</v>
      </c>
      <c r="AIL15">
        <v>122</v>
      </c>
      <c r="AIM15">
        <v>254</v>
      </c>
      <c r="AIN15">
        <v>8377</v>
      </c>
      <c r="AIO15">
        <v>26219</v>
      </c>
      <c r="AIP15">
        <v>-17842</v>
      </c>
      <c r="AIQ15">
        <v>162548</v>
      </c>
      <c r="AIR15">
        <v>105371</v>
      </c>
      <c r="AIS15">
        <v>57177</v>
      </c>
      <c r="AIT15">
        <v>3820788</v>
      </c>
      <c r="AIU15">
        <v>2484228</v>
      </c>
      <c r="AIV15">
        <v>1336560</v>
      </c>
      <c r="AIW15">
        <v>0</v>
      </c>
      <c r="AIX15">
        <v>-30877</v>
      </c>
      <c r="AIY15">
        <v>30877</v>
      </c>
      <c r="AIZ15">
        <v>-558927</v>
      </c>
      <c r="AJA15">
        <v>13508</v>
      </c>
      <c r="AJB15">
        <v>-572435</v>
      </c>
      <c r="AJC15">
        <v>91275</v>
      </c>
      <c r="AJD15">
        <v>170776</v>
      </c>
      <c r="AJE15">
        <v>-79501</v>
      </c>
      <c r="AJF15">
        <v>2837895</v>
      </c>
      <c r="AJG15">
        <v>4256897</v>
      </c>
      <c r="AJH15">
        <v>-1419002</v>
      </c>
      <c r="AJI15">
        <v>293968</v>
      </c>
      <c r="AJJ15">
        <v>318979</v>
      </c>
      <c r="AJK15">
        <v>-25011</v>
      </c>
      <c r="AJL15">
        <v>-982828</v>
      </c>
      <c r="AJM15">
        <v>-1074876</v>
      </c>
      <c r="AJN15">
        <v>92048</v>
      </c>
      <c r="AJO15">
        <v>-21509</v>
      </c>
      <c r="AJP15">
        <v>-20135</v>
      </c>
      <c r="AJQ15">
        <v>-1374</v>
      </c>
      <c r="AJR15">
        <v>3861360</v>
      </c>
      <c r="AJS15">
        <v>3758928</v>
      </c>
      <c r="AJT15">
        <v>102432</v>
      </c>
      <c r="AJU15">
        <v>-6</v>
      </c>
      <c r="AJV15">
        <v>7</v>
      </c>
      <c r="AJW15">
        <v>-13</v>
      </c>
      <c r="AJX15">
        <v>-222442</v>
      </c>
      <c r="AJY15">
        <v>-267663</v>
      </c>
      <c r="AJZ15">
        <v>45221</v>
      </c>
      <c r="AKA15">
        <v>226504</v>
      </c>
      <c r="AKB15">
        <v>279483</v>
      </c>
      <c r="AKC15">
        <v>-52979</v>
      </c>
      <c r="AKD15">
        <v>19838047</v>
      </c>
      <c r="AKE15">
        <v>19930698</v>
      </c>
      <c r="AKF15">
        <v>-92651</v>
      </c>
      <c r="AKG15">
        <v>268102</v>
      </c>
      <c r="AKH15">
        <v>268089</v>
      </c>
      <c r="AKI15">
        <v>13</v>
      </c>
      <c r="AKJ15">
        <v>-1959888</v>
      </c>
      <c r="AKK15">
        <v>-1915363</v>
      </c>
      <c r="AKL15">
        <v>-44525</v>
      </c>
      <c r="AKM15">
        <v>1204136</v>
      </c>
      <c r="AKN15">
        <v>1151157</v>
      </c>
      <c r="AKO15">
        <v>52979</v>
      </c>
      <c r="AKP15">
        <v>7931</v>
      </c>
      <c r="AKQ15">
        <v>7931</v>
      </c>
      <c r="AKR15">
        <v>1795738</v>
      </c>
      <c r="AKS15">
        <v>813531</v>
      </c>
      <c r="AKT15">
        <v>2609268</v>
      </c>
      <c r="AKU15">
        <v>6477</v>
      </c>
      <c r="AKV15">
        <v>7597</v>
      </c>
      <c r="AKW15">
        <v>14074</v>
      </c>
      <c r="AKX15">
        <v>66923</v>
      </c>
      <c r="AKY15">
        <v>850242</v>
      </c>
      <c r="AKZ15">
        <v>2254991</v>
      </c>
      <c r="ALA15">
        <v>16239</v>
      </c>
      <c r="ALB15">
        <v>149200</v>
      </c>
      <c r="ALC15">
        <v>14379</v>
      </c>
      <c r="ALD15">
        <v>182450</v>
      </c>
      <c r="ALE15">
        <v>362268</v>
      </c>
      <c r="ALF15">
        <v>11626</v>
      </c>
      <c r="ALG15">
        <v>6339</v>
      </c>
      <c r="ALH15">
        <v>3551</v>
      </c>
      <c r="ALI15">
        <v>47757</v>
      </c>
      <c r="ALJ15">
        <v>69273</v>
      </c>
      <c r="ALK15">
        <v>10970</v>
      </c>
      <c r="ALL15">
        <v>94213</v>
      </c>
      <c r="ALM15">
        <v>124253</v>
      </c>
      <c r="ALN15">
        <v>632490</v>
      </c>
      <c r="ALO15">
        <v>861926</v>
      </c>
      <c r="ALP15">
        <v>73</v>
      </c>
      <c r="ALQ15">
        <v>13582</v>
      </c>
      <c r="ALR15">
        <v>13655</v>
      </c>
      <c r="ALS15">
        <v>2707857</v>
      </c>
      <c r="ALT15">
        <v>39714</v>
      </c>
      <c r="ALU15">
        <v>606829</v>
      </c>
      <c r="ALV15">
        <v>312690</v>
      </c>
      <c r="ALW15">
        <v>1079387</v>
      </c>
      <c r="ALX15">
        <v>2038621</v>
      </c>
      <c r="ALY15">
        <v>39679</v>
      </c>
      <c r="ALZ15">
        <v>377563</v>
      </c>
      <c r="AMA15">
        <v>282647</v>
      </c>
      <c r="AMB15">
        <v>619569</v>
      </c>
      <c r="AMC15">
        <v>1319457</v>
      </c>
      <c r="AMD15">
        <v>35</v>
      </c>
      <c r="AME15">
        <v>229266</v>
      </c>
      <c r="AMF15">
        <v>30043</v>
      </c>
      <c r="AMG15">
        <v>459818</v>
      </c>
      <c r="AMH15">
        <v>719163</v>
      </c>
      <c r="AMI15">
        <v>4613</v>
      </c>
      <c r="AMJ15">
        <v>142861</v>
      </c>
      <c r="AMK15">
        <v>4278</v>
      </c>
      <c r="AML15">
        <v>113513</v>
      </c>
      <c r="AMM15">
        <v>265265</v>
      </c>
      <c r="AMN15">
        <v>5880014</v>
      </c>
      <c r="AMO15">
        <v>-452185</v>
      </c>
      <c r="AMP15">
        <v>-853746</v>
      </c>
      <c r="AMQ15">
        <v>-1305931</v>
      </c>
      <c r="AMR15">
        <v>91685</v>
      </c>
      <c r="AMS15">
        <v>333079</v>
      </c>
      <c r="AMT15">
        <v>197645</v>
      </c>
      <c r="AMU15">
        <v>923043</v>
      </c>
      <c r="AMV15">
        <v>1801470</v>
      </c>
      <c r="AMW15">
        <v>-8818</v>
      </c>
      <c r="AMX15">
        <v>-8818</v>
      </c>
      <c r="AMY15">
        <v>-54029</v>
      </c>
      <c r="AMZ15">
        <v>-123442</v>
      </c>
      <c r="ANA15">
        <v>-227040</v>
      </c>
      <c r="ANB15">
        <v>-413329</v>
      </c>
      <c r="ANC15">
        <v>-54029</v>
      </c>
      <c r="AND15">
        <v>-129555</v>
      </c>
      <c r="ANE15">
        <v>-239665</v>
      </c>
      <c r="ANF15">
        <v>-432066</v>
      </c>
      <c r="ANG15">
        <v>912488</v>
      </c>
      <c r="ANH15">
        <v>0</v>
      </c>
      <c r="ANI15">
        <v>0</v>
      </c>
      <c r="ANJ15">
        <v>-3218</v>
      </c>
      <c r="ANK15">
        <v>-12625</v>
      </c>
      <c r="ANL15">
        <v>-15844</v>
      </c>
      <c r="ANM15">
        <v>0</v>
      </c>
      <c r="ANN15">
        <v>0</v>
      </c>
      <c r="ANO15">
        <v>-2894</v>
      </c>
      <c r="ANP15">
        <v>0</v>
      </c>
      <c r="ANQ15">
        <v>-2894</v>
      </c>
      <c r="ANR15">
        <v>76677</v>
      </c>
      <c r="ANS15">
        <v>57177</v>
      </c>
      <c r="ANT15">
        <v>-79501</v>
      </c>
      <c r="ANU15">
        <v>-1374</v>
      </c>
      <c r="ANV15">
        <v>-52979</v>
      </c>
      <c r="ANW15">
        <v>52980</v>
      </c>
      <c r="ANX15">
        <v>0</v>
      </c>
      <c r="ANY15">
        <v>1772</v>
      </c>
      <c r="ANZ15">
        <v>-886</v>
      </c>
      <c r="AOA15">
        <v>-910</v>
      </c>
      <c r="AOB15">
        <v>24</v>
      </c>
      <c r="AOC15">
        <v>-24</v>
      </c>
      <c r="AOD15">
        <v>39360</v>
      </c>
      <c r="AOE15">
        <v>423720</v>
      </c>
      <c r="AOF15">
        <v>463080</v>
      </c>
      <c r="AOG15">
        <v>24452</v>
      </c>
      <c r="AOH15">
        <v>25847</v>
      </c>
      <c r="AOI15">
        <v>50299</v>
      </c>
      <c r="AOJ15">
        <v>23607</v>
      </c>
      <c r="AOK15">
        <v>120471</v>
      </c>
      <c r="AOL15">
        <v>144078</v>
      </c>
      <c r="AOM15">
        <v>-56344</v>
      </c>
      <c r="AON15">
        <v>222575</v>
      </c>
      <c r="AOO15">
        <v>166231</v>
      </c>
      <c r="AOP15">
        <v>-31074</v>
      </c>
      <c r="AOQ15">
        <v>178916</v>
      </c>
      <c r="AOR15">
        <v>147842</v>
      </c>
      <c r="AOS15">
        <v>31074</v>
      </c>
      <c r="AOT15">
        <v>792613</v>
      </c>
      <c r="AOU15">
        <v>823687</v>
      </c>
      <c r="AOV15">
        <v>10291</v>
      </c>
      <c r="AOW15">
        <v>47987</v>
      </c>
      <c r="AOX15">
        <v>58278</v>
      </c>
      <c r="AOY15">
        <v>8372</v>
      </c>
      <c r="AOZ15">
        <v>23708</v>
      </c>
      <c r="APA15">
        <v>-16070</v>
      </c>
      <c r="APB15">
        <v>99977</v>
      </c>
      <c r="APC15">
        <v>83907</v>
      </c>
      <c r="APD15">
        <v>-26301</v>
      </c>
      <c r="APE15">
        <v>81930</v>
      </c>
      <c r="APF15">
        <v>55629</v>
      </c>
      <c r="APG15">
        <v>26301</v>
      </c>
      <c r="APH15">
        <v>147964</v>
      </c>
      <c r="API15">
        <v>174265</v>
      </c>
      <c r="APJ15">
        <v>-80984</v>
      </c>
      <c r="APK15">
        <v>91841</v>
      </c>
      <c r="APL15">
        <v>10857</v>
      </c>
      <c r="APM15">
        <v>0</v>
      </c>
      <c r="APN15">
        <v>75304</v>
      </c>
      <c r="APO15">
        <v>3657</v>
      </c>
      <c r="APP15">
        <v>2022</v>
      </c>
      <c r="APQ15">
        <v>394</v>
      </c>
      <c r="APR15">
        <v>2416</v>
      </c>
      <c r="APS15">
        <v>-2022</v>
      </c>
      <c r="APT15">
        <v>91841</v>
      </c>
      <c r="APU15">
        <v>89819</v>
      </c>
      <c r="APV15">
        <v>0</v>
      </c>
      <c r="APW15">
        <v>25616</v>
      </c>
      <c r="APX15">
        <v>2919</v>
      </c>
      <c r="APY15">
        <v>-25616</v>
      </c>
      <c r="APZ15">
        <v>28535</v>
      </c>
      <c r="AQA15">
        <v>107304</v>
      </c>
      <c r="AQB15">
        <v>288658</v>
      </c>
      <c r="AQC15">
        <v>395962</v>
      </c>
      <c r="AQD15">
        <v>-9536</v>
      </c>
      <c r="AQE15">
        <v>25847</v>
      </c>
      <c r="AQF15">
        <v>16311</v>
      </c>
      <c r="AQG15">
        <v>-75405</v>
      </c>
      <c r="AQH15">
        <v>117552</v>
      </c>
      <c r="AQI15">
        <v>42147</v>
      </c>
      <c r="AQJ15">
        <v>-34512</v>
      </c>
      <c r="AQK15">
        <v>112397</v>
      </c>
      <c r="AQL15">
        <v>77885</v>
      </c>
      <c r="AQM15">
        <v>12149</v>
      </c>
      <c r="AQN15">
        <v>97828</v>
      </c>
      <c r="AQO15">
        <v>109977</v>
      </c>
      <c r="AQP15">
        <v>-12149</v>
      </c>
      <c r="AQQ15">
        <v>544453</v>
      </c>
      <c r="AQR15">
        <v>532304</v>
      </c>
      <c r="AQS15">
        <v>2748</v>
      </c>
      <c r="AQT15">
        <v>-4766</v>
      </c>
      <c r="AQU15">
        <v>-2018</v>
      </c>
      <c r="AQV15">
        <v>0</v>
      </c>
      <c r="AQW15">
        <v>0</v>
      </c>
      <c r="AQX15">
        <v>16196</v>
      </c>
      <c r="AQY15">
        <v>-15415</v>
      </c>
      <c r="AQZ15">
        <v>781</v>
      </c>
      <c r="ARA15">
        <v>-18943</v>
      </c>
      <c r="ARB15">
        <v>-1237</v>
      </c>
      <c r="ARC15">
        <v>-20180</v>
      </c>
      <c r="ARD15">
        <v>18943</v>
      </c>
      <c r="ARE15">
        <v>-20180</v>
      </c>
      <c r="ARF15">
        <v>-1237</v>
      </c>
      <c r="ARG15">
        <v>87087</v>
      </c>
      <c r="ARH15">
        <v>118604</v>
      </c>
      <c r="ARI15">
        <v>39965</v>
      </c>
      <c r="ARJ15">
        <v>238962</v>
      </c>
      <c r="ARK15">
        <v>484618</v>
      </c>
      <c r="ARL15">
        <v>138939</v>
      </c>
      <c r="ARM15">
        <v>23756</v>
      </c>
      <c r="ARN15">
        <v>-162496</v>
      </c>
      <c r="ARO15">
        <v>0</v>
      </c>
      <c r="ARP15">
        <v>-200</v>
      </c>
      <c r="ARQ15">
        <v>1512</v>
      </c>
      <c r="ARR15">
        <v>1312</v>
      </c>
      <c r="ARS15">
        <v>200</v>
      </c>
      <c r="ART15">
        <v>162496</v>
      </c>
      <c r="ARU15">
        <v>162696</v>
      </c>
      <c r="ARV15">
        <v>-49946</v>
      </c>
      <c r="ARW15">
        <v>-268571</v>
      </c>
      <c r="ARX15">
        <v>316196</v>
      </c>
      <c r="ARY15">
        <v>0</v>
      </c>
      <c r="ARZ15">
        <v>2320</v>
      </c>
      <c r="ASA15">
        <v>610</v>
      </c>
      <c r="ASB15">
        <v>2930</v>
      </c>
      <c r="ASC15">
        <v>-2321</v>
      </c>
      <c r="ASD15">
        <v>318517</v>
      </c>
      <c r="ASE15">
        <v>316196</v>
      </c>
      <c r="ASF15">
        <v>11859</v>
      </c>
      <c r="ASG15">
        <v>30881</v>
      </c>
      <c r="ASH15">
        <v>42740</v>
      </c>
      <c r="ASI15">
        <v>-29887</v>
      </c>
      <c r="ASJ15">
        <v>50293</v>
      </c>
      <c r="ASK15">
        <v>20406</v>
      </c>
      <c r="ASL15">
        <v>9696</v>
      </c>
      <c r="ASM15">
        <v>62963</v>
      </c>
      <c r="ASN15">
        <v>72659</v>
      </c>
      <c r="ASO15">
        <v>-24690</v>
      </c>
      <c r="ASP15">
        <v>36070</v>
      </c>
      <c r="ASQ15">
        <v>11380</v>
      </c>
      <c r="ASR15">
        <v>33021</v>
      </c>
      <c r="ASS15">
        <v>9018</v>
      </c>
      <c r="AST15">
        <v>42039</v>
      </c>
      <c r="ASU15">
        <v>-33021</v>
      </c>
      <c r="ASV15">
        <v>180207</v>
      </c>
      <c r="ASW15">
        <v>147186</v>
      </c>
      <c r="ASX15">
        <v>587</v>
      </c>
      <c r="ASY15">
        <v>-27293</v>
      </c>
      <c r="ASZ15">
        <v>31720</v>
      </c>
      <c r="ATA15">
        <v>4427</v>
      </c>
      <c r="ATB15">
        <v>11111</v>
      </c>
      <c r="ATC15">
        <v>12768</v>
      </c>
      <c r="ATD15">
        <v>-7959</v>
      </c>
      <c r="ATE15">
        <v>7959</v>
      </c>
      <c r="ATF15">
        <v>31720</v>
      </c>
      <c r="ATG15">
        <v>39679</v>
      </c>
      <c r="ATH15">
        <v>-10147</v>
      </c>
      <c r="ATI15">
        <v>-639</v>
      </c>
      <c r="ATJ15">
        <v>639</v>
      </c>
      <c r="ATK15">
        <v>10147</v>
      </c>
      <c r="ATL15">
        <v>10786</v>
      </c>
      <c r="ATM15">
        <v>587</v>
      </c>
      <c r="ATN15">
        <v>-17146</v>
      </c>
      <c r="ATO15">
        <v>21573</v>
      </c>
      <c r="ATP15">
        <v>4427</v>
      </c>
      <c r="ATQ15">
        <v>11111</v>
      </c>
      <c r="ATR15">
        <v>12768</v>
      </c>
      <c r="ATS15">
        <v>-7320</v>
      </c>
      <c r="ATT15">
        <v>7320</v>
      </c>
      <c r="ATU15">
        <v>21573</v>
      </c>
      <c r="ATV15">
        <v>28893</v>
      </c>
      <c r="ATW15">
        <v>262978</v>
      </c>
      <c r="ATX15">
        <v>3826</v>
      </c>
      <c r="ATY15">
        <v>-3826</v>
      </c>
      <c r="ATZ15">
        <v>266804</v>
      </c>
      <c r="AUA15">
        <v>262978</v>
      </c>
      <c r="AUB15">
        <v>-5459</v>
      </c>
      <c r="AUC15">
        <v>502745</v>
      </c>
      <c r="AUD15">
        <v>-452672</v>
      </c>
      <c r="AUE15">
        <v>-40483</v>
      </c>
      <c r="AUF15">
        <v>-4130</v>
      </c>
      <c r="AUG15">
        <v>5035</v>
      </c>
      <c r="AUH15">
        <v>905</v>
      </c>
      <c r="AUI15">
        <v>4131</v>
      </c>
      <c r="AUJ15">
        <v>498614</v>
      </c>
      <c r="AUK15">
        <v>502745</v>
      </c>
      <c r="AUL15">
        <v>2008</v>
      </c>
      <c r="AUM15">
        <v>2008</v>
      </c>
      <c r="AUN15">
        <v>2008</v>
      </c>
      <c r="AUO15">
        <v>2008</v>
      </c>
      <c r="AUP15">
        <v>2008</v>
      </c>
      <c r="AUQ15">
        <v>2008</v>
      </c>
      <c r="AUR15">
        <v>-4039</v>
      </c>
      <c r="AUS15">
        <v>30509</v>
      </c>
      <c r="AUT15">
        <v>2979</v>
      </c>
      <c r="AUU15">
        <v>33488</v>
      </c>
      <c r="AUV15">
        <v>-13024</v>
      </c>
      <c r="AUW15">
        <v>-13446</v>
      </c>
      <c r="AUX15">
        <v>0</v>
      </c>
      <c r="AUY15">
        <v>33488</v>
      </c>
      <c r="AUZ15">
        <v>-4039</v>
      </c>
      <c r="AVA15">
        <v>293487</v>
      </c>
      <c r="AVB15">
        <v>2979</v>
      </c>
      <c r="AVC15">
        <v>296466</v>
      </c>
      <c r="AVD15">
        <v>-13024</v>
      </c>
      <c r="AVE15">
        <v>-13446</v>
      </c>
      <c r="AVF15">
        <v>3826</v>
      </c>
      <c r="AVG15">
        <v>-3826</v>
      </c>
      <c r="AVH15">
        <v>300292</v>
      </c>
      <c r="AVI15">
        <v>296466</v>
      </c>
      <c r="AVJ15">
        <v>-46905</v>
      </c>
      <c r="AVK15">
        <v>-280979</v>
      </c>
      <c r="AVL15">
        <v>874654</v>
      </c>
      <c r="AVM15">
        <v>60049</v>
      </c>
      <c r="AVN15">
        <v>934703</v>
      </c>
      <c r="AVO15">
        <v>-561886</v>
      </c>
      <c r="AVP15">
        <v>15117</v>
      </c>
      <c r="AVQ15">
        <v>5340</v>
      </c>
      <c r="AVR15">
        <v>20457</v>
      </c>
      <c r="AVS15">
        <v>-15116</v>
      </c>
      <c r="AVT15">
        <v>949819</v>
      </c>
      <c r="AVU15">
        <v>934703</v>
      </c>
      <c r="AVV15">
        <v>176081</v>
      </c>
      <c r="AVW15">
        <v>570789</v>
      </c>
      <c r="AVX15">
        <v>804717</v>
      </c>
      <c r="AVY15">
        <v>238962</v>
      </c>
      <c r="AVZ15">
        <v>1790550</v>
      </c>
      <c r="AWA15">
        <v>167955</v>
      </c>
      <c r="AWB15">
        <v>517241</v>
      </c>
      <c r="AWC15">
        <v>731133</v>
      </c>
      <c r="AWD15">
        <v>46959</v>
      </c>
      <c r="AWE15">
        <v>1463290</v>
      </c>
    </row>
    <row r="16" spans="1:1279" x14ac:dyDescent="0.2">
      <c r="A16" t="s">
        <v>1365</v>
      </c>
      <c r="B16">
        <v>39387</v>
      </c>
      <c r="C16">
        <v>52695</v>
      </c>
      <c r="D16">
        <v>133886</v>
      </c>
      <c r="E16">
        <v>311779</v>
      </c>
      <c r="F16">
        <v>537745</v>
      </c>
      <c r="G16">
        <v>-481081</v>
      </c>
      <c r="H16">
        <v>-834887</v>
      </c>
      <c r="I16">
        <v>-1315968</v>
      </c>
      <c r="J16">
        <v>-1662</v>
      </c>
      <c r="K16">
        <v>9358</v>
      </c>
      <c r="L16">
        <v>7696</v>
      </c>
      <c r="M16">
        <v>-4543</v>
      </c>
      <c r="N16">
        <v>6100</v>
      </c>
      <c r="O16">
        <v>1557</v>
      </c>
      <c r="P16">
        <v>7353</v>
      </c>
      <c r="Q16">
        <v>21627</v>
      </c>
      <c r="R16">
        <v>28980</v>
      </c>
      <c r="S16">
        <v>-1624</v>
      </c>
      <c r="T16">
        <v>3836</v>
      </c>
      <c r="U16">
        <v>2212</v>
      </c>
      <c r="V16">
        <v>476</v>
      </c>
      <c r="W16">
        <v>815</v>
      </c>
      <c r="X16">
        <v>1291</v>
      </c>
      <c r="Y16">
        <v>-477</v>
      </c>
      <c r="Z16">
        <v>40922</v>
      </c>
      <c r="AA16">
        <v>40445</v>
      </c>
      <c r="AB16">
        <v>-81647</v>
      </c>
      <c r="AC16">
        <v>0</v>
      </c>
      <c r="AD16">
        <v>81647</v>
      </c>
      <c r="AE16">
        <v>0</v>
      </c>
      <c r="AF16">
        <v>0</v>
      </c>
      <c r="AG16">
        <v>0</v>
      </c>
      <c r="AH16">
        <v>81647</v>
      </c>
      <c r="AI16">
        <v>81647</v>
      </c>
      <c r="AJ16">
        <v>8551</v>
      </c>
      <c r="AK16">
        <v>52695</v>
      </c>
      <c r="AL16">
        <v>63558</v>
      </c>
      <c r="AM16">
        <v>188597</v>
      </c>
      <c r="AN16">
        <v>313401</v>
      </c>
      <c r="AO16">
        <v>-811578</v>
      </c>
      <c r="AP16">
        <v>3376399</v>
      </c>
      <c r="AQ16">
        <v>3417286</v>
      </c>
      <c r="AR16">
        <v>-40887</v>
      </c>
      <c r="AS16">
        <v>-123</v>
      </c>
      <c r="AT16">
        <v>1</v>
      </c>
      <c r="AU16">
        <v>-124</v>
      </c>
      <c r="AV16">
        <v>58984</v>
      </c>
      <c r="AW16">
        <v>62560</v>
      </c>
      <c r="AX16">
        <v>-3576</v>
      </c>
      <c r="AY16">
        <v>322844</v>
      </c>
      <c r="AZ16">
        <v>262432</v>
      </c>
      <c r="BA16">
        <v>60412</v>
      </c>
      <c r="BB16">
        <v>197384</v>
      </c>
      <c r="BC16">
        <v>662675</v>
      </c>
      <c r="BD16">
        <v>-465291</v>
      </c>
      <c r="BE16">
        <v>0</v>
      </c>
      <c r="BF16">
        <v>1149</v>
      </c>
      <c r="BG16">
        <v>-1149</v>
      </c>
      <c r="BH16">
        <v>563</v>
      </c>
      <c r="BI16">
        <v>-11938</v>
      </c>
      <c r="BJ16">
        <v>12501</v>
      </c>
      <c r="BK16">
        <v>56680</v>
      </c>
      <c r="BL16">
        <v>72249</v>
      </c>
      <c r="BM16">
        <v>-15569</v>
      </c>
      <c r="BN16">
        <v>176529</v>
      </c>
      <c r="BO16">
        <v>16032</v>
      </c>
      <c r="BP16">
        <v>160497</v>
      </c>
      <c r="BQ16">
        <v>0</v>
      </c>
      <c r="BR16">
        <v>8255</v>
      </c>
      <c r="BS16">
        <v>110</v>
      </c>
      <c r="BT16">
        <v>8145</v>
      </c>
      <c r="BU16">
        <v>-17720</v>
      </c>
      <c r="BV16">
        <v>-2869</v>
      </c>
      <c r="BW16">
        <v>-14851</v>
      </c>
      <c r="BX16">
        <v>3036168</v>
      </c>
      <c r="BY16">
        <v>3018698</v>
      </c>
      <c r="BZ16">
        <v>17470</v>
      </c>
      <c r="CA16">
        <v>-124</v>
      </c>
      <c r="CB16">
        <v>1</v>
      </c>
      <c r="CC16">
        <v>-125</v>
      </c>
      <c r="CD16">
        <v>66860</v>
      </c>
      <c r="CE16">
        <v>62634</v>
      </c>
      <c r="CF16">
        <v>4226</v>
      </c>
      <c r="CG16">
        <v>133573</v>
      </c>
      <c r="CH16">
        <v>220263</v>
      </c>
      <c r="CI16">
        <v>-86690</v>
      </c>
      <c r="CJ16">
        <v>197381</v>
      </c>
      <c r="CK16">
        <v>657390</v>
      </c>
      <c r="CL16">
        <v>-460009</v>
      </c>
      <c r="CM16">
        <v>0</v>
      </c>
      <c r="CN16">
        <v>1149</v>
      </c>
      <c r="CO16">
        <v>-1149</v>
      </c>
      <c r="CP16">
        <v>562</v>
      </c>
      <c r="CQ16">
        <v>-12546</v>
      </c>
      <c r="CR16">
        <v>13108</v>
      </c>
      <c r="CS16">
        <v>56709</v>
      </c>
      <c r="CT16">
        <v>123680</v>
      </c>
      <c r="CU16">
        <v>-66971</v>
      </c>
      <c r="CV16">
        <v>164822</v>
      </c>
      <c r="CW16">
        <v>16032</v>
      </c>
      <c r="CX16">
        <v>148790</v>
      </c>
      <c r="CY16">
        <v>0</v>
      </c>
      <c r="CZ16">
        <v>7748</v>
      </c>
      <c r="DA16">
        <v>110</v>
      </c>
      <c r="DB16">
        <v>7638</v>
      </c>
      <c r="DC16">
        <v>-19370</v>
      </c>
      <c r="DD16">
        <v>-2869</v>
      </c>
      <c r="DE16">
        <v>-16501</v>
      </c>
      <c r="DF16">
        <v>167509</v>
      </c>
      <c r="DG16">
        <v>107444</v>
      </c>
      <c r="DH16">
        <v>60065</v>
      </c>
      <c r="DI16">
        <v>1267</v>
      </c>
      <c r="DJ16">
        <v>-4072</v>
      </c>
      <c r="DK16">
        <v>5556</v>
      </c>
      <c r="DL16">
        <v>-9628</v>
      </c>
      <c r="DM16">
        <v>43917</v>
      </c>
      <c r="DN16">
        <v>18392</v>
      </c>
      <c r="DO16">
        <v>25525</v>
      </c>
      <c r="DP16">
        <v>1144526</v>
      </c>
      <c r="DQ16">
        <v>910841</v>
      </c>
      <c r="DR16">
        <v>233685</v>
      </c>
      <c r="DS16">
        <v>8</v>
      </c>
      <c r="DT16">
        <v>0</v>
      </c>
      <c r="DU16">
        <v>8</v>
      </c>
      <c r="DV16">
        <v>13322</v>
      </c>
      <c r="DW16">
        <v>28665</v>
      </c>
      <c r="DX16">
        <v>-15343</v>
      </c>
      <c r="DY16">
        <v>210456</v>
      </c>
      <c r="DZ16">
        <v>65819</v>
      </c>
      <c r="EA16">
        <v>144637</v>
      </c>
      <c r="EB16">
        <v>3565880</v>
      </c>
      <c r="EC16">
        <v>3799565</v>
      </c>
      <c r="ED16">
        <v>-233685</v>
      </c>
      <c r="EE16">
        <v>1142</v>
      </c>
      <c r="EF16">
        <v>1150</v>
      </c>
      <c r="EG16">
        <v>-8</v>
      </c>
      <c r="EH16">
        <v>71098</v>
      </c>
      <c r="EI16">
        <v>55755</v>
      </c>
      <c r="EJ16">
        <v>15343</v>
      </c>
      <c r="EK16">
        <v>214829</v>
      </c>
      <c r="EL16">
        <v>359466</v>
      </c>
      <c r="EM16">
        <v>-144637</v>
      </c>
      <c r="EN16">
        <v>169299</v>
      </c>
      <c r="EO16">
        <v>111687</v>
      </c>
      <c r="EP16">
        <v>57612</v>
      </c>
      <c r="EQ16">
        <v>1267</v>
      </c>
      <c r="ER16">
        <v>1669</v>
      </c>
      <c r="ES16">
        <v>5597</v>
      </c>
      <c r="ET16">
        <v>-3928</v>
      </c>
      <c r="EU16">
        <v>37597</v>
      </c>
      <c r="EV16">
        <v>18863</v>
      </c>
      <c r="EW16">
        <v>18734</v>
      </c>
      <c r="EX16">
        <v>1361646</v>
      </c>
      <c r="EY16">
        <v>1073577</v>
      </c>
      <c r="EZ16">
        <v>288069</v>
      </c>
      <c r="FA16">
        <v>6</v>
      </c>
      <c r="FB16">
        <v>-1</v>
      </c>
      <c r="FC16">
        <v>7</v>
      </c>
      <c r="FD16">
        <v>8792</v>
      </c>
      <c r="FE16">
        <v>21933</v>
      </c>
      <c r="FF16">
        <v>-13141</v>
      </c>
      <c r="FG16">
        <v>154948</v>
      </c>
      <c r="FH16">
        <v>203674</v>
      </c>
      <c r="FI16">
        <v>-48726</v>
      </c>
      <c r="FJ16">
        <v>3919611</v>
      </c>
      <c r="FK16">
        <v>4207680</v>
      </c>
      <c r="FL16">
        <v>-288069</v>
      </c>
      <c r="FM16">
        <v>1143</v>
      </c>
      <c r="FN16">
        <v>1150</v>
      </c>
      <c r="FO16">
        <v>-7</v>
      </c>
      <c r="FP16">
        <v>69470</v>
      </c>
      <c r="FQ16">
        <v>56329</v>
      </c>
      <c r="FR16">
        <v>13141</v>
      </c>
      <c r="FS16">
        <v>399401</v>
      </c>
      <c r="FT16">
        <v>350675</v>
      </c>
      <c r="FU16">
        <v>48726</v>
      </c>
      <c r="FV16">
        <v>340232</v>
      </c>
      <c r="FW16">
        <v>398587</v>
      </c>
      <c r="FX16">
        <v>-58355</v>
      </c>
      <c r="FY16">
        <v>1</v>
      </c>
      <c r="FZ16">
        <v>0</v>
      </c>
      <c r="GA16">
        <v>1</v>
      </c>
      <c r="GB16">
        <v>-7876</v>
      </c>
      <c r="GC16">
        <v>-74</v>
      </c>
      <c r="GD16">
        <v>-7802</v>
      </c>
      <c r="GE16">
        <v>189271</v>
      </c>
      <c r="GF16">
        <v>42169</v>
      </c>
      <c r="GG16">
        <v>147102</v>
      </c>
      <c r="GH16">
        <v>3</v>
      </c>
      <c r="GI16">
        <v>5285</v>
      </c>
      <c r="GJ16">
        <v>-5282</v>
      </c>
      <c r="GK16">
        <v>0</v>
      </c>
      <c r="GL16">
        <v>1</v>
      </c>
      <c r="GM16">
        <v>607</v>
      </c>
      <c r="GN16">
        <v>-606</v>
      </c>
      <c r="GO16">
        <v>-29</v>
      </c>
      <c r="GP16">
        <v>-51431</v>
      </c>
      <c r="GQ16">
        <v>51402</v>
      </c>
      <c r="GR16">
        <v>11707</v>
      </c>
      <c r="GS16">
        <v>0</v>
      </c>
      <c r="GT16">
        <v>507</v>
      </c>
      <c r="GU16">
        <v>1650</v>
      </c>
      <c r="GV16">
        <v>1790</v>
      </c>
      <c r="GW16">
        <v>4243</v>
      </c>
      <c r="GX16">
        <v>-2453</v>
      </c>
      <c r="GY16">
        <v>0</v>
      </c>
      <c r="GZ16">
        <v>5741</v>
      </c>
      <c r="HA16">
        <v>41</v>
      </c>
      <c r="HB16">
        <v>5700</v>
      </c>
      <c r="HC16">
        <v>-6321</v>
      </c>
      <c r="HD16">
        <v>471</v>
      </c>
      <c r="HE16">
        <v>-6792</v>
      </c>
      <c r="HF16">
        <v>217120</v>
      </c>
      <c r="HG16">
        <v>162736</v>
      </c>
      <c r="HH16">
        <v>54384</v>
      </c>
      <c r="HI16">
        <v>-2</v>
      </c>
      <c r="HJ16">
        <v>-1</v>
      </c>
      <c r="HK16">
        <v>-1</v>
      </c>
      <c r="HL16">
        <v>-4530</v>
      </c>
      <c r="HM16">
        <v>-6732</v>
      </c>
      <c r="HN16">
        <v>2202</v>
      </c>
      <c r="HO16">
        <v>-55508</v>
      </c>
      <c r="HP16">
        <v>137855</v>
      </c>
      <c r="HQ16">
        <v>-193363</v>
      </c>
      <c r="HR16">
        <v>353732</v>
      </c>
      <c r="HS16">
        <v>408116</v>
      </c>
      <c r="HT16">
        <v>-54384</v>
      </c>
      <c r="HU16">
        <v>1</v>
      </c>
      <c r="HV16">
        <v>0</v>
      </c>
      <c r="HW16">
        <v>1</v>
      </c>
      <c r="HX16">
        <v>-1627</v>
      </c>
      <c r="HY16">
        <v>575</v>
      </c>
      <c r="HZ16">
        <v>-2202</v>
      </c>
      <c r="IA16">
        <v>184572</v>
      </c>
      <c r="IB16">
        <v>-8791</v>
      </c>
      <c r="IC16">
        <v>193363</v>
      </c>
      <c r="ID16">
        <v>46877</v>
      </c>
      <c r="IE16">
        <v>2</v>
      </c>
      <c r="IF16">
        <v>-39156</v>
      </c>
      <c r="IG16">
        <v>-20865</v>
      </c>
      <c r="IH16">
        <v>3028</v>
      </c>
      <c r="II16">
        <v>0</v>
      </c>
      <c r="IJ16">
        <v>2563</v>
      </c>
      <c r="IK16">
        <v>1474</v>
      </c>
      <c r="IL16">
        <v>417</v>
      </c>
      <c r="IM16">
        <v>0</v>
      </c>
      <c r="IN16">
        <v>82</v>
      </c>
      <c r="IO16">
        <v>-110</v>
      </c>
      <c r="IP16">
        <v>-30640</v>
      </c>
      <c r="IQ16">
        <v>-10</v>
      </c>
      <c r="IR16">
        <v>-22480</v>
      </c>
      <c r="IS16">
        <v>8986</v>
      </c>
      <c r="IT16">
        <v>-19683</v>
      </c>
      <c r="IU16">
        <v>8</v>
      </c>
      <c r="IV16">
        <v>58992</v>
      </c>
      <c r="IW16">
        <v>10514</v>
      </c>
      <c r="IX16">
        <v>19683</v>
      </c>
      <c r="IY16">
        <v>-8</v>
      </c>
      <c r="IZ16">
        <v>-58992</v>
      </c>
      <c r="JA16">
        <v>-10514</v>
      </c>
      <c r="JB16">
        <v>2454924</v>
      </c>
      <c r="JC16">
        <v>3051786</v>
      </c>
      <c r="JD16">
        <v>-596862</v>
      </c>
      <c r="JE16">
        <v>0</v>
      </c>
      <c r="JF16">
        <v>0</v>
      </c>
      <c r="JG16">
        <v>0</v>
      </c>
      <c r="JH16">
        <v>237738</v>
      </c>
      <c r="JI16">
        <v>525213</v>
      </c>
      <c r="JJ16">
        <v>-287475</v>
      </c>
      <c r="JK16">
        <v>89487</v>
      </c>
      <c r="JL16">
        <v>137571</v>
      </c>
      <c r="JM16">
        <v>-48084</v>
      </c>
      <c r="JN16">
        <v>378884</v>
      </c>
      <c r="JO16">
        <v>-256</v>
      </c>
      <c r="JP16">
        <v>14865</v>
      </c>
      <c r="JQ16">
        <v>2741</v>
      </c>
      <c r="JR16">
        <v>1288612</v>
      </c>
      <c r="JS16">
        <v>0</v>
      </c>
      <c r="JT16">
        <v>250808</v>
      </c>
      <c r="JU16">
        <v>35330</v>
      </c>
      <c r="JV16">
        <v>466264</v>
      </c>
      <c r="JW16">
        <v>794196</v>
      </c>
      <c r="JX16">
        <v>-327932</v>
      </c>
      <c r="JY16">
        <v>0</v>
      </c>
      <c r="JZ16">
        <v>58351</v>
      </c>
      <c r="KA16">
        <v>106546</v>
      </c>
      <c r="KB16">
        <v>-48195</v>
      </c>
      <c r="KC16">
        <v>83689</v>
      </c>
      <c r="KD16">
        <v>8186</v>
      </c>
      <c r="KE16">
        <v>75503</v>
      </c>
      <c r="KF16">
        <v>14577</v>
      </c>
      <c r="KG16">
        <v>0</v>
      </c>
      <c r="KH16">
        <v>941</v>
      </c>
      <c r="KI16">
        <v>-585</v>
      </c>
      <c r="KJ16">
        <v>247194</v>
      </c>
      <c r="KK16">
        <v>0</v>
      </c>
      <c r="KL16">
        <v>34860</v>
      </c>
      <c r="KM16">
        <v>9826</v>
      </c>
      <c r="KN16">
        <v>108911</v>
      </c>
      <c r="KO16">
        <v>-6</v>
      </c>
      <c r="KP16">
        <v>19628</v>
      </c>
      <c r="KQ16">
        <v>-67061</v>
      </c>
      <c r="KR16">
        <v>20915</v>
      </c>
      <c r="KS16">
        <v>63664</v>
      </c>
      <c r="KT16">
        <v>-42749</v>
      </c>
      <c r="KU16">
        <v>1</v>
      </c>
      <c r="KV16">
        <v>-5</v>
      </c>
      <c r="KW16">
        <v>6</v>
      </c>
      <c r="KX16">
        <v>4796</v>
      </c>
      <c r="KY16">
        <v>12029</v>
      </c>
      <c r="KZ16">
        <v>-7233</v>
      </c>
      <c r="LA16">
        <v>1813</v>
      </c>
      <c r="LB16">
        <v>19495</v>
      </c>
      <c r="LC16">
        <v>-17682</v>
      </c>
      <c r="LD16">
        <v>836945</v>
      </c>
      <c r="LE16">
        <v>794196</v>
      </c>
      <c r="LF16">
        <v>42749</v>
      </c>
      <c r="LG16">
        <v>-6</v>
      </c>
      <c r="LH16">
        <v>113779</v>
      </c>
      <c r="LI16">
        <v>106546</v>
      </c>
      <c r="LJ16">
        <v>7233</v>
      </c>
      <c r="LK16">
        <v>25868</v>
      </c>
      <c r="LL16">
        <v>8186</v>
      </c>
      <c r="LM16">
        <v>17682</v>
      </c>
      <c r="LN16">
        <v>1593516</v>
      </c>
      <c r="LO16">
        <v>2186375</v>
      </c>
      <c r="LP16">
        <v>-592859</v>
      </c>
      <c r="LQ16">
        <v>147</v>
      </c>
      <c r="LR16">
        <v>431886</v>
      </c>
      <c r="LS16">
        <v>327036</v>
      </c>
      <c r="LT16">
        <v>104850</v>
      </c>
      <c r="LU16">
        <v>124794</v>
      </c>
      <c r="LV16">
        <v>70338</v>
      </c>
      <c r="LW16">
        <v>54456</v>
      </c>
      <c r="LX16">
        <v>849008</v>
      </c>
      <c r="LY16">
        <v>1326783</v>
      </c>
      <c r="LZ16">
        <v>-477775</v>
      </c>
      <c r="MA16">
        <v>-285</v>
      </c>
      <c r="MB16">
        <v>-394</v>
      </c>
      <c r="MC16">
        <v>109</v>
      </c>
      <c r="MD16">
        <v>56600</v>
      </c>
      <c r="ME16">
        <v>139647</v>
      </c>
      <c r="MF16">
        <v>-83047</v>
      </c>
      <c r="MG16">
        <v>42739</v>
      </c>
      <c r="MH16">
        <v>87182</v>
      </c>
      <c r="MI16">
        <v>-44443</v>
      </c>
      <c r="MJ16">
        <v>5715936</v>
      </c>
      <c r="MK16">
        <v>5238161</v>
      </c>
      <c r="ML16">
        <v>477775</v>
      </c>
      <c r="MM16">
        <v>-109</v>
      </c>
      <c r="MN16">
        <v>0</v>
      </c>
      <c r="MO16">
        <v>-109</v>
      </c>
      <c r="MP16">
        <v>935297</v>
      </c>
      <c r="MQ16">
        <v>852250</v>
      </c>
      <c r="MR16">
        <v>83047</v>
      </c>
      <c r="MS16">
        <v>252352</v>
      </c>
      <c r="MT16">
        <v>207909</v>
      </c>
      <c r="MU16">
        <v>44443</v>
      </c>
      <c r="MV16">
        <v>1988661</v>
      </c>
      <c r="MW16">
        <v>2257590</v>
      </c>
      <c r="MX16">
        <v>-268929</v>
      </c>
      <c r="MY16">
        <v>0</v>
      </c>
      <c r="MZ16">
        <v>0</v>
      </c>
      <c r="NA16">
        <v>0</v>
      </c>
      <c r="NB16">
        <v>179387</v>
      </c>
      <c r="NC16">
        <v>418667</v>
      </c>
      <c r="ND16">
        <v>-239280</v>
      </c>
      <c r="NE16">
        <v>5799</v>
      </c>
      <c r="NF16">
        <v>129385</v>
      </c>
      <c r="NG16">
        <v>-123586</v>
      </c>
      <c r="NH16">
        <v>364307</v>
      </c>
      <c r="NI16">
        <v>-256</v>
      </c>
      <c r="NJ16">
        <v>13923</v>
      </c>
      <c r="NK16">
        <v>3326</v>
      </c>
      <c r="NL16">
        <v>1041418</v>
      </c>
      <c r="NM16">
        <v>0</v>
      </c>
      <c r="NN16">
        <v>215949</v>
      </c>
      <c r="NO16">
        <v>25504</v>
      </c>
      <c r="NP16">
        <v>1484605</v>
      </c>
      <c r="NQ16">
        <v>2186375</v>
      </c>
      <c r="NR16">
        <v>-701770</v>
      </c>
      <c r="NS16">
        <v>153</v>
      </c>
      <c r="NT16">
        <v>412258</v>
      </c>
      <c r="NU16">
        <v>327036</v>
      </c>
      <c r="NV16">
        <v>85222</v>
      </c>
      <c r="NW16">
        <v>191855</v>
      </c>
      <c r="NX16">
        <v>70338</v>
      </c>
      <c r="NY16">
        <v>121517</v>
      </c>
      <c r="NZ16">
        <v>828093</v>
      </c>
      <c r="OA16">
        <v>1263119</v>
      </c>
      <c r="OB16">
        <v>-435026</v>
      </c>
      <c r="OC16">
        <v>-286</v>
      </c>
      <c r="OD16">
        <v>-389</v>
      </c>
      <c r="OE16">
        <v>103</v>
      </c>
      <c r="OF16">
        <v>51804</v>
      </c>
      <c r="OG16">
        <v>127618</v>
      </c>
      <c r="OH16">
        <v>-75814</v>
      </c>
      <c r="OI16">
        <v>40926</v>
      </c>
      <c r="OJ16">
        <v>67687</v>
      </c>
      <c r="OK16">
        <v>-26761</v>
      </c>
      <c r="OL16">
        <v>4878991</v>
      </c>
      <c r="OM16">
        <v>4443965</v>
      </c>
      <c r="ON16">
        <v>435026</v>
      </c>
      <c r="OO16">
        <v>-103</v>
      </c>
      <c r="OP16">
        <v>0</v>
      </c>
      <c r="OQ16">
        <v>-103</v>
      </c>
      <c r="OR16">
        <v>821517</v>
      </c>
      <c r="OS16">
        <v>745703</v>
      </c>
      <c r="OT16">
        <v>75814</v>
      </c>
      <c r="OU16">
        <v>226484</v>
      </c>
      <c r="OV16">
        <v>199723</v>
      </c>
      <c r="OW16">
        <v>26761</v>
      </c>
      <c r="OX16">
        <v>6560</v>
      </c>
      <c r="OY16">
        <v>1942240</v>
      </c>
      <c r="OZ16">
        <v>-1935680</v>
      </c>
      <c r="PA16">
        <v>0</v>
      </c>
      <c r="PB16">
        <v>-4</v>
      </c>
      <c r="PC16">
        <v>68213</v>
      </c>
      <c r="PD16">
        <v>-68217</v>
      </c>
      <c r="PE16">
        <v>-619</v>
      </c>
      <c r="PF16">
        <v>68451</v>
      </c>
      <c r="PG16">
        <v>-69070</v>
      </c>
      <c r="PH16">
        <v>1141</v>
      </c>
      <c r="PI16">
        <v>0</v>
      </c>
      <c r="PJ16">
        <v>19</v>
      </c>
      <c r="PK16">
        <v>-74</v>
      </c>
      <c r="PL16">
        <v>1903500</v>
      </c>
      <c r="PM16">
        <v>0</v>
      </c>
      <c r="PN16">
        <v>67626</v>
      </c>
      <c r="PO16">
        <v>63000</v>
      </c>
      <c r="PP16">
        <v>-1037215</v>
      </c>
      <c r="PQ16">
        <v>0</v>
      </c>
      <c r="PR16">
        <v>-56905</v>
      </c>
      <c r="PS16">
        <v>-42521</v>
      </c>
      <c r="PT16">
        <v>0</v>
      </c>
      <c r="PU16">
        <v>0</v>
      </c>
      <c r="PV16">
        <v>0</v>
      </c>
      <c r="PW16">
        <v>0</v>
      </c>
      <c r="PX16">
        <v>1037215</v>
      </c>
      <c r="PY16">
        <v>0</v>
      </c>
      <c r="PZ16">
        <v>56905</v>
      </c>
      <c r="QA16">
        <v>42521</v>
      </c>
      <c r="QB16">
        <v>0</v>
      </c>
      <c r="QC16">
        <v>0</v>
      </c>
      <c r="QD16">
        <v>0</v>
      </c>
      <c r="QE16">
        <v>0</v>
      </c>
      <c r="QF16">
        <v>1037215</v>
      </c>
      <c r="QG16">
        <v>0</v>
      </c>
      <c r="QH16">
        <v>56905</v>
      </c>
      <c r="QI16">
        <v>42521</v>
      </c>
      <c r="QJ16">
        <v>25927</v>
      </c>
      <c r="QK16">
        <v>0</v>
      </c>
      <c r="QL16">
        <v>424</v>
      </c>
      <c r="QM16">
        <v>5379</v>
      </c>
      <c r="QN16">
        <v>6560</v>
      </c>
      <c r="QO16">
        <v>87493</v>
      </c>
      <c r="QP16">
        <v>-80933</v>
      </c>
      <c r="QQ16">
        <v>0</v>
      </c>
      <c r="QR16">
        <v>-4</v>
      </c>
      <c r="QS16">
        <v>1431</v>
      </c>
      <c r="QT16">
        <v>-1435</v>
      </c>
      <c r="QU16">
        <v>-619</v>
      </c>
      <c r="QV16">
        <v>1397</v>
      </c>
      <c r="QW16">
        <v>-2016</v>
      </c>
      <c r="QX16">
        <v>1141</v>
      </c>
      <c r="QY16">
        <v>0</v>
      </c>
      <c r="QZ16">
        <v>19</v>
      </c>
      <c r="RA16">
        <v>-74</v>
      </c>
      <c r="RB16">
        <v>59872</v>
      </c>
      <c r="RC16">
        <v>0</v>
      </c>
      <c r="RD16">
        <v>979</v>
      </c>
      <c r="RE16">
        <v>-3720</v>
      </c>
      <c r="RF16">
        <v>25927</v>
      </c>
      <c r="RG16">
        <v>0</v>
      </c>
      <c r="RH16">
        <v>424</v>
      </c>
      <c r="RI16">
        <v>5379</v>
      </c>
      <c r="RJ16">
        <v>-6007</v>
      </c>
      <c r="RK16">
        <v>0</v>
      </c>
      <c r="RL16">
        <v>13</v>
      </c>
      <c r="RM16">
        <v>431</v>
      </c>
      <c r="RN16">
        <v>93500</v>
      </c>
      <c r="RO16">
        <v>87493</v>
      </c>
      <c r="RP16">
        <v>6007</v>
      </c>
      <c r="RQ16">
        <v>0</v>
      </c>
      <c r="RR16">
        <v>1418</v>
      </c>
      <c r="RS16">
        <v>1431</v>
      </c>
      <c r="RT16">
        <v>-13</v>
      </c>
      <c r="RU16">
        <v>966</v>
      </c>
      <c r="RV16">
        <v>1397</v>
      </c>
      <c r="RW16">
        <v>-431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-817532</v>
      </c>
      <c r="SW16">
        <v>0</v>
      </c>
      <c r="SX16">
        <v>-9877</v>
      </c>
      <c r="SY16">
        <v>-24532</v>
      </c>
      <c r="SZ16">
        <v>0</v>
      </c>
      <c r="TA16">
        <v>0</v>
      </c>
      <c r="TB16">
        <v>0</v>
      </c>
      <c r="TC16">
        <v>0</v>
      </c>
      <c r="TD16">
        <v>806414</v>
      </c>
      <c r="TE16">
        <v>0</v>
      </c>
      <c r="TF16">
        <v>9743</v>
      </c>
      <c r="TG16">
        <v>24199</v>
      </c>
      <c r="TH16">
        <v>0</v>
      </c>
      <c r="TI16">
        <v>0</v>
      </c>
      <c r="TJ16">
        <v>0</v>
      </c>
      <c r="TK16">
        <v>0</v>
      </c>
      <c r="TL16">
        <v>11118</v>
      </c>
      <c r="TM16">
        <v>0</v>
      </c>
      <c r="TN16">
        <v>134</v>
      </c>
      <c r="TO16">
        <v>334</v>
      </c>
      <c r="TP16">
        <v>806414</v>
      </c>
      <c r="TQ16">
        <v>817532</v>
      </c>
      <c r="TR16">
        <v>-11118</v>
      </c>
      <c r="TS16">
        <v>0</v>
      </c>
      <c r="TT16">
        <v>9743</v>
      </c>
      <c r="TU16">
        <v>9877</v>
      </c>
      <c r="TV16">
        <v>-134</v>
      </c>
      <c r="TW16">
        <v>24199</v>
      </c>
      <c r="TX16">
        <v>24532</v>
      </c>
      <c r="TY16">
        <v>-333</v>
      </c>
      <c r="TZ16">
        <v>11118</v>
      </c>
      <c r="UA16">
        <v>6007</v>
      </c>
      <c r="UB16">
        <v>5111</v>
      </c>
      <c r="UC16">
        <v>0</v>
      </c>
      <c r="UD16">
        <v>134</v>
      </c>
      <c r="UE16">
        <v>-13</v>
      </c>
      <c r="UF16">
        <v>147</v>
      </c>
      <c r="UG16">
        <v>334</v>
      </c>
      <c r="UH16">
        <v>-431</v>
      </c>
      <c r="UI16">
        <v>765</v>
      </c>
      <c r="UJ16">
        <v>1937128</v>
      </c>
      <c r="UK16">
        <v>1942240</v>
      </c>
      <c r="UL16">
        <v>-5112</v>
      </c>
      <c r="UM16">
        <v>0</v>
      </c>
      <c r="UN16">
        <v>68066</v>
      </c>
      <c r="UO16">
        <v>68213</v>
      </c>
      <c r="UP16">
        <v>-147</v>
      </c>
      <c r="UQ16">
        <v>67686</v>
      </c>
      <c r="UR16">
        <v>68451</v>
      </c>
      <c r="US16">
        <v>-765</v>
      </c>
      <c r="UT16">
        <v>4795517</v>
      </c>
      <c r="UU16">
        <v>1019072</v>
      </c>
      <c r="UV16">
        <v>3776445</v>
      </c>
      <c r="UW16">
        <v>-15521</v>
      </c>
      <c r="UX16">
        <v>-1343</v>
      </c>
      <c r="UY16">
        <v>-14178</v>
      </c>
      <c r="UZ16">
        <v>59691</v>
      </c>
      <c r="VA16">
        <v>12121</v>
      </c>
      <c r="VB16">
        <v>47570</v>
      </c>
      <c r="VC16">
        <v>34490</v>
      </c>
      <c r="VD16">
        <v>81725</v>
      </c>
      <c r="VE16">
        <v>-47235</v>
      </c>
      <c r="VF16">
        <v>226857</v>
      </c>
      <c r="VG16">
        <v>210674</v>
      </c>
      <c r="VH16">
        <v>16183</v>
      </c>
      <c r="VI16">
        <v>996</v>
      </c>
      <c r="VJ16">
        <v>0</v>
      </c>
      <c r="VK16">
        <v>996</v>
      </c>
      <c r="VL16">
        <v>-736</v>
      </c>
      <c r="VM16">
        <v>828</v>
      </c>
      <c r="VN16">
        <v>-1564</v>
      </c>
      <c r="VO16">
        <v>37672</v>
      </c>
      <c r="VP16">
        <v>8789</v>
      </c>
      <c r="VQ16">
        <v>28883</v>
      </c>
      <c r="VR16">
        <v>-2438660</v>
      </c>
      <c r="VS16">
        <v>6073</v>
      </c>
      <c r="VT16">
        <v>-30066</v>
      </c>
      <c r="VU16">
        <v>-77772</v>
      </c>
      <c r="VV16">
        <v>3907685</v>
      </c>
      <c r="VW16">
        <v>680233</v>
      </c>
      <c r="VX16">
        <v>3227452</v>
      </c>
      <c r="VY16">
        <v>-10655</v>
      </c>
      <c r="VZ16">
        <v>-498</v>
      </c>
      <c r="WA16">
        <v>-10157</v>
      </c>
      <c r="WB16">
        <v>53582</v>
      </c>
      <c r="WC16">
        <v>15801</v>
      </c>
      <c r="WD16">
        <v>37781</v>
      </c>
      <c r="WE16">
        <v>162291</v>
      </c>
      <c r="WF16">
        <v>78999</v>
      </c>
      <c r="WG16">
        <v>83292</v>
      </c>
      <c r="WH16">
        <v>217248</v>
      </c>
      <c r="WI16">
        <v>197944</v>
      </c>
      <c r="WJ16">
        <v>19304</v>
      </c>
      <c r="WK16">
        <v>885</v>
      </c>
      <c r="WL16">
        <v>0</v>
      </c>
      <c r="WM16">
        <v>885</v>
      </c>
      <c r="WN16">
        <v>-736</v>
      </c>
      <c r="WO16">
        <v>828</v>
      </c>
      <c r="WP16">
        <v>-1564</v>
      </c>
      <c r="WQ16">
        <v>36845</v>
      </c>
      <c r="WR16">
        <v>5035</v>
      </c>
      <c r="WS16">
        <v>31810</v>
      </c>
      <c r="WT16">
        <v>-2309604</v>
      </c>
      <c r="WU16">
        <v>4061</v>
      </c>
      <c r="WV16">
        <v>-30053</v>
      </c>
      <c r="WW16">
        <v>-91084</v>
      </c>
      <c r="WX16">
        <v>50086</v>
      </c>
      <c r="WY16">
        <v>952464</v>
      </c>
      <c r="WZ16">
        <v>-902378</v>
      </c>
      <c r="XA16">
        <v>5218</v>
      </c>
      <c r="XB16">
        <v>129</v>
      </c>
      <c r="XC16">
        <v>3358</v>
      </c>
      <c r="XD16">
        <v>-3229</v>
      </c>
      <c r="XE16">
        <v>9423</v>
      </c>
      <c r="XF16">
        <v>-24</v>
      </c>
      <c r="XG16">
        <v>9447</v>
      </c>
      <c r="XH16">
        <v>271650</v>
      </c>
      <c r="XI16">
        <v>306423</v>
      </c>
      <c r="XJ16">
        <v>-34773</v>
      </c>
      <c r="XK16">
        <v>-2</v>
      </c>
      <c r="XL16">
        <v>6</v>
      </c>
      <c r="XM16">
        <v>-8</v>
      </c>
      <c r="XN16">
        <v>944</v>
      </c>
      <c r="XO16">
        <v>3879</v>
      </c>
      <c r="XP16">
        <v>-2935</v>
      </c>
      <c r="XQ16">
        <v>-1240</v>
      </c>
      <c r="XR16">
        <v>32225</v>
      </c>
      <c r="XS16">
        <v>-33465</v>
      </c>
      <c r="XT16">
        <v>4175019</v>
      </c>
      <c r="XU16">
        <v>4140246</v>
      </c>
      <c r="XV16">
        <v>34773</v>
      </c>
      <c r="XW16">
        <v>-9769</v>
      </c>
      <c r="XX16">
        <v>-9777</v>
      </c>
      <c r="XY16">
        <v>8</v>
      </c>
      <c r="XZ16">
        <v>52975</v>
      </c>
      <c r="YA16">
        <v>50040</v>
      </c>
      <c r="YB16">
        <v>2935</v>
      </c>
      <c r="YC16">
        <v>208559</v>
      </c>
      <c r="YD16">
        <v>175094</v>
      </c>
      <c r="YE16">
        <v>33465</v>
      </c>
      <c r="YF16">
        <v>428763</v>
      </c>
      <c r="YG16">
        <v>1578062</v>
      </c>
      <c r="YH16">
        <v>-1149299</v>
      </c>
      <c r="YI16">
        <v>7388</v>
      </c>
      <c r="YJ16">
        <v>-5556</v>
      </c>
      <c r="YK16">
        <v>4350</v>
      </c>
      <c r="YL16">
        <v>-9906</v>
      </c>
      <c r="YM16">
        <v>-60717</v>
      </c>
      <c r="YN16">
        <v>-145381</v>
      </c>
      <c r="YO16">
        <v>84664</v>
      </c>
      <c r="YP16">
        <v>605490</v>
      </c>
      <c r="YQ16">
        <v>810158</v>
      </c>
      <c r="YR16">
        <v>-204668</v>
      </c>
      <c r="YS16">
        <v>-16</v>
      </c>
      <c r="YT16">
        <v>263</v>
      </c>
      <c r="YU16">
        <v>-279</v>
      </c>
      <c r="YV16">
        <v>-142</v>
      </c>
      <c r="YW16">
        <v>5891</v>
      </c>
      <c r="YX16">
        <v>-6033</v>
      </c>
      <c r="YY16">
        <v>35233</v>
      </c>
      <c r="YZ16">
        <v>23774</v>
      </c>
      <c r="ZA16">
        <v>11459</v>
      </c>
      <c r="ZB16">
        <v>5451137</v>
      </c>
      <c r="ZC16">
        <v>5246468</v>
      </c>
      <c r="ZD16">
        <v>204669</v>
      </c>
      <c r="ZE16">
        <v>-14525</v>
      </c>
      <c r="ZF16">
        <v>-14804</v>
      </c>
      <c r="ZG16">
        <v>279</v>
      </c>
      <c r="ZH16">
        <v>53399</v>
      </c>
      <c r="ZI16">
        <v>47366</v>
      </c>
      <c r="ZJ16">
        <v>6033</v>
      </c>
      <c r="ZK16">
        <v>11445</v>
      </c>
      <c r="ZL16">
        <v>22904</v>
      </c>
      <c r="ZM16">
        <v>-11459</v>
      </c>
      <c r="ZN16">
        <v>887832</v>
      </c>
      <c r="ZO16">
        <v>338839</v>
      </c>
      <c r="ZP16">
        <v>548993</v>
      </c>
      <c r="ZQ16">
        <v>-4867</v>
      </c>
      <c r="ZR16">
        <v>-845</v>
      </c>
      <c r="ZS16">
        <v>-4022</v>
      </c>
      <c r="ZT16">
        <v>6109</v>
      </c>
      <c r="ZU16">
        <v>-3679</v>
      </c>
      <c r="ZV16">
        <v>9788</v>
      </c>
      <c r="ZW16">
        <v>-127800</v>
      </c>
      <c r="ZX16">
        <v>2725</v>
      </c>
      <c r="ZY16">
        <v>-130525</v>
      </c>
      <c r="ZZ16">
        <v>9609</v>
      </c>
      <c r="AAA16">
        <v>12730</v>
      </c>
      <c r="AAB16">
        <v>-3121</v>
      </c>
      <c r="AAC16">
        <v>110</v>
      </c>
      <c r="AAD16">
        <v>0</v>
      </c>
      <c r="AAE16">
        <v>110</v>
      </c>
      <c r="AAF16">
        <v>0</v>
      </c>
      <c r="AAG16">
        <v>827</v>
      </c>
      <c r="AAH16">
        <v>3754</v>
      </c>
      <c r="AAI16">
        <v>-2927</v>
      </c>
      <c r="AAJ16">
        <v>-129056</v>
      </c>
      <c r="AAK16">
        <v>2012</v>
      </c>
      <c r="AAL16">
        <v>-13</v>
      </c>
      <c r="AAM16">
        <v>13312</v>
      </c>
      <c r="AAN16">
        <v>378677</v>
      </c>
      <c r="AAO16">
        <v>625598</v>
      </c>
      <c r="AAP16">
        <v>-246921</v>
      </c>
      <c r="AAQ16">
        <v>2170</v>
      </c>
      <c r="AAR16">
        <v>-5685</v>
      </c>
      <c r="AAS16">
        <v>992</v>
      </c>
      <c r="AAT16">
        <v>-6677</v>
      </c>
      <c r="AAU16">
        <v>-70140</v>
      </c>
      <c r="AAV16">
        <v>-145357</v>
      </c>
      <c r="AAW16">
        <v>75217</v>
      </c>
      <c r="AAX16">
        <v>333840</v>
      </c>
      <c r="AAY16">
        <v>503735</v>
      </c>
      <c r="AAZ16">
        <v>-169895</v>
      </c>
      <c r="ABA16">
        <v>-14</v>
      </c>
      <c r="ABB16">
        <v>257</v>
      </c>
      <c r="ABC16">
        <v>-271</v>
      </c>
      <c r="ABD16">
        <v>-1086</v>
      </c>
      <c r="ABE16">
        <v>2012</v>
      </c>
      <c r="ABF16">
        <v>-3098</v>
      </c>
      <c r="ABG16">
        <v>36473</v>
      </c>
      <c r="ABH16">
        <v>-8451</v>
      </c>
      <c r="ABI16">
        <v>44924</v>
      </c>
      <c r="ABJ16">
        <v>1276118</v>
      </c>
      <c r="ABK16">
        <v>1106222</v>
      </c>
      <c r="ABL16">
        <v>169896</v>
      </c>
      <c r="ABM16">
        <v>-4756</v>
      </c>
      <c r="ABN16">
        <v>-5028</v>
      </c>
      <c r="ABO16">
        <v>272</v>
      </c>
      <c r="ABP16">
        <v>424</v>
      </c>
      <c r="ABQ16">
        <v>-2674</v>
      </c>
      <c r="ABR16">
        <v>3098</v>
      </c>
      <c r="ABS16">
        <v>-197114</v>
      </c>
      <c r="ABT16">
        <v>-152190</v>
      </c>
      <c r="ABU16">
        <v>-44924</v>
      </c>
      <c r="ABV16">
        <v>1376064</v>
      </c>
      <c r="ABW16">
        <v>3159852</v>
      </c>
      <c r="ABX16">
        <v>-1783788</v>
      </c>
      <c r="ABY16">
        <v>0</v>
      </c>
      <c r="ABZ16">
        <v>0</v>
      </c>
      <c r="ACA16">
        <v>0</v>
      </c>
      <c r="ACB16">
        <v>-2215</v>
      </c>
      <c r="ACC16">
        <v>-6404</v>
      </c>
      <c r="ACD16">
        <v>4189</v>
      </c>
      <c r="ACE16">
        <v>-334678</v>
      </c>
      <c r="ACF16">
        <v>-374461</v>
      </c>
      <c r="ACG16">
        <v>39783</v>
      </c>
      <c r="ACH16">
        <v>235392</v>
      </c>
      <c r="ACI16">
        <v>14506</v>
      </c>
      <c r="ACJ16">
        <v>220886</v>
      </c>
      <c r="ACK16">
        <v>233</v>
      </c>
      <c r="ACL16">
        <v>0</v>
      </c>
      <c r="ACM16">
        <v>233</v>
      </c>
      <c r="ACN16">
        <v>0</v>
      </c>
      <c r="ACO16">
        <v>-78462</v>
      </c>
      <c r="ACP16">
        <v>324</v>
      </c>
      <c r="ACQ16">
        <v>-78786</v>
      </c>
      <c r="ACR16">
        <v>840981</v>
      </c>
      <c r="ACS16">
        <v>0</v>
      </c>
      <c r="ACT16">
        <v>-5797</v>
      </c>
      <c r="ACU16">
        <v>32950</v>
      </c>
      <c r="ACV16">
        <v>309371</v>
      </c>
      <c r="ACW16">
        <v>-233</v>
      </c>
      <c r="ACX16">
        <v>-12</v>
      </c>
      <c r="ACY16">
        <v>-1794</v>
      </c>
      <c r="ACZ16">
        <v>1117038</v>
      </c>
      <c r="ADA16">
        <v>704488</v>
      </c>
      <c r="ADB16">
        <v>412550</v>
      </c>
      <c r="ADC16">
        <v>0</v>
      </c>
      <c r="ADD16">
        <v>0</v>
      </c>
      <c r="ADE16">
        <v>0</v>
      </c>
      <c r="ADF16">
        <v>-592</v>
      </c>
      <c r="ADG16">
        <v>-2212</v>
      </c>
      <c r="ADH16">
        <v>1620</v>
      </c>
      <c r="ADI16">
        <v>-142183</v>
      </c>
      <c r="ADJ16">
        <v>-150031</v>
      </c>
      <c r="ADK16">
        <v>7848</v>
      </c>
      <c r="ADL16">
        <v>2761808</v>
      </c>
      <c r="ADM16">
        <v>3174358</v>
      </c>
      <c r="ADN16">
        <v>-412550</v>
      </c>
      <c r="ADO16">
        <v>0</v>
      </c>
      <c r="ADP16">
        <v>0</v>
      </c>
      <c r="ADQ16">
        <v>0</v>
      </c>
      <c r="ADR16">
        <v>-8025</v>
      </c>
      <c r="ADS16">
        <v>-6404</v>
      </c>
      <c r="ADT16">
        <v>-1621</v>
      </c>
      <c r="ADU16">
        <v>-381985</v>
      </c>
      <c r="ADV16">
        <v>-374137</v>
      </c>
      <c r="ADW16">
        <v>-7848</v>
      </c>
      <c r="ADX16">
        <v>24590</v>
      </c>
      <c r="ADY16">
        <v>12330</v>
      </c>
      <c r="ADZ16">
        <v>12260</v>
      </c>
      <c r="AEA16">
        <v>0</v>
      </c>
      <c r="AEB16">
        <v>2484</v>
      </c>
      <c r="AEC16">
        <v>5</v>
      </c>
      <c r="AED16">
        <v>2479</v>
      </c>
      <c r="AEE16">
        <v>10628</v>
      </c>
      <c r="AEF16">
        <v>10628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12330</v>
      </c>
      <c r="AEQ16">
        <v>0</v>
      </c>
      <c r="AER16">
        <v>5</v>
      </c>
      <c r="AES16">
        <v>5</v>
      </c>
      <c r="AET16">
        <v>0</v>
      </c>
      <c r="AEU16">
        <v>10628</v>
      </c>
      <c r="AEV16">
        <v>10628</v>
      </c>
      <c r="AEW16">
        <v>0</v>
      </c>
      <c r="AEX16">
        <v>24590</v>
      </c>
      <c r="AEY16">
        <v>12330</v>
      </c>
      <c r="AEZ16">
        <v>12260</v>
      </c>
      <c r="AFA16">
        <v>0</v>
      </c>
      <c r="AFB16">
        <v>2484</v>
      </c>
      <c r="AFC16">
        <v>5</v>
      </c>
      <c r="AFD16">
        <v>2479</v>
      </c>
      <c r="AFE16">
        <v>10628</v>
      </c>
      <c r="AFF16">
        <v>10628</v>
      </c>
      <c r="AFG16">
        <v>0</v>
      </c>
      <c r="AFH16">
        <v>402556</v>
      </c>
      <c r="AFI16">
        <v>322141</v>
      </c>
      <c r="AFJ16">
        <v>80415</v>
      </c>
      <c r="AFK16">
        <v>-40269</v>
      </c>
      <c r="AFL16">
        <v>-3973</v>
      </c>
      <c r="AFM16">
        <v>-36296</v>
      </c>
      <c r="AFN16">
        <v>-6813</v>
      </c>
      <c r="AFO16">
        <v>2386</v>
      </c>
      <c r="AFP16">
        <v>-9199</v>
      </c>
      <c r="AFQ16">
        <v>21430</v>
      </c>
      <c r="AFR16">
        <v>-156441</v>
      </c>
      <c r="AFS16">
        <v>177871</v>
      </c>
      <c r="AFT16">
        <v>114854</v>
      </c>
      <c r="AFU16">
        <v>168391</v>
      </c>
      <c r="AFV16">
        <v>-53537</v>
      </c>
      <c r="AFW16">
        <v>1465</v>
      </c>
      <c r="AFX16">
        <v>10</v>
      </c>
      <c r="AFY16">
        <v>1455</v>
      </c>
      <c r="AFZ16">
        <v>-19</v>
      </c>
      <c r="AGA16">
        <v>44427</v>
      </c>
      <c r="AGB16">
        <v>31284</v>
      </c>
      <c r="AGC16">
        <v>13143</v>
      </c>
      <c r="AGD16">
        <v>42447</v>
      </c>
      <c r="AGE16">
        <v>123278</v>
      </c>
      <c r="AGF16">
        <v>-80831</v>
      </c>
      <c r="AGG16">
        <v>53008</v>
      </c>
      <c r="AGH16">
        <v>0</v>
      </c>
      <c r="AGI16">
        <v>-2726</v>
      </c>
      <c r="AGJ16">
        <v>47743</v>
      </c>
      <c r="AGK16">
        <v>-50469</v>
      </c>
      <c r="AGL16">
        <v>757686</v>
      </c>
      <c r="AGM16">
        <v>668556</v>
      </c>
      <c r="AGN16">
        <v>89130</v>
      </c>
      <c r="AGO16">
        <v>73396</v>
      </c>
      <c r="AGP16">
        <v>91545</v>
      </c>
      <c r="AGQ16">
        <v>-18149</v>
      </c>
      <c r="AGR16">
        <v>28471</v>
      </c>
      <c r="AGS16">
        <v>-13717</v>
      </c>
      <c r="AGT16">
        <v>42188</v>
      </c>
      <c r="AGU16">
        <v>-207186</v>
      </c>
      <c r="AGV16">
        <v>-63460</v>
      </c>
      <c r="AGW16">
        <v>-143726</v>
      </c>
      <c r="AGX16">
        <v>47664</v>
      </c>
      <c r="AGY16">
        <v>82841</v>
      </c>
      <c r="AGZ16">
        <v>-35177</v>
      </c>
      <c r="AHA16">
        <v>-21</v>
      </c>
      <c r="AHB16">
        <v>-4</v>
      </c>
      <c r="AHC16">
        <v>-17</v>
      </c>
      <c r="AHD16">
        <v>-13457</v>
      </c>
      <c r="AHE16">
        <v>19513</v>
      </c>
      <c r="AHF16">
        <v>-32970</v>
      </c>
      <c r="AHG16">
        <v>-9790</v>
      </c>
      <c r="AHH16">
        <v>-12972</v>
      </c>
      <c r="AHI16">
        <v>3182</v>
      </c>
      <c r="AHJ16">
        <v>1317543</v>
      </c>
      <c r="AHK16">
        <v>1282365</v>
      </c>
      <c r="AHL16">
        <v>35178</v>
      </c>
      <c r="AHM16">
        <v>34592</v>
      </c>
      <c r="AHN16">
        <v>34575</v>
      </c>
      <c r="AHO16">
        <v>17</v>
      </c>
      <c r="AHP16">
        <v>21639</v>
      </c>
      <c r="AHQ16">
        <v>-11331</v>
      </c>
      <c r="AHR16">
        <v>32970</v>
      </c>
      <c r="AHS16">
        <v>-144055</v>
      </c>
      <c r="AHT16">
        <v>-140873</v>
      </c>
      <c r="AHU16">
        <v>-3182</v>
      </c>
      <c r="AHV16">
        <v>12483487</v>
      </c>
      <c r="AHW16">
        <v>12924706</v>
      </c>
      <c r="AHX16">
        <v>-441219</v>
      </c>
      <c r="AHY16">
        <v>-55911</v>
      </c>
      <c r="AHZ16">
        <v>-5315</v>
      </c>
      <c r="AIA16">
        <v>-50596</v>
      </c>
      <c r="AIB16">
        <v>310708</v>
      </c>
      <c r="AIC16">
        <v>664094</v>
      </c>
      <c r="AID16">
        <v>-353386</v>
      </c>
      <c r="AIE16">
        <v>122718</v>
      </c>
      <c r="AIF16">
        <v>29905</v>
      </c>
      <c r="AIG16">
        <v>92813</v>
      </c>
      <c r="AIH16">
        <v>1157540</v>
      </c>
      <c r="AII16">
        <v>1056246</v>
      </c>
      <c r="AIJ16">
        <v>101294</v>
      </c>
      <c r="AIK16">
        <v>2437</v>
      </c>
      <c r="AIL16">
        <v>1160</v>
      </c>
      <c r="AIM16">
        <v>1277</v>
      </c>
      <c r="AIN16">
        <v>17255</v>
      </c>
      <c r="AIO16">
        <v>-11110</v>
      </c>
      <c r="AIP16">
        <v>28365</v>
      </c>
      <c r="AIQ16">
        <v>64457</v>
      </c>
      <c r="AIR16">
        <v>112645</v>
      </c>
      <c r="AIS16">
        <v>-48188</v>
      </c>
      <c r="AIT16">
        <v>4252486</v>
      </c>
      <c r="AIU16">
        <v>2577970</v>
      </c>
      <c r="AIV16">
        <v>1674516</v>
      </c>
      <c r="AIW16">
        <v>0</v>
      </c>
      <c r="AIX16">
        <v>-59081</v>
      </c>
      <c r="AIY16">
        <v>59081</v>
      </c>
      <c r="AIZ16">
        <v>320975</v>
      </c>
      <c r="AJA16">
        <v>30176</v>
      </c>
      <c r="AJB16">
        <v>290799</v>
      </c>
      <c r="AJC16">
        <v>110723</v>
      </c>
      <c r="AJD16">
        <v>122646</v>
      </c>
      <c r="AJE16">
        <v>-11923</v>
      </c>
      <c r="AJF16">
        <v>3253921</v>
      </c>
      <c r="AJG16">
        <v>4544680</v>
      </c>
      <c r="AJH16">
        <v>-1290759</v>
      </c>
      <c r="AJI16">
        <v>74567</v>
      </c>
      <c r="AJJ16">
        <v>84157</v>
      </c>
      <c r="AJK16">
        <v>-9590</v>
      </c>
      <c r="AJL16">
        <v>434400</v>
      </c>
      <c r="AJM16">
        <v>323266</v>
      </c>
      <c r="AJN16">
        <v>111134</v>
      </c>
      <c r="AJO16">
        <v>-92941</v>
      </c>
      <c r="AJP16">
        <v>-119640</v>
      </c>
      <c r="AJQ16">
        <v>26699</v>
      </c>
      <c r="AJR16">
        <v>4004294</v>
      </c>
      <c r="AJS16">
        <v>4035867</v>
      </c>
      <c r="AJT16">
        <v>-31573</v>
      </c>
      <c r="AJU16">
        <v>-316</v>
      </c>
      <c r="AJV16">
        <v>-144</v>
      </c>
      <c r="AJW16">
        <v>-172</v>
      </c>
      <c r="AJX16">
        <v>51340</v>
      </c>
      <c r="AJY16">
        <v>125772</v>
      </c>
      <c r="AJZ16">
        <v>-74432</v>
      </c>
      <c r="AKA16">
        <v>91909</v>
      </c>
      <c r="AKB16">
        <v>151310</v>
      </c>
      <c r="AKC16">
        <v>-59401</v>
      </c>
      <c r="AKD16">
        <v>21147435</v>
      </c>
      <c r="AKE16">
        <v>21103602</v>
      </c>
      <c r="AKF16">
        <v>43833</v>
      </c>
      <c r="AKG16">
        <v>21093</v>
      </c>
      <c r="AKH16">
        <v>20921</v>
      </c>
      <c r="AKI16">
        <v>172</v>
      </c>
      <c r="AKJ16">
        <v>1083338</v>
      </c>
      <c r="AKK16">
        <v>1006427</v>
      </c>
      <c r="AKL16">
        <v>76911</v>
      </c>
      <c r="AKM16">
        <v>204957</v>
      </c>
      <c r="AKN16">
        <v>145556</v>
      </c>
      <c r="AKO16">
        <v>59401</v>
      </c>
      <c r="AKP16">
        <v>7982</v>
      </c>
      <c r="AKQ16">
        <v>7982</v>
      </c>
      <c r="AKR16">
        <v>1533672</v>
      </c>
      <c r="AKS16">
        <v>736811</v>
      </c>
      <c r="AKT16">
        <v>2270483</v>
      </c>
      <c r="AKU16">
        <v>6064</v>
      </c>
      <c r="AKV16">
        <v>8972</v>
      </c>
      <c r="AKW16">
        <v>15036</v>
      </c>
      <c r="AKX16">
        <v>68094</v>
      </c>
      <c r="AKY16">
        <v>853281</v>
      </c>
      <c r="AKZ16">
        <v>1980634</v>
      </c>
      <c r="ALA16">
        <v>18203</v>
      </c>
      <c r="ALB16">
        <v>156513</v>
      </c>
      <c r="ALC16">
        <v>14186</v>
      </c>
      <c r="ALD16">
        <v>198642</v>
      </c>
      <c r="ALE16">
        <v>387545</v>
      </c>
      <c r="ALF16">
        <v>12571</v>
      </c>
      <c r="ALG16">
        <v>6676</v>
      </c>
      <c r="ALH16">
        <v>3697</v>
      </c>
      <c r="ALI16">
        <v>50008</v>
      </c>
      <c r="ALJ16">
        <v>72952</v>
      </c>
      <c r="ALK16">
        <v>12429</v>
      </c>
      <c r="ALL16">
        <v>95036</v>
      </c>
      <c r="ALM16">
        <v>121155</v>
      </c>
      <c r="ALN16">
        <v>637608</v>
      </c>
      <c r="ALO16">
        <v>866228</v>
      </c>
      <c r="ALP16">
        <v>67</v>
      </c>
      <c r="ALQ16">
        <v>13610</v>
      </c>
      <c r="ALR16">
        <v>13677</v>
      </c>
      <c r="ALS16">
        <v>2633399</v>
      </c>
      <c r="ALT16">
        <v>37462</v>
      </c>
      <c r="ALU16">
        <v>601731</v>
      </c>
      <c r="ALV16">
        <v>303639</v>
      </c>
      <c r="ALW16">
        <v>1060337</v>
      </c>
      <c r="ALX16">
        <v>2003170</v>
      </c>
      <c r="ALY16">
        <v>37428</v>
      </c>
      <c r="ALZ16">
        <v>375324</v>
      </c>
      <c r="AMA16">
        <v>273805</v>
      </c>
      <c r="AMB16">
        <v>605803</v>
      </c>
      <c r="AMC16">
        <v>1292360</v>
      </c>
      <c r="AMD16">
        <v>34</v>
      </c>
      <c r="AME16">
        <v>226407</v>
      </c>
      <c r="AMF16">
        <v>29834</v>
      </c>
      <c r="AMG16">
        <v>454534</v>
      </c>
      <c r="AMH16">
        <v>710809</v>
      </c>
      <c r="AMI16">
        <v>5632</v>
      </c>
      <c r="AMJ16">
        <v>149837</v>
      </c>
      <c r="AMK16">
        <v>4357</v>
      </c>
      <c r="AML16">
        <v>126053</v>
      </c>
      <c r="AMM16">
        <v>285880</v>
      </c>
      <c r="AMN16">
        <v>5535408</v>
      </c>
      <c r="AMO16">
        <v>-481081</v>
      </c>
      <c r="AMP16">
        <v>-834887</v>
      </c>
      <c r="AMQ16">
        <v>-1315968</v>
      </c>
      <c r="AMR16">
        <v>93166</v>
      </c>
      <c r="AMS16">
        <v>352199</v>
      </c>
      <c r="AMT16">
        <v>197499</v>
      </c>
      <c r="AMU16">
        <v>842078</v>
      </c>
      <c r="AMV16">
        <v>1722143</v>
      </c>
      <c r="AMW16">
        <v>-10627</v>
      </c>
      <c r="AMX16">
        <v>-10627</v>
      </c>
      <c r="AMY16">
        <v>-53920</v>
      </c>
      <c r="AMZ16">
        <v>-83619</v>
      </c>
      <c r="ANA16">
        <v>-199171</v>
      </c>
      <c r="ANB16">
        <v>-347337</v>
      </c>
      <c r="ANC16">
        <v>-53920</v>
      </c>
      <c r="AND16">
        <v>-87673</v>
      </c>
      <c r="ANE16">
        <v>-176509</v>
      </c>
      <c r="ANF16">
        <v>-328729</v>
      </c>
      <c r="ANG16">
        <v>734132</v>
      </c>
      <c r="ANH16">
        <v>0</v>
      </c>
      <c r="ANI16">
        <v>0</v>
      </c>
      <c r="ANJ16">
        <v>-1387</v>
      </c>
      <c r="ANK16">
        <v>22662</v>
      </c>
      <c r="ANL16">
        <v>21276</v>
      </c>
      <c r="ANM16">
        <v>0</v>
      </c>
      <c r="ANN16">
        <v>0</v>
      </c>
      <c r="ANO16">
        <v>-2667</v>
      </c>
      <c r="ANP16">
        <v>0</v>
      </c>
      <c r="ANQ16">
        <v>-2667</v>
      </c>
      <c r="ANR16">
        <v>92813</v>
      </c>
      <c r="ANS16">
        <v>-48188</v>
      </c>
      <c r="ANT16">
        <v>-11923</v>
      </c>
      <c r="ANU16">
        <v>26698</v>
      </c>
      <c r="ANV16">
        <v>-59401</v>
      </c>
      <c r="ANW16">
        <v>59401</v>
      </c>
      <c r="ANX16">
        <v>0</v>
      </c>
      <c r="ANY16">
        <v>1360</v>
      </c>
      <c r="ANZ16">
        <v>-680</v>
      </c>
      <c r="AOA16">
        <v>-483</v>
      </c>
      <c r="AOB16">
        <v>-197</v>
      </c>
      <c r="AOC16">
        <v>197</v>
      </c>
      <c r="AOD16">
        <v>63623</v>
      </c>
      <c r="AOE16">
        <v>316893</v>
      </c>
      <c r="AOF16">
        <v>380516</v>
      </c>
      <c r="AOG16">
        <v>8349</v>
      </c>
      <c r="AOH16">
        <v>33029</v>
      </c>
      <c r="AOI16">
        <v>41378</v>
      </c>
      <c r="AOJ16">
        <v>9250</v>
      </c>
      <c r="AOK16">
        <v>107538</v>
      </c>
      <c r="AOL16">
        <v>116788</v>
      </c>
      <c r="AOM16">
        <v>-57203</v>
      </c>
      <c r="AON16">
        <v>194955</v>
      </c>
      <c r="AOO16">
        <v>137752</v>
      </c>
      <c r="AOP16">
        <v>-24019</v>
      </c>
      <c r="AOQ16">
        <v>121083</v>
      </c>
      <c r="AOR16">
        <v>97064</v>
      </c>
      <c r="AOS16">
        <v>24019</v>
      </c>
      <c r="AOT16">
        <v>652415</v>
      </c>
      <c r="AOU16">
        <v>676434</v>
      </c>
      <c r="AOV16">
        <v>17506</v>
      </c>
      <c r="AOW16">
        <v>37941</v>
      </c>
      <c r="AOX16">
        <v>55447</v>
      </c>
      <c r="AOY16">
        <v>8092</v>
      </c>
      <c r="AOZ16">
        <v>19710</v>
      </c>
      <c r="APA16">
        <v>-22662</v>
      </c>
      <c r="APB16">
        <v>103769</v>
      </c>
      <c r="APC16">
        <v>81107</v>
      </c>
      <c r="APD16">
        <v>-22648</v>
      </c>
      <c r="APE16">
        <v>67385</v>
      </c>
      <c r="APF16">
        <v>44737</v>
      </c>
      <c r="APG16">
        <v>22648</v>
      </c>
      <c r="APH16">
        <v>141709</v>
      </c>
      <c r="API16">
        <v>164357</v>
      </c>
      <c r="APJ16">
        <v>-72427</v>
      </c>
      <c r="APK16">
        <v>81729</v>
      </c>
      <c r="APL16">
        <v>9302</v>
      </c>
      <c r="APM16">
        <v>0</v>
      </c>
      <c r="APN16">
        <v>68241</v>
      </c>
      <c r="APO16">
        <v>2872</v>
      </c>
      <c r="APP16">
        <v>1313</v>
      </c>
      <c r="APQ16">
        <v>522</v>
      </c>
      <c r="APR16">
        <v>1835</v>
      </c>
      <c r="APS16">
        <v>-1313</v>
      </c>
      <c r="APT16">
        <v>81729</v>
      </c>
      <c r="APU16">
        <v>80416</v>
      </c>
      <c r="APV16">
        <v>0</v>
      </c>
      <c r="APW16">
        <v>13565</v>
      </c>
      <c r="APX16">
        <v>2772</v>
      </c>
      <c r="APY16">
        <v>-13565</v>
      </c>
      <c r="APZ16">
        <v>16336</v>
      </c>
      <c r="AQA16">
        <v>120760</v>
      </c>
      <c r="AQB16">
        <v>201946</v>
      </c>
      <c r="AQC16">
        <v>322706</v>
      </c>
      <c r="AQD16">
        <v>-13308</v>
      </c>
      <c r="AQE16">
        <v>33029</v>
      </c>
      <c r="AQF16">
        <v>19721</v>
      </c>
      <c r="AQG16">
        <v>-78701</v>
      </c>
      <c r="AQH16">
        <v>104766</v>
      </c>
      <c r="AQI16">
        <v>26065</v>
      </c>
      <c r="AQJ16">
        <v>-35296</v>
      </c>
      <c r="AQK16">
        <v>89463</v>
      </c>
      <c r="AQL16">
        <v>54167</v>
      </c>
      <c r="AQM16">
        <v>6545</v>
      </c>
      <c r="AQN16">
        <v>60510</v>
      </c>
      <c r="AQO16">
        <v>67055</v>
      </c>
      <c r="AQP16">
        <v>-6545</v>
      </c>
      <c r="AQQ16">
        <v>429204</v>
      </c>
      <c r="AQR16">
        <v>422659</v>
      </c>
      <c r="AQS16">
        <v>-2217</v>
      </c>
      <c r="AQT16">
        <v>-4722</v>
      </c>
      <c r="AQU16">
        <v>-6939</v>
      </c>
      <c r="AQV16">
        <v>0</v>
      </c>
      <c r="AQW16">
        <v>0</v>
      </c>
      <c r="AQX16">
        <v>11447</v>
      </c>
      <c r="AQY16">
        <v>-11841</v>
      </c>
      <c r="AQZ16">
        <v>-394</v>
      </c>
      <c r="ARA16">
        <v>-9230</v>
      </c>
      <c r="ARB16">
        <v>-7333</v>
      </c>
      <c r="ARC16">
        <v>-16563</v>
      </c>
      <c r="ARD16">
        <v>9230</v>
      </c>
      <c r="ARE16">
        <v>-16563</v>
      </c>
      <c r="ARF16">
        <v>-7333</v>
      </c>
      <c r="ARG16">
        <v>105103</v>
      </c>
      <c r="ARH16">
        <v>8914</v>
      </c>
      <c r="ARI16">
        <v>69078</v>
      </c>
      <c r="ARJ16">
        <v>205314</v>
      </c>
      <c r="ARK16">
        <v>388409</v>
      </c>
      <c r="ARL16">
        <v>138188</v>
      </c>
      <c r="ARM16">
        <v>23287</v>
      </c>
      <c r="ARN16">
        <v>-161428</v>
      </c>
      <c r="ARO16">
        <v>0</v>
      </c>
      <c r="ARP16">
        <v>-47</v>
      </c>
      <c r="ARQ16">
        <v>1541</v>
      </c>
      <c r="ARR16">
        <v>1494</v>
      </c>
      <c r="ARS16">
        <v>47</v>
      </c>
      <c r="ART16">
        <v>161428</v>
      </c>
      <c r="ARU16">
        <v>161475</v>
      </c>
      <c r="ARV16">
        <v>-56541</v>
      </c>
      <c r="ARW16">
        <v>-291387</v>
      </c>
      <c r="ARX16">
        <v>345702</v>
      </c>
      <c r="ARY16">
        <v>0</v>
      </c>
      <c r="ARZ16">
        <v>2225</v>
      </c>
      <c r="ASA16">
        <v>828</v>
      </c>
      <c r="ASB16">
        <v>3053</v>
      </c>
      <c r="ASC16">
        <v>-2226</v>
      </c>
      <c r="ASD16">
        <v>347928</v>
      </c>
      <c r="ASE16">
        <v>345702</v>
      </c>
      <c r="ASF16">
        <v>7846</v>
      </c>
      <c r="ASG16">
        <v>34379</v>
      </c>
      <c r="ASH16">
        <v>42225</v>
      </c>
      <c r="ASI16">
        <v>-35741</v>
      </c>
      <c r="ASJ16">
        <v>53947</v>
      </c>
      <c r="ASK16">
        <v>18206</v>
      </c>
      <c r="ASL16">
        <v>13815</v>
      </c>
      <c r="ASM16">
        <v>57140</v>
      </c>
      <c r="ASN16">
        <v>70955</v>
      </c>
      <c r="ASO16">
        <v>-22190</v>
      </c>
      <c r="ASP16">
        <v>35040</v>
      </c>
      <c r="ASQ16">
        <v>12850</v>
      </c>
      <c r="ASR16">
        <v>36270</v>
      </c>
      <c r="ASS16">
        <v>11761</v>
      </c>
      <c r="AST16">
        <v>48031</v>
      </c>
      <c r="ASU16">
        <v>-36270</v>
      </c>
      <c r="ASV16">
        <v>180506</v>
      </c>
      <c r="ASW16">
        <v>144236</v>
      </c>
      <c r="ASX16">
        <v>732</v>
      </c>
      <c r="ASY16">
        <v>-32131</v>
      </c>
      <c r="ASZ16">
        <v>36893</v>
      </c>
      <c r="ATA16">
        <v>4762</v>
      </c>
      <c r="ATB16">
        <v>8434</v>
      </c>
      <c r="ATC16">
        <v>19097</v>
      </c>
      <c r="ATD16">
        <v>-8854</v>
      </c>
      <c r="ATE16">
        <v>8853</v>
      </c>
      <c r="ATF16">
        <v>36893</v>
      </c>
      <c r="ATG16">
        <v>45746</v>
      </c>
      <c r="ATH16">
        <v>-12209</v>
      </c>
      <c r="ATI16">
        <v>-512</v>
      </c>
      <c r="ATJ16">
        <v>512</v>
      </c>
      <c r="ATK16">
        <v>12209</v>
      </c>
      <c r="ATL16">
        <v>12721</v>
      </c>
      <c r="ATM16">
        <v>732</v>
      </c>
      <c r="ATN16">
        <v>-19922</v>
      </c>
      <c r="ATO16">
        <v>24684</v>
      </c>
      <c r="ATP16">
        <v>4762</v>
      </c>
      <c r="ATQ16">
        <v>8434</v>
      </c>
      <c r="ATR16">
        <v>19097</v>
      </c>
      <c r="ATS16">
        <v>-8342</v>
      </c>
      <c r="ATT16">
        <v>8342</v>
      </c>
      <c r="ATU16">
        <v>24684</v>
      </c>
      <c r="ATV16">
        <v>33026</v>
      </c>
      <c r="ATW16">
        <v>246928</v>
      </c>
      <c r="ATX16">
        <v>2995</v>
      </c>
      <c r="ATY16">
        <v>-2995</v>
      </c>
      <c r="ATZ16">
        <v>249923</v>
      </c>
      <c r="AUA16">
        <v>246928</v>
      </c>
      <c r="AUB16">
        <v>-5753</v>
      </c>
      <c r="AUC16">
        <v>488213</v>
      </c>
      <c r="AUD16">
        <v>-451890</v>
      </c>
      <c r="AUE16">
        <v>-27072</v>
      </c>
      <c r="AUF16">
        <v>-3498</v>
      </c>
      <c r="AUG16">
        <v>4457</v>
      </c>
      <c r="AUH16">
        <v>959</v>
      </c>
      <c r="AUI16">
        <v>3498</v>
      </c>
      <c r="AUJ16">
        <v>484715</v>
      </c>
      <c r="AUK16">
        <v>488213</v>
      </c>
      <c r="AUL16">
        <v>2009</v>
      </c>
      <c r="AUM16">
        <v>2009</v>
      </c>
      <c r="AUN16">
        <v>2009</v>
      </c>
      <c r="AUO16">
        <v>2009</v>
      </c>
      <c r="AUP16">
        <v>2009</v>
      </c>
      <c r="AUQ16">
        <v>2009</v>
      </c>
      <c r="AUR16">
        <v>-3926</v>
      </c>
      <c r="AUS16">
        <v>31823</v>
      </c>
      <c r="AUT16">
        <v>2721</v>
      </c>
      <c r="AUU16">
        <v>34544</v>
      </c>
      <c r="AUV16">
        <v>-13917</v>
      </c>
      <c r="AUW16">
        <v>-13979</v>
      </c>
      <c r="AUX16">
        <v>0</v>
      </c>
      <c r="AUY16">
        <v>34544</v>
      </c>
      <c r="AUZ16">
        <v>-3926</v>
      </c>
      <c r="AVA16">
        <v>278750</v>
      </c>
      <c r="AVB16">
        <v>2721</v>
      </c>
      <c r="AVC16">
        <v>281471</v>
      </c>
      <c r="AVD16">
        <v>-13917</v>
      </c>
      <c r="AVE16">
        <v>-13979</v>
      </c>
      <c r="AVF16">
        <v>2995</v>
      </c>
      <c r="AVG16">
        <v>-2995</v>
      </c>
      <c r="AVH16">
        <v>284466</v>
      </c>
      <c r="AVI16">
        <v>281471</v>
      </c>
      <c r="AVJ16">
        <v>-50585</v>
      </c>
      <c r="AVK16">
        <v>-301545</v>
      </c>
      <c r="AVL16">
        <v>874854</v>
      </c>
      <c r="AVM16">
        <v>58130</v>
      </c>
      <c r="AVN16">
        <v>932984</v>
      </c>
      <c r="AVO16">
        <v>-535417</v>
      </c>
      <c r="AVP16">
        <v>12693</v>
      </c>
      <c r="AVQ16">
        <v>5450</v>
      </c>
      <c r="AVR16">
        <v>18143</v>
      </c>
      <c r="AVS16">
        <v>-12693</v>
      </c>
      <c r="AVT16">
        <v>945677</v>
      </c>
      <c r="AVU16">
        <v>932984</v>
      </c>
      <c r="AVV16">
        <v>186750</v>
      </c>
      <c r="AVW16">
        <v>489995</v>
      </c>
      <c r="AVX16">
        <v>822318</v>
      </c>
      <c r="AVY16">
        <v>205314</v>
      </c>
      <c r="AVZ16">
        <v>1704376</v>
      </c>
      <c r="AWA16">
        <v>178199</v>
      </c>
      <c r="AWB16">
        <v>437300</v>
      </c>
      <c r="AWC16">
        <v>758760</v>
      </c>
      <c r="AWD16">
        <v>16717</v>
      </c>
      <c r="AWE16">
        <v>1390975</v>
      </c>
    </row>
    <row r="17" spans="1:1279" x14ac:dyDescent="0.2">
      <c r="A17" t="s">
        <v>1366</v>
      </c>
      <c r="B17">
        <v>43059</v>
      </c>
      <c r="C17">
        <v>54634</v>
      </c>
      <c r="D17">
        <v>138622</v>
      </c>
      <c r="E17">
        <v>368463</v>
      </c>
      <c r="F17">
        <v>604779</v>
      </c>
      <c r="G17">
        <v>-495575</v>
      </c>
      <c r="H17">
        <v>-862222</v>
      </c>
      <c r="I17">
        <v>-1357797</v>
      </c>
      <c r="J17">
        <v>-831</v>
      </c>
      <c r="K17">
        <v>6583</v>
      </c>
      <c r="L17">
        <v>5752</v>
      </c>
      <c r="M17">
        <v>-6793</v>
      </c>
      <c r="N17">
        <v>9798</v>
      </c>
      <c r="O17">
        <v>3005</v>
      </c>
      <c r="P17">
        <v>6263</v>
      </c>
      <c r="Q17">
        <v>19096</v>
      </c>
      <c r="R17">
        <v>25359</v>
      </c>
      <c r="S17">
        <v>1756</v>
      </c>
      <c r="T17">
        <v>3426</v>
      </c>
      <c r="U17">
        <v>5182</v>
      </c>
      <c r="V17">
        <v>-395</v>
      </c>
      <c r="W17">
        <v>903</v>
      </c>
      <c r="X17">
        <v>508</v>
      </c>
      <c r="Y17">
        <v>395</v>
      </c>
      <c r="Z17">
        <v>38903</v>
      </c>
      <c r="AA17">
        <v>39298</v>
      </c>
      <c r="AB17">
        <v>-72899</v>
      </c>
      <c r="AC17">
        <v>0</v>
      </c>
      <c r="AD17">
        <v>72899</v>
      </c>
      <c r="AE17">
        <v>0</v>
      </c>
      <c r="AF17">
        <v>0</v>
      </c>
      <c r="AG17">
        <v>0</v>
      </c>
      <c r="AH17">
        <v>72899</v>
      </c>
      <c r="AI17">
        <v>72899</v>
      </c>
      <c r="AJ17">
        <v>9134</v>
      </c>
      <c r="AK17">
        <v>54634</v>
      </c>
      <c r="AL17">
        <v>64602</v>
      </c>
      <c r="AM17">
        <v>192314</v>
      </c>
      <c r="AN17">
        <v>320684</v>
      </c>
      <c r="AO17">
        <v>-914933</v>
      </c>
      <c r="AP17">
        <v>3675584</v>
      </c>
      <c r="AQ17">
        <v>3462689</v>
      </c>
      <c r="AR17">
        <v>212895</v>
      </c>
      <c r="AS17">
        <v>-155</v>
      </c>
      <c r="AT17">
        <v>0</v>
      </c>
      <c r="AU17">
        <v>-155</v>
      </c>
      <c r="AV17">
        <v>105876</v>
      </c>
      <c r="AW17">
        <v>35144</v>
      </c>
      <c r="AX17">
        <v>70732</v>
      </c>
      <c r="AY17">
        <v>193464</v>
      </c>
      <c r="AZ17">
        <v>10259</v>
      </c>
      <c r="BA17">
        <v>183205</v>
      </c>
      <c r="BB17">
        <v>218590</v>
      </c>
      <c r="BC17">
        <v>761556</v>
      </c>
      <c r="BD17">
        <v>-542966</v>
      </c>
      <c r="BE17">
        <v>0</v>
      </c>
      <c r="BF17">
        <v>0</v>
      </c>
      <c r="BG17">
        <v>0</v>
      </c>
      <c r="BH17">
        <v>2250</v>
      </c>
      <c r="BI17">
        <v>27985</v>
      </c>
      <c r="BJ17">
        <v>-25735</v>
      </c>
      <c r="BK17">
        <v>18956</v>
      </c>
      <c r="BL17">
        <v>70895</v>
      </c>
      <c r="BM17">
        <v>-51939</v>
      </c>
      <c r="BN17">
        <v>162960</v>
      </c>
      <c r="BO17">
        <v>14846</v>
      </c>
      <c r="BP17">
        <v>148114</v>
      </c>
      <c r="BQ17">
        <v>0</v>
      </c>
      <c r="BR17">
        <v>3564</v>
      </c>
      <c r="BS17">
        <v>-76</v>
      </c>
      <c r="BT17">
        <v>3640</v>
      </c>
      <c r="BU17">
        <v>-17133</v>
      </c>
      <c r="BV17">
        <v>-1110</v>
      </c>
      <c r="BW17">
        <v>-16023</v>
      </c>
      <c r="BX17">
        <v>3309328</v>
      </c>
      <c r="BY17">
        <v>3128191</v>
      </c>
      <c r="BZ17">
        <v>181137</v>
      </c>
      <c r="CA17">
        <v>-152</v>
      </c>
      <c r="CB17">
        <v>0</v>
      </c>
      <c r="CC17">
        <v>-152</v>
      </c>
      <c r="CD17">
        <v>80970</v>
      </c>
      <c r="CE17">
        <v>34746</v>
      </c>
      <c r="CF17">
        <v>46224</v>
      </c>
      <c r="CG17">
        <v>192342</v>
      </c>
      <c r="CH17">
        <v>74746</v>
      </c>
      <c r="CI17">
        <v>117596</v>
      </c>
      <c r="CJ17">
        <v>218590</v>
      </c>
      <c r="CK17">
        <v>731523</v>
      </c>
      <c r="CL17">
        <v>-512933</v>
      </c>
      <c r="CM17">
        <v>0</v>
      </c>
      <c r="CN17">
        <v>0</v>
      </c>
      <c r="CO17">
        <v>0</v>
      </c>
      <c r="CP17">
        <v>2241</v>
      </c>
      <c r="CQ17">
        <v>28035</v>
      </c>
      <c r="CR17">
        <v>-25794</v>
      </c>
      <c r="CS17">
        <v>18968</v>
      </c>
      <c r="CT17">
        <v>46098</v>
      </c>
      <c r="CU17">
        <v>-27130</v>
      </c>
      <c r="CV17">
        <v>151871</v>
      </c>
      <c r="CW17">
        <v>14846</v>
      </c>
      <c r="CX17">
        <v>137025</v>
      </c>
      <c r="CY17">
        <v>0</v>
      </c>
      <c r="CZ17">
        <v>1295</v>
      </c>
      <c r="DA17">
        <v>-76</v>
      </c>
      <c r="DB17">
        <v>1371</v>
      </c>
      <c r="DC17">
        <v>-14247</v>
      </c>
      <c r="DD17">
        <v>-1110</v>
      </c>
      <c r="DE17">
        <v>-13137</v>
      </c>
      <c r="DF17">
        <v>191158</v>
      </c>
      <c r="DG17">
        <v>115605</v>
      </c>
      <c r="DH17">
        <v>75553</v>
      </c>
      <c r="DI17">
        <v>148</v>
      </c>
      <c r="DJ17">
        <v>23923</v>
      </c>
      <c r="DK17">
        <v>5751</v>
      </c>
      <c r="DL17">
        <v>18172</v>
      </c>
      <c r="DM17">
        <v>-421</v>
      </c>
      <c r="DN17">
        <v>2409</v>
      </c>
      <c r="DO17">
        <v>-2830</v>
      </c>
      <c r="DP17">
        <v>1235437</v>
      </c>
      <c r="DQ17">
        <v>1116220</v>
      </c>
      <c r="DR17">
        <v>119217</v>
      </c>
      <c r="DS17">
        <v>2</v>
      </c>
      <c r="DT17">
        <v>-2</v>
      </c>
      <c r="DU17">
        <v>4</v>
      </c>
      <c r="DV17">
        <v>38664</v>
      </c>
      <c r="DW17">
        <v>78638</v>
      </c>
      <c r="DX17">
        <v>-39974</v>
      </c>
      <c r="DY17">
        <v>52245</v>
      </c>
      <c r="DZ17">
        <v>126743</v>
      </c>
      <c r="EA17">
        <v>-74498</v>
      </c>
      <c r="EB17">
        <v>3870947</v>
      </c>
      <c r="EC17">
        <v>3990164</v>
      </c>
      <c r="ED17">
        <v>-119217</v>
      </c>
      <c r="EE17">
        <v>-4</v>
      </c>
      <c r="EF17">
        <v>0</v>
      </c>
      <c r="EG17">
        <v>-4</v>
      </c>
      <c r="EH17">
        <v>108430</v>
      </c>
      <c r="EI17">
        <v>68456</v>
      </c>
      <c r="EJ17">
        <v>39974</v>
      </c>
      <c r="EK17">
        <v>196642</v>
      </c>
      <c r="EL17">
        <v>122144</v>
      </c>
      <c r="EM17">
        <v>74498</v>
      </c>
      <c r="EN17">
        <v>193342</v>
      </c>
      <c r="EO17">
        <v>120323</v>
      </c>
      <c r="EP17">
        <v>73019</v>
      </c>
      <c r="EQ17">
        <v>153</v>
      </c>
      <c r="ER17">
        <v>-12437</v>
      </c>
      <c r="ES17">
        <v>6190</v>
      </c>
      <c r="ET17">
        <v>-18627</v>
      </c>
      <c r="EU17">
        <v>36328</v>
      </c>
      <c r="EV17">
        <v>2446</v>
      </c>
      <c r="EW17">
        <v>33882</v>
      </c>
      <c r="EX17">
        <v>1439032</v>
      </c>
      <c r="EY17">
        <v>1330094</v>
      </c>
      <c r="EZ17">
        <v>108938</v>
      </c>
      <c r="FA17">
        <v>2</v>
      </c>
      <c r="FB17">
        <v>0</v>
      </c>
      <c r="FC17">
        <v>2</v>
      </c>
      <c r="FD17">
        <v>56020</v>
      </c>
      <c r="FE17">
        <v>86029</v>
      </c>
      <c r="FF17">
        <v>-30009</v>
      </c>
      <c r="FG17">
        <v>21364</v>
      </c>
      <c r="FH17">
        <v>170488</v>
      </c>
      <c r="FI17">
        <v>-149124</v>
      </c>
      <c r="FJ17">
        <v>4250476</v>
      </c>
      <c r="FK17">
        <v>4359414</v>
      </c>
      <c r="FL17">
        <v>-108938</v>
      </c>
      <c r="FM17">
        <v>-2</v>
      </c>
      <c r="FN17">
        <v>0</v>
      </c>
      <c r="FO17">
        <v>-2</v>
      </c>
      <c r="FP17">
        <v>99252</v>
      </c>
      <c r="FQ17">
        <v>69243</v>
      </c>
      <c r="FR17">
        <v>30009</v>
      </c>
      <c r="FS17">
        <v>231614</v>
      </c>
      <c r="FT17">
        <v>82490</v>
      </c>
      <c r="FU17">
        <v>149124</v>
      </c>
      <c r="FV17">
        <v>366256</v>
      </c>
      <c r="FW17">
        <v>334498</v>
      </c>
      <c r="FX17">
        <v>31758</v>
      </c>
      <c r="FY17">
        <v>-3</v>
      </c>
      <c r="FZ17">
        <v>0</v>
      </c>
      <c r="GA17">
        <v>-3</v>
      </c>
      <c r="GB17">
        <v>24906</v>
      </c>
      <c r="GC17">
        <v>398</v>
      </c>
      <c r="GD17">
        <v>24508</v>
      </c>
      <c r="GE17">
        <v>1121</v>
      </c>
      <c r="GF17">
        <v>-64487</v>
      </c>
      <c r="GG17">
        <v>65608</v>
      </c>
      <c r="GH17">
        <v>0</v>
      </c>
      <c r="GI17">
        <v>30033</v>
      </c>
      <c r="GJ17">
        <v>-30033</v>
      </c>
      <c r="GK17">
        <v>0</v>
      </c>
      <c r="GL17">
        <v>9</v>
      </c>
      <c r="GM17">
        <v>-50</v>
      </c>
      <c r="GN17">
        <v>59</v>
      </c>
      <c r="GO17">
        <v>-12</v>
      </c>
      <c r="GP17">
        <v>24798</v>
      </c>
      <c r="GQ17">
        <v>-24810</v>
      </c>
      <c r="GR17">
        <v>11089</v>
      </c>
      <c r="GS17">
        <v>0</v>
      </c>
      <c r="GT17">
        <v>2268</v>
      </c>
      <c r="GU17">
        <v>-2886</v>
      </c>
      <c r="GV17">
        <v>2184</v>
      </c>
      <c r="GW17">
        <v>4718</v>
      </c>
      <c r="GX17">
        <v>-2534</v>
      </c>
      <c r="GY17">
        <v>5</v>
      </c>
      <c r="GZ17">
        <v>-36361</v>
      </c>
      <c r="HA17">
        <v>439</v>
      </c>
      <c r="HB17">
        <v>-36800</v>
      </c>
      <c r="HC17">
        <v>36749</v>
      </c>
      <c r="HD17">
        <v>36</v>
      </c>
      <c r="HE17">
        <v>36713</v>
      </c>
      <c r="HF17">
        <v>203595</v>
      </c>
      <c r="HG17">
        <v>213874</v>
      </c>
      <c r="HH17">
        <v>-10279</v>
      </c>
      <c r="HI17">
        <v>0</v>
      </c>
      <c r="HJ17">
        <v>2</v>
      </c>
      <c r="HK17">
        <v>-2</v>
      </c>
      <c r="HL17">
        <v>17356</v>
      </c>
      <c r="HM17">
        <v>7391</v>
      </c>
      <c r="HN17">
        <v>9965</v>
      </c>
      <c r="HO17">
        <v>-30881</v>
      </c>
      <c r="HP17">
        <v>43745</v>
      </c>
      <c r="HQ17">
        <v>-74626</v>
      </c>
      <c r="HR17">
        <v>379528</v>
      </c>
      <c r="HS17">
        <v>369249</v>
      </c>
      <c r="HT17">
        <v>10279</v>
      </c>
      <c r="HU17">
        <v>2</v>
      </c>
      <c r="HV17">
        <v>0</v>
      </c>
      <c r="HW17">
        <v>2</v>
      </c>
      <c r="HX17">
        <v>-9178</v>
      </c>
      <c r="HY17">
        <v>787</v>
      </c>
      <c r="HZ17">
        <v>-9965</v>
      </c>
      <c r="IA17">
        <v>34973</v>
      </c>
      <c r="IB17">
        <v>-39653</v>
      </c>
      <c r="IC17">
        <v>74626</v>
      </c>
      <c r="ID17">
        <v>78983</v>
      </c>
      <c r="IE17">
        <v>-8</v>
      </c>
      <c r="IF17">
        <v>22988</v>
      </c>
      <c r="IG17">
        <v>9126</v>
      </c>
      <c r="IH17">
        <v>7897</v>
      </c>
      <c r="II17">
        <v>0</v>
      </c>
      <c r="IJ17">
        <v>8213</v>
      </c>
      <c r="IK17">
        <v>-3343</v>
      </c>
      <c r="IL17">
        <v>412</v>
      </c>
      <c r="IM17">
        <v>0</v>
      </c>
      <c r="IN17">
        <v>78</v>
      </c>
      <c r="IO17">
        <v>-83</v>
      </c>
      <c r="IP17">
        <v>-53389</v>
      </c>
      <c r="IQ17">
        <v>12</v>
      </c>
      <c r="IR17">
        <v>-6548</v>
      </c>
      <c r="IS17">
        <v>-16213</v>
      </c>
      <c r="IT17">
        <v>-33903</v>
      </c>
      <c r="IU17">
        <v>-4</v>
      </c>
      <c r="IV17">
        <v>-24730</v>
      </c>
      <c r="IW17">
        <v>10514</v>
      </c>
      <c r="IX17">
        <v>33903</v>
      </c>
      <c r="IY17">
        <v>4</v>
      </c>
      <c r="IZ17">
        <v>24730</v>
      </c>
      <c r="JA17">
        <v>-10514</v>
      </c>
      <c r="JB17">
        <v>3154395</v>
      </c>
      <c r="JC17">
        <v>3640075</v>
      </c>
      <c r="JD17">
        <v>-485680</v>
      </c>
      <c r="JE17">
        <v>0</v>
      </c>
      <c r="JF17">
        <v>0</v>
      </c>
      <c r="JG17">
        <v>0</v>
      </c>
      <c r="JH17">
        <v>346354</v>
      </c>
      <c r="JI17">
        <v>493202</v>
      </c>
      <c r="JJ17">
        <v>-146848</v>
      </c>
      <c r="JK17">
        <v>353117</v>
      </c>
      <c r="JL17">
        <v>95087</v>
      </c>
      <c r="JM17">
        <v>258030</v>
      </c>
      <c r="JN17">
        <v>404922</v>
      </c>
      <c r="JO17">
        <v>0</v>
      </c>
      <c r="JP17">
        <v>21466</v>
      </c>
      <c r="JQ17">
        <v>4572</v>
      </c>
      <c r="JR17">
        <v>1469926</v>
      </c>
      <c r="JS17">
        <v>0</v>
      </c>
      <c r="JT17">
        <v>242530</v>
      </c>
      <c r="JU17">
        <v>-61216</v>
      </c>
      <c r="JV17">
        <v>672015</v>
      </c>
      <c r="JW17">
        <v>1176446</v>
      </c>
      <c r="JX17">
        <v>-504431</v>
      </c>
      <c r="JY17">
        <v>0</v>
      </c>
      <c r="JZ17">
        <v>73875</v>
      </c>
      <c r="KA17">
        <v>45423</v>
      </c>
      <c r="KB17">
        <v>28452</v>
      </c>
      <c r="KC17">
        <v>131876</v>
      </c>
      <c r="KD17">
        <v>336827</v>
      </c>
      <c r="KE17">
        <v>-204951</v>
      </c>
      <c r="KF17">
        <v>16117</v>
      </c>
      <c r="KG17">
        <v>0</v>
      </c>
      <c r="KH17">
        <v>337</v>
      </c>
      <c r="KI17">
        <v>1203</v>
      </c>
      <c r="KJ17">
        <v>294815</v>
      </c>
      <c r="KK17">
        <v>0</v>
      </c>
      <c r="KL17">
        <v>20745</v>
      </c>
      <c r="KM17">
        <v>26876</v>
      </c>
      <c r="KN17">
        <v>273472</v>
      </c>
      <c r="KO17">
        <v>4</v>
      </c>
      <c r="KP17">
        <v>-41078</v>
      </c>
      <c r="KQ17">
        <v>205636</v>
      </c>
      <c r="KR17">
        <v>24344</v>
      </c>
      <c r="KS17">
        <v>104318</v>
      </c>
      <c r="KT17">
        <v>-79974</v>
      </c>
      <c r="KU17">
        <v>0</v>
      </c>
      <c r="KV17">
        <v>4</v>
      </c>
      <c r="KW17">
        <v>-4</v>
      </c>
      <c r="KX17">
        <v>2602</v>
      </c>
      <c r="KY17">
        <v>11059</v>
      </c>
      <c r="KZ17">
        <v>-8457</v>
      </c>
      <c r="LA17">
        <v>827</v>
      </c>
      <c r="LB17">
        <v>29591</v>
      </c>
      <c r="LC17">
        <v>-28764</v>
      </c>
      <c r="LD17">
        <v>1256420</v>
      </c>
      <c r="LE17">
        <v>1176446</v>
      </c>
      <c r="LF17">
        <v>79974</v>
      </c>
      <c r="LG17">
        <v>4</v>
      </c>
      <c r="LH17">
        <v>53880</v>
      </c>
      <c r="LI17">
        <v>45423</v>
      </c>
      <c r="LJ17">
        <v>8457</v>
      </c>
      <c r="LK17">
        <v>365591</v>
      </c>
      <c r="LL17">
        <v>336827</v>
      </c>
      <c r="LM17">
        <v>28764</v>
      </c>
      <c r="LN17">
        <v>1758015</v>
      </c>
      <c r="LO17">
        <v>2565312</v>
      </c>
      <c r="LP17">
        <v>-807297</v>
      </c>
      <c r="LQ17">
        <v>-9</v>
      </c>
      <c r="LR17">
        <v>255017</v>
      </c>
      <c r="LS17">
        <v>306238</v>
      </c>
      <c r="LT17">
        <v>-51221</v>
      </c>
      <c r="LU17">
        <v>-90509</v>
      </c>
      <c r="LV17">
        <v>72699</v>
      </c>
      <c r="LW17">
        <v>-163208</v>
      </c>
      <c r="LX17">
        <v>1014171</v>
      </c>
      <c r="LY17">
        <v>1596042</v>
      </c>
      <c r="LZ17">
        <v>-581871</v>
      </c>
      <c r="MA17">
        <v>1</v>
      </c>
      <c r="MB17">
        <v>-8</v>
      </c>
      <c r="MC17">
        <v>9</v>
      </c>
      <c r="MD17">
        <v>172729</v>
      </c>
      <c r="ME17">
        <v>238656</v>
      </c>
      <c r="MF17">
        <v>-65927</v>
      </c>
      <c r="MG17">
        <v>-7567</v>
      </c>
      <c r="MH17">
        <v>30611</v>
      </c>
      <c r="MI17">
        <v>-38178</v>
      </c>
      <c r="MJ17">
        <v>6787258</v>
      </c>
      <c r="MK17">
        <v>6205387</v>
      </c>
      <c r="ML17">
        <v>581871</v>
      </c>
      <c r="MM17">
        <v>-9</v>
      </c>
      <c r="MN17">
        <v>0</v>
      </c>
      <c r="MO17">
        <v>-9</v>
      </c>
      <c r="MP17">
        <v>865367</v>
      </c>
      <c r="MQ17">
        <v>799440</v>
      </c>
      <c r="MR17">
        <v>65927</v>
      </c>
      <c r="MS17">
        <v>205964</v>
      </c>
      <c r="MT17">
        <v>167786</v>
      </c>
      <c r="MU17">
        <v>38178</v>
      </c>
      <c r="MV17">
        <v>2482380</v>
      </c>
      <c r="MW17">
        <v>2463630</v>
      </c>
      <c r="MX17">
        <v>18750</v>
      </c>
      <c r="MY17">
        <v>0</v>
      </c>
      <c r="MZ17">
        <v>0</v>
      </c>
      <c r="NA17">
        <v>0</v>
      </c>
      <c r="NB17">
        <v>272478</v>
      </c>
      <c r="NC17">
        <v>447779</v>
      </c>
      <c r="ND17">
        <v>-175301</v>
      </c>
      <c r="NE17">
        <v>221241</v>
      </c>
      <c r="NF17">
        <v>-241739</v>
      </c>
      <c r="NG17">
        <v>462980</v>
      </c>
      <c r="NH17">
        <v>388805</v>
      </c>
      <c r="NI17">
        <v>0</v>
      </c>
      <c r="NJ17">
        <v>21129</v>
      </c>
      <c r="NK17">
        <v>3369</v>
      </c>
      <c r="NL17">
        <v>1175111</v>
      </c>
      <c r="NM17">
        <v>0</v>
      </c>
      <c r="NN17">
        <v>221785</v>
      </c>
      <c r="NO17">
        <v>-88092</v>
      </c>
      <c r="NP17">
        <v>1484543</v>
      </c>
      <c r="NQ17">
        <v>2565312</v>
      </c>
      <c r="NR17">
        <v>-1080769</v>
      </c>
      <c r="NS17">
        <v>-13</v>
      </c>
      <c r="NT17">
        <v>296095</v>
      </c>
      <c r="NU17">
        <v>306238</v>
      </c>
      <c r="NV17">
        <v>-10143</v>
      </c>
      <c r="NW17">
        <v>-296145</v>
      </c>
      <c r="NX17">
        <v>72699</v>
      </c>
      <c r="NY17">
        <v>-368844</v>
      </c>
      <c r="NZ17">
        <v>989827</v>
      </c>
      <c r="OA17">
        <v>1491724</v>
      </c>
      <c r="OB17">
        <v>-501897</v>
      </c>
      <c r="OC17">
        <v>1</v>
      </c>
      <c r="OD17">
        <v>-12</v>
      </c>
      <c r="OE17">
        <v>13</v>
      </c>
      <c r="OF17">
        <v>170127</v>
      </c>
      <c r="OG17">
        <v>227597</v>
      </c>
      <c r="OH17">
        <v>-57470</v>
      </c>
      <c r="OI17">
        <v>-8394</v>
      </c>
      <c r="OJ17">
        <v>1020</v>
      </c>
      <c r="OK17">
        <v>-9414</v>
      </c>
      <c r="OL17">
        <v>5530838</v>
      </c>
      <c r="OM17">
        <v>5028941</v>
      </c>
      <c r="ON17">
        <v>501897</v>
      </c>
      <c r="OO17">
        <v>-13</v>
      </c>
      <c r="OP17">
        <v>0</v>
      </c>
      <c r="OQ17">
        <v>-13</v>
      </c>
      <c r="OR17">
        <v>811487</v>
      </c>
      <c r="OS17">
        <v>754017</v>
      </c>
      <c r="OT17">
        <v>57470</v>
      </c>
      <c r="OU17">
        <v>-159627</v>
      </c>
      <c r="OV17">
        <v>-169041</v>
      </c>
      <c r="OW17">
        <v>9414</v>
      </c>
      <c r="OX17">
        <v>6657</v>
      </c>
      <c r="OY17">
        <v>2155216</v>
      </c>
      <c r="OZ17">
        <v>-2148559</v>
      </c>
      <c r="PA17">
        <v>0</v>
      </c>
      <c r="PB17">
        <v>2</v>
      </c>
      <c r="PC17">
        <v>141351</v>
      </c>
      <c r="PD17">
        <v>-141349</v>
      </c>
      <c r="PE17">
        <v>95</v>
      </c>
      <c r="PF17">
        <v>71626</v>
      </c>
      <c r="PG17">
        <v>-71531</v>
      </c>
      <c r="PH17">
        <v>1134</v>
      </c>
      <c r="PI17">
        <v>0</v>
      </c>
      <c r="PJ17">
        <v>15</v>
      </c>
      <c r="PK17">
        <v>-22</v>
      </c>
      <c r="PL17">
        <v>2114220</v>
      </c>
      <c r="PM17">
        <v>0</v>
      </c>
      <c r="PN17">
        <v>140092</v>
      </c>
      <c r="PO17">
        <v>70628</v>
      </c>
      <c r="PP17">
        <v>-1151544</v>
      </c>
      <c r="PQ17">
        <v>0</v>
      </c>
      <c r="PR17">
        <v>-74779</v>
      </c>
      <c r="PS17">
        <v>-39551</v>
      </c>
      <c r="PT17">
        <v>0</v>
      </c>
      <c r="PU17">
        <v>0</v>
      </c>
      <c r="PV17">
        <v>0</v>
      </c>
      <c r="PW17">
        <v>0</v>
      </c>
      <c r="PX17">
        <v>1151544</v>
      </c>
      <c r="PY17">
        <v>0</v>
      </c>
      <c r="PZ17">
        <v>74779</v>
      </c>
      <c r="QA17">
        <v>39551</v>
      </c>
      <c r="QB17">
        <v>0</v>
      </c>
      <c r="QC17">
        <v>0</v>
      </c>
      <c r="QD17">
        <v>0</v>
      </c>
      <c r="QE17">
        <v>0</v>
      </c>
      <c r="QF17">
        <v>1151544</v>
      </c>
      <c r="QG17">
        <v>0</v>
      </c>
      <c r="QH17">
        <v>74779</v>
      </c>
      <c r="QI17">
        <v>39551</v>
      </c>
      <c r="QJ17">
        <v>26916</v>
      </c>
      <c r="QK17">
        <v>0</v>
      </c>
      <c r="QL17">
        <v>348</v>
      </c>
      <c r="QM17">
        <v>642</v>
      </c>
      <c r="QN17">
        <v>6657</v>
      </c>
      <c r="QO17">
        <v>92221</v>
      </c>
      <c r="QP17">
        <v>-85564</v>
      </c>
      <c r="QQ17">
        <v>0</v>
      </c>
      <c r="QR17">
        <v>2</v>
      </c>
      <c r="QS17">
        <v>1190</v>
      </c>
      <c r="QT17">
        <v>-1188</v>
      </c>
      <c r="QU17">
        <v>95</v>
      </c>
      <c r="QV17">
        <v>3537</v>
      </c>
      <c r="QW17">
        <v>-3442</v>
      </c>
      <c r="QX17">
        <v>1134</v>
      </c>
      <c r="QY17">
        <v>0</v>
      </c>
      <c r="QZ17">
        <v>15</v>
      </c>
      <c r="RA17">
        <v>-22</v>
      </c>
      <c r="RB17">
        <v>63621</v>
      </c>
      <c r="RC17">
        <v>0</v>
      </c>
      <c r="RD17">
        <v>821</v>
      </c>
      <c r="RE17">
        <v>2928</v>
      </c>
      <c r="RF17">
        <v>26916</v>
      </c>
      <c r="RG17">
        <v>0</v>
      </c>
      <c r="RH17">
        <v>348</v>
      </c>
      <c r="RI17">
        <v>642</v>
      </c>
      <c r="RJ17">
        <v>-6107</v>
      </c>
      <c r="RK17">
        <v>0</v>
      </c>
      <c r="RL17">
        <v>6</v>
      </c>
      <c r="RM17">
        <v>-106</v>
      </c>
      <c r="RN17">
        <v>98328</v>
      </c>
      <c r="RO17">
        <v>92221</v>
      </c>
      <c r="RP17">
        <v>6107</v>
      </c>
      <c r="RQ17">
        <v>0</v>
      </c>
      <c r="RR17">
        <v>1185</v>
      </c>
      <c r="RS17">
        <v>1190</v>
      </c>
      <c r="RT17">
        <v>-5</v>
      </c>
      <c r="RU17">
        <v>3643</v>
      </c>
      <c r="RV17">
        <v>3537</v>
      </c>
      <c r="RW17">
        <v>106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-911451</v>
      </c>
      <c r="SW17">
        <v>0</v>
      </c>
      <c r="SX17">
        <v>-65381</v>
      </c>
      <c r="SY17">
        <v>-28538</v>
      </c>
      <c r="SZ17">
        <v>0</v>
      </c>
      <c r="TA17">
        <v>0</v>
      </c>
      <c r="TB17">
        <v>0</v>
      </c>
      <c r="TC17">
        <v>0</v>
      </c>
      <c r="TD17">
        <v>899055</v>
      </c>
      <c r="TE17">
        <v>0</v>
      </c>
      <c r="TF17">
        <v>64492</v>
      </c>
      <c r="TG17">
        <v>28150</v>
      </c>
      <c r="TH17">
        <v>0</v>
      </c>
      <c r="TI17">
        <v>0</v>
      </c>
      <c r="TJ17">
        <v>0</v>
      </c>
      <c r="TK17">
        <v>0</v>
      </c>
      <c r="TL17">
        <v>12396</v>
      </c>
      <c r="TM17">
        <v>0</v>
      </c>
      <c r="TN17">
        <v>889</v>
      </c>
      <c r="TO17">
        <v>388</v>
      </c>
      <c r="TP17">
        <v>899055</v>
      </c>
      <c r="TQ17">
        <v>911451</v>
      </c>
      <c r="TR17">
        <v>-12396</v>
      </c>
      <c r="TS17">
        <v>0</v>
      </c>
      <c r="TT17">
        <v>64492</v>
      </c>
      <c r="TU17">
        <v>65381</v>
      </c>
      <c r="TV17">
        <v>-889</v>
      </c>
      <c r="TW17">
        <v>28150</v>
      </c>
      <c r="TX17">
        <v>28538</v>
      </c>
      <c r="TY17">
        <v>-388</v>
      </c>
      <c r="TZ17">
        <v>12396</v>
      </c>
      <c r="UA17">
        <v>6107</v>
      </c>
      <c r="UB17">
        <v>6289</v>
      </c>
      <c r="UC17">
        <v>0</v>
      </c>
      <c r="UD17">
        <v>889</v>
      </c>
      <c r="UE17">
        <v>-6</v>
      </c>
      <c r="UF17">
        <v>895</v>
      </c>
      <c r="UG17">
        <v>388</v>
      </c>
      <c r="UH17">
        <v>106</v>
      </c>
      <c r="UI17">
        <v>282</v>
      </c>
      <c r="UJ17">
        <v>2148927</v>
      </c>
      <c r="UK17">
        <v>2155216</v>
      </c>
      <c r="UL17">
        <v>-6289</v>
      </c>
      <c r="UM17">
        <v>0</v>
      </c>
      <c r="UN17">
        <v>140456</v>
      </c>
      <c r="UO17">
        <v>141351</v>
      </c>
      <c r="UP17">
        <v>-895</v>
      </c>
      <c r="UQ17">
        <v>71343</v>
      </c>
      <c r="UR17">
        <v>71626</v>
      </c>
      <c r="US17">
        <v>-283</v>
      </c>
      <c r="UT17">
        <v>5028629</v>
      </c>
      <c r="UU17">
        <v>1318215</v>
      </c>
      <c r="UV17">
        <v>3710414</v>
      </c>
      <c r="UW17">
        <v>-24812</v>
      </c>
      <c r="UX17">
        <v>-4128</v>
      </c>
      <c r="UY17">
        <v>-20684</v>
      </c>
      <c r="UZ17">
        <v>31641</v>
      </c>
      <c r="VA17">
        <v>-5206</v>
      </c>
      <c r="VB17">
        <v>36847</v>
      </c>
      <c r="VC17">
        <v>226284</v>
      </c>
      <c r="VD17">
        <v>308476</v>
      </c>
      <c r="VE17">
        <v>-82192</v>
      </c>
      <c r="VF17">
        <v>225949</v>
      </c>
      <c r="VG17">
        <v>220908</v>
      </c>
      <c r="VH17">
        <v>5041</v>
      </c>
      <c r="VI17">
        <v>-23</v>
      </c>
      <c r="VJ17">
        <v>0</v>
      </c>
      <c r="VK17">
        <v>-23</v>
      </c>
      <c r="VL17">
        <v>-318</v>
      </c>
      <c r="VM17">
        <v>451</v>
      </c>
      <c r="VN17">
        <v>-769</v>
      </c>
      <c r="VO17">
        <v>-567</v>
      </c>
      <c r="VP17">
        <v>9783</v>
      </c>
      <c r="VQ17">
        <v>-10350</v>
      </c>
      <c r="VR17">
        <v>-2491133</v>
      </c>
      <c r="VS17">
        <v>11262</v>
      </c>
      <c r="VT17">
        <v>-17045</v>
      </c>
      <c r="VU17">
        <v>-46691</v>
      </c>
      <c r="VV17">
        <v>4046280</v>
      </c>
      <c r="VW17">
        <v>772925</v>
      </c>
      <c r="VX17">
        <v>3273355</v>
      </c>
      <c r="VY17">
        <v>-16033</v>
      </c>
      <c r="VZ17">
        <v>-1839</v>
      </c>
      <c r="WA17">
        <v>-14194</v>
      </c>
      <c r="WB17">
        <v>29359</v>
      </c>
      <c r="WC17">
        <v>4370</v>
      </c>
      <c r="WD17">
        <v>24989</v>
      </c>
      <c r="WE17">
        <v>125269</v>
      </c>
      <c r="WF17">
        <v>90161</v>
      </c>
      <c r="WG17">
        <v>35108</v>
      </c>
      <c r="WH17">
        <v>215688</v>
      </c>
      <c r="WI17">
        <v>209445</v>
      </c>
      <c r="WJ17">
        <v>6243</v>
      </c>
      <c r="WK17">
        <v>-23</v>
      </c>
      <c r="WL17">
        <v>0</v>
      </c>
      <c r="WM17">
        <v>-23</v>
      </c>
      <c r="WN17">
        <v>-318</v>
      </c>
      <c r="WO17">
        <v>451</v>
      </c>
      <c r="WP17">
        <v>-769</v>
      </c>
      <c r="WQ17">
        <v>-1218</v>
      </c>
      <c r="WR17">
        <v>11050</v>
      </c>
      <c r="WS17">
        <v>-12268</v>
      </c>
      <c r="WT17">
        <v>-2370707</v>
      </c>
      <c r="WU17">
        <v>8806</v>
      </c>
      <c r="WV17">
        <v>-17029</v>
      </c>
      <c r="WW17">
        <v>-52880</v>
      </c>
      <c r="WX17">
        <v>51686</v>
      </c>
      <c r="WY17">
        <v>882497</v>
      </c>
      <c r="WZ17">
        <v>-830811</v>
      </c>
      <c r="XA17">
        <v>5384</v>
      </c>
      <c r="XB17">
        <v>4299</v>
      </c>
      <c r="XC17">
        <v>13690</v>
      </c>
      <c r="XD17">
        <v>-9391</v>
      </c>
      <c r="XE17">
        <v>-2698</v>
      </c>
      <c r="XF17">
        <v>-78274</v>
      </c>
      <c r="XG17">
        <v>75576</v>
      </c>
      <c r="XH17">
        <v>252249</v>
      </c>
      <c r="XI17">
        <v>330329</v>
      </c>
      <c r="XJ17">
        <v>-78080</v>
      </c>
      <c r="XK17">
        <v>1</v>
      </c>
      <c r="XL17">
        <v>-26</v>
      </c>
      <c r="XM17">
        <v>27</v>
      </c>
      <c r="XN17">
        <v>9535</v>
      </c>
      <c r="XO17">
        <v>7335</v>
      </c>
      <c r="XP17">
        <v>2200</v>
      </c>
      <c r="XQ17">
        <v>-28937</v>
      </c>
      <c r="XR17">
        <v>16597</v>
      </c>
      <c r="XS17">
        <v>-45534</v>
      </c>
      <c r="XT17">
        <v>4313654</v>
      </c>
      <c r="XU17">
        <v>4235575</v>
      </c>
      <c r="XV17">
        <v>78079</v>
      </c>
      <c r="XW17">
        <v>-16056</v>
      </c>
      <c r="XX17">
        <v>-16030</v>
      </c>
      <c r="XY17">
        <v>-26</v>
      </c>
      <c r="XZ17">
        <v>33340</v>
      </c>
      <c r="YA17">
        <v>35540</v>
      </c>
      <c r="YB17">
        <v>-2200</v>
      </c>
      <c r="YC17">
        <v>121352</v>
      </c>
      <c r="YD17">
        <v>75818</v>
      </c>
      <c r="YE17">
        <v>45534</v>
      </c>
      <c r="YF17">
        <v>633985</v>
      </c>
      <c r="YG17">
        <v>1588051</v>
      </c>
      <c r="YH17">
        <v>-954066</v>
      </c>
      <c r="YI17">
        <v>9429</v>
      </c>
      <c r="YJ17">
        <v>13276</v>
      </c>
      <c r="YK17">
        <v>47101</v>
      </c>
      <c r="YL17">
        <v>-33825</v>
      </c>
      <c r="YM17">
        <v>191947</v>
      </c>
      <c r="YN17">
        <v>-27684</v>
      </c>
      <c r="YO17">
        <v>219631</v>
      </c>
      <c r="YP17">
        <v>647867</v>
      </c>
      <c r="YQ17">
        <v>918123</v>
      </c>
      <c r="YR17">
        <v>-270256</v>
      </c>
      <c r="YS17">
        <v>6</v>
      </c>
      <c r="YT17">
        <v>-11</v>
      </c>
      <c r="YU17">
        <v>17</v>
      </c>
      <c r="YV17">
        <v>7881</v>
      </c>
      <c r="YW17">
        <v>-6912</v>
      </c>
      <c r="YX17">
        <v>14793</v>
      </c>
      <c r="YY17">
        <v>34490</v>
      </c>
      <c r="YZ17">
        <v>114888</v>
      </c>
      <c r="ZA17">
        <v>-80398</v>
      </c>
      <c r="ZB17">
        <v>5888563</v>
      </c>
      <c r="ZC17">
        <v>5618307</v>
      </c>
      <c r="ZD17">
        <v>270256</v>
      </c>
      <c r="ZE17">
        <v>-24836</v>
      </c>
      <c r="ZF17">
        <v>-24819</v>
      </c>
      <c r="ZG17">
        <v>-17</v>
      </c>
      <c r="ZH17">
        <v>44599</v>
      </c>
      <c r="ZI17">
        <v>59392</v>
      </c>
      <c r="ZJ17">
        <v>-14793</v>
      </c>
      <c r="ZK17">
        <v>417663</v>
      </c>
      <c r="ZL17">
        <v>337266</v>
      </c>
      <c r="ZM17">
        <v>80397</v>
      </c>
      <c r="ZN17">
        <v>982349</v>
      </c>
      <c r="ZO17">
        <v>545290</v>
      </c>
      <c r="ZP17">
        <v>437059</v>
      </c>
      <c r="ZQ17">
        <v>-8779</v>
      </c>
      <c r="ZR17">
        <v>-2289</v>
      </c>
      <c r="ZS17">
        <v>-6490</v>
      </c>
      <c r="ZT17">
        <v>2282</v>
      </c>
      <c r="ZU17">
        <v>-9575</v>
      </c>
      <c r="ZV17">
        <v>11857</v>
      </c>
      <c r="ZW17">
        <v>101015</v>
      </c>
      <c r="ZX17">
        <v>218315</v>
      </c>
      <c r="ZY17">
        <v>-117300</v>
      </c>
      <c r="ZZ17">
        <v>10261</v>
      </c>
      <c r="AAA17">
        <v>11462</v>
      </c>
      <c r="AAB17">
        <v>-1201</v>
      </c>
      <c r="AAC17">
        <v>0</v>
      </c>
      <c r="AAD17">
        <v>0</v>
      </c>
      <c r="AAE17">
        <v>0</v>
      </c>
      <c r="AAF17">
        <v>0</v>
      </c>
      <c r="AAG17">
        <v>651</v>
      </c>
      <c r="AAH17">
        <v>-1267</v>
      </c>
      <c r="AAI17">
        <v>1918</v>
      </c>
      <c r="AAJ17">
        <v>-120426</v>
      </c>
      <c r="AAK17">
        <v>2456</v>
      </c>
      <c r="AAL17">
        <v>-15</v>
      </c>
      <c r="AAM17">
        <v>6190</v>
      </c>
      <c r="AAN17">
        <v>582299</v>
      </c>
      <c r="AAO17">
        <v>705554</v>
      </c>
      <c r="AAP17">
        <v>-123255</v>
      </c>
      <c r="AAQ17">
        <v>4044</v>
      </c>
      <c r="AAR17">
        <v>8977</v>
      </c>
      <c r="AAS17">
        <v>33411</v>
      </c>
      <c r="AAT17">
        <v>-24434</v>
      </c>
      <c r="AAU17">
        <v>194645</v>
      </c>
      <c r="AAV17">
        <v>50590</v>
      </c>
      <c r="AAW17">
        <v>144055</v>
      </c>
      <c r="AAX17">
        <v>395618</v>
      </c>
      <c r="AAY17">
        <v>587794</v>
      </c>
      <c r="AAZ17">
        <v>-192176</v>
      </c>
      <c r="ABA17">
        <v>5</v>
      </c>
      <c r="ABB17">
        <v>15</v>
      </c>
      <c r="ABC17">
        <v>-10</v>
      </c>
      <c r="ABD17">
        <v>-1654</v>
      </c>
      <c r="ABE17">
        <v>-14247</v>
      </c>
      <c r="ABF17">
        <v>12593</v>
      </c>
      <c r="ABG17">
        <v>63427</v>
      </c>
      <c r="ABH17">
        <v>98291</v>
      </c>
      <c r="ABI17">
        <v>-34864</v>
      </c>
      <c r="ABJ17">
        <v>1574908</v>
      </c>
      <c r="ABK17">
        <v>1382732</v>
      </c>
      <c r="ABL17">
        <v>192176</v>
      </c>
      <c r="ABM17">
        <v>-8779</v>
      </c>
      <c r="ABN17">
        <v>-8789</v>
      </c>
      <c r="ABO17">
        <v>10</v>
      </c>
      <c r="ABP17">
        <v>11259</v>
      </c>
      <c r="ABQ17">
        <v>23851</v>
      </c>
      <c r="ABR17">
        <v>-12592</v>
      </c>
      <c r="ABS17">
        <v>296311</v>
      </c>
      <c r="ABT17">
        <v>261448</v>
      </c>
      <c r="ABU17">
        <v>34863</v>
      </c>
      <c r="ABV17">
        <v>1186957</v>
      </c>
      <c r="ABW17">
        <v>3136795</v>
      </c>
      <c r="ABX17">
        <v>-1949838</v>
      </c>
      <c r="ABY17">
        <v>0</v>
      </c>
      <c r="ABZ17">
        <v>0</v>
      </c>
      <c r="ACA17">
        <v>0</v>
      </c>
      <c r="ACB17">
        <v>2192</v>
      </c>
      <c r="ACC17">
        <v>-6750</v>
      </c>
      <c r="ACD17">
        <v>8942</v>
      </c>
      <c r="ACE17">
        <v>-191299</v>
      </c>
      <c r="ACF17">
        <v>-16306</v>
      </c>
      <c r="ACG17">
        <v>-174993</v>
      </c>
      <c r="ACH17">
        <v>221210</v>
      </c>
      <c r="ACI17">
        <v>14780</v>
      </c>
      <c r="ACJ17">
        <v>206430</v>
      </c>
      <c r="ACK17">
        <v>0</v>
      </c>
      <c r="ACL17">
        <v>0</v>
      </c>
      <c r="ACM17">
        <v>0</v>
      </c>
      <c r="ACN17">
        <v>0</v>
      </c>
      <c r="ACO17">
        <v>-14183</v>
      </c>
      <c r="ACP17">
        <v>274</v>
      </c>
      <c r="ACQ17">
        <v>-14457</v>
      </c>
      <c r="ACR17">
        <v>876036</v>
      </c>
      <c r="ACS17">
        <v>0</v>
      </c>
      <c r="ACT17">
        <v>-6055</v>
      </c>
      <c r="ACU17">
        <v>41110</v>
      </c>
      <c r="ACV17">
        <v>306524</v>
      </c>
      <c r="ACW17">
        <v>-1</v>
      </c>
      <c r="ACX17">
        <v>187</v>
      </c>
      <c r="ACY17">
        <v>-3033</v>
      </c>
      <c r="ACZ17">
        <v>1192444</v>
      </c>
      <c r="ADA17">
        <v>631595</v>
      </c>
      <c r="ADB17">
        <v>560849</v>
      </c>
      <c r="ADC17">
        <v>0</v>
      </c>
      <c r="ADD17">
        <v>-1</v>
      </c>
      <c r="ADE17">
        <v>1</v>
      </c>
      <c r="ADF17">
        <v>-688</v>
      </c>
      <c r="ADG17">
        <v>2387</v>
      </c>
      <c r="ADH17">
        <v>-3075</v>
      </c>
      <c r="ADI17">
        <v>76094</v>
      </c>
      <c r="ADJ17">
        <v>-75278</v>
      </c>
      <c r="ADK17">
        <v>151372</v>
      </c>
      <c r="ADL17">
        <v>2590726</v>
      </c>
      <c r="ADM17">
        <v>3151575</v>
      </c>
      <c r="ADN17">
        <v>-560849</v>
      </c>
      <c r="ADO17">
        <v>-1</v>
      </c>
      <c r="ADP17">
        <v>0</v>
      </c>
      <c r="ADQ17">
        <v>-1</v>
      </c>
      <c r="ADR17">
        <v>-3676</v>
      </c>
      <c r="ADS17">
        <v>-6750</v>
      </c>
      <c r="ADT17">
        <v>3074</v>
      </c>
      <c r="ADU17">
        <v>-167405</v>
      </c>
      <c r="ADV17">
        <v>-16033</v>
      </c>
      <c r="ADW17">
        <v>-151372</v>
      </c>
      <c r="ADX17">
        <v>30104</v>
      </c>
      <c r="ADY17">
        <v>13166</v>
      </c>
      <c r="ADZ17">
        <v>16938</v>
      </c>
      <c r="AEA17">
        <v>0</v>
      </c>
      <c r="AEB17">
        <v>5506</v>
      </c>
      <c r="AEC17">
        <v>828</v>
      </c>
      <c r="AED17">
        <v>4678</v>
      </c>
      <c r="AEE17">
        <v>8</v>
      </c>
      <c r="AEF17">
        <v>8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13166</v>
      </c>
      <c r="AEQ17">
        <v>0</v>
      </c>
      <c r="AER17">
        <v>828</v>
      </c>
      <c r="AES17">
        <v>828</v>
      </c>
      <c r="AET17">
        <v>0</v>
      </c>
      <c r="AEU17">
        <v>8</v>
      </c>
      <c r="AEV17">
        <v>8</v>
      </c>
      <c r="AEW17">
        <v>0</v>
      </c>
      <c r="AEX17">
        <v>30104</v>
      </c>
      <c r="AEY17">
        <v>13166</v>
      </c>
      <c r="AEZ17">
        <v>16938</v>
      </c>
      <c r="AFA17">
        <v>0</v>
      </c>
      <c r="AFB17">
        <v>5506</v>
      </c>
      <c r="AFC17">
        <v>828</v>
      </c>
      <c r="AFD17">
        <v>4678</v>
      </c>
      <c r="AFE17">
        <v>8</v>
      </c>
      <c r="AFF17">
        <v>8</v>
      </c>
      <c r="AFG17">
        <v>0</v>
      </c>
      <c r="AFH17">
        <v>416735</v>
      </c>
      <c r="AFI17">
        <v>453264</v>
      </c>
      <c r="AFJ17">
        <v>-36529</v>
      </c>
      <c r="AFK17">
        <v>-31115</v>
      </c>
      <c r="AFL17">
        <v>6981</v>
      </c>
      <c r="AFM17">
        <v>-38096</v>
      </c>
      <c r="AFN17">
        <v>-47582</v>
      </c>
      <c r="AFO17">
        <v>12288</v>
      </c>
      <c r="AFP17">
        <v>-59870</v>
      </c>
      <c r="AFQ17">
        <v>92876</v>
      </c>
      <c r="AFR17">
        <v>111854</v>
      </c>
      <c r="AFS17">
        <v>-18978</v>
      </c>
      <c r="AFT17">
        <v>140481</v>
      </c>
      <c r="AFU17">
        <v>163762</v>
      </c>
      <c r="AFV17">
        <v>-23281</v>
      </c>
      <c r="AFW17">
        <v>3813</v>
      </c>
      <c r="AFX17">
        <v>0</v>
      </c>
      <c r="AFY17">
        <v>3813</v>
      </c>
      <c r="AFZ17">
        <v>-15</v>
      </c>
      <c r="AGA17">
        <v>21829</v>
      </c>
      <c r="AGB17">
        <v>-4629</v>
      </c>
      <c r="AGC17">
        <v>26458</v>
      </c>
      <c r="AGD17">
        <v>36733</v>
      </c>
      <c r="AGE17">
        <v>121066</v>
      </c>
      <c r="AGF17">
        <v>-84333</v>
      </c>
      <c r="AGG17">
        <v>-21389</v>
      </c>
      <c r="AGH17">
        <v>0</v>
      </c>
      <c r="AGI17">
        <v>-5714</v>
      </c>
      <c r="AGJ17">
        <v>-23601</v>
      </c>
      <c r="AGK17">
        <v>17887</v>
      </c>
      <c r="AGL17">
        <v>909232</v>
      </c>
      <c r="AGM17">
        <v>771756</v>
      </c>
      <c r="AGN17">
        <v>137476</v>
      </c>
      <c r="AGO17">
        <v>69561</v>
      </c>
      <c r="AGP17">
        <v>13892</v>
      </c>
      <c r="AGQ17">
        <v>55669</v>
      </c>
      <c r="AGR17">
        <v>11226</v>
      </c>
      <c r="AGS17">
        <v>6968</v>
      </c>
      <c r="AGT17">
        <v>4258</v>
      </c>
      <c r="AGU17">
        <v>70759</v>
      </c>
      <c r="AGV17">
        <v>82340</v>
      </c>
      <c r="AGW17">
        <v>-11581</v>
      </c>
      <c r="AGX17">
        <v>58781</v>
      </c>
      <c r="AGY17">
        <v>52115</v>
      </c>
      <c r="AGZ17">
        <v>6666</v>
      </c>
      <c r="AHA17">
        <v>3</v>
      </c>
      <c r="AHB17">
        <v>0</v>
      </c>
      <c r="AHC17">
        <v>3</v>
      </c>
      <c r="AHD17">
        <v>7459</v>
      </c>
      <c r="AHE17">
        <v>-48168</v>
      </c>
      <c r="AHF17">
        <v>55627</v>
      </c>
      <c r="AHG17">
        <v>3656</v>
      </c>
      <c r="AHH17">
        <v>17441</v>
      </c>
      <c r="AHI17">
        <v>-13785</v>
      </c>
      <c r="AHJ17">
        <v>1503181</v>
      </c>
      <c r="AHK17">
        <v>1509848</v>
      </c>
      <c r="AHL17">
        <v>-6667</v>
      </c>
      <c r="AHM17">
        <v>42259</v>
      </c>
      <c r="AHN17">
        <v>42262</v>
      </c>
      <c r="AHO17">
        <v>-3</v>
      </c>
      <c r="AHP17">
        <v>-36371</v>
      </c>
      <c r="AHQ17">
        <v>19256</v>
      </c>
      <c r="AHR17">
        <v>-55627</v>
      </c>
      <c r="AHS17">
        <v>179750</v>
      </c>
      <c r="AHT17">
        <v>165964</v>
      </c>
      <c r="AHU17">
        <v>13786</v>
      </c>
      <c r="AHV17">
        <v>13578042</v>
      </c>
      <c r="AHW17">
        <v>14179420</v>
      </c>
      <c r="AHX17">
        <v>-601378</v>
      </c>
      <c r="AHY17">
        <v>-56090</v>
      </c>
      <c r="AHZ17">
        <v>2853</v>
      </c>
      <c r="AIA17">
        <v>-58943</v>
      </c>
      <c r="AIB17">
        <v>466975</v>
      </c>
      <c r="AIC17">
        <v>670857</v>
      </c>
      <c r="AID17">
        <v>-203882</v>
      </c>
      <c r="AIE17">
        <v>683669</v>
      </c>
      <c r="AIF17">
        <v>581004</v>
      </c>
      <c r="AIG17">
        <v>102665</v>
      </c>
      <c r="AIH17">
        <v>1220183</v>
      </c>
      <c r="AII17">
        <v>1161005</v>
      </c>
      <c r="AIJ17">
        <v>59178</v>
      </c>
      <c r="AIK17">
        <v>3789</v>
      </c>
      <c r="AIL17">
        <v>0</v>
      </c>
      <c r="AIM17">
        <v>3789</v>
      </c>
      <c r="AIN17">
        <v>31611</v>
      </c>
      <c r="AIO17">
        <v>28436</v>
      </c>
      <c r="AIP17">
        <v>3175</v>
      </c>
      <c r="AIQ17">
        <v>27242</v>
      </c>
      <c r="AIR17">
        <v>76323</v>
      </c>
      <c r="AIS17">
        <v>-49081</v>
      </c>
      <c r="AIT17">
        <v>4660287</v>
      </c>
      <c r="AIU17">
        <v>2627045</v>
      </c>
      <c r="AIV17">
        <v>2033242</v>
      </c>
      <c r="AIW17">
        <v>0</v>
      </c>
      <c r="AIX17">
        <v>10127</v>
      </c>
      <c r="AIY17">
        <v>-10127</v>
      </c>
      <c r="AIZ17">
        <v>380209</v>
      </c>
      <c r="AJA17">
        <v>16968</v>
      </c>
      <c r="AJB17">
        <v>363241</v>
      </c>
      <c r="AJC17">
        <v>27592</v>
      </c>
      <c r="AJD17">
        <v>21980</v>
      </c>
      <c r="AJE17">
        <v>5612</v>
      </c>
      <c r="AJF17">
        <v>3774626</v>
      </c>
      <c r="AJG17">
        <v>5045443</v>
      </c>
      <c r="AJH17">
        <v>-1270817</v>
      </c>
      <c r="AJI17">
        <v>69716</v>
      </c>
      <c r="AJJ17">
        <v>4463</v>
      </c>
      <c r="AJK17">
        <v>65253</v>
      </c>
      <c r="AJL17">
        <v>261068</v>
      </c>
      <c r="AJM17">
        <v>366498</v>
      </c>
      <c r="AJN17">
        <v>-105430</v>
      </c>
      <c r="AJO17">
        <v>189921</v>
      </c>
      <c r="AJP17">
        <v>129801</v>
      </c>
      <c r="AJQ17">
        <v>60120</v>
      </c>
      <c r="AJR17">
        <v>4377857</v>
      </c>
      <c r="AJS17">
        <v>4581145</v>
      </c>
      <c r="AJT17">
        <v>-203288</v>
      </c>
      <c r="AJU17">
        <v>12</v>
      </c>
      <c r="AJV17">
        <v>-16</v>
      </c>
      <c r="AJW17">
        <v>28</v>
      </c>
      <c r="AJX17">
        <v>245118</v>
      </c>
      <c r="AJY17">
        <v>297544</v>
      </c>
      <c r="AJZ17">
        <v>-52426</v>
      </c>
      <c r="AKA17">
        <v>128433</v>
      </c>
      <c r="AKB17">
        <v>247750</v>
      </c>
      <c r="AKC17">
        <v>-119317</v>
      </c>
      <c r="AKD17">
        <v>23233138</v>
      </c>
      <c r="AKE17">
        <v>23012912</v>
      </c>
      <c r="AKF17">
        <v>220226</v>
      </c>
      <c r="AKG17">
        <v>17415</v>
      </c>
      <c r="AKH17">
        <v>17443</v>
      </c>
      <c r="AKI17">
        <v>-28</v>
      </c>
      <c r="AKJ17">
        <v>1139864</v>
      </c>
      <c r="AKK17">
        <v>1082760</v>
      </c>
      <c r="AKL17">
        <v>57104</v>
      </c>
      <c r="AKM17">
        <v>928424</v>
      </c>
      <c r="AKN17">
        <v>809107</v>
      </c>
      <c r="AKO17">
        <v>119317</v>
      </c>
      <c r="AKP17">
        <v>8014</v>
      </c>
      <c r="AKQ17">
        <v>8014</v>
      </c>
      <c r="AKR17">
        <v>1610181</v>
      </c>
      <c r="AKS17">
        <v>806521</v>
      </c>
      <c r="AKT17">
        <v>2416702</v>
      </c>
      <c r="AKU17">
        <v>5785</v>
      </c>
      <c r="AKV17">
        <v>10197</v>
      </c>
      <c r="AKW17">
        <v>15982</v>
      </c>
      <c r="AKX17">
        <v>71392</v>
      </c>
      <c r="AKY17">
        <v>878054</v>
      </c>
      <c r="AKZ17">
        <v>2059066</v>
      </c>
      <c r="ALA17">
        <v>20204</v>
      </c>
      <c r="ALB17">
        <v>162873</v>
      </c>
      <c r="ALC17">
        <v>14635</v>
      </c>
      <c r="ALD17">
        <v>213484</v>
      </c>
      <c r="ALE17">
        <v>411196</v>
      </c>
      <c r="ALF17">
        <v>13953</v>
      </c>
      <c r="ALG17">
        <v>6744</v>
      </c>
      <c r="ALH17">
        <v>4136</v>
      </c>
      <c r="ALI17">
        <v>54297</v>
      </c>
      <c r="ALJ17">
        <v>79131</v>
      </c>
      <c r="ALK17">
        <v>13239</v>
      </c>
      <c r="ALL17">
        <v>95816</v>
      </c>
      <c r="ALM17">
        <v>115556</v>
      </c>
      <c r="ALN17">
        <v>629229</v>
      </c>
      <c r="ALO17">
        <v>853840</v>
      </c>
      <c r="ALP17">
        <v>63</v>
      </c>
      <c r="ALQ17">
        <v>13277</v>
      </c>
      <c r="ALR17">
        <v>13340</v>
      </c>
      <c r="ALS17">
        <v>2738308</v>
      </c>
      <c r="ALT17">
        <v>37950</v>
      </c>
      <c r="ALU17">
        <v>619365</v>
      </c>
      <c r="ALV17">
        <v>310679</v>
      </c>
      <c r="ALW17">
        <v>1089074</v>
      </c>
      <c r="ALX17">
        <v>2057068</v>
      </c>
      <c r="ALY17">
        <v>37917</v>
      </c>
      <c r="ALZ17">
        <v>383763</v>
      </c>
      <c r="AMA17">
        <v>279885</v>
      </c>
      <c r="AMB17">
        <v>615780</v>
      </c>
      <c r="AMC17">
        <v>1317344</v>
      </c>
      <c r="AMD17">
        <v>34</v>
      </c>
      <c r="AME17">
        <v>235603</v>
      </c>
      <c r="AMF17">
        <v>30793</v>
      </c>
      <c r="AMG17">
        <v>473294</v>
      </c>
      <c r="AMH17">
        <v>739724</v>
      </c>
      <c r="AMI17">
        <v>6250</v>
      </c>
      <c r="AMJ17">
        <v>156128</v>
      </c>
      <c r="AMK17">
        <v>4651</v>
      </c>
      <c r="AML17">
        <v>135713</v>
      </c>
      <c r="AMM17">
        <v>302743</v>
      </c>
      <c r="AMN17">
        <v>5746821</v>
      </c>
      <c r="AMO17">
        <v>-495575</v>
      </c>
      <c r="AMP17">
        <v>-862222</v>
      </c>
      <c r="AMQ17">
        <v>-1357797</v>
      </c>
      <c r="AMR17">
        <v>96737</v>
      </c>
      <c r="AMS17">
        <v>365705</v>
      </c>
      <c r="AMT17">
        <v>203430</v>
      </c>
      <c r="AMU17">
        <v>896871</v>
      </c>
      <c r="AMV17">
        <v>1810926</v>
      </c>
      <c r="AMW17">
        <v>-10691</v>
      </c>
      <c r="AMX17">
        <v>-10691</v>
      </c>
      <c r="AMY17">
        <v>-59592</v>
      </c>
      <c r="AMZ17">
        <v>-80170</v>
      </c>
      <c r="ANA17">
        <v>-177573</v>
      </c>
      <c r="ANB17">
        <v>-328025</v>
      </c>
      <c r="ANC17">
        <v>-59592</v>
      </c>
      <c r="AND17">
        <v>-80014</v>
      </c>
      <c r="ANE17">
        <v>-177047</v>
      </c>
      <c r="ANF17">
        <v>-327344</v>
      </c>
      <c r="ANG17">
        <v>789148</v>
      </c>
      <c r="ANH17">
        <v>0</v>
      </c>
      <c r="ANI17">
        <v>0</v>
      </c>
      <c r="ANJ17">
        <v>2659</v>
      </c>
      <c r="ANK17">
        <v>525</v>
      </c>
      <c r="ANL17">
        <v>3184</v>
      </c>
      <c r="ANM17">
        <v>0</v>
      </c>
      <c r="ANN17">
        <v>0</v>
      </c>
      <c r="ANO17">
        <v>-2502</v>
      </c>
      <c r="ANP17">
        <v>0</v>
      </c>
      <c r="ANQ17">
        <v>-2502</v>
      </c>
      <c r="ANR17">
        <v>102665</v>
      </c>
      <c r="ANS17">
        <v>-49080</v>
      </c>
      <c r="ANT17">
        <v>5612</v>
      </c>
      <c r="ANU17">
        <v>60120</v>
      </c>
      <c r="ANV17">
        <v>-119317</v>
      </c>
      <c r="ANW17">
        <v>119317</v>
      </c>
      <c r="ANX17">
        <v>0</v>
      </c>
      <c r="ANY17">
        <v>2750</v>
      </c>
      <c r="ANZ17">
        <v>-1375</v>
      </c>
      <c r="AOA17">
        <v>-1300</v>
      </c>
      <c r="AOB17">
        <v>-75</v>
      </c>
      <c r="AOC17">
        <v>75</v>
      </c>
      <c r="AOD17">
        <v>76468</v>
      </c>
      <c r="AOE17">
        <v>260468</v>
      </c>
      <c r="AOF17">
        <v>336936</v>
      </c>
      <c r="AOG17">
        <v>8163</v>
      </c>
      <c r="AOH17">
        <v>34411</v>
      </c>
      <c r="AOI17">
        <v>42574</v>
      </c>
      <c r="AOJ17">
        <v>30226</v>
      </c>
      <c r="AOK17">
        <v>77797</v>
      </c>
      <c r="AOL17">
        <v>108023</v>
      </c>
      <c r="AOM17">
        <v>-78634</v>
      </c>
      <c r="AON17">
        <v>147393</v>
      </c>
      <c r="AOO17">
        <v>68759</v>
      </c>
      <c r="AOP17">
        <v>-36222</v>
      </c>
      <c r="AOQ17">
        <v>134236</v>
      </c>
      <c r="AOR17">
        <v>98014</v>
      </c>
      <c r="AOS17">
        <v>36222</v>
      </c>
      <c r="AOT17">
        <v>520071</v>
      </c>
      <c r="AOU17">
        <v>556293</v>
      </c>
      <c r="AOV17">
        <v>40467</v>
      </c>
      <c r="AOW17">
        <v>28916</v>
      </c>
      <c r="AOX17">
        <v>69383</v>
      </c>
      <c r="AOY17">
        <v>4850</v>
      </c>
      <c r="AOZ17">
        <v>14065</v>
      </c>
      <c r="APA17">
        <v>-19575</v>
      </c>
      <c r="APB17">
        <v>77636</v>
      </c>
      <c r="APC17">
        <v>58061</v>
      </c>
      <c r="APD17">
        <v>-39806</v>
      </c>
      <c r="APE17">
        <v>77946</v>
      </c>
      <c r="APF17">
        <v>38140</v>
      </c>
      <c r="APG17">
        <v>39806</v>
      </c>
      <c r="APH17">
        <v>106553</v>
      </c>
      <c r="API17">
        <v>146359</v>
      </c>
      <c r="APJ17">
        <v>-76786</v>
      </c>
      <c r="APK17">
        <v>86733</v>
      </c>
      <c r="APL17">
        <v>9947</v>
      </c>
      <c r="APM17">
        <v>0</v>
      </c>
      <c r="APN17">
        <v>74045</v>
      </c>
      <c r="APO17">
        <v>1502</v>
      </c>
      <c r="APP17">
        <v>1239</v>
      </c>
      <c r="APQ17">
        <v>922</v>
      </c>
      <c r="APR17">
        <v>2161</v>
      </c>
      <c r="APS17">
        <v>-1239</v>
      </c>
      <c r="APT17">
        <v>86733</v>
      </c>
      <c r="APU17">
        <v>85494</v>
      </c>
      <c r="APV17">
        <v>0</v>
      </c>
      <c r="APW17">
        <v>17877</v>
      </c>
      <c r="APX17">
        <v>2920</v>
      </c>
      <c r="APY17">
        <v>-17877</v>
      </c>
      <c r="APZ17">
        <v>20797</v>
      </c>
      <c r="AQA17">
        <v>112138</v>
      </c>
      <c r="AQB17">
        <v>143624</v>
      </c>
      <c r="AQC17">
        <v>255762</v>
      </c>
      <c r="AQD17">
        <v>-14563</v>
      </c>
      <c r="AQE17">
        <v>34411</v>
      </c>
      <c r="AQF17">
        <v>19848</v>
      </c>
      <c r="AQG17">
        <v>-57884</v>
      </c>
      <c r="AQH17">
        <v>74877</v>
      </c>
      <c r="AQI17">
        <v>16993</v>
      </c>
      <c r="AQJ17">
        <v>-38187</v>
      </c>
      <c r="AQK17">
        <v>49861</v>
      </c>
      <c r="AQL17">
        <v>11674</v>
      </c>
      <c r="AQM17">
        <v>-1505</v>
      </c>
      <c r="AQN17">
        <v>56003</v>
      </c>
      <c r="AQO17">
        <v>54498</v>
      </c>
      <c r="AQP17">
        <v>1505</v>
      </c>
      <c r="AQQ17">
        <v>302773</v>
      </c>
      <c r="AQR17">
        <v>304278</v>
      </c>
      <c r="AQS17">
        <v>648</v>
      </c>
      <c r="AQT17">
        <v>1195</v>
      </c>
      <c r="AQU17">
        <v>1843</v>
      </c>
      <c r="AQV17">
        <v>0</v>
      </c>
      <c r="AQW17">
        <v>0</v>
      </c>
      <c r="AQX17">
        <v>-4498</v>
      </c>
      <c r="AQY17">
        <v>2020</v>
      </c>
      <c r="AQZ17">
        <v>-2478</v>
      </c>
      <c r="ARA17">
        <v>3849</v>
      </c>
      <c r="ARB17">
        <v>-634</v>
      </c>
      <c r="ARC17">
        <v>3215</v>
      </c>
      <c r="ARD17">
        <v>-3849</v>
      </c>
      <c r="ARE17">
        <v>3215</v>
      </c>
      <c r="ARF17">
        <v>-634</v>
      </c>
      <c r="ARG17">
        <v>114188</v>
      </c>
      <c r="ARH17">
        <v>14555</v>
      </c>
      <c r="ARI17">
        <v>80738</v>
      </c>
      <c r="ARJ17">
        <v>236711</v>
      </c>
      <c r="ARK17">
        <v>446191</v>
      </c>
      <c r="ARL17">
        <v>123163</v>
      </c>
      <c r="ARM17">
        <v>24363</v>
      </c>
      <c r="ARN17">
        <v>-147622</v>
      </c>
      <c r="ARO17">
        <v>0</v>
      </c>
      <c r="ARP17">
        <v>97</v>
      </c>
      <c r="ARQ17">
        <v>1123</v>
      </c>
      <c r="ARR17">
        <v>1220</v>
      </c>
      <c r="ARS17">
        <v>-96</v>
      </c>
      <c r="ART17">
        <v>147622</v>
      </c>
      <c r="ARU17">
        <v>147526</v>
      </c>
      <c r="ARV17">
        <v>-50264</v>
      </c>
      <c r="ARW17">
        <v>-316344</v>
      </c>
      <c r="ARX17">
        <v>364350</v>
      </c>
      <c r="ARY17">
        <v>0</v>
      </c>
      <c r="ARZ17">
        <v>2258</v>
      </c>
      <c r="ASA17">
        <v>975</v>
      </c>
      <c r="ASB17">
        <v>3233</v>
      </c>
      <c r="ASC17">
        <v>-2258</v>
      </c>
      <c r="ASD17">
        <v>366608</v>
      </c>
      <c r="ASE17">
        <v>364350</v>
      </c>
      <c r="ASF17">
        <v>2812</v>
      </c>
      <c r="ASG17">
        <v>36229</v>
      </c>
      <c r="ASH17">
        <v>39041</v>
      </c>
      <c r="ASI17">
        <v>-33943</v>
      </c>
      <c r="ASJ17">
        <v>55794</v>
      </c>
      <c r="ASK17">
        <v>21851</v>
      </c>
      <c r="ASL17">
        <v>13626</v>
      </c>
      <c r="ASM17">
        <v>58364</v>
      </c>
      <c r="ASN17">
        <v>71990</v>
      </c>
      <c r="ASO17">
        <v>-20398</v>
      </c>
      <c r="ASP17">
        <v>31199</v>
      </c>
      <c r="ASQ17">
        <v>10801</v>
      </c>
      <c r="ASR17">
        <v>37903</v>
      </c>
      <c r="ASS17">
        <v>8926</v>
      </c>
      <c r="AST17">
        <v>46829</v>
      </c>
      <c r="ASU17">
        <v>-37903</v>
      </c>
      <c r="ASV17">
        <v>181586</v>
      </c>
      <c r="ASW17">
        <v>143683</v>
      </c>
      <c r="ASX17">
        <v>848</v>
      </c>
      <c r="ASY17">
        <v>-32169</v>
      </c>
      <c r="ASZ17">
        <v>36692</v>
      </c>
      <c r="ATA17">
        <v>4523</v>
      </c>
      <c r="ATB17">
        <v>7462</v>
      </c>
      <c r="ATC17">
        <v>19413</v>
      </c>
      <c r="ATD17">
        <v>-7399</v>
      </c>
      <c r="ATE17">
        <v>7399</v>
      </c>
      <c r="ATF17">
        <v>36692</v>
      </c>
      <c r="ATG17">
        <v>44091</v>
      </c>
      <c r="ATH17">
        <v>-11497</v>
      </c>
      <c r="ATI17">
        <v>-348</v>
      </c>
      <c r="ATJ17">
        <v>348</v>
      </c>
      <c r="ATK17">
        <v>11497</v>
      </c>
      <c r="ATL17">
        <v>11845</v>
      </c>
      <c r="ATM17">
        <v>848</v>
      </c>
      <c r="ATN17">
        <v>-20671</v>
      </c>
      <c r="ATO17">
        <v>25194</v>
      </c>
      <c r="ATP17">
        <v>4523</v>
      </c>
      <c r="ATQ17">
        <v>7462</v>
      </c>
      <c r="ATR17">
        <v>19413</v>
      </c>
      <c r="ATS17">
        <v>-7051</v>
      </c>
      <c r="ATT17">
        <v>7052</v>
      </c>
      <c r="ATU17">
        <v>25194</v>
      </c>
      <c r="ATV17">
        <v>32246</v>
      </c>
      <c r="ATW17">
        <v>256754</v>
      </c>
      <c r="ATX17">
        <v>3275</v>
      </c>
      <c r="ATY17">
        <v>-3274</v>
      </c>
      <c r="ATZ17">
        <v>260028</v>
      </c>
      <c r="AUA17">
        <v>256754</v>
      </c>
      <c r="AUB17">
        <v>-8151</v>
      </c>
      <c r="AUC17">
        <v>516653</v>
      </c>
      <c r="AUD17">
        <v>-472083</v>
      </c>
      <c r="AUE17">
        <v>-32720</v>
      </c>
      <c r="AUF17">
        <v>-3699</v>
      </c>
      <c r="AUG17">
        <v>4195</v>
      </c>
      <c r="AUH17">
        <v>496</v>
      </c>
      <c r="AUI17">
        <v>3699</v>
      </c>
      <c r="AUJ17">
        <v>512954</v>
      </c>
      <c r="AUK17">
        <v>516653</v>
      </c>
      <c r="AUL17">
        <v>2010</v>
      </c>
      <c r="AUM17">
        <v>2010</v>
      </c>
      <c r="AUN17">
        <v>2010</v>
      </c>
      <c r="AUO17">
        <v>2010</v>
      </c>
      <c r="AUP17">
        <v>2010</v>
      </c>
      <c r="AUQ17">
        <v>2010</v>
      </c>
      <c r="AUR17">
        <v>-4513</v>
      </c>
      <c r="AUS17">
        <v>34133</v>
      </c>
      <c r="AUT17">
        <v>2408</v>
      </c>
      <c r="AUU17">
        <v>36541</v>
      </c>
      <c r="AUV17">
        <v>-14617</v>
      </c>
      <c r="AUW17">
        <v>-15003</v>
      </c>
      <c r="AUX17">
        <v>0</v>
      </c>
      <c r="AUY17">
        <v>36541</v>
      </c>
      <c r="AUZ17">
        <v>-4513</v>
      </c>
      <c r="AVA17">
        <v>290887</v>
      </c>
      <c r="AVB17">
        <v>2408</v>
      </c>
      <c r="AVC17">
        <v>293295</v>
      </c>
      <c r="AVD17">
        <v>-14617</v>
      </c>
      <c r="AVE17">
        <v>-15003</v>
      </c>
      <c r="AVF17">
        <v>3275</v>
      </c>
      <c r="AVG17">
        <v>-3275</v>
      </c>
      <c r="AVH17">
        <v>296570</v>
      </c>
      <c r="AVI17">
        <v>293295</v>
      </c>
      <c r="AVJ17">
        <v>-50013</v>
      </c>
      <c r="AVK17">
        <v>-313186</v>
      </c>
      <c r="AVL17">
        <v>885290</v>
      </c>
      <c r="AVM17">
        <v>57652</v>
      </c>
      <c r="AVN17">
        <v>942942</v>
      </c>
      <c r="AVO17">
        <v>-532817</v>
      </c>
      <c r="AVP17">
        <v>10726</v>
      </c>
      <c r="AVQ17">
        <v>5198</v>
      </c>
      <c r="AVR17">
        <v>15924</v>
      </c>
      <c r="AVS17">
        <v>-10726</v>
      </c>
      <c r="AVT17">
        <v>953668</v>
      </c>
      <c r="AVU17">
        <v>942942</v>
      </c>
      <c r="AVV17">
        <v>187086</v>
      </c>
      <c r="AVW17">
        <v>510130</v>
      </c>
      <c r="AVX17">
        <v>870061</v>
      </c>
      <c r="AVY17">
        <v>236711</v>
      </c>
      <c r="AVZ17">
        <v>1803988</v>
      </c>
      <c r="AWA17">
        <v>177952</v>
      </c>
      <c r="AWB17">
        <v>455496</v>
      </c>
      <c r="AWC17">
        <v>805459</v>
      </c>
      <c r="AWD17">
        <v>44397</v>
      </c>
      <c r="AWE17">
        <v>1483304</v>
      </c>
    </row>
    <row r="18" spans="1:1279" x14ac:dyDescent="0.2">
      <c r="A18" t="s">
        <v>1367</v>
      </c>
      <c r="B18">
        <v>40131</v>
      </c>
      <c r="C18">
        <v>55211</v>
      </c>
      <c r="D18">
        <v>146292</v>
      </c>
      <c r="E18">
        <v>380827</v>
      </c>
      <c r="F18">
        <v>622462</v>
      </c>
      <c r="G18">
        <v>-490610</v>
      </c>
      <c r="H18">
        <v>-884899</v>
      </c>
      <c r="I18">
        <v>-1375510</v>
      </c>
      <c r="J18">
        <v>5031</v>
      </c>
      <c r="K18">
        <v>12828</v>
      </c>
      <c r="L18">
        <v>17859</v>
      </c>
      <c r="M18">
        <v>-10159</v>
      </c>
      <c r="N18">
        <v>17065</v>
      </c>
      <c r="O18">
        <v>6906</v>
      </c>
      <c r="P18">
        <v>7516</v>
      </c>
      <c r="Q18">
        <v>20172</v>
      </c>
      <c r="R18">
        <v>27688</v>
      </c>
      <c r="S18">
        <v>2873</v>
      </c>
      <c r="T18">
        <v>16270</v>
      </c>
      <c r="U18">
        <v>19143</v>
      </c>
      <c r="V18">
        <v>-5261</v>
      </c>
      <c r="W18">
        <v>5820</v>
      </c>
      <c r="X18">
        <v>559</v>
      </c>
      <c r="Y18">
        <v>5261</v>
      </c>
      <c r="Z18">
        <v>66335</v>
      </c>
      <c r="AA18">
        <v>71596</v>
      </c>
      <c r="AB18">
        <v>-58074</v>
      </c>
      <c r="AC18">
        <v>0</v>
      </c>
      <c r="AD18">
        <v>58074</v>
      </c>
      <c r="AE18">
        <v>0</v>
      </c>
      <c r="AF18">
        <v>0</v>
      </c>
      <c r="AG18">
        <v>0</v>
      </c>
      <c r="AH18">
        <v>58074</v>
      </c>
      <c r="AI18">
        <v>58074</v>
      </c>
      <c r="AJ18">
        <v>9794</v>
      </c>
      <c r="AK18">
        <v>55210</v>
      </c>
      <c r="AL18">
        <v>66046</v>
      </c>
      <c r="AM18">
        <v>193068</v>
      </c>
      <c r="AN18">
        <v>324119</v>
      </c>
      <c r="AO18">
        <v>-993979</v>
      </c>
      <c r="AP18">
        <v>3860775</v>
      </c>
      <c r="AQ18">
        <v>3514293</v>
      </c>
      <c r="AR18">
        <v>346482</v>
      </c>
      <c r="AS18">
        <v>-181</v>
      </c>
      <c r="AT18">
        <v>0</v>
      </c>
      <c r="AU18">
        <v>-181</v>
      </c>
      <c r="AV18">
        <v>130393</v>
      </c>
      <c r="AW18">
        <v>55362</v>
      </c>
      <c r="AX18">
        <v>75031</v>
      </c>
      <c r="AY18">
        <v>54980</v>
      </c>
      <c r="AZ18">
        <v>-3758</v>
      </c>
      <c r="BA18">
        <v>58738</v>
      </c>
      <c r="BB18">
        <v>223081</v>
      </c>
      <c r="BC18">
        <v>893048</v>
      </c>
      <c r="BD18">
        <v>-669967</v>
      </c>
      <c r="BE18">
        <v>0</v>
      </c>
      <c r="BF18">
        <v>0</v>
      </c>
      <c r="BG18">
        <v>0</v>
      </c>
      <c r="BH18">
        <v>5457</v>
      </c>
      <c r="BI18">
        <v>64948</v>
      </c>
      <c r="BJ18">
        <v>-59491</v>
      </c>
      <c r="BK18">
        <v>-966</v>
      </c>
      <c r="BL18">
        <v>66545</v>
      </c>
      <c r="BM18">
        <v>-67511</v>
      </c>
      <c r="BN18">
        <v>156584</v>
      </c>
      <c r="BO18">
        <v>12547</v>
      </c>
      <c r="BP18">
        <v>144037</v>
      </c>
      <c r="BQ18">
        <v>0</v>
      </c>
      <c r="BR18">
        <v>-1091</v>
      </c>
      <c r="BS18">
        <v>187</v>
      </c>
      <c r="BT18">
        <v>-1278</v>
      </c>
      <c r="BU18">
        <v>-5284</v>
      </c>
      <c r="BV18">
        <v>-2486</v>
      </c>
      <c r="BW18">
        <v>-2798</v>
      </c>
      <c r="BX18">
        <v>3483008</v>
      </c>
      <c r="BY18">
        <v>3279916</v>
      </c>
      <c r="BZ18">
        <v>203092</v>
      </c>
      <c r="CA18">
        <v>-179</v>
      </c>
      <c r="CB18">
        <v>0</v>
      </c>
      <c r="CC18">
        <v>-179</v>
      </c>
      <c r="CD18">
        <v>127558</v>
      </c>
      <c r="CE18">
        <v>53235</v>
      </c>
      <c r="CF18">
        <v>74323</v>
      </c>
      <c r="CG18">
        <v>46301</v>
      </c>
      <c r="CH18">
        <v>98491</v>
      </c>
      <c r="CI18">
        <v>-52190</v>
      </c>
      <c r="CJ18">
        <v>223080</v>
      </c>
      <c r="CK18">
        <v>846235</v>
      </c>
      <c r="CL18">
        <v>-623155</v>
      </c>
      <c r="CM18">
        <v>0</v>
      </c>
      <c r="CN18">
        <v>0</v>
      </c>
      <c r="CO18">
        <v>0</v>
      </c>
      <c r="CP18">
        <v>5447</v>
      </c>
      <c r="CQ18">
        <v>64864</v>
      </c>
      <c r="CR18">
        <v>-59417</v>
      </c>
      <c r="CS18">
        <v>-957</v>
      </c>
      <c r="CT18">
        <v>49849</v>
      </c>
      <c r="CU18">
        <v>-50806</v>
      </c>
      <c r="CV18">
        <v>148751</v>
      </c>
      <c r="CW18">
        <v>12547</v>
      </c>
      <c r="CX18">
        <v>136204</v>
      </c>
      <c r="CY18">
        <v>0</v>
      </c>
      <c r="CZ18">
        <v>-1376</v>
      </c>
      <c r="DA18">
        <v>187</v>
      </c>
      <c r="DB18">
        <v>-1563</v>
      </c>
      <c r="DC18">
        <v>-1744</v>
      </c>
      <c r="DD18">
        <v>-2486</v>
      </c>
      <c r="DE18">
        <v>742</v>
      </c>
      <c r="DF18">
        <v>203375</v>
      </c>
      <c r="DG18">
        <v>129207</v>
      </c>
      <c r="DH18">
        <v>74168</v>
      </c>
      <c r="DI18">
        <v>185</v>
      </c>
      <c r="DJ18">
        <v>-18572</v>
      </c>
      <c r="DK18">
        <v>3381</v>
      </c>
      <c r="DL18">
        <v>-21953</v>
      </c>
      <c r="DM18">
        <v>30603</v>
      </c>
      <c r="DN18">
        <v>10222</v>
      </c>
      <c r="DO18">
        <v>20381</v>
      </c>
      <c r="DP18">
        <v>1357021</v>
      </c>
      <c r="DQ18">
        <v>1147329</v>
      </c>
      <c r="DR18">
        <v>209692</v>
      </c>
      <c r="DS18">
        <v>3</v>
      </c>
      <c r="DT18">
        <v>9</v>
      </c>
      <c r="DU18">
        <v>-6</v>
      </c>
      <c r="DV18">
        <v>24286</v>
      </c>
      <c r="DW18">
        <v>15677</v>
      </c>
      <c r="DX18">
        <v>8609</v>
      </c>
      <c r="DY18">
        <v>97295</v>
      </c>
      <c r="DZ18">
        <v>15423</v>
      </c>
      <c r="EA18">
        <v>81872</v>
      </c>
      <c r="EB18">
        <v>4058214</v>
      </c>
      <c r="EC18">
        <v>4267906</v>
      </c>
      <c r="ED18">
        <v>-209692</v>
      </c>
      <c r="EE18">
        <v>6</v>
      </c>
      <c r="EF18">
        <v>0</v>
      </c>
      <c r="EG18">
        <v>6</v>
      </c>
      <c r="EH18">
        <v>113057</v>
      </c>
      <c r="EI18">
        <v>121666</v>
      </c>
      <c r="EJ18">
        <v>-8609</v>
      </c>
      <c r="EK18">
        <v>74203</v>
      </c>
      <c r="EL18">
        <v>156075</v>
      </c>
      <c r="EM18">
        <v>-81872</v>
      </c>
      <c r="EN18">
        <v>204944</v>
      </c>
      <c r="EO18">
        <v>133507</v>
      </c>
      <c r="EP18">
        <v>71437</v>
      </c>
      <c r="EQ18">
        <v>187</v>
      </c>
      <c r="ER18">
        <v>-10899</v>
      </c>
      <c r="ES18">
        <v>3393</v>
      </c>
      <c r="ET18">
        <v>-14292</v>
      </c>
      <c r="EU18">
        <v>22314</v>
      </c>
      <c r="EV18">
        <v>9791</v>
      </c>
      <c r="EW18">
        <v>12523</v>
      </c>
      <c r="EX18">
        <v>1468802</v>
      </c>
      <c r="EY18">
        <v>1360791</v>
      </c>
      <c r="EZ18">
        <v>108011</v>
      </c>
      <c r="FA18">
        <v>2</v>
      </c>
      <c r="FB18">
        <v>8</v>
      </c>
      <c r="FC18">
        <v>-6</v>
      </c>
      <c r="FD18">
        <v>20416</v>
      </c>
      <c r="FE18">
        <v>20386</v>
      </c>
      <c r="FF18">
        <v>30</v>
      </c>
      <c r="FG18">
        <v>9352</v>
      </c>
      <c r="FH18">
        <v>10303</v>
      </c>
      <c r="FI18">
        <v>-951</v>
      </c>
      <c r="FJ18">
        <v>4445384</v>
      </c>
      <c r="FK18">
        <v>4553395</v>
      </c>
      <c r="FL18">
        <v>-108011</v>
      </c>
      <c r="FM18">
        <v>6</v>
      </c>
      <c r="FN18">
        <v>0</v>
      </c>
      <c r="FO18">
        <v>6</v>
      </c>
      <c r="FP18">
        <v>123860</v>
      </c>
      <c r="FQ18">
        <v>123890</v>
      </c>
      <c r="FR18">
        <v>-30</v>
      </c>
      <c r="FS18">
        <v>71043</v>
      </c>
      <c r="FT18">
        <v>70092</v>
      </c>
      <c r="FU18">
        <v>951</v>
      </c>
      <c r="FV18">
        <v>377767</v>
      </c>
      <c r="FW18">
        <v>234377</v>
      </c>
      <c r="FX18">
        <v>143390</v>
      </c>
      <c r="FY18">
        <v>-3</v>
      </c>
      <c r="FZ18">
        <v>0</v>
      </c>
      <c r="GA18">
        <v>-3</v>
      </c>
      <c r="GB18">
        <v>2835</v>
      </c>
      <c r="GC18">
        <v>2127</v>
      </c>
      <c r="GD18">
        <v>708</v>
      </c>
      <c r="GE18">
        <v>8679</v>
      </c>
      <c r="GF18">
        <v>-102248</v>
      </c>
      <c r="GG18">
        <v>110927</v>
      </c>
      <c r="GH18">
        <v>1</v>
      </c>
      <c r="GI18">
        <v>46813</v>
      </c>
      <c r="GJ18">
        <v>-46812</v>
      </c>
      <c r="GK18">
        <v>0</v>
      </c>
      <c r="GL18">
        <v>10</v>
      </c>
      <c r="GM18">
        <v>84</v>
      </c>
      <c r="GN18">
        <v>-74</v>
      </c>
      <c r="GO18">
        <v>-10</v>
      </c>
      <c r="GP18">
        <v>16696</v>
      </c>
      <c r="GQ18">
        <v>-16706</v>
      </c>
      <c r="GR18">
        <v>7833</v>
      </c>
      <c r="GS18">
        <v>0</v>
      </c>
      <c r="GT18">
        <v>285</v>
      </c>
      <c r="GU18">
        <v>-3541</v>
      </c>
      <c r="GV18">
        <v>1569</v>
      </c>
      <c r="GW18">
        <v>4300</v>
      </c>
      <c r="GX18">
        <v>-2731</v>
      </c>
      <c r="GY18">
        <v>3</v>
      </c>
      <c r="GZ18">
        <v>7673</v>
      </c>
      <c r="HA18">
        <v>12</v>
      </c>
      <c r="HB18">
        <v>7661</v>
      </c>
      <c r="HC18">
        <v>-8289</v>
      </c>
      <c r="HD18">
        <v>-431</v>
      </c>
      <c r="HE18">
        <v>-7858</v>
      </c>
      <c r="HF18">
        <v>111781</v>
      </c>
      <c r="HG18">
        <v>213462</v>
      </c>
      <c r="HH18">
        <v>-101681</v>
      </c>
      <c r="HI18">
        <v>-1</v>
      </c>
      <c r="HJ18">
        <v>-1</v>
      </c>
      <c r="HK18">
        <v>0</v>
      </c>
      <c r="HL18">
        <v>-3870</v>
      </c>
      <c r="HM18">
        <v>4709</v>
      </c>
      <c r="HN18">
        <v>-8579</v>
      </c>
      <c r="HO18">
        <v>-87943</v>
      </c>
      <c r="HP18">
        <v>-5120</v>
      </c>
      <c r="HQ18">
        <v>-82823</v>
      </c>
      <c r="HR18">
        <v>387170</v>
      </c>
      <c r="HS18">
        <v>285489</v>
      </c>
      <c r="HT18">
        <v>101681</v>
      </c>
      <c r="HU18">
        <v>0</v>
      </c>
      <c r="HV18">
        <v>0</v>
      </c>
      <c r="HW18">
        <v>0</v>
      </c>
      <c r="HX18">
        <v>10802</v>
      </c>
      <c r="HY18">
        <v>2223</v>
      </c>
      <c r="HZ18">
        <v>8579</v>
      </c>
      <c r="IA18">
        <v>-3161</v>
      </c>
      <c r="IB18">
        <v>-85984</v>
      </c>
      <c r="IC18">
        <v>82823</v>
      </c>
      <c r="ID18">
        <v>198700</v>
      </c>
      <c r="IE18">
        <v>-11</v>
      </c>
      <c r="IF18">
        <v>124556</v>
      </c>
      <c r="IG18">
        <v>-4828</v>
      </c>
      <c r="IH18">
        <v>12082</v>
      </c>
      <c r="II18">
        <v>0</v>
      </c>
      <c r="IJ18">
        <v>5979</v>
      </c>
      <c r="IK18">
        <v>-1795</v>
      </c>
      <c r="IL18">
        <v>872</v>
      </c>
      <c r="IM18">
        <v>0</v>
      </c>
      <c r="IN18">
        <v>-48</v>
      </c>
      <c r="IO18">
        <v>509</v>
      </c>
      <c r="IP18">
        <v>-102494</v>
      </c>
      <c r="IQ18">
        <v>13</v>
      </c>
      <c r="IR18">
        <v>-66118</v>
      </c>
      <c r="IS18">
        <v>17000</v>
      </c>
      <c r="IT18">
        <v>-109161</v>
      </c>
      <c r="IU18">
        <v>-2</v>
      </c>
      <c r="IV18">
        <v>-64370</v>
      </c>
      <c r="IW18">
        <v>-10886</v>
      </c>
      <c r="IX18">
        <v>109161</v>
      </c>
      <c r="IY18">
        <v>2</v>
      </c>
      <c r="IZ18">
        <v>64370</v>
      </c>
      <c r="JA18">
        <v>10886</v>
      </c>
      <c r="JB18">
        <v>3271192</v>
      </c>
      <c r="JC18">
        <v>3704245</v>
      </c>
      <c r="JD18">
        <v>-433053</v>
      </c>
      <c r="JE18">
        <v>0</v>
      </c>
      <c r="JF18">
        <v>0</v>
      </c>
      <c r="JG18">
        <v>0</v>
      </c>
      <c r="JH18">
        <v>-23093</v>
      </c>
      <c r="JI18">
        <v>-147648</v>
      </c>
      <c r="JJ18">
        <v>124555</v>
      </c>
      <c r="JK18">
        <v>139890</v>
      </c>
      <c r="JL18">
        <v>211818</v>
      </c>
      <c r="JM18">
        <v>-71928</v>
      </c>
      <c r="JN18">
        <v>411942</v>
      </c>
      <c r="JO18">
        <v>0</v>
      </c>
      <c r="JP18">
        <v>3617</v>
      </c>
      <c r="JQ18">
        <v>3403</v>
      </c>
      <c r="JR18">
        <v>1301447</v>
      </c>
      <c r="JS18">
        <v>0</v>
      </c>
      <c r="JT18">
        <v>-147243</v>
      </c>
      <c r="JU18">
        <v>-21237</v>
      </c>
      <c r="JV18">
        <v>890155</v>
      </c>
      <c r="JW18">
        <v>1285492</v>
      </c>
      <c r="JX18">
        <v>-395337</v>
      </c>
      <c r="JY18">
        <v>0</v>
      </c>
      <c r="JZ18">
        <v>15140</v>
      </c>
      <c r="KA18">
        <v>-50938</v>
      </c>
      <c r="KB18">
        <v>66078</v>
      </c>
      <c r="KC18">
        <v>203000</v>
      </c>
      <c r="KD18">
        <v>159984</v>
      </c>
      <c r="KE18">
        <v>43016</v>
      </c>
      <c r="KF18">
        <v>17427</v>
      </c>
      <c r="KG18">
        <v>0</v>
      </c>
      <c r="KH18">
        <v>-294</v>
      </c>
      <c r="KI18">
        <v>1604</v>
      </c>
      <c r="KJ18">
        <v>294145</v>
      </c>
      <c r="KK18">
        <v>0</v>
      </c>
      <c r="KL18">
        <v>-19006</v>
      </c>
      <c r="KM18">
        <v>18336</v>
      </c>
      <c r="KN18">
        <v>173364</v>
      </c>
      <c r="KO18">
        <v>-5</v>
      </c>
      <c r="KP18">
        <v>-45612</v>
      </c>
      <c r="KQ18">
        <v>-54492</v>
      </c>
      <c r="KR18">
        <v>24916</v>
      </c>
      <c r="KS18">
        <v>114514</v>
      </c>
      <c r="KT18">
        <v>-89598</v>
      </c>
      <c r="KU18">
        <v>0</v>
      </c>
      <c r="KV18">
        <v>-5</v>
      </c>
      <c r="KW18">
        <v>5</v>
      </c>
      <c r="KX18">
        <v>1177</v>
      </c>
      <c r="KY18">
        <v>2342</v>
      </c>
      <c r="KZ18">
        <v>-1165</v>
      </c>
      <c r="LA18">
        <v>-605</v>
      </c>
      <c r="LB18">
        <v>7859</v>
      </c>
      <c r="LC18">
        <v>-8464</v>
      </c>
      <c r="LD18">
        <v>1375090</v>
      </c>
      <c r="LE18">
        <v>1285492</v>
      </c>
      <c r="LF18">
        <v>89598</v>
      </c>
      <c r="LG18">
        <v>-5</v>
      </c>
      <c r="LH18">
        <v>-49773</v>
      </c>
      <c r="LI18">
        <v>-50938</v>
      </c>
      <c r="LJ18">
        <v>1165</v>
      </c>
      <c r="LK18">
        <v>168448</v>
      </c>
      <c r="LL18">
        <v>159984</v>
      </c>
      <c r="LM18">
        <v>8464</v>
      </c>
      <c r="LN18">
        <v>1642617</v>
      </c>
      <c r="LO18">
        <v>2287720</v>
      </c>
      <c r="LP18">
        <v>-645103</v>
      </c>
      <c r="LQ18">
        <v>-12</v>
      </c>
      <c r="LR18">
        <v>-111158</v>
      </c>
      <c r="LS18">
        <v>-184284</v>
      </c>
      <c r="LT18">
        <v>73126</v>
      </c>
      <c r="LU18">
        <v>-4228</v>
      </c>
      <c r="LV18">
        <v>-93307</v>
      </c>
      <c r="LW18">
        <v>89079</v>
      </c>
      <c r="LX18">
        <v>952022</v>
      </c>
      <c r="LY18">
        <v>1587255</v>
      </c>
      <c r="LZ18">
        <v>-635233</v>
      </c>
      <c r="MA18">
        <v>0</v>
      </c>
      <c r="MB18">
        <v>-12</v>
      </c>
      <c r="MC18">
        <v>12</v>
      </c>
      <c r="MD18">
        <v>-104028</v>
      </c>
      <c r="ME18">
        <v>-49972</v>
      </c>
      <c r="MF18">
        <v>-54056</v>
      </c>
      <c r="MG18">
        <v>41879</v>
      </c>
      <c r="MH18">
        <v>41197</v>
      </c>
      <c r="MI18">
        <v>682</v>
      </c>
      <c r="MJ18">
        <v>6627198</v>
      </c>
      <c r="MK18">
        <v>5991965</v>
      </c>
      <c r="ML18">
        <v>635233</v>
      </c>
      <c r="MM18">
        <v>-12</v>
      </c>
      <c r="MN18">
        <v>0</v>
      </c>
      <c r="MO18">
        <v>-12</v>
      </c>
      <c r="MP18">
        <v>-277877</v>
      </c>
      <c r="MQ18">
        <v>-331933</v>
      </c>
      <c r="MR18">
        <v>54056</v>
      </c>
      <c r="MS18">
        <v>117829</v>
      </c>
      <c r="MT18">
        <v>118511</v>
      </c>
      <c r="MU18">
        <v>-682</v>
      </c>
      <c r="MV18">
        <v>2381037</v>
      </c>
      <c r="MW18">
        <v>2418753</v>
      </c>
      <c r="MX18">
        <v>-37716</v>
      </c>
      <c r="MY18">
        <v>0</v>
      </c>
      <c r="MZ18">
        <v>0</v>
      </c>
      <c r="NA18">
        <v>0</v>
      </c>
      <c r="NB18">
        <v>-38232</v>
      </c>
      <c r="NC18">
        <v>-96711</v>
      </c>
      <c r="ND18">
        <v>58479</v>
      </c>
      <c r="NE18">
        <v>-63111</v>
      </c>
      <c r="NF18">
        <v>51834</v>
      </c>
      <c r="NG18">
        <v>-114945</v>
      </c>
      <c r="NH18">
        <v>394516</v>
      </c>
      <c r="NI18">
        <v>0</v>
      </c>
      <c r="NJ18">
        <v>3911</v>
      </c>
      <c r="NK18">
        <v>1800</v>
      </c>
      <c r="NL18">
        <v>1007302</v>
      </c>
      <c r="NM18">
        <v>0</v>
      </c>
      <c r="NN18">
        <v>-128236</v>
      </c>
      <c r="NO18">
        <v>-39572</v>
      </c>
      <c r="NP18">
        <v>1469253</v>
      </c>
      <c r="NQ18">
        <v>2287720</v>
      </c>
      <c r="NR18">
        <v>-818467</v>
      </c>
      <c r="NS18">
        <v>-7</v>
      </c>
      <c r="NT18">
        <v>-65546</v>
      </c>
      <c r="NU18">
        <v>-184284</v>
      </c>
      <c r="NV18">
        <v>118738</v>
      </c>
      <c r="NW18">
        <v>50264</v>
      </c>
      <c r="NX18">
        <v>-93307</v>
      </c>
      <c r="NY18">
        <v>143571</v>
      </c>
      <c r="NZ18">
        <v>927106</v>
      </c>
      <c r="OA18">
        <v>1472741</v>
      </c>
      <c r="OB18">
        <v>-545635</v>
      </c>
      <c r="OC18">
        <v>0</v>
      </c>
      <c r="OD18">
        <v>-7</v>
      </c>
      <c r="OE18">
        <v>7</v>
      </c>
      <c r="OF18">
        <v>-105205</v>
      </c>
      <c r="OG18">
        <v>-52314</v>
      </c>
      <c r="OH18">
        <v>-52891</v>
      </c>
      <c r="OI18">
        <v>42484</v>
      </c>
      <c r="OJ18">
        <v>33338</v>
      </c>
      <c r="OK18">
        <v>9146</v>
      </c>
      <c r="OL18">
        <v>5252108</v>
      </c>
      <c r="OM18">
        <v>4706473</v>
      </c>
      <c r="ON18">
        <v>545635</v>
      </c>
      <c r="OO18">
        <v>-7</v>
      </c>
      <c r="OP18">
        <v>0</v>
      </c>
      <c r="OQ18">
        <v>-7</v>
      </c>
      <c r="OR18">
        <v>-228104</v>
      </c>
      <c r="OS18">
        <v>-280995</v>
      </c>
      <c r="OT18">
        <v>52891</v>
      </c>
      <c r="OU18">
        <v>-50619</v>
      </c>
      <c r="OV18">
        <v>-41473</v>
      </c>
      <c r="OW18">
        <v>-9146</v>
      </c>
      <c r="OX18">
        <v>9222</v>
      </c>
      <c r="OY18">
        <v>2382275</v>
      </c>
      <c r="OZ18">
        <v>-2373053</v>
      </c>
      <c r="PA18">
        <v>0</v>
      </c>
      <c r="PB18">
        <v>0</v>
      </c>
      <c r="PC18">
        <v>173359</v>
      </c>
      <c r="PD18">
        <v>-173359</v>
      </c>
      <c r="PE18">
        <v>2565</v>
      </c>
      <c r="PF18">
        <v>53700</v>
      </c>
      <c r="PG18">
        <v>-51135</v>
      </c>
      <c r="PH18">
        <v>1376</v>
      </c>
      <c r="PI18">
        <v>0</v>
      </c>
      <c r="PJ18">
        <v>17</v>
      </c>
      <c r="PK18">
        <v>225</v>
      </c>
      <c r="PL18">
        <v>2337115</v>
      </c>
      <c r="PM18">
        <v>0</v>
      </c>
      <c r="PN18">
        <v>171296</v>
      </c>
      <c r="PO18">
        <v>51599</v>
      </c>
      <c r="PP18">
        <v>-1231532</v>
      </c>
      <c r="PQ18">
        <v>0</v>
      </c>
      <c r="PR18">
        <v>-48825</v>
      </c>
      <c r="PS18">
        <v>-31163</v>
      </c>
      <c r="PT18">
        <v>0</v>
      </c>
      <c r="PU18">
        <v>0</v>
      </c>
      <c r="PV18">
        <v>0</v>
      </c>
      <c r="PW18">
        <v>0</v>
      </c>
      <c r="PX18">
        <v>1231532</v>
      </c>
      <c r="PY18">
        <v>0</v>
      </c>
      <c r="PZ18">
        <v>48825</v>
      </c>
      <c r="QA18">
        <v>31163</v>
      </c>
      <c r="QB18">
        <v>0</v>
      </c>
      <c r="QC18">
        <v>0</v>
      </c>
      <c r="QD18">
        <v>0</v>
      </c>
      <c r="QE18">
        <v>0</v>
      </c>
      <c r="QF18">
        <v>1231532</v>
      </c>
      <c r="QG18">
        <v>0</v>
      </c>
      <c r="QH18">
        <v>48825</v>
      </c>
      <c r="QI18">
        <v>31163</v>
      </c>
      <c r="QJ18">
        <v>28921</v>
      </c>
      <c r="QK18">
        <v>0</v>
      </c>
      <c r="QL18">
        <v>362</v>
      </c>
      <c r="QM18">
        <v>1643</v>
      </c>
      <c r="QN18">
        <v>9222</v>
      </c>
      <c r="QO18">
        <v>99562</v>
      </c>
      <c r="QP18">
        <v>-90340</v>
      </c>
      <c r="QQ18">
        <v>0</v>
      </c>
      <c r="QR18">
        <v>0</v>
      </c>
      <c r="QS18">
        <v>1245</v>
      </c>
      <c r="QT18">
        <v>-1245</v>
      </c>
      <c r="QU18">
        <v>2565</v>
      </c>
      <c r="QV18">
        <v>6096</v>
      </c>
      <c r="QW18">
        <v>-3531</v>
      </c>
      <c r="QX18">
        <v>1376</v>
      </c>
      <c r="QY18">
        <v>0</v>
      </c>
      <c r="QZ18">
        <v>17</v>
      </c>
      <c r="RA18">
        <v>225</v>
      </c>
      <c r="RB18">
        <v>68698</v>
      </c>
      <c r="RC18">
        <v>0</v>
      </c>
      <c r="RD18">
        <v>859</v>
      </c>
      <c r="RE18">
        <v>4219</v>
      </c>
      <c r="RF18">
        <v>28921</v>
      </c>
      <c r="RG18">
        <v>0</v>
      </c>
      <c r="RH18">
        <v>362</v>
      </c>
      <c r="RI18">
        <v>1643</v>
      </c>
      <c r="RJ18">
        <v>-8655</v>
      </c>
      <c r="RK18">
        <v>0</v>
      </c>
      <c r="RL18">
        <v>7</v>
      </c>
      <c r="RM18">
        <v>-2554</v>
      </c>
      <c r="RN18">
        <v>108216</v>
      </c>
      <c r="RO18">
        <v>99562</v>
      </c>
      <c r="RP18">
        <v>8654</v>
      </c>
      <c r="RQ18">
        <v>0</v>
      </c>
      <c r="RR18">
        <v>1238</v>
      </c>
      <c r="RS18">
        <v>1245</v>
      </c>
      <c r="RT18">
        <v>-7</v>
      </c>
      <c r="RU18">
        <v>8651</v>
      </c>
      <c r="RV18">
        <v>6096</v>
      </c>
      <c r="RW18">
        <v>2555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-1051181</v>
      </c>
      <c r="SW18">
        <v>0</v>
      </c>
      <c r="SX18">
        <v>-123289</v>
      </c>
      <c r="SY18">
        <v>-16440</v>
      </c>
      <c r="SZ18">
        <v>0</v>
      </c>
      <c r="TA18">
        <v>0</v>
      </c>
      <c r="TB18">
        <v>0</v>
      </c>
      <c r="TC18">
        <v>0</v>
      </c>
      <c r="TD18">
        <v>1036885</v>
      </c>
      <c r="TE18">
        <v>0</v>
      </c>
      <c r="TF18">
        <v>121613</v>
      </c>
      <c r="TG18">
        <v>16217</v>
      </c>
      <c r="TH18">
        <v>0</v>
      </c>
      <c r="TI18">
        <v>0</v>
      </c>
      <c r="TJ18">
        <v>0</v>
      </c>
      <c r="TK18">
        <v>0</v>
      </c>
      <c r="TL18">
        <v>14296</v>
      </c>
      <c r="TM18">
        <v>0</v>
      </c>
      <c r="TN18">
        <v>1677</v>
      </c>
      <c r="TO18">
        <v>224</v>
      </c>
      <c r="TP18">
        <v>1036885</v>
      </c>
      <c r="TQ18">
        <v>1051181</v>
      </c>
      <c r="TR18">
        <v>-14296</v>
      </c>
      <c r="TS18">
        <v>0</v>
      </c>
      <c r="TT18">
        <v>121613</v>
      </c>
      <c r="TU18">
        <v>123289</v>
      </c>
      <c r="TV18">
        <v>-1676</v>
      </c>
      <c r="TW18">
        <v>16217</v>
      </c>
      <c r="TX18">
        <v>16440</v>
      </c>
      <c r="TY18">
        <v>-223</v>
      </c>
      <c r="TZ18">
        <v>14296</v>
      </c>
      <c r="UA18">
        <v>8655</v>
      </c>
      <c r="UB18">
        <v>5641</v>
      </c>
      <c r="UC18">
        <v>0</v>
      </c>
      <c r="UD18">
        <v>1677</v>
      </c>
      <c r="UE18">
        <v>-7</v>
      </c>
      <c r="UF18">
        <v>1684</v>
      </c>
      <c r="UG18">
        <v>224</v>
      </c>
      <c r="UH18">
        <v>2554</v>
      </c>
      <c r="UI18">
        <v>-2330</v>
      </c>
      <c r="UJ18">
        <v>2376633</v>
      </c>
      <c r="UK18">
        <v>2382275</v>
      </c>
      <c r="UL18">
        <v>-5642</v>
      </c>
      <c r="UM18">
        <v>0</v>
      </c>
      <c r="UN18">
        <v>171675</v>
      </c>
      <c r="UO18">
        <v>173359</v>
      </c>
      <c r="UP18">
        <v>-1684</v>
      </c>
      <c r="UQ18">
        <v>56031</v>
      </c>
      <c r="UR18">
        <v>53700</v>
      </c>
      <c r="US18">
        <v>2331</v>
      </c>
      <c r="UT18">
        <v>5065305</v>
      </c>
      <c r="UU18">
        <v>1146177</v>
      </c>
      <c r="UV18">
        <v>3919128</v>
      </c>
      <c r="UW18">
        <v>-28042</v>
      </c>
      <c r="UX18">
        <v>-4194</v>
      </c>
      <c r="UY18">
        <v>-23848</v>
      </c>
      <c r="UZ18">
        <v>39855</v>
      </c>
      <c r="VA18">
        <v>5865</v>
      </c>
      <c r="VB18">
        <v>33990</v>
      </c>
      <c r="VC18">
        <v>24864</v>
      </c>
      <c r="VD18">
        <v>-173709</v>
      </c>
      <c r="VE18">
        <v>198573</v>
      </c>
      <c r="VF18">
        <v>236597</v>
      </c>
      <c r="VG18">
        <v>231750</v>
      </c>
      <c r="VH18">
        <v>4847</v>
      </c>
      <c r="VI18">
        <v>-24</v>
      </c>
      <c r="VJ18">
        <v>0</v>
      </c>
      <c r="VK18">
        <v>-24</v>
      </c>
      <c r="VL18">
        <v>278</v>
      </c>
      <c r="VM18">
        <v>498</v>
      </c>
      <c r="VN18">
        <v>-220</v>
      </c>
      <c r="VO18">
        <v>10395</v>
      </c>
      <c r="VP18">
        <v>10345</v>
      </c>
      <c r="VQ18">
        <v>50</v>
      </c>
      <c r="VR18">
        <v>-2544105</v>
      </c>
      <c r="VS18">
        <v>13855</v>
      </c>
      <c r="VT18">
        <v>-22152</v>
      </c>
      <c r="VU18">
        <v>-44675</v>
      </c>
      <c r="VV18">
        <v>4176415</v>
      </c>
      <c r="VW18">
        <v>758226</v>
      </c>
      <c r="VX18">
        <v>3418189</v>
      </c>
      <c r="VY18">
        <v>-18511</v>
      </c>
      <c r="VZ18">
        <v>-1692</v>
      </c>
      <c r="WA18">
        <v>-16819</v>
      </c>
      <c r="WB18">
        <v>39734</v>
      </c>
      <c r="WC18">
        <v>7658</v>
      </c>
      <c r="WD18">
        <v>32076</v>
      </c>
      <c r="WE18">
        <v>108911</v>
      </c>
      <c r="WF18">
        <v>-20666</v>
      </c>
      <c r="WG18">
        <v>129577</v>
      </c>
      <c r="WH18">
        <v>228348</v>
      </c>
      <c r="WI18">
        <v>214669</v>
      </c>
      <c r="WJ18">
        <v>13679</v>
      </c>
      <c r="WK18">
        <v>-24</v>
      </c>
      <c r="WL18">
        <v>0</v>
      </c>
      <c r="WM18">
        <v>-24</v>
      </c>
      <c r="WN18">
        <v>278</v>
      </c>
      <c r="WO18">
        <v>498</v>
      </c>
      <c r="WP18">
        <v>-220</v>
      </c>
      <c r="WQ18">
        <v>12406</v>
      </c>
      <c r="WR18">
        <v>4726</v>
      </c>
      <c r="WS18">
        <v>7680</v>
      </c>
      <c r="WT18">
        <v>-2431948</v>
      </c>
      <c r="WU18">
        <v>11114</v>
      </c>
      <c r="WV18">
        <v>-22140</v>
      </c>
      <c r="WW18">
        <v>-50215</v>
      </c>
      <c r="WX18">
        <v>69977</v>
      </c>
      <c r="WY18">
        <v>894734</v>
      </c>
      <c r="WZ18">
        <v>-824757</v>
      </c>
      <c r="XA18">
        <v>5713</v>
      </c>
      <c r="XB18">
        <v>-2126</v>
      </c>
      <c r="XC18">
        <v>-5484</v>
      </c>
      <c r="XD18">
        <v>3358</v>
      </c>
      <c r="XE18">
        <v>20417</v>
      </c>
      <c r="XF18">
        <v>23434</v>
      </c>
      <c r="XG18">
        <v>-3017</v>
      </c>
      <c r="XH18">
        <v>223848</v>
      </c>
      <c r="XI18">
        <v>399011</v>
      </c>
      <c r="XJ18">
        <v>-175163</v>
      </c>
      <c r="XK18">
        <v>-1</v>
      </c>
      <c r="XL18">
        <v>-17</v>
      </c>
      <c r="XM18">
        <v>16</v>
      </c>
      <c r="XN18">
        <v>-12294</v>
      </c>
      <c r="XO18">
        <v>780</v>
      </c>
      <c r="XP18">
        <v>-13074</v>
      </c>
      <c r="XQ18">
        <v>-16106</v>
      </c>
      <c r="XR18">
        <v>67919</v>
      </c>
      <c r="XS18">
        <v>-84025</v>
      </c>
      <c r="XT18">
        <v>4474740</v>
      </c>
      <c r="XU18">
        <v>4299577</v>
      </c>
      <c r="XV18">
        <v>175163</v>
      </c>
      <c r="XW18">
        <v>-18535</v>
      </c>
      <c r="XX18">
        <v>-18519</v>
      </c>
      <c r="XY18">
        <v>-16</v>
      </c>
      <c r="XZ18">
        <v>37886</v>
      </c>
      <c r="YA18">
        <v>24812</v>
      </c>
      <c r="YB18">
        <v>13074</v>
      </c>
      <c r="YC18">
        <v>141734</v>
      </c>
      <c r="YD18">
        <v>57709</v>
      </c>
      <c r="YE18">
        <v>84025</v>
      </c>
      <c r="YF18">
        <v>616296</v>
      </c>
      <c r="YG18">
        <v>1604892</v>
      </c>
      <c r="YH18">
        <v>-988596</v>
      </c>
      <c r="YI18">
        <v>10230</v>
      </c>
      <c r="YJ18">
        <v>1039</v>
      </c>
      <c r="YK18">
        <v>2234</v>
      </c>
      <c r="YL18">
        <v>-1195</v>
      </c>
      <c r="YM18">
        <v>-18729</v>
      </c>
      <c r="YN18">
        <v>24837</v>
      </c>
      <c r="YO18">
        <v>-43566</v>
      </c>
      <c r="YP18">
        <v>584647</v>
      </c>
      <c r="YQ18">
        <v>975921</v>
      </c>
      <c r="YR18">
        <v>-391274</v>
      </c>
      <c r="YS18">
        <v>1</v>
      </c>
      <c r="YT18">
        <v>214</v>
      </c>
      <c r="YU18">
        <v>-213</v>
      </c>
      <c r="YV18">
        <v>-8519</v>
      </c>
      <c r="YW18">
        <v>1904</v>
      </c>
      <c r="YX18">
        <v>-10423</v>
      </c>
      <c r="YY18">
        <v>-54702</v>
      </c>
      <c r="YZ18">
        <v>55680</v>
      </c>
      <c r="ZA18">
        <v>-110382</v>
      </c>
      <c r="ZB18">
        <v>5918198</v>
      </c>
      <c r="ZC18">
        <v>5526924</v>
      </c>
      <c r="ZD18">
        <v>391274</v>
      </c>
      <c r="ZE18">
        <v>-28066</v>
      </c>
      <c r="ZF18">
        <v>-28279</v>
      </c>
      <c r="ZG18">
        <v>213</v>
      </c>
      <c r="ZH18">
        <v>41172</v>
      </c>
      <c r="ZI18">
        <v>30749</v>
      </c>
      <c r="ZJ18">
        <v>10423</v>
      </c>
      <c r="ZK18">
        <v>16530</v>
      </c>
      <c r="ZL18">
        <v>-93853</v>
      </c>
      <c r="ZM18">
        <v>110383</v>
      </c>
      <c r="ZN18">
        <v>888891</v>
      </c>
      <c r="ZO18">
        <v>387951</v>
      </c>
      <c r="ZP18">
        <v>500940</v>
      </c>
      <c r="ZQ18">
        <v>-9531</v>
      </c>
      <c r="ZR18">
        <v>-2502</v>
      </c>
      <c r="ZS18">
        <v>-7029</v>
      </c>
      <c r="ZT18">
        <v>121</v>
      </c>
      <c r="ZU18">
        <v>-1793</v>
      </c>
      <c r="ZV18">
        <v>1914</v>
      </c>
      <c r="ZW18">
        <v>-84048</v>
      </c>
      <c r="ZX18">
        <v>-153043</v>
      </c>
      <c r="ZY18">
        <v>68995</v>
      </c>
      <c r="ZZ18">
        <v>8250</v>
      </c>
      <c r="AAA18">
        <v>17081</v>
      </c>
      <c r="AAB18">
        <v>-8831</v>
      </c>
      <c r="AAC18">
        <v>0</v>
      </c>
      <c r="AAD18">
        <v>0</v>
      </c>
      <c r="AAE18">
        <v>0</v>
      </c>
      <c r="AAF18">
        <v>0</v>
      </c>
      <c r="AAG18">
        <v>-2011</v>
      </c>
      <c r="AAH18">
        <v>5619</v>
      </c>
      <c r="AAI18">
        <v>-7630</v>
      </c>
      <c r="AAJ18">
        <v>-112157</v>
      </c>
      <c r="AAK18">
        <v>2741</v>
      </c>
      <c r="AAL18">
        <v>-12</v>
      </c>
      <c r="AAM18">
        <v>5540</v>
      </c>
      <c r="AAN18">
        <v>546318</v>
      </c>
      <c r="AAO18">
        <v>710158</v>
      </c>
      <c r="AAP18">
        <v>-163840</v>
      </c>
      <c r="AAQ18">
        <v>4517</v>
      </c>
      <c r="AAR18">
        <v>3165</v>
      </c>
      <c r="AAS18">
        <v>7718</v>
      </c>
      <c r="AAT18">
        <v>-4553</v>
      </c>
      <c r="AAU18">
        <v>-39146</v>
      </c>
      <c r="AAV18">
        <v>1403</v>
      </c>
      <c r="AAW18">
        <v>-40549</v>
      </c>
      <c r="AAX18">
        <v>360799</v>
      </c>
      <c r="AAY18">
        <v>576911</v>
      </c>
      <c r="AAZ18">
        <v>-216112</v>
      </c>
      <c r="ABA18">
        <v>2</v>
      </c>
      <c r="ABB18">
        <v>231</v>
      </c>
      <c r="ABC18">
        <v>-229</v>
      </c>
      <c r="ABD18">
        <v>3775</v>
      </c>
      <c r="ABE18">
        <v>1124</v>
      </c>
      <c r="ABF18">
        <v>2651</v>
      </c>
      <c r="ABG18">
        <v>-38596</v>
      </c>
      <c r="ABH18">
        <v>-12239</v>
      </c>
      <c r="ABI18">
        <v>-26357</v>
      </c>
      <c r="ABJ18">
        <v>1443459</v>
      </c>
      <c r="ABK18">
        <v>1227347</v>
      </c>
      <c r="ABL18">
        <v>216112</v>
      </c>
      <c r="ABM18">
        <v>-9531</v>
      </c>
      <c r="ABN18">
        <v>-9760</v>
      </c>
      <c r="ABO18">
        <v>229</v>
      </c>
      <c r="ABP18">
        <v>3286</v>
      </c>
      <c r="ABQ18">
        <v>5937</v>
      </c>
      <c r="ABR18">
        <v>-2651</v>
      </c>
      <c r="ABS18">
        <v>-125204</v>
      </c>
      <c r="ABT18">
        <v>-151562</v>
      </c>
      <c r="ABU18">
        <v>26358</v>
      </c>
      <c r="ABV18">
        <v>1144475</v>
      </c>
      <c r="ABW18">
        <v>3101362</v>
      </c>
      <c r="ABX18">
        <v>-1956887</v>
      </c>
      <c r="ABY18">
        <v>0</v>
      </c>
      <c r="ABZ18">
        <v>0</v>
      </c>
      <c r="ACA18">
        <v>0</v>
      </c>
      <c r="ACB18">
        <v>1412</v>
      </c>
      <c r="ACC18">
        <v>545</v>
      </c>
      <c r="ACD18">
        <v>867</v>
      </c>
      <c r="ACE18">
        <v>-43893</v>
      </c>
      <c r="ACF18">
        <v>-35979</v>
      </c>
      <c r="ACG18">
        <v>-7914</v>
      </c>
      <c r="ACH18">
        <v>282569</v>
      </c>
      <c r="ACI18">
        <v>14934</v>
      </c>
      <c r="ACJ18">
        <v>267635</v>
      </c>
      <c r="ACK18">
        <v>0</v>
      </c>
      <c r="ACL18">
        <v>0</v>
      </c>
      <c r="ACM18">
        <v>0</v>
      </c>
      <c r="ACN18">
        <v>0</v>
      </c>
      <c r="ACO18">
        <v>61359</v>
      </c>
      <c r="ACP18">
        <v>154</v>
      </c>
      <c r="ACQ18">
        <v>61205</v>
      </c>
      <c r="ACR18">
        <v>875397</v>
      </c>
      <c r="ACS18">
        <v>0</v>
      </c>
      <c r="ACT18">
        <v>1590</v>
      </c>
      <c r="ACU18">
        <v>-2230</v>
      </c>
      <c r="ACV18">
        <v>258362</v>
      </c>
      <c r="ACW18">
        <v>-1</v>
      </c>
      <c r="ACX18">
        <v>-163</v>
      </c>
      <c r="ACY18">
        <v>-47997</v>
      </c>
      <c r="ACZ18">
        <v>1160181</v>
      </c>
      <c r="ADA18">
        <v>604689</v>
      </c>
      <c r="ADB18">
        <v>555492</v>
      </c>
      <c r="ADC18">
        <v>0</v>
      </c>
      <c r="ADD18">
        <v>-1</v>
      </c>
      <c r="ADE18">
        <v>1</v>
      </c>
      <c r="ADF18">
        <v>-1011</v>
      </c>
      <c r="ADG18">
        <v>1283</v>
      </c>
      <c r="ADH18">
        <v>-2294</v>
      </c>
      <c r="ADI18">
        <v>-31252</v>
      </c>
      <c r="ADJ18">
        <v>-28188</v>
      </c>
      <c r="ADK18">
        <v>-3064</v>
      </c>
      <c r="ADL18">
        <v>2560803</v>
      </c>
      <c r="ADM18">
        <v>3116296</v>
      </c>
      <c r="ADN18">
        <v>-555493</v>
      </c>
      <c r="ADO18">
        <v>-1</v>
      </c>
      <c r="ADP18">
        <v>0</v>
      </c>
      <c r="ADQ18">
        <v>-1</v>
      </c>
      <c r="ADR18">
        <v>2839</v>
      </c>
      <c r="ADS18">
        <v>545</v>
      </c>
      <c r="ADT18">
        <v>2294</v>
      </c>
      <c r="ADU18">
        <v>-32761</v>
      </c>
      <c r="ADV18">
        <v>-35825</v>
      </c>
      <c r="ADW18">
        <v>3064</v>
      </c>
      <c r="ADX18">
        <v>32251</v>
      </c>
      <c r="ADY18">
        <v>12895</v>
      </c>
      <c r="ADZ18">
        <v>19356</v>
      </c>
      <c r="AEA18">
        <v>0</v>
      </c>
      <c r="AEB18">
        <v>2648</v>
      </c>
      <c r="AEC18">
        <v>229</v>
      </c>
      <c r="AED18">
        <v>2419</v>
      </c>
      <c r="AEE18">
        <v>-501</v>
      </c>
      <c r="AEF18">
        <v>-501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12895</v>
      </c>
      <c r="AEQ18">
        <v>0</v>
      </c>
      <c r="AER18">
        <v>229</v>
      </c>
      <c r="AES18">
        <v>229</v>
      </c>
      <c r="AET18">
        <v>0</v>
      </c>
      <c r="AEU18">
        <v>-501</v>
      </c>
      <c r="AEV18">
        <v>-501</v>
      </c>
      <c r="AEW18">
        <v>0</v>
      </c>
      <c r="AEX18">
        <v>32251</v>
      </c>
      <c r="AEY18">
        <v>12895</v>
      </c>
      <c r="AEZ18">
        <v>19356</v>
      </c>
      <c r="AFA18">
        <v>0</v>
      </c>
      <c r="AFB18">
        <v>2648</v>
      </c>
      <c r="AFC18">
        <v>229</v>
      </c>
      <c r="AFD18">
        <v>2419</v>
      </c>
      <c r="AFE18">
        <v>-501</v>
      </c>
      <c r="AFF18">
        <v>-501</v>
      </c>
      <c r="AFG18">
        <v>0</v>
      </c>
      <c r="AFH18">
        <v>385523</v>
      </c>
      <c r="AFI18">
        <v>548429</v>
      </c>
      <c r="AFJ18">
        <v>-162906</v>
      </c>
      <c r="AFK18">
        <v>-42831</v>
      </c>
      <c r="AFL18">
        <v>-24603</v>
      </c>
      <c r="AFM18">
        <v>-18228</v>
      </c>
      <c r="AFN18">
        <v>-81383</v>
      </c>
      <c r="AFO18">
        <v>648</v>
      </c>
      <c r="AFP18">
        <v>-82031</v>
      </c>
      <c r="AFQ18">
        <v>93002</v>
      </c>
      <c r="AFR18">
        <v>119121</v>
      </c>
      <c r="AFS18">
        <v>-26119</v>
      </c>
      <c r="AFT18">
        <v>108914</v>
      </c>
      <c r="AFU18">
        <v>157529</v>
      </c>
      <c r="AFV18">
        <v>-48615</v>
      </c>
      <c r="AFW18">
        <v>8226</v>
      </c>
      <c r="AFX18">
        <v>0</v>
      </c>
      <c r="AFY18">
        <v>8226</v>
      </c>
      <c r="AFZ18">
        <v>-17</v>
      </c>
      <c r="AGA18">
        <v>-39776</v>
      </c>
      <c r="AGB18">
        <v>-6233</v>
      </c>
      <c r="AGC18">
        <v>-33543</v>
      </c>
      <c r="AGD18">
        <v>40742</v>
      </c>
      <c r="AGE18">
        <v>111284</v>
      </c>
      <c r="AGF18">
        <v>-70542</v>
      </c>
      <c r="AGG18">
        <v>7916</v>
      </c>
      <c r="AGH18">
        <v>0</v>
      </c>
      <c r="AGI18">
        <v>4009</v>
      </c>
      <c r="AGJ18">
        <v>-1865</v>
      </c>
      <c r="AGK18">
        <v>5874</v>
      </c>
      <c r="AGL18">
        <v>1127164</v>
      </c>
      <c r="AGM18">
        <v>841831</v>
      </c>
      <c r="AGN18">
        <v>285333</v>
      </c>
      <c r="AGO18">
        <v>135135</v>
      </c>
      <c r="AGP18">
        <v>133267</v>
      </c>
      <c r="AGQ18">
        <v>1868</v>
      </c>
      <c r="AGR18">
        <v>93942</v>
      </c>
      <c r="AGS18">
        <v>2206</v>
      </c>
      <c r="AGT18">
        <v>91736</v>
      </c>
      <c r="AGU18">
        <v>-11145</v>
      </c>
      <c r="AGV18">
        <v>-65398</v>
      </c>
      <c r="AGW18">
        <v>54253</v>
      </c>
      <c r="AGX18">
        <v>62609</v>
      </c>
      <c r="AGY18">
        <v>65878</v>
      </c>
      <c r="AGZ18">
        <v>-3269</v>
      </c>
      <c r="AHA18">
        <v>0</v>
      </c>
      <c r="AHB18">
        <v>-217</v>
      </c>
      <c r="AHC18">
        <v>217</v>
      </c>
      <c r="AHD18">
        <v>73</v>
      </c>
      <c r="AHE18">
        <v>9761</v>
      </c>
      <c r="AHF18">
        <v>-9688</v>
      </c>
      <c r="AHG18">
        <v>3754</v>
      </c>
      <c r="AHH18">
        <v>4219</v>
      </c>
      <c r="AHI18">
        <v>-465</v>
      </c>
      <c r="AHJ18">
        <v>1662343</v>
      </c>
      <c r="AHK18">
        <v>1659074</v>
      </c>
      <c r="AHL18">
        <v>3269</v>
      </c>
      <c r="AHM18">
        <v>100530</v>
      </c>
      <c r="AHN18">
        <v>100747</v>
      </c>
      <c r="AHO18">
        <v>-217</v>
      </c>
      <c r="AHP18">
        <v>12541</v>
      </c>
      <c r="AHQ18">
        <v>2854</v>
      </c>
      <c r="AHR18">
        <v>9687</v>
      </c>
      <c r="AHS18">
        <v>46090</v>
      </c>
      <c r="AHT18">
        <v>45626</v>
      </c>
      <c r="AHU18">
        <v>464</v>
      </c>
      <c r="AHV18">
        <v>13967442</v>
      </c>
      <c r="AHW18">
        <v>14409675</v>
      </c>
      <c r="AHX18">
        <v>-442233</v>
      </c>
      <c r="AHY18">
        <v>-71065</v>
      </c>
      <c r="AHZ18">
        <v>-28798</v>
      </c>
      <c r="AIA18">
        <v>-42267</v>
      </c>
      <c r="AIB18">
        <v>194388</v>
      </c>
      <c r="AIC18">
        <v>88360</v>
      </c>
      <c r="AID18">
        <v>106028</v>
      </c>
      <c r="AIE18">
        <v>266078</v>
      </c>
      <c r="AIF18">
        <v>170693</v>
      </c>
      <c r="AIG18">
        <v>95385</v>
      </c>
      <c r="AIH18">
        <v>1276562</v>
      </c>
      <c r="AII18">
        <v>1297261</v>
      </c>
      <c r="AIJ18">
        <v>-20699</v>
      </c>
      <c r="AIK18">
        <v>8202</v>
      </c>
      <c r="AIL18">
        <v>0</v>
      </c>
      <c r="AIM18">
        <v>8202</v>
      </c>
      <c r="AIN18">
        <v>15332</v>
      </c>
      <c r="AIO18">
        <v>65445</v>
      </c>
      <c r="AIP18">
        <v>-50113</v>
      </c>
      <c r="AIQ18">
        <v>32844</v>
      </c>
      <c r="AIR18">
        <v>70811</v>
      </c>
      <c r="AIS18">
        <v>-37967</v>
      </c>
      <c r="AIT18">
        <v>4712158</v>
      </c>
      <c r="AIU18">
        <v>2667936</v>
      </c>
      <c r="AIV18">
        <v>2044222</v>
      </c>
      <c r="AIW18">
        <v>0</v>
      </c>
      <c r="AIX18">
        <v>-21772</v>
      </c>
      <c r="AIY18">
        <v>21772</v>
      </c>
      <c r="AIZ18">
        <v>24505</v>
      </c>
      <c r="AJA18">
        <v>22340</v>
      </c>
      <c r="AJB18">
        <v>2165</v>
      </c>
      <c r="AJC18">
        <v>27366</v>
      </c>
      <c r="AJD18">
        <v>40323</v>
      </c>
      <c r="AJE18">
        <v>-12957</v>
      </c>
      <c r="AJF18">
        <v>3775810</v>
      </c>
      <c r="AJG18">
        <v>4867951</v>
      </c>
      <c r="AJH18">
        <v>-1092141</v>
      </c>
      <c r="AJI18">
        <v>135322</v>
      </c>
      <c r="AJJ18">
        <v>123037</v>
      </c>
      <c r="AJK18">
        <v>12285</v>
      </c>
      <c r="AJL18">
        <v>-92996</v>
      </c>
      <c r="AJM18">
        <v>-176451</v>
      </c>
      <c r="AJN18">
        <v>83455</v>
      </c>
      <c r="AJO18">
        <v>-41142</v>
      </c>
      <c r="AJP18">
        <v>-124078</v>
      </c>
      <c r="AJQ18">
        <v>82936</v>
      </c>
      <c r="AJR18">
        <v>4255452</v>
      </c>
      <c r="AJS18">
        <v>4725245</v>
      </c>
      <c r="AJT18">
        <v>-469793</v>
      </c>
      <c r="AJU18">
        <v>3</v>
      </c>
      <c r="AJV18">
        <v>-6</v>
      </c>
      <c r="AJW18">
        <v>9</v>
      </c>
      <c r="AJX18">
        <v>-91163</v>
      </c>
      <c r="AJY18">
        <v>47954</v>
      </c>
      <c r="AJZ18">
        <v>-139117</v>
      </c>
      <c r="AKA18">
        <v>-31246</v>
      </c>
      <c r="AKB18">
        <v>96150</v>
      </c>
      <c r="AKC18">
        <v>-127396</v>
      </c>
      <c r="AKD18">
        <v>23731971</v>
      </c>
      <c r="AKE18">
        <v>23242823</v>
      </c>
      <c r="AKF18">
        <v>489148</v>
      </c>
      <c r="AKG18">
        <v>72459</v>
      </c>
      <c r="AKH18">
        <v>72468</v>
      </c>
      <c r="AKI18">
        <v>-9</v>
      </c>
      <c r="AKJ18">
        <v>141229</v>
      </c>
      <c r="AKK18">
        <v>-306</v>
      </c>
      <c r="AKL18">
        <v>141535</v>
      </c>
      <c r="AKM18">
        <v>285146</v>
      </c>
      <c r="AKN18">
        <v>157749</v>
      </c>
      <c r="AKO18">
        <v>127397</v>
      </c>
      <c r="AKP18">
        <v>8384</v>
      </c>
      <c r="AKQ18">
        <v>8384</v>
      </c>
      <c r="AKR18">
        <v>1691550</v>
      </c>
      <c r="AKS18">
        <v>837294</v>
      </c>
      <c r="AKT18">
        <v>2528844</v>
      </c>
      <c r="AKU18">
        <v>4879</v>
      </c>
      <c r="AKV18">
        <v>12354</v>
      </c>
      <c r="AKW18">
        <v>17233</v>
      </c>
      <c r="AKX18">
        <v>73812</v>
      </c>
      <c r="AKY18">
        <v>907224</v>
      </c>
      <c r="AKZ18">
        <v>2139055</v>
      </c>
      <c r="ALA18">
        <v>21748</v>
      </c>
      <c r="ALB18">
        <v>166442</v>
      </c>
      <c r="ALC18">
        <v>12480</v>
      </c>
      <c r="ALD18">
        <v>227228</v>
      </c>
      <c r="ALE18">
        <v>427899</v>
      </c>
      <c r="ALF18">
        <v>14948</v>
      </c>
      <c r="ALG18">
        <v>7272</v>
      </c>
      <c r="ALH18">
        <v>4146</v>
      </c>
      <c r="ALI18">
        <v>58197</v>
      </c>
      <c r="ALJ18">
        <v>84563</v>
      </c>
      <c r="ALK18">
        <v>14346</v>
      </c>
      <c r="ALL18">
        <v>100482</v>
      </c>
      <c r="ALM18">
        <v>110558</v>
      </c>
      <c r="ALN18">
        <v>624159</v>
      </c>
      <c r="ALO18">
        <v>849546</v>
      </c>
      <c r="ALP18">
        <v>63</v>
      </c>
      <c r="ALQ18">
        <v>13679</v>
      </c>
      <c r="ALR18">
        <v>13742</v>
      </c>
      <c r="ALS18">
        <v>2802269</v>
      </c>
      <c r="ALT18">
        <v>37718</v>
      </c>
      <c r="ALU18">
        <v>640300</v>
      </c>
      <c r="ALV18">
        <v>316082</v>
      </c>
      <c r="ALW18">
        <v>1113588</v>
      </c>
      <c r="ALX18">
        <v>2107688</v>
      </c>
      <c r="ALY18">
        <v>37685</v>
      </c>
      <c r="ALZ18">
        <v>395018</v>
      </c>
      <c r="AMA18">
        <v>284765</v>
      </c>
      <c r="AMB18">
        <v>629799</v>
      </c>
      <c r="AMC18">
        <v>1347267</v>
      </c>
      <c r="AMD18">
        <v>33</v>
      </c>
      <c r="AME18">
        <v>245282</v>
      </c>
      <c r="AMF18">
        <v>31317</v>
      </c>
      <c r="AMG18">
        <v>483789</v>
      </c>
      <c r="AMH18">
        <v>760421</v>
      </c>
      <c r="AMI18">
        <v>6801</v>
      </c>
      <c r="AMJ18">
        <v>159170</v>
      </c>
      <c r="AMK18">
        <v>3392</v>
      </c>
      <c r="AML18">
        <v>142999</v>
      </c>
      <c r="AMM18">
        <v>312361</v>
      </c>
      <c r="AMN18">
        <v>5922361</v>
      </c>
      <c r="AMO18">
        <v>-490610</v>
      </c>
      <c r="AMP18">
        <v>-884899</v>
      </c>
      <c r="AMQ18">
        <v>-1375510</v>
      </c>
      <c r="AMR18">
        <v>94247</v>
      </c>
      <c r="AMS18">
        <v>362052</v>
      </c>
      <c r="AMT18">
        <v>212673</v>
      </c>
      <c r="AMU18">
        <v>924770</v>
      </c>
      <c r="AMV18">
        <v>1846854</v>
      </c>
      <c r="AMW18">
        <v>-10822</v>
      </c>
      <c r="AMX18">
        <v>-10822</v>
      </c>
      <c r="AMY18">
        <v>-61357</v>
      </c>
      <c r="AMZ18">
        <v>-81489</v>
      </c>
      <c r="ANA18">
        <v>-181688</v>
      </c>
      <c r="ANB18">
        <v>-335356</v>
      </c>
      <c r="ANC18">
        <v>-61357</v>
      </c>
      <c r="AND18">
        <v>-92620</v>
      </c>
      <c r="ANE18">
        <v>-188448</v>
      </c>
      <c r="ANF18">
        <v>-353247</v>
      </c>
      <c r="ANG18">
        <v>875882</v>
      </c>
      <c r="ANH18">
        <v>0</v>
      </c>
      <c r="ANI18">
        <v>0</v>
      </c>
      <c r="ANJ18">
        <v>-7998</v>
      </c>
      <c r="ANK18">
        <v>-6760</v>
      </c>
      <c r="ANL18">
        <v>-14759</v>
      </c>
      <c r="ANM18">
        <v>0</v>
      </c>
      <c r="ANN18">
        <v>0</v>
      </c>
      <c r="ANO18">
        <v>-3132</v>
      </c>
      <c r="ANP18">
        <v>0</v>
      </c>
      <c r="ANQ18">
        <v>-3132</v>
      </c>
      <c r="ANR18">
        <v>95384</v>
      </c>
      <c r="ANS18">
        <v>-37967</v>
      </c>
      <c r="ANT18">
        <v>-12957</v>
      </c>
      <c r="ANU18">
        <v>82935</v>
      </c>
      <c r="ANV18">
        <v>-127396</v>
      </c>
      <c r="ANW18">
        <v>127395</v>
      </c>
      <c r="ANX18">
        <v>0</v>
      </c>
      <c r="ANY18">
        <v>2064</v>
      </c>
      <c r="ANZ18">
        <v>-1032</v>
      </c>
      <c r="AOA18">
        <v>-524</v>
      </c>
      <c r="AOB18">
        <v>-508</v>
      </c>
      <c r="AOC18">
        <v>508</v>
      </c>
      <c r="AOD18">
        <v>63573</v>
      </c>
      <c r="AOE18">
        <v>265304</v>
      </c>
      <c r="AOF18">
        <v>328877</v>
      </c>
      <c r="AOG18">
        <v>11542</v>
      </c>
      <c r="AOH18">
        <v>36401</v>
      </c>
      <c r="AOI18">
        <v>47943</v>
      </c>
      <c r="AOJ18">
        <v>29047</v>
      </c>
      <c r="AOK18">
        <v>76518</v>
      </c>
      <c r="AOL18">
        <v>105565</v>
      </c>
      <c r="AOM18">
        <v>-58594</v>
      </c>
      <c r="AON18">
        <v>180474</v>
      </c>
      <c r="AOO18">
        <v>121880</v>
      </c>
      <c r="AOP18">
        <v>-45569</v>
      </c>
      <c r="AOQ18">
        <v>149835</v>
      </c>
      <c r="AOR18">
        <v>104266</v>
      </c>
      <c r="AOS18">
        <v>45569</v>
      </c>
      <c r="AOT18">
        <v>558697</v>
      </c>
      <c r="AOU18">
        <v>604266</v>
      </c>
      <c r="AOV18">
        <v>34447</v>
      </c>
      <c r="AOW18">
        <v>38164</v>
      </c>
      <c r="AOX18">
        <v>72611</v>
      </c>
      <c r="AOY18">
        <v>6560</v>
      </c>
      <c r="AOZ18">
        <v>16838</v>
      </c>
      <c r="APA18">
        <v>-14577</v>
      </c>
      <c r="APB18">
        <v>101947</v>
      </c>
      <c r="APC18">
        <v>87370</v>
      </c>
      <c r="APD18">
        <v>-43268</v>
      </c>
      <c r="APE18">
        <v>82378</v>
      </c>
      <c r="APF18">
        <v>39110</v>
      </c>
      <c r="APG18">
        <v>43268</v>
      </c>
      <c r="APH18">
        <v>140111</v>
      </c>
      <c r="API18">
        <v>183379</v>
      </c>
      <c r="APJ18">
        <v>-70886</v>
      </c>
      <c r="APK18">
        <v>79518</v>
      </c>
      <c r="APL18">
        <v>8632</v>
      </c>
      <c r="APM18">
        <v>0</v>
      </c>
      <c r="APN18">
        <v>65945</v>
      </c>
      <c r="APO18">
        <v>3410</v>
      </c>
      <c r="APP18">
        <v>1531</v>
      </c>
      <c r="APQ18">
        <v>1117</v>
      </c>
      <c r="APR18">
        <v>2648</v>
      </c>
      <c r="APS18">
        <v>-1531</v>
      </c>
      <c r="APT18">
        <v>79518</v>
      </c>
      <c r="APU18">
        <v>77987</v>
      </c>
      <c r="APV18">
        <v>0</v>
      </c>
      <c r="APW18">
        <v>21676</v>
      </c>
      <c r="APX18">
        <v>3000</v>
      </c>
      <c r="APY18">
        <v>-21676</v>
      </c>
      <c r="APZ18">
        <v>24676</v>
      </c>
      <c r="AQA18">
        <v>98445</v>
      </c>
      <c r="AQB18">
        <v>150975</v>
      </c>
      <c r="AQC18">
        <v>249420</v>
      </c>
      <c r="AQD18">
        <v>-16694</v>
      </c>
      <c r="AQE18">
        <v>36401</v>
      </c>
      <c r="AQF18">
        <v>19707</v>
      </c>
      <c r="AQG18">
        <v>-53735</v>
      </c>
      <c r="AQH18">
        <v>73518</v>
      </c>
      <c r="AQI18">
        <v>19783</v>
      </c>
      <c r="AQJ18">
        <v>-17490</v>
      </c>
      <c r="AQK18">
        <v>50924</v>
      </c>
      <c r="AQL18">
        <v>33434</v>
      </c>
      <c r="AQM18">
        <v>-10525</v>
      </c>
      <c r="AQN18">
        <v>70460</v>
      </c>
      <c r="AQO18">
        <v>59935</v>
      </c>
      <c r="AQP18">
        <v>10525</v>
      </c>
      <c r="AQQ18">
        <v>311819</v>
      </c>
      <c r="AQR18">
        <v>322344</v>
      </c>
      <c r="AQS18">
        <v>1567</v>
      </c>
      <c r="AQT18">
        <v>-3353</v>
      </c>
      <c r="AQU18">
        <v>-1786</v>
      </c>
      <c r="AQV18">
        <v>0</v>
      </c>
      <c r="AQW18">
        <v>0</v>
      </c>
      <c r="AQX18">
        <v>-8261</v>
      </c>
      <c r="AQY18">
        <v>5927</v>
      </c>
      <c r="AQZ18">
        <v>-2334</v>
      </c>
      <c r="ARA18">
        <v>6694</v>
      </c>
      <c r="ARB18">
        <v>-4120</v>
      </c>
      <c r="ARC18">
        <v>2574</v>
      </c>
      <c r="ARD18">
        <v>-6694</v>
      </c>
      <c r="ARE18">
        <v>2574</v>
      </c>
      <c r="ARF18">
        <v>-4120</v>
      </c>
      <c r="ARG18">
        <v>101175</v>
      </c>
      <c r="ARH18">
        <v>31485</v>
      </c>
      <c r="ARI18">
        <v>73179</v>
      </c>
      <c r="ARJ18">
        <v>269035</v>
      </c>
      <c r="ARK18">
        <v>474873</v>
      </c>
      <c r="ARL18">
        <v>108361</v>
      </c>
      <c r="ARM18">
        <v>24750</v>
      </c>
      <c r="ARN18">
        <v>-133390</v>
      </c>
      <c r="ARO18">
        <v>0</v>
      </c>
      <c r="ARP18">
        <v>278</v>
      </c>
      <c r="ARQ18">
        <v>1217</v>
      </c>
      <c r="ARR18">
        <v>1495</v>
      </c>
      <c r="ARS18">
        <v>-279</v>
      </c>
      <c r="ART18">
        <v>133390</v>
      </c>
      <c r="ARU18">
        <v>133111</v>
      </c>
      <c r="ARV18">
        <v>-50288</v>
      </c>
      <c r="ARW18">
        <v>-324555</v>
      </c>
      <c r="ARX18">
        <v>372400</v>
      </c>
      <c r="ARY18">
        <v>0</v>
      </c>
      <c r="ARZ18">
        <v>2442</v>
      </c>
      <c r="ASA18">
        <v>1075</v>
      </c>
      <c r="ASB18">
        <v>3517</v>
      </c>
      <c r="ASC18">
        <v>-2443</v>
      </c>
      <c r="ASD18">
        <v>374843</v>
      </c>
      <c r="ASE18">
        <v>372400</v>
      </c>
      <c r="ASF18">
        <v>3512</v>
      </c>
      <c r="ASG18">
        <v>36575</v>
      </c>
      <c r="ASH18">
        <v>40087</v>
      </c>
      <c r="ASI18">
        <v>-31686</v>
      </c>
      <c r="ASJ18">
        <v>52890</v>
      </c>
      <c r="ASK18">
        <v>21204</v>
      </c>
      <c r="ASL18">
        <v>10638</v>
      </c>
      <c r="ASM18">
        <v>62420</v>
      </c>
      <c r="ASN18">
        <v>73058</v>
      </c>
      <c r="ASO18">
        <v>-19065</v>
      </c>
      <c r="ASP18">
        <v>27641</v>
      </c>
      <c r="ASQ18">
        <v>8576</v>
      </c>
      <c r="ASR18">
        <v>36600</v>
      </c>
      <c r="ASS18">
        <v>9006</v>
      </c>
      <c r="AST18">
        <v>45606</v>
      </c>
      <c r="ASU18">
        <v>-36600</v>
      </c>
      <c r="ASV18">
        <v>179526</v>
      </c>
      <c r="ASW18">
        <v>142926</v>
      </c>
      <c r="ASX18">
        <v>1681</v>
      </c>
      <c r="ASY18">
        <v>-32806</v>
      </c>
      <c r="ASZ18">
        <v>38958</v>
      </c>
      <c r="ATA18">
        <v>6152</v>
      </c>
      <c r="ATB18">
        <v>8148</v>
      </c>
      <c r="ATC18">
        <v>17825</v>
      </c>
      <c r="ATD18">
        <v>-7305</v>
      </c>
      <c r="ATE18">
        <v>7304</v>
      </c>
      <c r="ATF18">
        <v>38958</v>
      </c>
      <c r="ATG18">
        <v>46262</v>
      </c>
      <c r="ATH18">
        <v>-12317</v>
      </c>
      <c r="ATI18">
        <v>-140</v>
      </c>
      <c r="ATJ18">
        <v>140</v>
      </c>
      <c r="ATK18">
        <v>12317</v>
      </c>
      <c r="ATL18">
        <v>12457</v>
      </c>
      <c r="ATM18">
        <v>1681</v>
      </c>
      <c r="ATN18">
        <v>-20489</v>
      </c>
      <c r="ATO18">
        <v>26641</v>
      </c>
      <c r="ATP18">
        <v>6152</v>
      </c>
      <c r="ATQ18">
        <v>8148</v>
      </c>
      <c r="ATR18">
        <v>17825</v>
      </c>
      <c r="ATS18">
        <v>-7165</v>
      </c>
      <c r="ATT18">
        <v>7164</v>
      </c>
      <c r="ATU18">
        <v>26641</v>
      </c>
      <c r="ATV18">
        <v>33805</v>
      </c>
      <c r="ATW18">
        <v>262358</v>
      </c>
      <c r="ATX18">
        <v>3211</v>
      </c>
      <c r="ATY18">
        <v>-3211</v>
      </c>
      <c r="ATZ18">
        <v>265569</v>
      </c>
      <c r="AUA18">
        <v>262358</v>
      </c>
      <c r="AUB18">
        <v>-6041</v>
      </c>
      <c r="AUC18">
        <v>524822</v>
      </c>
      <c r="AUD18">
        <v>-480741</v>
      </c>
      <c r="AUE18">
        <v>-34134</v>
      </c>
      <c r="AUF18">
        <v>-3905</v>
      </c>
      <c r="AUG18">
        <v>4521</v>
      </c>
      <c r="AUH18">
        <v>616</v>
      </c>
      <c r="AUI18">
        <v>3906</v>
      </c>
      <c r="AUJ18">
        <v>520916</v>
      </c>
      <c r="AUK18">
        <v>524822</v>
      </c>
      <c r="AUL18">
        <v>2011</v>
      </c>
      <c r="AUM18">
        <v>2011</v>
      </c>
      <c r="AUN18">
        <v>2011</v>
      </c>
      <c r="AUO18">
        <v>2011</v>
      </c>
      <c r="AUP18">
        <v>2011</v>
      </c>
      <c r="AUQ18">
        <v>2011</v>
      </c>
      <c r="AUR18">
        <v>-4861</v>
      </c>
      <c r="AUS18">
        <v>35817</v>
      </c>
      <c r="AUT18">
        <v>2794</v>
      </c>
      <c r="AUU18">
        <v>38611</v>
      </c>
      <c r="AUV18">
        <v>-15296</v>
      </c>
      <c r="AUW18">
        <v>-15660</v>
      </c>
      <c r="AUX18">
        <v>0</v>
      </c>
      <c r="AUY18">
        <v>38611</v>
      </c>
      <c r="AUZ18">
        <v>-4861</v>
      </c>
      <c r="AVA18">
        <v>298176</v>
      </c>
      <c r="AVB18">
        <v>2794</v>
      </c>
      <c r="AVC18">
        <v>300970</v>
      </c>
      <c r="AVD18">
        <v>-15296</v>
      </c>
      <c r="AVE18">
        <v>-15660</v>
      </c>
      <c r="AVF18">
        <v>3211</v>
      </c>
      <c r="AVG18">
        <v>-3210</v>
      </c>
      <c r="AVH18">
        <v>304180</v>
      </c>
      <c r="AVI18">
        <v>300970</v>
      </c>
      <c r="AVJ18">
        <v>-50936</v>
      </c>
      <c r="AVK18">
        <v>-310199</v>
      </c>
      <c r="AVL18">
        <v>896524</v>
      </c>
      <c r="AVM18">
        <v>59232</v>
      </c>
      <c r="AVN18">
        <v>955756</v>
      </c>
      <c r="AVO18">
        <v>-546107</v>
      </c>
      <c r="AVP18">
        <v>10718</v>
      </c>
      <c r="AVQ18">
        <v>6168</v>
      </c>
      <c r="AVR18">
        <v>16886</v>
      </c>
      <c r="AVS18">
        <v>-10718</v>
      </c>
      <c r="AVT18">
        <v>966474</v>
      </c>
      <c r="AVU18">
        <v>955756</v>
      </c>
      <c r="AVV18">
        <v>159249</v>
      </c>
      <c r="AVW18">
        <v>522095</v>
      </c>
      <c r="AVX18">
        <v>900004</v>
      </c>
      <c r="AVY18">
        <v>269035</v>
      </c>
      <c r="AVZ18">
        <v>1850383</v>
      </c>
      <c r="AWA18">
        <v>149455</v>
      </c>
      <c r="AWB18">
        <v>466885</v>
      </c>
      <c r="AWC18">
        <v>833958</v>
      </c>
      <c r="AWD18">
        <v>75967</v>
      </c>
      <c r="AWE18">
        <v>1526264</v>
      </c>
    </row>
    <row r="19" spans="1:1279" x14ac:dyDescent="0.2">
      <c r="A19" t="s">
        <v>1368</v>
      </c>
      <c r="B19">
        <v>49534</v>
      </c>
      <c r="C19">
        <v>55926</v>
      </c>
      <c r="D19">
        <v>153737</v>
      </c>
      <c r="E19">
        <v>394138</v>
      </c>
      <c r="F19">
        <v>653335</v>
      </c>
      <c r="G19">
        <v>-501635</v>
      </c>
      <c r="H19">
        <v>-910399</v>
      </c>
      <c r="I19">
        <v>-1412034</v>
      </c>
      <c r="J19">
        <v>-678</v>
      </c>
      <c r="K19">
        <v>1121</v>
      </c>
      <c r="L19">
        <v>443</v>
      </c>
      <c r="M19">
        <v>-31997</v>
      </c>
      <c r="N19">
        <v>34177</v>
      </c>
      <c r="O19">
        <v>2180</v>
      </c>
      <c r="P19">
        <v>28118</v>
      </c>
      <c r="Q19">
        <v>19221</v>
      </c>
      <c r="R19">
        <v>47339</v>
      </c>
      <c r="S19">
        <v>4902</v>
      </c>
      <c r="T19">
        <v>3898</v>
      </c>
      <c r="U19">
        <v>8800</v>
      </c>
      <c r="V19">
        <v>-345</v>
      </c>
      <c r="W19">
        <v>866</v>
      </c>
      <c r="X19">
        <v>521</v>
      </c>
      <c r="Y19">
        <v>345</v>
      </c>
      <c r="Z19">
        <v>58416</v>
      </c>
      <c r="AA19">
        <v>58761</v>
      </c>
      <c r="AB19">
        <v>-59712</v>
      </c>
      <c r="AC19">
        <v>0</v>
      </c>
      <c r="AD19">
        <v>59712</v>
      </c>
      <c r="AE19">
        <v>0</v>
      </c>
      <c r="AF19">
        <v>0</v>
      </c>
      <c r="AG19">
        <v>0</v>
      </c>
      <c r="AH19">
        <v>59712</v>
      </c>
      <c r="AI19">
        <v>59712</v>
      </c>
      <c r="AJ19">
        <v>10641</v>
      </c>
      <c r="AK19">
        <v>55926</v>
      </c>
      <c r="AL19">
        <v>67249</v>
      </c>
      <c r="AM19">
        <v>198656</v>
      </c>
      <c r="AN19">
        <v>332471</v>
      </c>
      <c r="AO19">
        <v>-1035249</v>
      </c>
      <c r="AP19">
        <v>3910982</v>
      </c>
      <c r="AQ19">
        <v>3551265</v>
      </c>
      <c r="AR19">
        <v>359717</v>
      </c>
      <c r="AS19">
        <v>-629</v>
      </c>
      <c r="AT19">
        <v>0</v>
      </c>
      <c r="AU19">
        <v>-629</v>
      </c>
      <c r="AV19">
        <v>94361</v>
      </c>
      <c r="AW19">
        <v>27414</v>
      </c>
      <c r="AX19">
        <v>66947</v>
      </c>
      <c r="AY19">
        <v>-43525</v>
      </c>
      <c r="AZ19">
        <v>9558</v>
      </c>
      <c r="BA19">
        <v>-53083</v>
      </c>
      <c r="BB19">
        <v>208720</v>
      </c>
      <c r="BC19">
        <v>930120</v>
      </c>
      <c r="BD19">
        <v>-721400</v>
      </c>
      <c r="BE19">
        <v>0</v>
      </c>
      <c r="BF19">
        <v>0</v>
      </c>
      <c r="BG19">
        <v>0</v>
      </c>
      <c r="BH19">
        <v>403</v>
      </c>
      <c r="BI19">
        <v>32912</v>
      </c>
      <c r="BJ19">
        <v>-32509</v>
      </c>
      <c r="BK19">
        <v>-14764</v>
      </c>
      <c r="BL19">
        <v>4161</v>
      </c>
      <c r="BM19">
        <v>-18925</v>
      </c>
      <c r="BN19">
        <v>132745</v>
      </c>
      <c r="BO19">
        <v>11097</v>
      </c>
      <c r="BP19">
        <v>121648</v>
      </c>
      <c r="BQ19">
        <v>0</v>
      </c>
      <c r="BR19">
        <v>1469</v>
      </c>
      <c r="BS19">
        <v>160</v>
      </c>
      <c r="BT19">
        <v>1309</v>
      </c>
      <c r="BU19">
        <v>-25309</v>
      </c>
      <c r="BV19">
        <v>-1610</v>
      </c>
      <c r="BW19">
        <v>-23699</v>
      </c>
      <c r="BX19">
        <v>3607325</v>
      </c>
      <c r="BY19">
        <v>3296987</v>
      </c>
      <c r="BZ19">
        <v>310338</v>
      </c>
      <c r="CA19">
        <v>-439</v>
      </c>
      <c r="CB19">
        <v>0</v>
      </c>
      <c r="CC19">
        <v>-439</v>
      </c>
      <c r="CD19">
        <v>107918</v>
      </c>
      <c r="CE19">
        <v>27224</v>
      </c>
      <c r="CF19">
        <v>80694</v>
      </c>
      <c r="CG19">
        <v>16838</v>
      </c>
      <c r="CH19">
        <v>-10154</v>
      </c>
      <c r="CI19">
        <v>26992</v>
      </c>
      <c r="CJ19">
        <v>208720</v>
      </c>
      <c r="CK19">
        <v>882365</v>
      </c>
      <c r="CL19">
        <v>-673645</v>
      </c>
      <c r="CM19">
        <v>0</v>
      </c>
      <c r="CN19">
        <v>0</v>
      </c>
      <c r="CO19">
        <v>0</v>
      </c>
      <c r="CP19">
        <v>403</v>
      </c>
      <c r="CQ19">
        <v>32876</v>
      </c>
      <c r="CR19">
        <v>-32473</v>
      </c>
      <c r="CS19">
        <v>-14764</v>
      </c>
      <c r="CT19">
        <v>3254</v>
      </c>
      <c r="CU19">
        <v>-18018</v>
      </c>
      <c r="CV19">
        <v>127166</v>
      </c>
      <c r="CW19">
        <v>11097</v>
      </c>
      <c r="CX19">
        <v>116069</v>
      </c>
      <c r="CY19">
        <v>0</v>
      </c>
      <c r="CZ19">
        <v>994</v>
      </c>
      <c r="DA19">
        <v>160</v>
      </c>
      <c r="DB19">
        <v>834</v>
      </c>
      <c r="DC19">
        <v>-22580</v>
      </c>
      <c r="DD19">
        <v>-1610</v>
      </c>
      <c r="DE19">
        <v>-20970</v>
      </c>
      <c r="DF19">
        <v>274184</v>
      </c>
      <c r="DG19">
        <v>163494</v>
      </c>
      <c r="DH19">
        <v>110690</v>
      </c>
      <c r="DI19">
        <v>439</v>
      </c>
      <c r="DJ19">
        <v>-53467</v>
      </c>
      <c r="DK19">
        <v>734</v>
      </c>
      <c r="DL19">
        <v>-54201</v>
      </c>
      <c r="DM19">
        <v>123837</v>
      </c>
      <c r="DN19">
        <v>33552</v>
      </c>
      <c r="DO19">
        <v>90285</v>
      </c>
      <c r="DP19">
        <v>1401585</v>
      </c>
      <c r="DQ19">
        <v>1265037</v>
      </c>
      <c r="DR19">
        <v>136548</v>
      </c>
      <c r="DS19">
        <v>4</v>
      </c>
      <c r="DT19">
        <v>4</v>
      </c>
      <c r="DU19">
        <v>0</v>
      </c>
      <c r="DV19">
        <v>733</v>
      </c>
      <c r="DW19">
        <v>-4412</v>
      </c>
      <c r="DX19">
        <v>5145</v>
      </c>
      <c r="DY19">
        <v>43827</v>
      </c>
      <c r="DZ19">
        <v>122116</v>
      </c>
      <c r="EA19">
        <v>-78289</v>
      </c>
      <c r="EB19">
        <v>4217395</v>
      </c>
      <c r="EC19">
        <v>4353943</v>
      </c>
      <c r="ED19">
        <v>-136548</v>
      </c>
      <c r="EE19">
        <v>0</v>
      </c>
      <c r="EF19">
        <v>0</v>
      </c>
      <c r="EG19">
        <v>0</v>
      </c>
      <c r="EH19">
        <v>55849</v>
      </c>
      <c r="EI19">
        <v>60994</v>
      </c>
      <c r="EJ19">
        <v>-5145</v>
      </c>
      <c r="EK19">
        <v>103332</v>
      </c>
      <c r="EL19">
        <v>25043</v>
      </c>
      <c r="EM19">
        <v>78289</v>
      </c>
      <c r="EN19">
        <v>275269</v>
      </c>
      <c r="EO19">
        <v>167318</v>
      </c>
      <c r="EP19">
        <v>107951</v>
      </c>
      <c r="EQ19">
        <v>630</v>
      </c>
      <c r="ER19">
        <v>-40226</v>
      </c>
      <c r="ES19">
        <v>851</v>
      </c>
      <c r="ET19">
        <v>-41077</v>
      </c>
      <c r="EU19">
        <v>109921</v>
      </c>
      <c r="EV19">
        <v>32959</v>
      </c>
      <c r="EW19">
        <v>76962</v>
      </c>
      <c r="EX19">
        <v>1511360</v>
      </c>
      <c r="EY19">
        <v>1379276</v>
      </c>
      <c r="EZ19">
        <v>132084</v>
      </c>
      <c r="FA19">
        <v>3</v>
      </c>
      <c r="FB19">
        <v>4</v>
      </c>
      <c r="FC19">
        <v>-1</v>
      </c>
      <c r="FD19">
        <v>743</v>
      </c>
      <c r="FE19">
        <v>-4586</v>
      </c>
      <c r="FF19">
        <v>5329</v>
      </c>
      <c r="FG19">
        <v>41812</v>
      </c>
      <c r="FH19">
        <v>23067</v>
      </c>
      <c r="FI19">
        <v>18745</v>
      </c>
      <c r="FJ19">
        <v>4527716</v>
      </c>
      <c r="FK19">
        <v>4659800</v>
      </c>
      <c r="FL19">
        <v>-132084</v>
      </c>
      <c r="FM19">
        <v>1</v>
      </c>
      <c r="FN19">
        <v>0</v>
      </c>
      <c r="FO19">
        <v>1</v>
      </c>
      <c r="FP19">
        <v>56007</v>
      </c>
      <c r="FQ19">
        <v>61336</v>
      </c>
      <c r="FR19">
        <v>-5329</v>
      </c>
      <c r="FS19">
        <v>26323</v>
      </c>
      <c r="FT19">
        <v>45068</v>
      </c>
      <c r="FU19">
        <v>-18745</v>
      </c>
      <c r="FV19">
        <v>303656</v>
      </c>
      <c r="FW19">
        <v>254278</v>
      </c>
      <c r="FX19">
        <v>49378</v>
      </c>
      <c r="FY19">
        <v>-190</v>
      </c>
      <c r="FZ19">
        <v>0</v>
      </c>
      <c r="GA19">
        <v>-190</v>
      </c>
      <c r="GB19">
        <v>-13557</v>
      </c>
      <c r="GC19">
        <v>190</v>
      </c>
      <c r="GD19">
        <v>-13747</v>
      </c>
      <c r="GE19">
        <v>-60363</v>
      </c>
      <c r="GF19">
        <v>19711</v>
      </c>
      <c r="GG19">
        <v>-80074</v>
      </c>
      <c r="GH19">
        <v>1</v>
      </c>
      <c r="GI19">
        <v>47756</v>
      </c>
      <c r="GJ19">
        <v>-47755</v>
      </c>
      <c r="GK19">
        <v>0</v>
      </c>
      <c r="GL19">
        <v>0</v>
      </c>
      <c r="GM19">
        <v>36</v>
      </c>
      <c r="GN19">
        <v>-36</v>
      </c>
      <c r="GO19">
        <v>0</v>
      </c>
      <c r="GP19">
        <v>907</v>
      </c>
      <c r="GQ19">
        <v>-907</v>
      </c>
      <c r="GR19">
        <v>5579</v>
      </c>
      <c r="GS19">
        <v>0</v>
      </c>
      <c r="GT19">
        <v>475</v>
      </c>
      <c r="GU19">
        <v>-2729</v>
      </c>
      <c r="GV19">
        <v>1085</v>
      </c>
      <c r="GW19">
        <v>3824</v>
      </c>
      <c r="GX19">
        <v>-2739</v>
      </c>
      <c r="GY19">
        <v>191</v>
      </c>
      <c r="GZ19">
        <v>13241</v>
      </c>
      <c r="HA19">
        <v>117</v>
      </c>
      <c r="HB19">
        <v>13124</v>
      </c>
      <c r="HC19">
        <v>-13916</v>
      </c>
      <c r="HD19">
        <v>-593</v>
      </c>
      <c r="HE19">
        <v>-13323</v>
      </c>
      <c r="HF19">
        <v>109775</v>
      </c>
      <c r="HG19">
        <v>114239</v>
      </c>
      <c r="HH19">
        <v>-4464</v>
      </c>
      <c r="HI19">
        <v>-1</v>
      </c>
      <c r="HJ19">
        <v>0</v>
      </c>
      <c r="HK19">
        <v>-1</v>
      </c>
      <c r="HL19">
        <v>10</v>
      </c>
      <c r="HM19">
        <v>-174</v>
      </c>
      <c r="HN19">
        <v>184</v>
      </c>
      <c r="HO19">
        <v>-2015</v>
      </c>
      <c r="HP19">
        <v>-99049</v>
      </c>
      <c r="HQ19">
        <v>97034</v>
      </c>
      <c r="HR19">
        <v>310321</v>
      </c>
      <c r="HS19">
        <v>305857</v>
      </c>
      <c r="HT19">
        <v>4464</v>
      </c>
      <c r="HU19">
        <v>1</v>
      </c>
      <c r="HV19">
        <v>0</v>
      </c>
      <c r="HW19">
        <v>1</v>
      </c>
      <c r="HX19">
        <v>158</v>
      </c>
      <c r="HY19">
        <v>342</v>
      </c>
      <c r="HZ19">
        <v>-184</v>
      </c>
      <c r="IA19">
        <v>-77008</v>
      </c>
      <c r="IB19">
        <v>20026</v>
      </c>
      <c r="IC19">
        <v>-97034</v>
      </c>
      <c r="ID19">
        <v>205340</v>
      </c>
      <c r="IE19">
        <v>-459</v>
      </c>
      <c r="IF19">
        <v>78371</v>
      </c>
      <c r="IG19">
        <v>-71272</v>
      </c>
      <c r="IH19">
        <v>10829</v>
      </c>
      <c r="II19">
        <v>0</v>
      </c>
      <c r="IJ19">
        <v>3146</v>
      </c>
      <c r="IK19">
        <v>-4399</v>
      </c>
      <c r="IL19">
        <v>1414</v>
      </c>
      <c r="IM19">
        <v>0</v>
      </c>
      <c r="IN19">
        <v>-131</v>
      </c>
      <c r="IO19">
        <v>673</v>
      </c>
      <c r="IP19">
        <v>-79602</v>
      </c>
      <c r="IQ19">
        <v>459</v>
      </c>
      <c r="IR19">
        <v>-10166</v>
      </c>
      <c r="IS19">
        <v>32599</v>
      </c>
      <c r="IT19">
        <v>-137982</v>
      </c>
      <c r="IU19">
        <v>0</v>
      </c>
      <c r="IV19">
        <v>-71220</v>
      </c>
      <c r="IW19">
        <v>42399</v>
      </c>
      <c r="IX19">
        <v>137982</v>
      </c>
      <c r="IY19">
        <v>0</v>
      </c>
      <c r="IZ19">
        <v>71220</v>
      </c>
      <c r="JA19">
        <v>-42399</v>
      </c>
      <c r="JB19">
        <v>3613427</v>
      </c>
      <c r="JC19">
        <v>3751606</v>
      </c>
      <c r="JD19">
        <v>-138179</v>
      </c>
      <c r="JE19">
        <v>-4</v>
      </c>
      <c r="JF19">
        <v>0</v>
      </c>
      <c r="JG19">
        <v>-4</v>
      </c>
      <c r="JH19">
        <v>49699</v>
      </c>
      <c r="JI19">
        <v>-156169</v>
      </c>
      <c r="JJ19">
        <v>205868</v>
      </c>
      <c r="JK19">
        <v>292541</v>
      </c>
      <c r="JL19">
        <v>203530</v>
      </c>
      <c r="JM19">
        <v>89011</v>
      </c>
      <c r="JN19">
        <v>415251</v>
      </c>
      <c r="JO19">
        <v>-30</v>
      </c>
      <c r="JP19">
        <v>-3590</v>
      </c>
      <c r="JQ19">
        <v>6929</v>
      </c>
      <c r="JR19">
        <v>1504446</v>
      </c>
      <c r="JS19">
        <v>0</v>
      </c>
      <c r="JT19">
        <v>184990</v>
      </c>
      <c r="JU19">
        <v>18009</v>
      </c>
      <c r="JV19">
        <v>1106656</v>
      </c>
      <c r="JW19">
        <v>1518744</v>
      </c>
      <c r="JX19">
        <v>-412088</v>
      </c>
      <c r="JY19">
        <v>0</v>
      </c>
      <c r="JZ19">
        <v>90008</v>
      </c>
      <c r="KA19">
        <v>126531</v>
      </c>
      <c r="KB19">
        <v>-36523</v>
      </c>
      <c r="KC19">
        <v>126492</v>
      </c>
      <c r="KD19">
        <v>106721</v>
      </c>
      <c r="KE19">
        <v>19771</v>
      </c>
      <c r="KF19">
        <v>20885</v>
      </c>
      <c r="KG19">
        <v>0</v>
      </c>
      <c r="KH19">
        <v>711</v>
      </c>
      <c r="KI19">
        <v>2747</v>
      </c>
      <c r="KJ19">
        <v>396147</v>
      </c>
      <c r="KK19">
        <v>0</v>
      </c>
      <c r="KL19">
        <v>76120</v>
      </c>
      <c r="KM19">
        <v>25882</v>
      </c>
      <c r="KN19">
        <v>178653</v>
      </c>
      <c r="KO19">
        <v>-2</v>
      </c>
      <c r="KP19">
        <v>-41050</v>
      </c>
      <c r="KQ19">
        <v>46341</v>
      </c>
      <c r="KR19">
        <v>31413</v>
      </c>
      <c r="KS19">
        <v>215010</v>
      </c>
      <c r="KT19">
        <v>-183597</v>
      </c>
      <c r="KU19">
        <v>0</v>
      </c>
      <c r="KV19">
        <v>-2</v>
      </c>
      <c r="KW19">
        <v>2</v>
      </c>
      <c r="KX19">
        <v>134</v>
      </c>
      <c r="KY19">
        <v>-607</v>
      </c>
      <c r="KZ19">
        <v>741</v>
      </c>
      <c r="LA19">
        <v>6363</v>
      </c>
      <c r="LB19">
        <v>101105</v>
      </c>
      <c r="LC19">
        <v>-94742</v>
      </c>
      <c r="LD19">
        <v>1702341</v>
      </c>
      <c r="LE19">
        <v>1518744</v>
      </c>
      <c r="LF19">
        <v>183597</v>
      </c>
      <c r="LG19">
        <v>-2</v>
      </c>
      <c r="LH19">
        <v>125790</v>
      </c>
      <c r="LI19">
        <v>126531</v>
      </c>
      <c r="LJ19">
        <v>-741</v>
      </c>
      <c r="LK19">
        <v>201463</v>
      </c>
      <c r="LL19">
        <v>106721</v>
      </c>
      <c r="LM19">
        <v>94742</v>
      </c>
      <c r="LN19">
        <v>1759195</v>
      </c>
      <c r="LO19">
        <v>2802104</v>
      </c>
      <c r="LP19">
        <v>-1042909</v>
      </c>
      <c r="LQ19">
        <v>33</v>
      </c>
      <c r="LR19">
        <v>77538</v>
      </c>
      <c r="LS19">
        <v>481139</v>
      </c>
      <c r="LT19">
        <v>-403601</v>
      </c>
      <c r="LU19">
        <v>39007</v>
      </c>
      <c r="LV19">
        <v>33245</v>
      </c>
      <c r="LW19">
        <v>5762</v>
      </c>
      <c r="LX19">
        <v>1126363</v>
      </c>
      <c r="LY19">
        <v>1864972</v>
      </c>
      <c r="LZ19">
        <v>-738609</v>
      </c>
      <c r="MA19">
        <v>-3</v>
      </c>
      <c r="MB19">
        <v>-4</v>
      </c>
      <c r="MC19">
        <v>1</v>
      </c>
      <c r="MD19">
        <v>-1088</v>
      </c>
      <c r="ME19">
        <v>-17422</v>
      </c>
      <c r="MF19">
        <v>16334</v>
      </c>
      <c r="MG19">
        <v>175432</v>
      </c>
      <c r="MH19">
        <v>295143</v>
      </c>
      <c r="MI19">
        <v>-119711</v>
      </c>
      <c r="MJ19">
        <v>7292319</v>
      </c>
      <c r="MK19">
        <v>6553710</v>
      </c>
      <c r="ML19">
        <v>738609</v>
      </c>
      <c r="MM19">
        <v>-1</v>
      </c>
      <c r="MN19">
        <v>0</v>
      </c>
      <c r="MO19">
        <v>-1</v>
      </c>
      <c r="MP19">
        <v>308636</v>
      </c>
      <c r="MQ19">
        <v>324970</v>
      </c>
      <c r="MR19">
        <v>-16334</v>
      </c>
      <c r="MS19">
        <v>356486</v>
      </c>
      <c r="MT19">
        <v>236775</v>
      </c>
      <c r="MU19">
        <v>119711</v>
      </c>
      <c r="MV19">
        <v>2506772</v>
      </c>
      <c r="MW19">
        <v>2232862</v>
      </c>
      <c r="MX19">
        <v>273910</v>
      </c>
      <c r="MY19">
        <v>-4</v>
      </c>
      <c r="MZ19">
        <v>0</v>
      </c>
      <c r="NA19">
        <v>-4</v>
      </c>
      <c r="NB19">
        <v>-40309</v>
      </c>
      <c r="NC19">
        <v>-282700</v>
      </c>
      <c r="ND19">
        <v>242391</v>
      </c>
      <c r="NE19">
        <v>166049</v>
      </c>
      <c r="NF19">
        <v>96810</v>
      </c>
      <c r="NG19">
        <v>69239</v>
      </c>
      <c r="NH19">
        <v>394366</v>
      </c>
      <c r="NI19">
        <v>-30</v>
      </c>
      <c r="NJ19">
        <v>-4301</v>
      </c>
      <c r="NK19">
        <v>4181</v>
      </c>
      <c r="NL19">
        <v>1108299</v>
      </c>
      <c r="NM19">
        <v>0</v>
      </c>
      <c r="NN19">
        <v>108869</v>
      </c>
      <c r="NO19">
        <v>-7873</v>
      </c>
      <c r="NP19">
        <v>1580542</v>
      </c>
      <c r="NQ19">
        <v>2802104</v>
      </c>
      <c r="NR19">
        <v>-1221562</v>
      </c>
      <c r="NS19">
        <v>35</v>
      </c>
      <c r="NT19">
        <v>118587</v>
      </c>
      <c r="NU19">
        <v>481139</v>
      </c>
      <c r="NV19">
        <v>-362552</v>
      </c>
      <c r="NW19">
        <v>-7334</v>
      </c>
      <c r="NX19">
        <v>33245</v>
      </c>
      <c r="NY19">
        <v>-40579</v>
      </c>
      <c r="NZ19">
        <v>1094950</v>
      </c>
      <c r="OA19">
        <v>1649962</v>
      </c>
      <c r="OB19">
        <v>-555012</v>
      </c>
      <c r="OC19">
        <v>-3</v>
      </c>
      <c r="OD19">
        <v>-2</v>
      </c>
      <c r="OE19">
        <v>-1</v>
      </c>
      <c r="OF19">
        <v>-1222</v>
      </c>
      <c r="OG19">
        <v>-16815</v>
      </c>
      <c r="OH19">
        <v>15593</v>
      </c>
      <c r="OI19">
        <v>169069</v>
      </c>
      <c r="OJ19">
        <v>194038</v>
      </c>
      <c r="OK19">
        <v>-24969</v>
      </c>
      <c r="OL19">
        <v>5589978</v>
      </c>
      <c r="OM19">
        <v>5034966</v>
      </c>
      <c r="ON19">
        <v>555012</v>
      </c>
      <c r="OO19">
        <v>1</v>
      </c>
      <c r="OP19">
        <v>0</v>
      </c>
      <c r="OQ19">
        <v>1</v>
      </c>
      <c r="OR19">
        <v>182846</v>
      </c>
      <c r="OS19">
        <v>198439</v>
      </c>
      <c r="OT19">
        <v>-15593</v>
      </c>
      <c r="OU19">
        <v>155023</v>
      </c>
      <c r="OV19">
        <v>130054</v>
      </c>
      <c r="OW19">
        <v>24969</v>
      </c>
      <c r="OX19">
        <v>9607</v>
      </c>
      <c r="OY19">
        <v>2609973</v>
      </c>
      <c r="OZ19">
        <v>-2600366</v>
      </c>
      <c r="PA19">
        <v>0</v>
      </c>
      <c r="PB19">
        <v>0</v>
      </c>
      <c r="PC19">
        <v>195198</v>
      </c>
      <c r="PD19">
        <v>-195198</v>
      </c>
      <c r="PE19">
        <v>386</v>
      </c>
      <c r="PF19">
        <v>32501</v>
      </c>
      <c r="PG19">
        <v>-32115</v>
      </c>
      <c r="PH19">
        <v>1398</v>
      </c>
      <c r="PI19">
        <v>0</v>
      </c>
      <c r="PJ19">
        <v>11</v>
      </c>
      <c r="PK19">
        <v>11</v>
      </c>
      <c r="PL19">
        <v>2563886</v>
      </c>
      <c r="PM19">
        <v>0</v>
      </c>
      <c r="PN19">
        <v>193991</v>
      </c>
      <c r="PO19">
        <v>32781</v>
      </c>
      <c r="PP19">
        <v>-1384238</v>
      </c>
      <c r="PQ19">
        <v>0</v>
      </c>
      <c r="PR19">
        <v>-123455</v>
      </c>
      <c r="PS19">
        <v>-29252</v>
      </c>
      <c r="PT19">
        <v>0</v>
      </c>
      <c r="PU19">
        <v>0</v>
      </c>
      <c r="PV19">
        <v>0</v>
      </c>
      <c r="PW19">
        <v>0</v>
      </c>
      <c r="PX19">
        <v>1384238</v>
      </c>
      <c r="PY19">
        <v>0</v>
      </c>
      <c r="PZ19">
        <v>123455</v>
      </c>
      <c r="QA19">
        <v>29252</v>
      </c>
      <c r="QB19">
        <v>0</v>
      </c>
      <c r="QC19">
        <v>0</v>
      </c>
      <c r="QD19">
        <v>0</v>
      </c>
      <c r="QE19">
        <v>0</v>
      </c>
      <c r="QF19">
        <v>1384238</v>
      </c>
      <c r="QG19">
        <v>0</v>
      </c>
      <c r="QH19">
        <v>123455</v>
      </c>
      <c r="QI19">
        <v>29252</v>
      </c>
      <c r="QJ19">
        <v>28780</v>
      </c>
      <c r="QK19">
        <v>0</v>
      </c>
      <c r="QL19">
        <v>227</v>
      </c>
      <c r="QM19">
        <v>-368</v>
      </c>
      <c r="QN19">
        <v>9607</v>
      </c>
      <c r="QO19">
        <v>103209</v>
      </c>
      <c r="QP19">
        <v>-93602</v>
      </c>
      <c r="QQ19">
        <v>0</v>
      </c>
      <c r="QR19">
        <v>0</v>
      </c>
      <c r="QS19">
        <v>812</v>
      </c>
      <c r="QT19">
        <v>-812</v>
      </c>
      <c r="QU19">
        <v>386</v>
      </c>
      <c r="QV19">
        <v>2835</v>
      </c>
      <c r="QW19">
        <v>-2449</v>
      </c>
      <c r="QX19">
        <v>1398</v>
      </c>
      <c r="QY19">
        <v>0</v>
      </c>
      <c r="QZ19">
        <v>11</v>
      </c>
      <c r="RA19">
        <v>11</v>
      </c>
      <c r="RB19">
        <v>72389</v>
      </c>
      <c r="RC19">
        <v>0</v>
      </c>
      <c r="RD19">
        <v>569</v>
      </c>
      <c r="RE19">
        <v>3121</v>
      </c>
      <c r="RF19">
        <v>28780</v>
      </c>
      <c r="RG19">
        <v>0</v>
      </c>
      <c r="RH19">
        <v>227</v>
      </c>
      <c r="RI19">
        <v>-368</v>
      </c>
      <c r="RJ19">
        <v>-8964</v>
      </c>
      <c r="RK19">
        <v>0</v>
      </c>
      <c r="RL19">
        <v>5</v>
      </c>
      <c r="RM19">
        <v>-315</v>
      </c>
      <c r="RN19">
        <v>112173</v>
      </c>
      <c r="RO19">
        <v>103209</v>
      </c>
      <c r="RP19">
        <v>8964</v>
      </c>
      <c r="RQ19">
        <v>0</v>
      </c>
      <c r="RR19">
        <v>806</v>
      </c>
      <c r="RS19">
        <v>812</v>
      </c>
      <c r="RT19">
        <v>-6</v>
      </c>
      <c r="RU19">
        <v>3150</v>
      </c>
      <c r="RV19">
        <v>2835</v>
      </c>
      <c r="RW19">
        <v>315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-1122526</v>
      </c>
      <c r="SW19">
        <v>0</v>
      </c>
      <c r="SX19">
        <v>-70931</v>
      </c>
      <c r="SY19">
        <v>-414</v>
      </c>
      <c r="SZ19">
        <v>0</v>
      </c>
      <c r="TA19">
        <v>0</v>
      </c>
      <c r="TB19">
        <v>0</v>
      </c>
      <c r="TC19">
        <v>0</v>
      </c>
      <c r="TD19">
        <v>1107259</v>
      </c>
      <c r="TE19">
        <v>0</v>
      </c>
      <c r="TF19">
        <v>69967</v>
      </c>
      <c r="TG19">
        <v>408</v>
      </c>
      <c r="TH19">
        <v>0</v>
      </c>
      <c r="TI19">
        <v>0</v>
      </c>
      <c r="TJ19">
        <v>0</v>
      </c>
      <c r="TK19">
        <v>0</v>
      </c>
      <c r="TL19">
        <v>15266</v>
      </c>
      <c r="TM19">
        <v>0</v>
      </c>
      <c r="TN19">
        <v>965</v>
      </c>
      <c r="TO19">
        <v>6</v>
      </c>
      <c r="TP19">
        <v>1107259</v>
      </c>
      <c r="TQ19">
        <v>1122526</v>
      </c>
      <c r="TR19">
        <v>-15267</v>
      </c>
      <c r="TS19">
        <v>0</v>
      </c>
      <c r="TT19">
        <v>69967</v>
      </c>
      <c r="TU19">
        <v>70931</v>
      </c>
      <c r="TV19">
        <v>-964</v>
      </c>
      <c r="TW19">
        <v>408</v>
      </c>
      <c r="TX19">
        <v>414</v>
      </c>
      <c r="TY19">
        <v>-6</v>
      </c>
      <c r="TZ19">
        <v>15266</v>
      </c>
      <c r="UA19">
        <v>8964</v>
      </c>
      <c r="UB19">
        <v>6302</v>
      </c>
      <c r="UC19">
        <v>0</v>
      </c>
      <c r="UD19">
        <v>965</v>
      </c>
      <c r="UE19">
        <v>-5</v>
      </c>
      <c r="UF19">
        <v>970</v>
      </c>
      <c r="UG19">
        <v>6</v>
      </c>
      <c r="UH19">
        <v>315</v>
      </c>
      <c r="UI19">
        <v>-309</v>
      </c>
      <c r="UJ19">
        <v>2603671</v>
      </c>
      <c r="UK19">
        <v>2609973</v>
      </c>
      <c r="UL19">
        <v>-6302</v>
      </c>
      <c r="UM19">
        <v>0</v>
      </c>
      <c r="UN19">
        <v>194228</v>
      </c>
      <c r="UO19">
        <v>195198</v>
      </c>
      <c r="UP19">
        <v>-970</v>
      </c>
      <c r="UQ19">
        <v>32810</v>
      </c>
      <c r="UR19">
        <v>32501</v>
      </c>
      <c r="US19">
        <v>309</v>
      </c>
      <c r="UT19">
        <v>5200280</v>
      </c>
      <c r="UU19">
        <v>1095855</v>
      </c>
      <c r="UV19">
        <v>4104425</v>
      </c>
      <c r="UW19">
        <v>-21311</v>
      </c>
      <c r="UX19">
        <v>-2741</v>
      </c>
      <c r="UY19">
        <v>-18570</v>
      </c>
      <c r="UZ19">
        <v>43460</v>
      </c>
      <c r="VA19">
        <v>8782</v>
      </c>
      <c r="VB19">
        <v>34678</v>
      </c>
      <c r="VC19">
        <v>112825</v>
      </c>
      <c r="VD19">
        <v>-56363</v>
      </c>
      <c r="VE19">
        <v>169188</v>
      </c>
      <c r="VF19">
        <v>248748</v>
      </c>
      <c r="VG19">
        <v>238416</v>
      </c>
      <c r="VH19">
        <v>10332</v>
      </c>
      <c r="VI19">
        <v>0</v>
      </c>
      <c r="VJ19">
        <v>0</v>
      </c>
      <c r="VK19">
        <v>0</v>
      </c>
      <c r="VL19">
        <v>-708</v>
      </c>
      <c r="VM19">
        <v>364</v>
      </c>
      <c r="VN19">
        <v>-1072</v>
      </c>
      <c r="VO19">
        <v>12859</v>
      </c>
      <c r="VP19">
        <v>6303</v>
      </c>
      <c r="VQ19">
        <v>6556</v>
      </c>
      <c r="VR19">
        <v>-2571991</v>
      </c>
      <c r="VS19">
        <v>11037</v>
      </c>
      <c r="VT19">
        <v>-25740</v>
      </c>
      <c r="VU19">
        <v>-13184</v>
      </c>
      <c r="VV19">
        <v>4306623</v>
      </c>
      <c r="VW19">
        <v>744998</v>
      </c>
      <c r="VX19">
        <v>3561625</v>
      </c>
      <c r="VY19">
        <v>-18028</v>
      </c>
      <c r="VZ19">
        <v>-969</v>
      </c>
      <c r="WA19">
        <v>-17059</v>
      </c>
      <c r="WB19">
        <v>43343</v>
      </c>
      <c r="WC19">
        <v>9504</v>
      </c>
      <c r="WD19">
        <v>33839</v>
      </c>
      <c r="WE19">
        <v>104894</v>
      </c>
      <c r="WF19">
        <v>-21763</v>
      </c>
      <c r="WG19">
        <v>126657</v>
      </c>
      <c r="WH19">
        <v>239583</v>
      </c>
      <c r="WI19">
        <v>220333</v>
      </c>
      <c r="WJ19">
        <v>19250</v>
      </c>
      <c r="WK19">
        <v>0</v>
      </c>
      <c r="WL19">
        <v>0</v>
      </c>
      <c r="WM19">
        <v>0</v>
      </c>
      <c r="WN19">
        <v>-708</v>
      </c>
      <c r="WO19">
        <v>364</v>
      </c>
      <c r="WP19">
        <v>-1072</v>
      </c>
      <c r="WQ19">
        <v>11943</v>
      </c>
      <c r="WR19">
        <v>5300</v>
      </c>
      <c r="WS19">
        <v>6643</v>
      </c>
      <c r="WT19">
        <v>-2470927</v>
      </c>
      <c r="WU19">
        <v>8987</v>
      </c>
      <c r="WV19">
        <v>-25733</v>
      </c>
      <c r="WW19">
        <v>-22233</v>
      </c>
      <c r="WX19">
        <v>124715</v>
      </c>
      <c r="WY19">
        <v>994367</v>
      </c>
      <c r="WZ19">
        <v>-869652</v>
      </c>
      <c r="XA19">
        <v>4943</v>
      </c>
      <c r="XB19">
        <v>1324</v>
      </c>
      <c r="XC19">
        <v>7012</v>
      </c>
      <c r="XD19">
        <v>-5688</v>
      </c>
      <c r="XE19">
        <v>53414</v>
      </c>
      <c r="XF19">
        <v>97564</v>
      </c>
      <c r="XG19">
        <v>-44150</v>
      </c>
      <c r="XH19">
        <v>213824</v>
      </c>
      <c r="XI19">
        <v>454120</v>
      </c>
      <c r="XJ19">
        <v>-240296</v>
      </c>
      <c r="XK19">
        <v>-6</v>
      </c>
      <c r="XL19">
        <v>-3135</v>
      </c>
      <c r="XM19">
        <v>3129</v>
      </c>
      <c r="XN19">
        <v>-203</v>
      </c>
      <c r="XO19">
        <v>1143</v>
      </c>
      <c r="XP19">
        <v>-1346</v>
      </c>
      <c r="XQ19">
        <v>-9815</v>
      </c>
      <c r="XR19">
        <v>57101</v>
      </c>
      <c r="XS19">
        <v>-66916</v>
      </c>
      <c r="XT19">
        <v>4670921</v>
      </c>
      <c r="XU19">
        <v>4430625</v>
      </c>
      <c r="XV19">
        <v>240296</v>
      </c>
      <c r="XW19">
        <v>-18028</v>
      </c>
      <c r="XX19">
        <v>-14899</v>
      </c>
      <c r="XY19">
        <v>-3129</v>
      </c>
      <c r="XZ19">
        <v>43959</v>
      </c>
      <c r="YA19">
        <v>42612</v>
      </c>
      <c r="YB19">
        <v>1347</v>
      </c>
      <c r="YC19">
        <v>170250</v>
      </c>
      <c r="YD19">
        <v>103335</v>
      </c>
      <c r="YE19">
        <v>66915</v>
      </c>
      <c r="YF19">
        <v>606773</v>
      </c>
      <c r="YG19">
        <v>1679832</v>
      </c>
      <c r="YH19">
        <v>-1073059</v>
      </c>
      <c r="YI19">
        <v>7868</v>
      </c>
      <c r="YJ19">
        <v>1046</v>
      </c>
      <c r="YK19">
        <v>5265</v>
      </c>
      <c r="YL19">
        <v>-4219</v>
      </c>
      <c r="YM19">
        <v>-10569</v>
      </c>
      <c r="YN19">
        <v>77544</v>
      </c>
      <c r="YO19">
        <v>-88113</v>
      </c>
      <c r="YP19">
        <v>547792</v>
      </c>
      <c r="YQ19">
        <v>1017498</v>
      </c>
      <c r="YR19">
        <v>-469706</v>
      </c>
      <c r="YS19">
        <v>-8</v>
      </c>
      <c r="YT19">
        <v>328</v>
      </c>
      <c r="YU19">
        <v>-336</v>
      </c>
      <c r="YV19">
        <v>-202</v>
      </c>
      <c r="YW19">
        <v>3446</v>
      </c>
      <c r="YX19">
        <v>-3648</v>
      </c>
      <c r="YY19">
        <v>-36645</v>
      </c>
      <c r="YZ19">
        <v>37803</v>
      </c>
      <c r="ZA19">
        <v>-74448</v>
      </c>
      <c r="ZB19">
        <v>6055801</v>
      </c>
      <c r="ZC19">
        <v>5586094</v>
      </c>
      <c r="ZD19">
        <v>469707</v>
      </c>
      <c r="ZE19">
        <v>-21311</v>
      </c>
      <c r="ZF19">
        <v>-21646</v>
      </c>
      <c r="ZG19">
        <v>335</v>
      </c>
      <c r="ZH19">
        <v>43798</v>
      </c>
      <c r="ZI19">
        <v>40150</v>
      </c>
      <c r="ZJ19">
        <v>3648</v>
      </c>
      <c r="ZK19">
        <v>115115</v>
      </c>
      <c r="ZL19">
        <v>40667</v>
      </c>
      <c r="ZM19">
        <v>74448</v>
      </c>
      <c r="ZN19">
        <v>893657</v>
      </c>
      <c r="ZO19">
        <v>350857</v>
      </c>
      <c r="ZP19">
        <v>542800</v>
      </c>
      <c r="ZQ19">
        <v>-3283</v>
      </c>
      <c r="ZR19">
        <v>-1772</v>
      </c>
      <c r="ZS19">
        <v>-1511</v>
      </c>
      <c r="ZT19">
        <v>117</v>
      </c>
      <c r="ZU19">
        <v>-722</v>
      </c>
      <c r="ZV19">
        <v>839</v>
      </c>
      <c r="ZW19">
        <v>7931</v>
      </c>
      <c r="ZX19">
        <v>-34600</v>
      </c>
      <c r="ZY19">
        <v>42531</v>
      </c>
      <c r="ZZ19">
        <v>9166</v>
      </c>
      <c r="AAA19">
        <v>18083</v>
      </c>
      <c r="AAB19">
        <v>-8917</v>
      </c>
      <c r="AAC19">
        <v>0</v>
      </c>
      <c r="AAD19">
        <v>0</v>
      </c>
      <c r="AAE19">
        <v>0</v>
      </c>
      <c r="AAF19">
        <v>0</v>
      </c>
      <c r="AAG19">
        <v>916</v>
      </c>
      <c r="AAH19">
        <v>1002</v>
      </c>
      <c r="AAI19">
        <v>-86</v>
      </c>
      <c r="AAJ19">
        <v>-101064</v>
      </c>
      <c r="AAK19">
        <v>2050</v>
      </c>
      <c r="AAL19">
        <v>-7</v>
      </c>
      <c r="AAM19">
        <v>9050</v>
      </c>
      <c r="AAN19">
        <v>482058</v>
      </c>
      <c r="AAO19">
        <v>685465</v>
      </c>
      <c r="AAP19">
        <v>-203407</v>
      </c>
      <c r="AAQ19">
        <v>2926</v>
      </c>
      <c r="AAR19">
        <v>-278</v>
      </c>
      <c r="AAS19">
        <v>-1747</v>
      </c>
      <c r="AAT19">
        <v>1469</v>
      </c>
      <c r="AAU19">
        <v>-63983</v>
      </c>
      <c r="AAV19">
        <v>-20020</v>
      </c>
      <c r="AAW19">
        <v>-43963</v>
      </c>
      <c r="AAX19">
        <v>333968</v>
      </c>
      <c r="AAY19">
        <v>563378</v>
      </c>
      <c r="AAZ19">
        <v>-229410</v>
      </c>
      <c r="ABA19">
        <v>-2</v>
      </c>
      <c r="ABB19">
        <v>3462</v>
      </c>
      <c r="ABC19">
        <v>-3464</v>
      </c>
      <c r="ABD19">
        <v>1</v>
      </c>
      <c r="ABE19">
        <v>2303</v>
      </c>
      <c r="ABF19">
        <v>-2302</v>
      </c>
      <c r="ABG19">
        <v>-26830</v>
      </c>
      <c r="ABH19">
        <v>-19298</v>
      </c>
      <c r="ABI19">
        <v>-7532</v>
      </c>
      <c r="ABJ19">
        <v>1384880</v>
      </c>
      <c r="ABK19">
        <v>1155469</v>
      </c>
      <c r="ABL19">
        <v>229411</v>
      </c>
      <c r="ABM19">
        <v>-3283</v>
      </c>
      <c r="ABN19">
        <v>-6747</v>
      </c>
      <c r="ABO19">
        <v>3464</v>
      </c>
      <c r="ABP19">
        <v>-161</v>
      </c>
      <c r="ABQ19">
        <v>-2462</v>
      </c>
      <c r="ABR19">
        <v>2301</v>
      </c>
      <c r="ABS19">
        <v>-55135</v>
      </c>
      <c r="ABT19">
        <v>-62667</v>
      </c>
      <c r="ABU19">
        <v>7532</v>
      </c>
      <c r="ABV19">
        <v>1280474</v>
      </c>
      <c r="ABW19">
        <v>3173986</v>
      </c>
      <c r="ABX19">
        <v>-1893512</v>
      </c>
      <c r="ABY19">
        <v>2</v>
      </c>
      <c r="ABZ19">
        <v>0</v>
      </c>
      <c r="ACA19">
        <v>2</v>
      </c>
      <c r="ACB19">
        <v>-271</v>
      </c>
      <c r="ACC19">
        <v>-5888</v>
      </c>
      <c r="ACD19">
        <v>5617</v>
      </c>
      <c r="ACE19">
        <v>136267</v>
      </c>
      <c r="ACF19">
        <v>78512</v>
      </c>
      <c r="ACG19">
        <v>57755</v>
      </c>
      <c r="ACH19">
        <v>219697</v>
      </c>
      <c r="ACI19">
        <v>15107</v>
      </c>
      <c r="ACJ19">
        <v>204590</v>
      </c>
      <c r="ACK19">
        <v>0</v>
      </c>
      <c r="ACL19">
        <v>0</v>
      </c>
      <c r="ACM19">
        <v>0</v>
      </c>
      <c r="ACN19">
        <v>0</v>
      </c>
      <c r="ACO19">
        <v>-62871</v>
      </c>
      <c r="ACP19">
        <v>173</v>
      </c>
      <c r="ACQ19">
        <v>-63044</v>
      </c>
      <c r="ACR19">
        <v>920053</v>
      </c>
      <c r="ACS19">
        <v>0</v>
      </c>
      <c r="ACT19">
        <v>-5355</v>
      </c>
      <c r="ACU19">
        <v>50012</v>
      </c>
      <c r="ACV19">
        <v>247180</v>
      </c>
      <c r="ACW19">
        <v>0</v>
      </c>
      <c r="ACX19">
        <v>-16</v>
      </c>
      <c r="ACY19">
        <v>-11166</v>
      </c>
      <c r="ACZ19">
        <v>1180667</v>
      </c>
      <c r="ADA19">
        <v>658977</v>
      </c>
      <c r="ADB19">
        <v>521690</v>
      </c>
      <c r="ADC19">
        <v>0</v>
      </c>
      <c r="ADD19">
        <v>2</v>
      </c>
      <c r="ADE19">
        <v>-2</v>
      </c>
      <c r="ADF19">
        <v>-514</v>
      </c>
      <c r="ADG19">
        <v>-268</v>
      </c>
      <c r="ADH19">
        <v>-246</v>
      </c>
      <c r="ADI19">
        <v>20999</v>
      </c>
      <c r="ADJ19">
        <v>54554</v>
      </c>
      <c r="ADK19">
        <v>-33555</v>
      </c>
      <c r="ADL19">
        <v>2667404</v>
      </c>
      <c r="ADM19">
        <v>3189094</v>
      </c>
      <c r="ADN19">
        <v>-521690</v>
      </c>
      <c r="ADO19">
        <v>2</v>
      </c>
      <c r="ADP19">
        <v>0</v>
      </c>
      <c r="ADQ19">
        <v>2</v>
      </c>
      <c r="ADR19">
        <v>-5642</v>
      </c>
      <c r="ADS19">
        <v>-5888</v>
      </c>
      <c r="ADT19">
        <v>246</v>
      </c>
      <c r="ADU19">
        <v>112241</v>
      </c>
      <c r="ADV19">
        <v>78686</v>
      </c>
      <c r="ADW19">
        <v>33555</v>
      </c>
      <c r="ADX19">
        <v>32919</v>
      </c>
      <c r="ADY19">
        <v>12770</v>
      </c>
      <c r="ADZ19">
        <v>20149</v>
      </c>
      <c r="AEA19">
        <v>0</v>
      </c>
      <c r="AEB19">
        <v>612</v>
      </c>
      <c r="AEC19">
        <v>-180</v>
      </c>
      <c r="AED19">
        <v>792</v>
      </c>
      <c r="AEE19">
        <v>56</v>
      </c>
      <c r="AEF19">
        <v>56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12770</v>
      </c>
      <c r="AEQ19">
        <v>0</v>
      </c>
      <c r="AER19">
        <v>-180</v>
      </c>
      <c r="AES19">
        <v>-180</v>
      </c>
      <c r="AET19">
        <v>0</v>
      </c>
      <c r="AEU19">
        <v>56</v>
      </c>
      <c r="AEV19">
        <v>56</v>
      </c>
      <c r="AEW19">
        <v>0</v>
      </c>
      <c r="AEX19">
        <v>32919</v>
      </c>
      <c r="AEY19">
        <v>12770</v>
      </c>
      <c r="AEZ19">
        <v>20149</v>
      </c>
      <c r="AFA19">
        <v>0</v>
      </c>
      <c r="AFB19">
        <v>612</v>
      </c>
      <c r="AFC19">
        <v>-180</v>
      </c>
      <c r="AFD19">
        <v>792</v>
      </c>
      <c r="AFE19">
        <v>56</v>
      </c>
      <c r="AFF19">
        <v>56</v>
      </c>
      <c r="AFG19">
        <v>0</v>
      </c>
      <c r="AFH19">
        <v>354220</v>
      </c>
      <c r="AFI19">
        <v>580509</v>
      </c>
      <c r="AFJ19">
        <v>-226289</v>
      </c>
      <c r="AFK19">
        <v>24037</v>
      </c>
      <c r="AFL19">
        <v>-24094</v>
      </c>
      <c r="AFM19">
        <v>48131</v>
      </c>
      <c r="AFN19">
        <v>-28647</v>
      </c>
      <c r="AFO19">
        <v>2714</v>
      </c>
      <c r="AFP19">
        <v>-31361</v>
      </c>
      <c r="AFQ19">
        <v>-26693</v>
      </c>
      <c r="AFR19">
        <v>53460</v>
      </c>
      <c r="AFS19">
        <v>-80153</v>
      </c>
      <c r="AFT19">
        <v>128064</v>
      </c>
      <c r="AFU19">
        <v>173633</v>
      </c>
      <c r="AFV19">
        <v>-45569</v>
      </c>
      <c r="AFW19">
        <v>-3672</v>
      </c>
      <c r="AFX19">
        <v>0</v>
      </c>
      <c r="AFY19">
        <v>-3672</v>
      </c>
      <c r="AFZ19">
        <v>-11</v>
      </c>
      <c r="AGA19">
        <v>22833</v>
      </c>
      <c r="AGB19">
        <v>16104</v>
      </c>
      <c r="AGC19">
        <v>6729</v>
      </c>
      <c r="AGD19">
        <v>47587</v>
      </c>
      <c r="AGE19">
        <v>93403</v>
      </c>
      <c r="AGF19">
        <v>-45816</v>
      </c>
      <c r="AGG19">
        <v>78508</v>
      </c>
      <c r="AGH19">
        <v>0</v>
      </c>
      <c r="AGI19">
        <v>6845</v>
      </c>
      <c r="AGJ19">
        <v>60627</v>
      </c>
      <c r="AGK19">
        <v>-53782</v>
      </c>
      <c r="AGL19">
        <v>1071094</v>
      </c>
      <c r="AGM19">
        <v>789599</v>
      </c>
      <c r="AGN19">
        <v>281495</v>
      </c>
      <c r="AGO19">
        <v>-109407</v>
      </c>
      <c r="AGP19">
        <v>13885</v>
      </c>
      <c r="AGQ19">
        <v>-123292</v>
      </c>
      <c r="AGR19">
        <v>40001</v>
      </c>
      <c r="AGS19">
        <v>360</v>
      </c>
      <c r="AGT19">
        <v>39641</v>
      </c>
      <c r="AGU19">
        <v>13337</v>
      </c>
      <c r="AGV19">
        <v>-66477</v>
      </c>
      <c r="AGW19">
        <v>79814</v>
      </c>
      <c r="AGX19">
        <v>87904</v>
      </c>
      <c r="AGY19">
        <v>51725</v>
      </c>
      <c r="AGZ19">
        <v>36179</v>
      </c>
      <c r="AHA19">
        <v>-3</v>
      </c>
      <c r="AHB19">
        <v>-328</v>
      </c>
      <c r="AHC19">
        <v>325</v>
      </c>
      <c r="AHD19">
        <v>-430</v>
      </c>
      <c r="AHE19">
        <v>7839</v>
      </c>
      <c r="AHF19">
        <v>-8269</v>
      </c>
      <c r="AHG19">
        <v>25727</v>
      </c>
      <c r="AHH19">
        <v>-21664</v>
      </c>
      <c r="AHI19">
        <v>47391</v>
      </c>
      <c r="AHJ19">
        <v>1600966</v>
      </c>
      <c r="AHK19">
        <v>1637144</v>
      </c>
      <c r="AHL19">
        <v>-36178</v>
      </c>
      <c r="AHM19">
        <v>-89042</v>
      </c>
      <c r="AHN19">
        <v>-88717</v>
      </c>
      <c r="AHO19">
        <v>-325</v>
      </c>
      <c r="AHP19">
        <v>11343</v>
      </c>
      <c r="AHQ19">
        <v>3074</v>
      </c>
      <c r="AHR19">
        <v>8269</v>
      </c>
      <c r="AHS19">
        <v>16322</v>
      </c>
      <c r="AHT19">
        <v>63713</v>
      </c>
      <c r="AHU19">
        <v>-47391</v>
      </c>
      <c r="AHV19">
        <v>14607249</v>
      </c>
      <c r="AHW19">
        <v>14775965</v>
      </c>
      <c r="AHX19">
        <v>-168716</v>
      </c>
      <c r="AHY19">
        <v>1637</v>
      </c>
      <c r="AHZ19">
        <v>-26834</v>
      </c>
      <c r="AIA19">
        <v>28471</v>
      </c>
      <c r="AIB19">
        <v>237585</v>
      </c>
      <c r="AIC19">
        <v>71871</v>
      </c>
      <c r="AID19">
        <v>165714</v>
      </c>
      <c r="AIE19">
        <v>400585</v>
      </c>
      <c r="AIF19">
        <v>321253</v>
      </c>
      <c r="AIG19">
        <v>79332</v>
      </c>
      <c r="AIH19">
        <v>1232708</v>
      </c>
      <c r="AII19">
        <v>1357277</v>
      </c>
      <c r="AIJ19">
        <v>-124569</v>
      </c>
      <c r="AIK19">
        <v>-3702</v>
      </c>
      <c r="AIL19">
        <v>0</v>
      </c>
      <c r="AIM19">
        <v>-3702</v>
      </c>
      <c r="AIN19">
        <v>-749</v>
      </c>
      <c r="AIO19">
        <v>33275</v>
      </c>
      <c r="AIP19">
        <v>-34024</v>
      </c>
      <c r="AIQ19">
        <v>-39403</v>
      </c>
      <c r="AIR19">
        <v>26741</v>
      </c>
      <c r="AIS19">
        <v>-66144</v>
      </c>
      <c r="AIT19">
        <v>5170131</v>
      </c>
      <c r="AIU19">
        <v>2676490</v>
      </c>
      <c r="AIV19">
        <v>2493641</v>
      </c>
      <c r="AIW19">
        <v>0</v>
      </c>
      <c r="AIX19">
        <v>-89546</v>
      </c>
      <c r="AIY19">
        <v>89546</v>
      </c>
      <c r="AIZ19">
        <v>374963</v>
      </c>
      <c r="AJA19">
        <v>25899</v>
      </c>
      <c r="AJB19">
        <v>349064</v>
      </c>
      <c r="AJC19">
        <v>83010</v>
      </c>
      <c r="AJD19">
        <v>72201</v>
      </c>
      <c r="AJE19">
        <v>10809</v>
      </c>
      <c r="AJF19">
        <v>3908689</v>
      </c>
      <c r="AJG19">
        <v>5438853</v>
      </c>
      <c r="AJH19">
        <v>-1530164</v>
      </c>
      <c r="AJI19">
        <v>-108285</v>
      </c>
      <c r="AJJ19">
        <v>6017</v>
      </c>
      <c r="AJK19">
        <v>-114302</v>
      </c>
      <c r="AJL19">
        <v>68403</v>
      </c>
      <c r="AJM19">
        <v>487615</v>
      </c>
      <c r="AJN19">
        <v>-419212</v>
      </c>
      <c r="AJO19">
        <v>172761</v>
      </c>
      <c r="AJP19">
        <v>77270</v>
      </c>
      <c r="AJQ19">
        <v>95491</v>
      </c>
      <c r="AJR19">
        <v>4482122</v>
      </c>
      <c r="AJS19">
        <v>5132164</v>
      </c>
      <c r="AJT19">
        <v>-650042</v>
      </c>
      <c r="AJU19">
        <v>-11</v>
      </c>
      <c r="AJV19">
        <v>2</v>
      </c>
      <c r="AJW19">
        <v>-13</v>
      </c>
      <c r="AJX19">
        <v>-706</v>
      </c>
      <c r="AJY19">
        <v>60044</v>
      </c>
      <c r="AJZ19">
        <v>-60750</v>
      </c>
      <c r="AKA19">
        <v>227387</v>
      </c>
      <c r="AKB19">
        <v>346875</v>
      </c>
      <c r="AKC19">
        <v>-119488</v>
      </c>
      <c r="AKD19">
        <v>24918777</v>
      </c>
      <c r="AKE19">
        <v>24248586</v>
      </c>
      <c r="AKF19">
        <v>670191</v>
      </c>
      <c r="AKG19">
        <v>-110350</v>
      </c>
      <c r="AKH19">
        <v>-110363</v>
      </c>
      <c r="AKI19">
        <v>13</v>
      </c>
      <c r="AKJ19">
        <v>680203</v>
      </c>
      <c r="AKK19">
        <v>618660</v>
      </c>
      <c r="AKL19">
        <v>61543</v>
      </c>
      <c r="AKM19">
        <v>616953</v>
      </c>
      <c r="AKN19">
        <v>497466</v>
      </c>
      <c r="AKO19">
        <v>119487</v>
      </c>
      <c r="AKP19">
        <v>8719</v>
      </c>
      <c r="AKQ19">
        <v>8719</v>
      </c>
      <c r="AKR19">
        <v>1752533</v>
      </c>
      <c r="AKS19">
        <v>873328</v>
      </c>
      <c r="AKT19">
        <v>2625861</v>
      </c>
      <c r="AKU19">
        <v>4205</v>
      </c>
      <c r="AKV19">
        <v>14334</v>
      </c>
      <c r="AKW19">
        <v>18539</v>
      </c>
      <c r="AKX19">
        <v>78872</v>
      </c>
      <c r="AKY19">
        <v>931989</v>
      </c>
      <c r="AKZ19">
        <v>2192819</v>
      </c>
      <c r="ALA19">
        <v>23432</v>
      </c>
      <c r="ALB19">
        <v>169534</v>
      </c>
      <c r="ALC19">
        <v>11568</v>
      </c>
      <c r="ALD19">
        <v>237679</v>
      </c>
      <c r="ALE19">
        <v>442213</v>
      </c>
      <c r="ALF19">
        <v>15715</v>
      </c>
      <c r="ALG19">
        <v>7304</v>
      </c>
      <c r="ALH19">
        <v>4027</v>
      </c>
      <c r="ALI19">
        <v>58887</v>
      </c>
      <c r="ALJ19">
        <v>85933</v>
      </c>
      <c r="ALK19">
        <v>18828</v>
      </c>
      <c r="ALL19">
        <v>106141</v>
      </c>
      <c r="ALM19">
        <v>107401</v>
      </c>
      <c r="ALN19">
        <v>627745</v>
      </c>
      <c r="ALO19">
        <v>860115</v>
      </c>
      <c r="ALP19">
        <v>64</v>
      </c>
      <c r="ALQ19">
        <v>15019</v>
      </c>
      <c r="ALR19">
        <v>15083</v>
      </c>
      <c r="ALS19">
        <v>2843533</v>
      </c>
      <c r="ALT19">
        <v>36613</v>
      </c>
      <c r="ALU19">
        <v>656314</v>
      </c>
      <c r="ALV19">
        <v>312598</v>
      </c>
      <c r="ALW19">
        <v>1104781</v>
      </c>
      <c r="ALX19">
        <v>2110306</v>
      </c>
      <c r="ALY19">
        <v>36581</v>
      </c>
      <c r="ALZ19">
        <v>404972</v>
      </c>
      <c r="AMA19">
        <v>281750</v>
      </c>
      <c r="AMB19">
        <v>623606</v>
      </c>
      <c r="AMC19">
        <v>1346909</v>
      </c>
      <c r="AMD19">
        <v>32</v>
      </c>
      <c r="AME19">
        <v>251342</v>
      </c>
      <c r="AMF19">
        <v>30849</v>
      </c>
      <c r="AMG19">
        <v>481175</v>
      </c>
      <c r="AMH19">
        <v>763397</v>
      </c>
      <c r="AMI19">
        <v>7717</v>
      </c>
      <c r="AMJ19">
        <v>162230</v>
      </c>
      <c r="AMK19">
        <v>3272</v>
      </c>
      <c r="AML19">
        <v>149439</v>
      </c>
      <c r="AMM19">
        <v>322658</v>
      </c>
      <c r="AMN19">
        <v>6047214</v>
      </c>
      <c r="AMO19">
        <v>-501635</v>
      </c>
      <c r="AMP19">
        <v>-910399</v>
      </c>
      <c r="AMQ19">
        <v>-1412034</v>
      </c>
      <c r="AMR19">
        <v>102781</v>
      </c>
      <c r="AMS19">
        <v>366912</v>
      </c>
      <c r="AMT19">
        <v>220846</v>
      </c>
      <c r="AMU19">
        <v>945548</v>
      </c>
      <c r="AMV19">
        <v>1895002</v>
      </c>
      <c r="AMW19">
        <v>-15458</v>
      </c>
      <c r="AMX19">
        <v>-15458</v>
      </c>
      <c r="AMY19">
        <v>-71808</v>
      </c>
      <c r="AMZ19">
        <v>-77026</v>
      </c>
      <c r="ANA19">
        <v>-191546</v>
      </c>
      <c r="ANB19">
        <v>-355838</v>
      </c>
      <c r="ANC19">
        <v>-71808</v>
      </c>
      <c r="AND19">
        <v>-84756</v>
      </c>
      <c r="ANE19">
        <v>-196867</v>
      </c>
      <c r="ANF19">
        <v>-368889</v>
      </c>
      <c r="ANG19">
        <v>921170</v>
      </c>
      <c r="ANH19">
        <v>0</v>
      </c>
      <c r="ANI19">
        <v>0</v>
      </c>
      <c r="ANJ19">
        <v>-4240</v>
      </c>
      <c r="ANK19">
        <v>-5321</v>
      </c>
      <c r="ANL19">
        <v>-9561</v>
      </c>
      <c r="ANM19">
        <v>0</v>
      </c>
      <c r="ANN19">
        <v>0</v>
      </c>
      <c r="ANO19">
        <v>-3490</v>
      </c>
      <c r="ANP19">
        <v>0</v>
      </c>
      <c r="ANQ19">
        <v>-3490</v>
      </c>
      <c r="ANR19">
        <v>79332</v>
      </c>
      <c r="ANS19">
        <v>-66144</v>
      </c>
      <c r="ANT19">
        <v>10809</v>
      </c>
      <c r="ANU19">
        <v>95490</v>
      </c>
      <c r="ANV19">
        <v>-119488</v>
      </c>
      <c r="ANW19">
        <v>119488</v>
      </c>
      <c r="ANX19">
        <v>0</v>
      </c>
      <c r="ANY19">
        <v>1829</v>
      </c>
      <c r="ANZ19">
        <v>-915</v>
      </c>
      <c r="AOA19">
        <v>-807</v>
      </c>
      <c r="AOB19">
        <v>-108</v>
      </c>
      <c r="AOC19">
        <v>108</v>
      </c>
      <c r="AOD19">
        <v>47784</v>
      </c>
      <c r="AOE19">
        <v>231785</v>
      </c>
      <c r="AOF19">
        <v>279569</v>
      </c>
      <c r="AOG19">
        <v>9543</v>
      </c>
      <c r="AOH19">
        <v>34287</v>
      </c>
      <c r="AOI19">
        <v>43830</v>
      </c>
      <c r="AOJ19">
        <v>37008</v>
      </c>
      <c r="AOK19">
        <v>64821</v>
      </c>
      <c r="AOL19">
        <v>101829</v>
      </c>
      <c r="AOM19">
        <v>-45419</v>
      </c>
      <c r="AON19">
        <v>144128</v>
      </c>
      <c r="AOO19">
        <v>98709</v>
      </c>
      <c r="AOP19">
        <v>-48916</v>
      </c>
      <c r="AOQ19">
        <v>138050</v>
      </c>
      <c r="AOR19">
        <v>89134</v>
      </c>
      <c r="AOS19">
        <v>48916</v>
      </c>
      <c r="AOT19">
        <v>475021</v>
      </c>
      <c r="AOU19">
        <v>523937</v>
      </c>
      <c r="AOV19">
        <v>29227</v>
      </c>
      <c r="AOW19">
        <v>25426</v>
      </c>
      <c r="AOX19">
        <v>54653</v>
      </c>
      <c r="AOY19">
        <v>7167</v>
      </c>
      <c r="AOZ19">
        <v>15259</v>
      </c>
      <c r="APA19">
        <v>-9938</v>
      </c>
      <c r="APB19">
        <v>90862</v>
      </c>
      <c r="APC19">
        <v>80924</v>
      </c>
      <c r="APD19">
        <v>-41716</v>
      </c>
      <c r="APE19">
        <v>81440</v>
      </c>
      <c r="APF19">
        <v>39724</v>
      </c>
      <c r="APG19">
        <v>41716</v>
      </c>
      <c r="APH19">
        <v>116288</v>
      </c>
      <c r="API19">
        <v>158004</v>
      </c>
      <c r="APJ19">
        <v>-72575</v>
      </c>
      <c r="APK19">
        <v>83674</v>
      </c>
      <c r="APL19">
        <v>11099</v>
      </c>
      <c r="APM19">
        <v>0</v>
      </c>
      <c r="APN19">
        <v>69073</v>
      </c>
      <c r="APO19">
        <v>1824</v>
      </c>
      <c r="APP19">
        <v>1678</v>
      </c>
      <c r="APQ19">
        <v>1009</v>
      </c>
      <c r="APR19">
        <v>2687</v>
      </c>
      <c r="APS19">
        <v>-1678</v>
      </c>
      <c r="APT19">
        <v>83674</v>
      </c>
      <c r="APU19">
        <v>81996</v>
      </c>
      <c r="APV19">
        <v>0</v>
      </c>
      <c r="APW19">
        <v>17972</v>
      </c>
      <c r="APX19">
        <v>2880</v>
      </c>
      <c r="APY19">
        <v>-17972</v>
      </c>
      <c r="APZ19">
        <v>20852</v>
      </c>
      <c r="AQA19">
        <v>93056</v>
      </c>
      <c r="AQB19">
        <v>121882</v>
      </c>
      <c r="AQC19">
        <v>214938</v>
      </c>
      <c r="AQD19">
        <v>-15595</v>
      </c>
      <c r="AQE19">
        <v>34287</v>
      </c>
      <c r="AQF19">
        <v>18692</v>
      </c>
      <c r="AQG19">
        <v>-47324</v>
      </c>
      <c r="AQH19">
        <v>61941</v>
      </c>
      <c r="AQI19">
        <v>14617</v>
      </c>
      <c r="AQJ19">
        <v>-17305</v>
      </c>
      <c r="AQK19">
        <v>41913</v>
      </c>
      <c r="AQL19">
        <v>24608</v>
      </c>
      <c r="AQM19">
        <v>-12833</v>
      </c>
      <c r="AQN19">
        <v>65370</v>
      </c>
      <c r="AQO19">
        <v>52537</v>
      </c>
      <c r="AQP19">
        <v>12833</v>
      </c>
      <c r="AQQ19">
        <v>260022</v>
      </c>
      <c r="AQR19">
        <v>272855</v>
      </c>
      <c r="AQS19">
        <v>-1925</v>
      </c>
      <c r="AQT19">
        <v>803</v>
      </c>
      <c r="AQU19">
        <v>-1122</v>
      </c>
      <c r="AQV19">
        <v>0</v>
      </c>
      <c r="AQW19">
        <v>0</v>
      </c>
      <c r="AQX19">
        <v>-2029</v>
      </c>
      <c r="AQY19">
        <v>-6618</v>
      </c>
      <c r="AQZ19">
        <v>-8647</v>
      </c>
      <c r="ARA19">
        <v>3954</v>
      </c>
      <c r="ARB19">
        <v>-9769</v>
      </c>
      <c r="ARC19">
        <v>-5815</v>
      </c>
      <c r="ARD19">
        <v>-3954</v>
      </c>
      <c r="ARE19">
        <v>-5815</v>
      </c>
      <c r="ARF19">
        <v>-9769</v>
      </c>
      <c r="ARG19">
        <v>95468</v>
      </c>
      <c r="ARH19">
        <v>35831</v>
      </c>
      <c r="ARI19">
        <v>68363</v>
      </c>
      <c r="ARJ19">
        <v>288262</v>
      </c>
      <c r="ARK19">
        <v>487924</v>
      </c>
      <c r="ARL19">
        <v>109326</v>
      </c>
      <c r="ARM19">
        <v>22986</v>
      </c>
      <c r="ARN19">
        <v>-132842</v>
      </c>
      <c r="ARO19">
        <v>0</v>
      </c>
      <c r="ARP19">
        <v>530</v>
      </c>
      <c r="ARQ19">
        <v>1197</v>
      </c>
      <c r="ARR19">
        <v>1727</v>
      </c>
      <c r="ARS19">
        <v>-529</v>
      </c>
      <c r="ART19">
        <v>132842</v>
      </c>
      <c r="ARU19">
        <v>132313</v>
      </c>
      <c r="ARV19">
        <v>-49614</v>
      </c>
      <c r="ARW19">
        <v>-334346</v>
      </c>
      <c r="ARX19">
        <v>381379</v>
      </c>
      <c r="ARY19">
        <v>0</v>
      </c>
      <c r="ARZ19">
        <v>2581</v>
      </c>
      <c r="ASA19">
        <v>1061</v>
      </c>
      <c r="ASB19">
        <v>3642</v>
      </c>
      <c r="ASC19">
        <v>-2581</v>
      </c>
      <c r="ASD19">
        <v>383960</v>
      </c>
      <c r="ASE19">
        <v>381379</v>
      </c>
      <c r="ASF19">
        <v>5925</v>
      </c>
      <c r="ASG19">
        <v>32972</v>
      </c>
      <c r="ASH19">
        <v>38897</v>
      </c>
      <c r="ASI19">
        <v>-37681</v>
      </c>
      <c r="ASJ19">
        <v>58820</v>
      </c>
      <c r="ASK19">
        <v>21139</v>
      </c>
      <c r="ASL19">
        <v>11913</v>
      </c>
      <c r="ASM19">
        <v>62612</v>
      </c>
      <c r="ASN19">
        <v>74525</v>
      </c>
      <c r="ASO19">
        <v>-18866</v>
      </c>
      <c r="ASP19">
        <v>26792</v>
      </c>
      <c r="ASQ19">
        <v>7926</v>
      </c>
      <c r="ASR19">
        <v>38708</v>
      </c>
      <c r="ASS19">
        <v>10694</v>
      </c>
      <c r="AST19">
        <v>49402</v>
      </c>
      <c r="ASU19">
        <v>-38708</v>
      </c>
      <c r="ASV19">
        <v>181196</v>
      </c>
      <c r="ASW19">
        <v>142488</v>
      </c>
      <c r="ASX19">
        <v>1506</v>
      </c>
      <c r="ASY19">
        <v>-34375</v>
      </c>
      <c r="ASZ19">
        <v>41018</v>
      </c>
      <c r="ATA19">
        <v>6643</v>
      </c>
      <c r="ATB19">
        <v>8061</v>
      </c>
      <c r="ATC19">
        <v>18081</v>
      </c>
      <c r="ATD19">
        <v>-7275</v>
      </c>
      <c r="ATE19">
        <v>7275</v>
      </c>
      <c r="ATF19">
        <v>41018</v>
      </c>
      <c r="ATG19">
        <v>48293</v>
      </c>
      <c r="ATH19">
        <v>-13856</v>
      </c>
      <c r="ATI19">
        <v>-147</v>
      </c>
      <c r="ATJ19">
        <v>147</v>
      </c>
      <c r="ATK19">
        <v>13856</v>
      </c>
      <c r="ATL19">
        <v>14003</v>
      </c>
      <c r="ATM19">
        <v>1506</v>
      </c>
      <c r="ATN19">
        <v>-20519</v>
      </c>
      <c r="ATO19">
        <v>27162</v>
      </c>
      <c r="ATP19">
        <v>6643</v>
      </c>
      <c r="ATQ19">
        <v>8061</v>
      </c>
      <c r="ATR19">
        <v>18081</v>
      </c>
      <c r="ATS19">
        <v>-7129</v>
      </c>
      <c r="ATT19">
        <v>7128</v>
      </c>
      <c r="ATU19">
        <v>27162</v>
      </c>
      <c r="ATV19">
        <v>34290</v>
      </c>
      <c r="ATW19">
        <v>269923</v>
      </c>
      <c r="ATX19">
        <v>2995</v>
      </c>
      <c r="ATY19">
        <v>-2996</v>
      </c>
      <c r="ATZ19">
        <v>272919</v>
      </c>
      <c r="AUA19">
        <v>269923</v>
      </c>
      <c r="AUB19">
        <v>-7775</v>
      </c>
      <c r="AUC19">
        <v>552605</v>
      </c>
      <c r="AUD19">
        <v>-499255</v>
      </c>
      <c r="AUE19">
        <v>-41591</v>
      </c>
      <c r="AUF19">
        <v>-3984</v>
      </c>
      <c r="AUG19">
        <v>4614</v>
      </c>
      <c r="AUH19">
        <v>630</v>
      </c>
      <c r="AUI19">
        <v>3984</v>
      </c>
      <c r="AUJ19">
        <v>548621</v>
      </c>
      <c r="AUK19">
        <v>552605</v>
      </c>
      <c r="AUL19">
        <v>2012</v>
      </c>
      <c r="AUM19">
        <v>2012</v>
      </c>
      <c r="AUN19">
        <v>2012</v>
      </c>
      <c r="AUO19">
        <v>2012</v>
      </c>
      <c r="AUP19">
        <v>2012</v>
      </c>
      <c r="AUQ19">
        <v>2012</v>
      </c>
      <c r="AUR19">
        <v>-4900</v>
      </c>
      <c r="AUS19">
        <v>36536</v>
      </c>
      <c r="AUT19">
        <v>2990</v>
      </c>
      <c r="AUU19">
        <v>39526</v>
      </c>
      <c r="AUV19">
        <v>-15660</v>
      </c>
      <c r="AUW19">
        <v>-15976</v>
      </c>
      <c r="AUX19">
        <v>0</v>
      </c>
      <c r="AUY19">
        <v>39526</v>
      </c>
      <c r="AUZ19">
        <v>-4900</v>
      </c>
      <c r="AVA19">
        <v>306460</v>
      </c>
      <c r="AVB19">
        <v>2990</v>
      </c>
      <c r="AVC19">
        <v>309450</v>
      </c>
      <c r="AVD19">
        <v>-15660</v>
      </c>
      <c r="AVE19">
        <v>-15976</v>
      </c>
      <c r="AVF19">
        <v>2995</v>
      </c>
      <c r="AVG19">
        <v>-2995</v>
      </c>
      <c r="AVH19">
        <v>312445</v>
      </c>
      <c r="AVI19">
        <v>309450</v>
      </c>
      <c r="AVJ19">
        <v>-49853</v>
      </c>
      <c r="AVK19">
        <v>-314639</v>
      </c>
      <c r="AVL19">
        <v>907600</v>
      </c>
      <c r="AVM19">
        <v>59510</v>
      </c>
      <c r="AVN19">
        <v>967110</v>
      </c>
      <c r="AVO19">
        <v>-553514</v>
      </c>
      <c r="AVP19">
        <v>10405</v>
      </c>
      <c r="AVQ19">
        <v>6845</v>
      </c>
      <c r="AVR19">
        <v>17250</v>
      </c>
      <c r="AVS19">
        <v>-10406</v>
      </c>
      <c r="AVT19">
        <v>977516</v>
      </c>
      <c r="AVU19">
        <v>967110</v>
      </c>
      <c r="AVV19">
        <v>155180</v>
      </c>
      <c r="AVW19">
        <v>537465</v>
      </c>
      <c r="AVX19">
        <v>919050</v>
      </c>
      <c r="AVY19">
        <v>288262</v>
      </c>
      <c r="AVZ19">
        <v>1899958</v>
      </c>
      <c r="AWA19">
        <v>144539</v>
      </c>
      <c r="AWB19">
        <v>481539</v>
      </c>
      <c r="AWC19">
        <v>851801</v>
      </c>
      <c r="AWD19">
        <v>89606</v>
      </c>
      <c r="AWE19">
        <v>1567487</v>
      </c>
    </row>
    <row r="20" spans="1:1279" x14ac:dyDescent="0.2">
      <c r="A20" t="s">
        <v>1369</v>
      </c>
      <c r="B20">
        <v>42827</v>
      </c>
      <c r="C20">
        <v>56270</v>
      </c>
      <c r="D20">
        <v>158302</v>
      </c>
      <c r="E20">
        <v>407242</v>
      </c>
      <c r="F20">
        <v>664641</v>
      </c>
      <c r="G20">
        <v>-501861</v>
      </c>
      <c r="H20">
        <v>-920344</v>
      </c>
      <c r="I20">
        <v>-1422205</v>
      </c>
      <c r="J20">
        <v>-1195</v>
      </c>
      <c r="K20">
        <v>1234</v>
      </c>
      <c r="L20">
        <v>39</v>
      </c>
      <c r="M20">
        <v>-15216</v>
      </c>
      <c r="N20">
        <v>5843</v>
      </c>
      <c r="O20">
        <v>-9373</v>
      </c>
      <c r="P20">
        <v>4338</v>
      </c>
      <c r="Q20">
        <v>15457</v>
      </c>
      <c r="R20">
        <v>19795</v>
      </c>
      <c r="S20">
        <v>12027</v>
      </c>
      <c r="T20">
        <v>3112</v>
      </c>
      <c r="U20">
        <v>15139</v>
      </c>
      <c r="V20">
        <v>45</v>
      </c>
      <c r="W20">
        <v>1149</v>
      </c>
      <c r="X20">
        <v>1194</v>
      </c>
      <c r="Y20">
        <v>-45</v>
      </c>
      <c r="Z20">
        <v>25645</v>
      </c>
      <c r="AA20">
        <v>25600</v>
      </c>
      <c r="AB20">
        <v>-72820</v>
      </c>
      <c r="AC20">
        <v>0</v>
      </c>
      <c r="AD20">
        <v>72820</v>
      </c>
      <c r="AE20">
        <v>0</v>
      </c>
      <c r="AF20">
        <v>0</v>
      </c>
      <c r="AG20">
        <v>0</v>
      </c>
      <c r="AH20">
        <v>72820</v>
      </c>
      <c r="AI20">
        <v>72820</v>
      </c>
      <c r="AJ20">
        <v>11290</v>
      </c>
      <c r="AK20">
        <v>56270</v>
      </c>
      <c r="AL20">
        <v>67236</v>
      </c>
      <c r="AM20">
        <v>199038</v>
      </c>
      <c r="AN20">
        <v>333835</v>
      </c>
      <c r="AO20">
        <v>-1058019</v>
      </c>
      <c r="AP20">
        <v>3785206</v>
      </c>
      <c r="AQ20">
        <v>3497074</v>
      </c>
      <c r="AR20">
        <v>288132</v>
      </c>
      <c r="AS20">
        <v>771</v>
      </c>
      <c r="AT20">
        <v>-6439</v>
      </c>
      <c r="AU20">
        <v>7210</v>
      </c>
      <c r="AV20">
        <v>-88025</v>
      </c>
      <c r="AW20">
        <v>-37798</v>
      </c>
      <c r="AX20">
        <v>-50227</v>
      </c>
      <c r="AY20">
        <v>-38521</v>
      </c>
      <c r="AZ20">
        <v>-9954</v>
      </c>
      <c r="BA20">
        <v>-28567</v>
      </c>
      <c r="BB20">
        <v>182327</v>
      </c>
      <c r="BC20">
        <v>844391</v>
      </c>
      <c r="BD20">
        <v>-662064</v>
      </c>
      <c r="BE20">
        <v>0</v>
      </c>
      <c r="BF20">
        <v>0</v>
      </c>
      <c r="BG20">
        <v>0</v>
      </c>
      <c r="BH20">
        <v>-5736</v>
      </c>
      <c r="BI20">
        <v>-65921</v>
      </c>
      <c r="BJ20">
        <v>60185</v>
      </c>
      <c r="BK20">
        <v>-20657</v>
      </c>
      <c r="BL20">
        <v>-19809</v>
      </c>
      <c r="BM20">
        <v>-848</v>
      </c>
      <c r="BN20">
        <v>103113</v>
      </c>
      <c r="BO20">
        <v>9153</v>
      </c>
      <c r="BP20">
        <v>93960</v>
      </c>
      <c r="BQ20">
        <v>0</v>
      </c>
      <c r="BR20">
        <v>-3538</v>
      </c>
      <c r="BS20">
        <v>0</v>
      </c>
      <c r="BT20">
        <v>-3538</v>
      </c>
      <c r="BU20">
        <v>-26093</v>
      </c>
      <c r="BV20">
        <v>-1944</v>
      </c>
      <c r="BW20">
        <v>-24149</v>
      </c>
      <c r="BX20">
        <v>3482181</v>
      </c>
      <c r="BY20">
        <v>3278386</v>
      </c>
      <c r="BZ20">
        <v>203795</v>
      </c>
      <c r="CA20">
        <v>816</v>
      </c>
      <c r="CB20">
        <v>-7931</v>
      </c>
      <c r="CC20">
        <v>8747</v>
      </c>
      <c r="CD20">
        <v>-86166</v>
      </c>
      <c r="CE20">
        <v>-37947</v>
      </c>
      <c r="CF20">
        <v>-48219</v>
      </c>
      <c r="CG20">
        <v>-39795</v>
      </c>
      <c r="CH20">
        <v>27276</v>
      </c>
      <c r="CI20">
        <v>-67071</v>
      </c>
      <c r="CJ20">
        <v>182327</v>
      </c>
      <c r="CK20">
        <v>809539</v>
      </c>
      <c r="CL20">
        <v>-627212</v>
      </c>
      <c r="CM20">
        <v>0</v>
      </c>
      <c r="CN20">
        <v>0</v>
      </c>
      <c r="CO20">
        <v>0</v>
      </c>
      <c r="CP20">
        <v>-5736</v>
      </c>
      <c r="CQ20">
        <v>-64990</v>
      </c>
      <c r="CR20">
        <v>59254</v>
      </c>
      <c r="CS20">
        <v>-20657</v>
      </c>
      <c r="CT20">
        <v>-7836</v>
      </c>
      <c r="CU20">
        <v>-12821</v>
      </c>
      <c r="CV20">
        <v>99480</v>
      </c>
      <c r="CW20">
        <v>9153</v>
      </c>
      <c r="CX20">
        <v>90327</v>
      </c>
      <c r="CY20">
        <v>0</v>
      </c>
      <c r="CZ20">
        <v>-3776</v>
      </c>
      <c r="DA20">
        <v>0</v>
      </c>
      <c r="DB20">
        <v>-3776</v>
      </c>
      <c r="DC20">
        <v>-23910</v>
      </c>
      <c r="DD20">
        <v>-1944</v>
      </c>
      <c r="DE20">
        <v>-21966</v>
      </c>
      <c r="DF20">
        <v>247429</v>
      </c>
      <c r="DG20">
        <v>166567</v>
      </c>
      <c r="DH20">
        <v>80862</v>
      </c>
      <c r="DI20">
        <v>3172</v>
      </c>
      <c r="DJ20">
        <v>-25010</v>
      </c>
      <c r="DK20">
        <v>-8087</v>
      </c>
      <c r="DL20">
        <v>-16923</v>
      </c>
      <c r="DM20">
        <v>-4917</v>
      </c>
      <c r="DN20">
        <v>11160</v>
      </c>
      <c r="DO20">
        <v>-16077</v>
      </c>
      <c r="DP20">
        <v>1432497</v>
      </c>
      <c r="DQ20">
        <v>1180269</v>
      </c>
      <c r="DR20">
        <v>252228</v>
      </c>
      <c r="DS20">
        <v>449</v>
      </c>
      <c r="DT20">
        <v>12368</v>
      </c>
      <c r="DU20">
        <v>-11919</v>
      </c>
      <c r="DV20">
        <v>-38618</v>
      </c>
      <c r="DW20">
        <v>-48282</v>
      </c>
      <c r="DX20">
        <v>9664</v>
      </c>
      <c r="DY20">
        <v>69081</v>
      </c>
      <c r="DZ20">
        <v>-48854</v>
      </c>
      <c r="EA20">
        <v>117935</v>
      </c>
      <c r="EB20">
        <v>4011417</v>
      </c>
      <c r="EC20">
        <v>4263645</v>
      </c>
      <c r="ED20">
        <v>-252228</v>
      </c>
      <c r="EE20">
        <v>3988</v>
      </c>
      <c r="EF20">
        <v>-7931</v>
      </c>
      <c r="EG20">
        <v>11919</v>
      </c>
      <c r="EH20">
        <v>-120688</v>
      </c>
      <c r="EI20">
        <v>-111024</v>
      </c>
      <c r="EJ20">
        <v>-9664</v>
      </c>
      <c r="EK20">
        <v>-89278</v>
      </c>
      <c r="EL20">
        <v>28657</v>
      </c>
      <c r="EM20">
        <v>-117935</v>
      </c>
      <c r="EN20">
        <v>249626</v>
      </c>
      <c r="EO20">
        <v>172793</v>
      </c>
      <c r="EP20">
        <v>76833</v>
      </c>
      <c r="EQ20">
        <v>-3360</v>
      </c>
      <c r="ER20">
        <v>-25359</v>
      </c>
      <c r="ES20">
        <v>-8226</v>
      </c>
      <c r="ET20">
        <v>-17133</v>
      </c>
      <c r="EU20">
        <v>3076</v>
      </c>
      <c r="EV20">
        <v>13701</v>
      </c>
      <c r="EW20">
        <v>-10625</v>
      </c>
      <c r="EX20">
        <v>1504651</v>
      </c>
      <c r="EY20">
        <v>1301513</v>
      </c>
      <c r="EZ20">
        <v>203138</v>
      </c>
      <c r="FA20">
        <v>2562</v>
      </c>
      <c r="FB20">
        <v>6412</v>
      </c>
      <c r="FC20">
        <v>-3850</v>
      </c>
      <c r="FD20">
        <v>-38998</v>
      </c>
      <c r="FE20">
        <v>-49713</v>
      </c>
      <c r="FF20">
        <v>10715</v>
      </c>
      <c r="FG20">
        <v>29727</v>
      </c>
      <c r="FH20">
        <v>-34462</v>
      </c>
      <c r="FI20">
        <v>64189</v>
      </c>
      <c r="FJ20">
        <v>4320272</v>
      </c>
      <c r="FK20">
        <v>4523410</v>
      </c>
      <c r="FL20">
        <v>-203138</v>
      </c>
      <c r="FM20">
        <v>-2589</v>
      </c>
      <c r="FN20">
        <v>-6439</v>
      </c>
      <c r="FO20">
        <v>3850</v>
      </c>
      <c r="FP20">
        <v>-122660</v>
      </c>
      <c r="FQ20">
        <v>-111945</v>
      </c>
      <c r="FR20">
        <v>-10715</v>
      </c>
      <c r="FS20">
        <v>-82195</v>
      </c>
      <c r="FT20">
        <v>-18006</v>
      </c>
      <c r="FU20">
        <v>-64189</v>
      </c>
      <c r="FV20">
        <v>303026</v>
      </c>
      <c r="FW20">
        <v>218688</v>
      </c>
      <c r="FX20">
        <v>84338</v>
      </c>
      <c r="FY20">
        <v>-45</v>
      </c>
      <c r="FZ20">
        <v>1492</v>
      </c>
      <c r="GA20">
        <v>-1537</v>
      </c>
      <c r="GB20">
        <v>-1859</v>
      </c>
      <c r="GC20">
        <v>148</v>
      </c>
      <c r="GD20">
        <v>-2007</v>
      </c>
      <c r="GE20">
        <v>1273</v>
      </c>
      <c r="GF20">
        <v>-37230</v>
      </c>
      <c r="GG20">
        <v>38503</v>
      </c>
      <c r="GH20">
        <v>1</v>
      </c>
      <c r="GI20">
        <v>34852</v>
      </c>
      <c r="GJ20">
        <v>-34851</v>
      </c>
      <c r="GK20">
        <v>0</v>
      </c>
      <c r="GL20">
        <v>-1</v>
      </c>
      <c r="GM20">
        <v>-930</v>
      </c>
      <c r="GN20">
        <v>929</v>
      </c>
      <c r="GO20">
        <v>1</v>
      </c>
      <c r="GP20">
        <v>-11973</v>
      </c>
      <c r="GQ20">
        <v>11974</v>
      </c>
      <c r="GR20">
        <v>3633</v>
      </c>
      <c r="GS20">
        <v>0</v>
      </c>
      <c r="GT20">
        <v>237</v>
      </c>
      <c r="GU20">
        <v>-2184</v>
      </c>
      <c r="GV20">
        <v>2197</v>
      </c>
      <c r="GW20">
        <v>6225</v>
      </c>
      <c r="GX20">
        <v>-4028</v>
      </c>
      <c r="GY20">
        <v>-6532</v>
      </c>
      <c r="GZ20">
        <v>-349</v>
      </c>
      <c r="HA20">
        <v>-139</v>
      </c>
      <c r="HB20">
        <v>-210</v>
      </c>
      <c r="HC20">
        <v>7993</v>
      </c>
      <c r="HD20">
        <v>2540</v>
      </c>
      <c r="HE20">
        <v>5453</v>
      </c>
      <c r="HF20">
        <v>72154</v>
      </c>
      <c r="HG20">
        <v>121244</v>
      </c>
      <c r="HH20">
        <v>-49090</v>
      </c>
      <c r="HI20">
        <v>2113</v>
      </c>
      <c r="HJ20">
        <v>-5956</v>
      </c>
      <c r="HK20">
        <v>8069</v>
      </c>
      <c r="HL20">
        <v>-380</v>
      </c>
      <c r="HM20">
        <v>-1431</v>
      </c>
      <c r="HN20">
        <v>1051</v>
      </c>
      <c r="HO20">
        <v>-39354</v>
      </c>
      <c r="HP20">
        <v>14392</v>
      </c>
      <c r="HQ20">
        <v>-53746</v>
      </c>
      <c r="HR20">
        <v>308855</v>
      </c>
      <c r="HS20">
        <v>259765</v>
      </c>
      <c r="HT20">
        <v>49090</v>
      </c>
      <c r="HU20">
        <v>-6577</v>
      </c>
      <c r="HV20">
        <v>1492</v>
      </c>
      <c r="HW20">
        <v>-8069</v>
      </c>
      <c r="HX20">
        <v>-1972</v>
      </c>
      <c r="HY20">
        <v>-921</v>
      </c>
      <c r="HZ20">
        <v>-1051</v>
      </c>
      <c r="IA20">
        <v>7083</v>
      </c>
      <c r="IB20">
        <v>-46663</v>
      </c>
      <c r="IC20">
        <v>53746</v>
      </c>
      <c r="ID20">
        <v>138168</v>
      </c>
      <c r="IE20">
        <v>-1696</v>
      </c>
      <c r="IF20">
        <v>7490</v>
      </c>
      <c r="IG20">
        <v>-72966</v>
      </c>
      <c r="IH20">
        <v>5500</v>
      </c>
      <c r="II20">
        <v>0</v>
      </c>
      <c r="IJ20">
        <v>-1810</v>
      </c>
      <c r="IK20">
        <v>-3519</v>
      </c>
      <c r="IL20">
        <v>938</v>
      </c>
      <c r="IM20">
        <v>0</v>
      </c>
      <c r="IN20">
        <v>-145</v>
      </c>
      <c r="IO20">
        <v>-331</v>
      </c>
      <c r="IP20">
        <v>-71877</v>
      </c>
      <c r="IQ20">
        <v>170</v>
      </c>
      <c r="IR20">
        <v>-22632</v>
      </c>
      <c r="IS20">
        <v>30187</v>
      </c>
      <c r="IT20">
        <v>-72729</v>
      </c>
      <c r="IU20">
        <v>1526</v>
      </c>
      <c r="IV20">
        <v>17097</v>
      </c>
      <c r="IW20">
        <v>46630</v>
      </c>
      <c r="IX20">
        <v>72729</v>
      </c>
      <c r="IY20">
        <v>-1526</v>
      </c>
      <c r="IZ20">
        <v>-17097</v>
      </c>
      <c r="JA20">
        <v>-46630</v>
      </c>
      <c r="JB20">
        <v>4082114</v>
      </c>
      <c r="JC20">
        <v>4075528</v>
      </c>
      <c r="JD20">
        <v>6586</v>
      </c>
      <c r="JE20">
        <v>-840</v>
      </c>
      <c r="JF20">
        <v>14701</v>
      </c>
      <c r="JG20">
        <v>-15541</v>
      </c>
      <c r="JH20">
        <v>220659</v>
      </c>
      <c r="JI20">
        <v>253139</v>
      </c>
      <c r="JJ20">
        <v>-32480</v>
      </c>
      <c r="JK20">
        <v>248867</v>
      </c>
      <c r="JL20">
        <v>56082</v>
      </c>
      <c r="JM20">
        <v>192785</v>
      </c>
      <c r="JN20">
        <v>415768</v>
      </c>
      <c r="JO20">
        <v>510</v>
      </c>
      <c r="JP20">
        <v>-3416</v>
      </c>
      <c r="JQ20">
        <v>3422</v>
      </c>
      <c r="JR20">
        <v>1649847</v>
      </c>
      <c r="JS20">
        <v>0</v>
      </c>
      <c r="JT20">
        <v>141824</v>
      </c>
      <c r="JU20">
        <v>3577</v>
      </c>
      <c r="JV20">
        <v>1251196</v>
      </c>
      <c r="JW20">
        <v>1687445</v>
      </c>
      <c r="JX20">
        <v>-436249</v>
      </c>
      <c r="JY20">
        <v>-885</v>
      </c>
      <c r="JZ20">
        <v>33739</v>
      </c>
      <c r="KA20">
        <v>100412</v>
      </c>
      <c r="KB20">
        <v>-66673</v>
      </c>
      <c r="KC20">
        <v>111687</v>
      </c>
      <c r="KD20">
        <v>68289</v>
      </c>
      <c r="KE20">
        <v>43398</v>
      </c>
      <c r="KF20">
        <v>19997</v>
      </c>
      <c r="KG20">
        <v>0</v>
      </c>
      <c r="KH20">
        <v>-147</v>
      </c>
      <c r="KI20">
        <v>-741</v>
      </c>
      <c r="KJ20">
        <v>370671</v>
      </c>
      <c r="KK20">
        <v>0</v>
      </c>
      <c r="KL20">
        <v>-47248</v>
      </c>
      <c r="KM20">
        <v>21772</v>
      </c>
      <c r="KN20">
        <v>234534</v>
      </c>
      <c r="KO20">
        <v>-12858</v>
      </c>
      <c r="KP20">
        <v>121987</v>
      </c>
      <c r="KQ20">
        <v>-53248</v>
      </c>
      <c r="KR20">
        <v>55282</v>
      </c>
      <c r="KS20">
        <v>244235</v>
      </c>
      <c r="KT20">
        <v>-188953</v>
      </c>
      <c r="KU20">
        <v>-276</v>
      </c>
      <c r="KV20">
        <v>-14019</v>
      </c>
      <c r="KW20">
        <v>13743</v>
      </c>
      <c r="KX20">
        <v>815</v>
      </c>
      <c r="KY20">
        <v>8734</v>
      </c>
      <c r="KZ20">
        <v>-7919</v>
      </c>
      <c r="LA20">
        <v>23330</v>
      </c>
      <c r="LB20">
        <v>34510</v>
      </c>
      <c r="LC20">
        <v>-11180</v>
      </c>
      <c r="LD20">
        <v>1876398</v>
      </c>
      <c r="LE20">
        <v>1687445</v>
      </c>
      <c r="LF20">
        <v>188953</v>
      </c>
      <c r="LG20">
        <v>-13743</v>
      </c>
      <c r="LH20">
        <v>108331</v>
      </c>
      <c r="LI20">
        <v>100412</v>
      </c>
      <c r="LJ20">
        <v>7919</v>
      </c>
      <c r="LK20">
        <v>79469</v>
      </c>
      <c r="LL20">
        <v>68289</v>
      </c>
      <c r="LM20">
        <v>11180</v>
      </c>
      <c r="LN20">
        <v>2122645</v>
      </c>
      <c r="LO20">
        <v>3430370</v>
      </c>
      <c r="LP20">
        <v>-1307725</v>
      </c>
      <c r="LQ20">
        <v>40333</v>
      </c>
      <c r="LR20">
        <v>464823</v>
      </c>
      <c r="LS20">
        <v>622789</v>
      </c>
      <c r="LT20">
        <v>-157966</v>
      </c>
      <c r="LU20">
        <v>-141706</v>
      </c>
      <c r="LV20">
        <v>5477</v>
      </c>
      <c r="LW20">
        <v>-147183</v>
      </c>
      <c r="LX20">
        <v>1314050</v>
      </c>
      <c r="LY20">
        <v>2078526</v>
      </c>
      <c r="LZ20">
        <v>-764476</v>
      </c>
      <c r="MA20">
        <v>-15699</v>
      </c>
      <c r="MB20">
        <v>9603</v>
      </c>
      <c r="MC20">
        <v>-25302</v>
      </c>
      <c r="MD20">
        <v>146764</v>
      </c>
      <c r="ME20">
        <v>94727</v>
      </c>
      <c r="MF20">
        <v>52037</v>
      </c>
      <c r="MG20">
        <v>56622</v>
      </c>
      <c r="MH20">
        <v>109224</v>
      </c>
      <c r="MI20">
        <v>-52602</v>
      </c>
      <c r="MJ20">
        <v>8270374</v>
      </c>
      <c r="MK20">
        <v>7505898</v>
      </c>
      <c r="ML20">
        <v>764476</v>
      </c>
      <c r="MM20">
        <v>40003</v>
      </c>
      <c r="MN20">
        <v>14701</v>
      </c>
      <c r="MO20">
        <v>25302</v>
      </c>
      <c r="MP20">
        <v>823891</v>
      </c>
      <c r="MQ20">
        <v>875928</v>
      </c>
      <c r="MR20">
        <v>-52037</v>
      </c>
      <c r="MS20">
        <v>114160</v>
      </c>
      <c r="MT20">
        <v>61559</v>
      </c>
      <c r="MU20">
        <v>52601</v>
      </c>
      <c r="MV20">
        <v>2830918</v>
      </c>
      <c r="MW20">
        <v>2388084</v>
      </c>
      <c r="MX20">
        <v>442834</v>
      </c>
      <c r="MY20">
        <v>45</v>
      </c>
      <c r="MZ20">
        <v>14701</v>
      </c>
      <c r="NA20">
        <v>-14656</v>
      </c>
      <c r="NB20">
        <v>186920</v>
      </c>
      <c r="NC20">
        <v>152727</v>
      </c>
      <c r="ND20">
        <v>34193</v>
      </c>
      <c r="NE20">
        <v>137180</v>
      </c>
      <c r="NF20">
        <v>-12207</v>
      </c>
      <c r="NG20">
        <v>149387</v>
      </c>
      <c r="NH20">
        <v>395771</v>
      </c>
      <c r="NI20">
        <v>510</v>
      </c>
      <c r="NJ20">
        <v>-3269</v>
      </c>
      <c r="NK20">
        <v>4164</v>
      </c>
      <c r="NL20">
        <v>1279176</v>
      </c>
      <c r="NM20">
        <v>0</v>
      </c>
      <c r="NN20">
        <v>189072</v>
      </c>
      <c r="NO20">
        <v>-18195</v>
      </c>
      <c r="NP20">
        <v>1888112</v>
      </c>
      <c r="NQ20">
        <v>3430370</v>
      </c>
      <c r="NR20">
        <v>-1542258</v>
      </c>
      <c r="NS20">
        <v>53191</v>
      </c>
      <c r="NT20">
        <v>342837</v>
      </c>
      <c r="NU20">
        <v>622789</v>
      </c>
      <c r="NV20">
        <v>-279952</v>
      </c>
      <c r="NW20">
        <v>-88458</v>
      </c>
      <c r="NX20">
        <v>5477</v>
      </c>
      <c r="NY20">
        <v>-93935</v>
      </c>
      <c r="NZ20">
        <v>1258768</v>
      </c>
      <c r="OA20">
        <v>1834291</v>
      </c>
      <c r="OB20">
        <v>-575523</v>
      </c>
      <c r="OC20">
        <v>-15423</v>
      </c>
      <c r="OD20">
        <v>23622</v>
      </c>
      <c r="OE20">
        <v>-39045</v>
      </c>
      <c r="OF20">
        <v>145949</v>
      </c>
      <c r="OG20">
        <v>85993</v>
      </c>
      <c r="OH20">
        <v>59956</v>
      </c>
      <c r="OI20">
        <v>33292</v>
      </c>
      <c r="OJ20">
        <v>74714</v>
      </c>
      <c r="OK20">
        <v>-41422</v>
      </c>
      <c r="OL20">
        <v>6393976</v>
      </c>
      <c r="OM20">
        <v>5818453</v>
      </c>
      <c r="ON20">
        <v>575523</v>
      </c>
      <c r="OO20">
        <v>53746</v>
      </c>
      <c r="OP20">
        <v>14701</v>
      </c>
      <c r="OQ20">
        <v>39045</v>
      </c>
      <c r="OR20">
        <v>715561</v>
      </c>
      <c r="OS20">
        <v>775516</v>
      </c>
      <c r="OT20">
        <v>-59955</v>
      </c>
      <c r="OU20">
        <v>34691</v>
      </c>
      <c r="OV20">
        <v>-6731</v>
      </c>
      <c r="OW20">
        <v>41422</v>
      </c>
      <c r="OX20">
        <v>11242</v>
      </c>
      <c r="OY20">
        <v>2633086</v>
      </c>
      <c r="OZ20">
        <v>-2621844</v>
      </c>
      <c r="PA20">
        <v>0</v>
      </c>
      <c r="PB20">
        <v>3</v>
      </c>
      <c r="PC20">
        <v>-4516</v>
      </c>
      <c r="PD20">
        <v>4519</v>
      </c>
      <c r="PE20">
        <v>1632</v>
      </c>
      <c r="PF20">
        <v>27629</v>
      </c>
      <c r="PG20">
        <v>-25997</v>
      </c>
      <c r="PH20">
        <v>1547</v>
      </c>
      <c r="PI20">
        <v>0</v>
      </c>
      <c r="PJ20">
        <v>9</v>
      </c>
      <c r="PK20">
        <v>140</v>
      </c>
      <c r="PL20">
        <v>2584561</v>
      </c>
      <c r="PM20">
        <v>0</v>
      </c>
      <c r="PN20">
        <v>-4328</v>
      </c>
      <c r="PO20">
        <v>25002</v>
      </c>
      <c r="PP20">
        <v>-1428583</v>
      </c>
      <c r="PQ20">
        <v>0</v>
      </c>
      <c r="PR20">
        <v>-23880</v>
      </c>
      <c r="PS20">
        <v>-20465</v>
      </c>
      <c r="PT20">
        <v>0</v>
      </c>
      <c r="PU20">
        <v>0</v>
      </c>
      <c r="PV20">
        <v>0</v>
      </c>
      <c r="PW20">
        <v>0</v>
      </c>
      <c r="PX20">
        <v>1428583</v>
      </c>
      <c r="PY20">
        <v>0</v>
      </c>
      <c r="PZ20">
        <v>23880</v>
      </c>
      <c r="QA20">
        <v>20465</v>
      </c>
      <c r="QB20">
        <v>0</v>
      </c>
      <c r="QC20">
        <v>0</v>
      </c>
      <c r="QD20">
        <v>0</v>
      </c>
      <c r="QE20">
        <v>0</v>
      </c>
      <c r="QF20">
        <v>1428583</v>
      </c>
      <c r="QG20">
        <v>0</v>
      </c>
      <c r="QH20">
        <v>23880</v>
      </c>
      <c r="QI20">
        <v>20465</v>
      </c>
      <c r="QJ20">
        <v>31200</v>
      </c>
      <c r="QK20">
        <v>0</v>
      </c>
      <c r="QL20">
        <v>192</v>
      </c>
      <c r="QM20">
        <v>2228</v>
      </c>
      <c r="QN20">
        <v>11242</v>
      </c>
      <c r="QO20">
        <v>100593</v>
      </c>
      <c r="QP20">
        <v>-89351</v>
      </c>
      <c r="QQ20">
        <v>0</v>
      </c>
      <c r="QR20">
        <v>3</v>
      </c>
      <c r="QS20">
        <v>618</v>
      </c>
      <c r="QT20">
        <v>-615</v>
      </c>
      <c r="QU20">
        <v>1632</v>
      </c>
      <c r="QV20">
        <v>-3233</v>
      </c>
      <c r="QW20">
        <v>4865</v>
      </c>
      <c r="QX20">
        <v>1547</v>
      </c>
      <c r="QY20">
        <v>0</v>
      </c>
      <c r="QZ20">
        <v>9</v>
      </c>
      <c r="RA20">
        <v>140</v>
      </c>
      <c r="RB20">
        <v>67081</v>
      </c>
      <c r="RC20">
        <v>0</v>
      </c>
      <c r="RD20">
        <v>412</v>
      </c>
      <c r="RE20">
        <v>-5719</v>
      </c>
      <c r="RF20">
        <v>31200</v>
      </c>
      <c r="RG20">
        <v>0</v>
      </c>
      <c r="RH20">
        <v>192</v>
      </c>
      <c r="RI20">
        <v>2229</v>
      </c>
      <c r="RJ20">
        <v>-10476</v>
      </c>
      <c r="RK20">
        <v>0</v>
      </c>
      <c r="RL20">
        <v>2</v>
      </c>
      <c r="RM20">
        <v>-1514</v>
      </c>
      <c r="RN20">
        <v>111070</v>
      </c>
      <c r="RO20">
        <v>100593</v>
      </c>
      <c r="RP20">
        <v>10477</v>
      </c>
      <c r="RQ20">
        <v>0</v>
      </c>
      <c r="RR20">
        <v>616</v>
      </c>
      <c r="RS20">
        <v>618</v>
      </c>
      <c r="RT20">
        <v>-2</v>
      </c>
      <c r="RU20">
        <v>-1719</v>
      </c>
      <c r="RV20">
        <v>-3233</v>
      </c>
      <c r="RW20">
        <v>1514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-1103910</v>
      </c>
      <c r="SW20">
        <v>0</v>
      </c>
      <c r="SX20">
        <v>29013</v>
      </c>
      <c r="SY20">
        <v>-10397</v>
      </c>
      <c r="SZ20">
        <v>0</v>
      </c>
      <c r="TA20">
        <v>0</v>
      </c>
      <c r="TB20">
        <v>0</v>
      </c>
      <c r="TC20">
        <v>0</v>
      </c>
      <c r="TD20">
        <v>1088897</v>
      </c>
      <c r="TE20">
        <v>0</v>
      </c>
      <c r="TF20">
        <v>-28619</v>
      </c>
      <c r="TG20">
        <v>10256</v>
      </c>
      <c r="TH20">
        <v>0</v>
      </c>
      <c r="TI20">
        <v>0</v>
      </c>
      <c r="TJ20">
        <v>0</v>
      </c>
      <c r="TK20">
        <v>0</v>
      </c>
      <c r="TL20">
        <v>15013</v>
      </c>
      <c r="TM20">
        <v>0</v>
      </c>
      <c r="TN20">
        <v>-395</v>
      </c>
      <c r="TO20">
        <v>141</v>
      </c>
      <c r="TP20">
        <v>1088897</v>
      </c>
      <c r="TQ20">
        <v>1103910</v>
      </c>
      <c r="TR20">
        <v>-15013</v>
      </c>
      <c r="TS20">
        <v>0</v>
      </c>
      <c r="TT20">
        <v>-28619</v>
      </c>
      <c r="TU20">
        <v>-29013</v>
      </c>
      <c r="TV20">
        <v>394</v>
      </c>
      <c r="TW20">
        <v>10256</v>
      </c>
      <c r="TX20">
        <v>10397</v>
      </c>
      <c r="TY20">
        <v>-141</v>
      </c>
      <c r="TZ20">
        <v>15013</v>
      </c>
      <c r="UA20">
        <v>10476</v>
      </c>
      <c r="UB20">
        <v>4537</v>
      </c>
      <c r="UC20">
        <v>0</v>
      </c>
      <c r="UD20">
        <v>-395</v>
      </c>
      <c r="UE20">
        <v>-2</v>
      </c>
      <c r="UF20">
        <v>-393</v>
      </c>
      <c r="UG20">
        <v>141</v>
      </c>
      <c r="UH20">
        <v>1514</v>
      </c>
      <c r="UI20">
        <v>-1373</v>
      </c>
      <c r="UJ20">
        <v>2628549</v>
      </c>
      <c r="UK20">
        <v>2633086</v>
      </c>
      <c r="UL20">
        <v>-4537</v>
      </c>
      <c r="UM20">
        <v>0</v>
      </c>
      <c r="UN20">
        <v>-4123</v>
      </c>
      <c r="UO20">
        <v>-4516</v>
      </c>
      <c r="UP20">
        <v>393</v>
      </c>
      <c r="UQ20">
        <v>29002</v>
      </c>
      <c r="UR20">
        <v>27629</v>
      </c>
      <c r="US20">
        <v>1373</v>
      </c>
      <c r="UT20">
        <v>5282836</v>
      </c>
      <c r="UU20">
        <v>1165351</v>
      </c>
      <c r="UV20">
        <v>4117485</v>
      </c>
      <c r="UW20">
        <v>-16103</v>
      </c>
      <c r="UX20">
        <v>-2945</v>
      </c>
      <c r="UY20">
        <v>-13158</v>
      </c>
      <c r="UZ20">
        <v>-33400</v>
      </c>
      <c r="VA20">
        <v>-6353</v>
      </c>
      <c r="VB20">
        <v>-27047</v>
      </c>
      <c r="VC20">
        <v>132059</v>
      </c>
      <c r="VD20">
        <v>78794</v>
      </c>
      <c r="VE20">
        <v>53265</v>
      </c>
      <c r="VF20">
        <v>263405</v>
      </c>
      <c r="VG20">
        <v>250738</v>
      </c>
      <c r="VH20">
        <v>12667</v>
      </c>
      <c r="VI20">
        <v>0</v>
      </c>
      <c r="VJ20">
        <v>210</v>
      </c>
      <c r="VK20">
        <v>-210</v>
      </c>
      <c r="VL20">
        <v>-170</v>
      </c>
      <c r="VM20">
        <v>-480</v>
      </c>
      <c r="VN20">
        <v>310</v>
      </c>
      <c r="VO20">
        <v>14826</v>
      </c>
      <c r="VP20">
        <v>12592</v>
      </c>
      <c r="VQ20">
        <v>2234</v>
      </c>
      <c r="VR20">
        <v>-2562612</v>
      </c>
      <c r="VS20">
        <v>10861</v>
      </c>
      <c r="VT20">
        <v>10697</v>
      </c>
      <c r="VU20">
        <v>-12179</v>
      </c>
      <c r="VV20">
        <v>4309915</v>
      </c>
      <c r="VW20">
        <v>816721</v>
      </c>
      <c r="VX20">
        <v>3493194</v>
      </c>
      <c r="VY20">
        <v>-13402</v>
      </c>
      <c r="VZ20">
        <v>-5871</v>
      </c>
      <c r="WA20">
        <v>-7531</v>
      </c>
      <c r="WB20">
        <v>-29815</v>
      </c>
      <c r="WC20">
        <v>-4850</v>
      </c>
      <c r="WD20">
        <v>-24965</v>
      </c>
      <c r="WE20">
        <v>46508</v>
      </c>
      <c r="WF20">
        <v>82444</v>
      </c>
      <c r="WG20">
        <v>-35936</v>
      </c>
      <c r="WH20">
        <v>253150</v>
      </c>
      <c r="WI20">
        <v>222720</v>
      </c>
      <c r="WJ20">
        <v>30430</v>
      </c>
      <c r="WK20">
        <v>0</v>
      </c>
      <c r="WL20">
        <v>210</v>
      </c>
      <c r="WM20">
        <v>-210</v>
      </c>
      <c r="WN20">
        <v>-170</v>
      </c>
      <c r="WO20">
        <v>-480</v>
      </c>
      <c r="WP20">
        <v>310</v>
      </c>
      <c r="WQ20">
        <v>13738</v>
      </c>
      <c r="WR20">
        <v>2657</v>
      </c>
      <c r="WS20">
        <v>11081</v>
      </c>
      <c r="WT20">
        <v>-2473348</v>
      </c>
      <c r="WU20">
        <v>5432</v>
      </c>
      <c r="WV20">
        <v>10686</v>
      </c>
      <c r="WW20">
        <v>-18539</v>
      </c>
      <c r="WX20">
        <v>154269</v>
      </c>
      <c r="WY20">
        <v>901563</v>
      </c>
      <c r="WZ20">
        <v>-747294</v>
      </c>
      <c r="XA20">
        <v>-126</v>
      </c>
      <c r="XB20">
        <v>-2247</v>
      </c>
      <c r="XC20">
        <v>-6330</v>
      </c>
      <c r="XD20">
        <v>4083</v>
      </c>
      <c r="XE20">
        <v>31800</v>
      </c>
      <c r="XF20">
        <v>-86600</v>
      </c>
      <c r="XG20">
        <v>118400</v>
      </c>
      <c r="XH20">
        <v>187698</v>
      </c>
      <c r="XI20">
        <v>490679</v>
      </c>
      <c r="XJ20">
        <v>-302981</v>
      </c>
      <c r="XK20">
        <v>-130</v>
      </c>
      <c r="XL20">
        <v>-2565</v>
      </c>
      <c r="XM20">
        <v>2435</v>
      </c>
      <c r="XN20">
        <v>-4170</v>
      </c>
      <c r="XO20">
        <v>-14056</v>
      </c>
      <c r="XP20">
        <v>9886</v>
      </c>
      <c r="XQ20">
        <v>-21826</v>
      </c>
      <c r="XR20">
        <v>53180</v>
      </c>
      <c r="XS20">
        <v>-75006</v>
      </c>
      <c r="XT20">
        <v>4717333</v>
      </c>
      <c r="XU20">
        <v>4414352</v>
      </c>
      <c r="XV20">
        <v>302981</v>
      </c>
      <c r="XW20">
        <v>-13402</v>
      </c>
      <c r="XX20">
        <v>-10967</v>
      </c>
      <c r="XY20">
        <v>-2435</v>
      </c>
      <c r="XZ20">
        <v>-32232</v>
      </c>
      <c r="YA20">
        <v>-22346</v>
      </c>
      <c r="YB20">
        <v>-9886</v>
      </c>
      <c r="YC20">
        <v>92046</v>
      </c>
      <c r="YD20">
        <v>17040</v>
      </c>
      <c r="YE20">
        <v>75006</v>
      </c>
      <c r="YF20">
        <v>667151</v>
      </c>
      <c r="YG20">
        <v>1641821</v>
      </c>
      <c r="YH20">
        <v>-974670</v>
      </c>
      <c r="YI20">
        <v>-5939</v>
      </c>
      <c r="YJ20">
        <v>-9567</v>
      </c>
      <c r="YK20">
        <v>9399</v>
      </c>
      <c r="YL20">
        <v>-18966</v>
      </c>
      <c r="YM20">
        <v>69945</v>
      </c>
      <c r="YN20">
        <v>-53349</v>
      </c>
      <c r="YO20">
        <v>123294</v>
      </c>
      <c r="YP20">
        <v>472569</v>
      </c>
      <c r="YQ20">
        <v>1065438</v>
      </c>
      <c r="YR20">
        <v>-592869</v>
      </c>
      <c r="YS20">
        <v>-5490</v>
      </c>
      <c r="YT20">
        <v>-13936</v>
      </c>
      <c r="YU20">
        <v>8446</v>
      </c>
      <c r="YV20">
        <v>-4508</v>
      </c>
      <c r="YW20">
        <v>-39514</v>
      </c>
      <c r="YX20">
        <v>35006</v>
      </c>
      <c r="YY20">
        <v>-65225</v>
      </c>
      <c r="YZ20">
        <v>101390</v>
      </c>
      <c r="ZA20">
        <v>-166615</v>
      </c>
      <c r="ZB20">
        <v>6213391</v>
      </c>
      <c r="ZC20">
        <v>5620522</v>
      </c>
      <c r="ZD20">
        <v>592869</v>
      </c>
      <c r="ZE20">
        <v>-16103</v>
      </c>
      <c r="ZF20">
        <v>-7658</v>
      </c>
      <c r="ZG20">
        <v>-8445</v>
      </c>
      <c r="ZH20">
        <v>-43137</v>
      </c>
      <c r="ZI20">
        <v>-8131</v>
      </c>
      <c r="ZJ20">
        <v>-35006</v>
      </c>
      <c r="ZK20">
        <v>216830</v>
      </c>
      <c r="ZL20">
        <v>50216</v>
      </c>
      <c r="ZM20">
        <v>166614</v>
      </c>
      <c r="ZN20">
        <v>972921</v>
      </c>
      <c r="ZO20">
        <v>348631</v>
      </c>
      <c r="ZP20">
        <v>624290</v>
      </c>
      <c r="ZQ20">
        <v>-2701</v>
      </c>
      <c r="ZR20">
        <v>2926</v>
      </c>
      <c r="ZS20">
        <v>-5627</v>
      </c>
      <c r="ZT20">
        <v>-3585</v>
      </c>
      <c r="ZU20">
        <v>-1503</v>
      </c>
      <c r="ZV20">
        <v>-2082</v>
      </c>
      <c r="ZW20">
        <v>85551</v>
      </c>
      <c r="ZX20">
        <v>-3650</v>
      </c>
      <c r="ZY20">
        <v>89201</v>
      </c>
      <c r="ZZ20">
        <v>10255</v>
      </c>
      <c r="AAA20">
        <v>28018</v>
      </c>
      <c r="AAB20">
        <v>-17763</v>
      </c>
      <c r="AAC20">
        <v>0</v>
      </c>
      <c r="AAD20">
        <v>0</v>
      </c>
      <c r="AAE20">
        <v>0</v>
      </c>
      <c r="AAF20">
        <v>0</v>
      </c>
      <c r="AAG20">
        <v>1089</v>
      </c>
      <c r="AAH20">
        <v>9934</v>
      </c>
      <c r="AAI20">
        <v>-8845</v>
      </c>
      <c r="AAJ20">
        <v>-89264</v>
      </c>
      <c r="AAK20">
        <v>5429</v>
      </c>
      <c r="AAL20">
        <v>11</v>
      </c>
      <c r="AAM20">
        <v>6360</v>
      </c>
      <c r="AAN20">
        <v>512882</v>
      </c>
      <c r="AAO20">
        <v>740258</v>
      </c>
      <c r="AAP20">
        <v>-227376</v>
      </c>
      <c r="AAQ20">
        <v>-5813</v>
      </c>
      <c r="AAR20">
        <v>-7320</v>
      </c>
      <c r="AAS20">
        <v>15729</v>
      </c>
      <c r="AAT20">
        <v>-23049</v>
      </c>
      <c r="AAU20">
        <v>38144</v>
      </c>
      <c r="AAV20">
        <v>33251</v>
      </c>
      <c r="AAW20">
        <v>4893</v>
      </c>
      <c r="AAX20">
        <v>284871</v>
      </c>
      <c r="AAY20">
        <v>574759</v>
      </c>
      <c r="AAZ20">
        <v>-289888</v>
      </c>
      <c r="ABA20">
        <v>-5360</v>
      </c>
      <c r="ABB20">
        <v>-11371</v>
      </c>
      <c r="ABC20">
        <v>6011</v>
      </c>
      <c r="ABD20">
        <v>-338</v>
      </c>
      <c r="ABE20">
        <v>-25458</v>
      </c>
      <c r="ABF20">
        <v>25120</v>
      </c>
      <c r="ABG20">
        <v>-43399</v>
      </c>
      <c r="ABH20">
        <v>48209</v>
      </c>
      <c r="ABI20">
        <v>-91608</v>
      </c>
      <c r="ABJ20">
        <v>1496058</v>
      </c>
      <c r="ABK20">
        <v>1206170</v>
      </c>
      <c r="ABL20">
        <v>289888</v>
      </c>
      <c r="ABM20">
        <v>-2701</v>
      </c>
      <c r="ABN20">
        <v>3310</v>
      </c>
      <c r="ABO20">
        <v>-6011</v>
      </c>
      <c r="ABP20">
        <v>-10905</v>
      </c>
      <c r="ABQ20">
        <v>14215</v>
      </c>
      <c r="ABR20">
        <v>-25120</v>
      </c>
      <c r="ABS20">
        <v>124784</v>
      </c>
      <c r="ABT20">
        <v>33176</v>
      </c>
      <c r="ABU20">
        <v>91608</v>
      </c>
      <c r="ABV20">
        <v>1214832</v>
      </c>
      <c r="ABW20">
        <v>3080089</v>
      </c>
      <c r="ABX20">
        <v>-1865257</v>
      </c>
      <c r="ABY20">
        <v>-1080</v>
      </c>
      <c r="ABZ20">
        <v>-88</v>
      </c>
      <c r="ACA20">
        <v>-992</v>
      </c>
      <c r="ACB20">
        <v>-17638</v>
      </c>
      <c r="ACC20">
        <v>-14740</v>
      </c>
      <c r="ACD20">
        <v>-2898</v>
      </c>
      <c r="ACE20">
        <v>-46924</v>
      </c>
      <c r="ACF20">
        <v>-79070</v>
      </c>
      <c r="ACG20">
        <v>32146</v>
      </c>
      <c r="ACH20">
        <v>218277</v>
      </c>
      <c r="ACI20">
        <v>15022</v>
      </c>
      <c r="ACJ20">
        <v>203255</v>
      </c>
      <c r="ACK20">
        <v>0</v>
      </c>
      <c r="ACL20">
        <v>0</v>
      </c>
      <c r="ACM20">
        <v>0</v>
      </c>
      <c r="ACN20">
        <v>0</v>
      </c>
      <c r="ACO20">
        <v>-1420</v>
      </c>
      <c r="ACP20">
        <v>-85</v>
      </c>
      <c r="ACQ20">
        <v>-1335</v>
      </c>
      <c r="ACR20">
        <v>912760</v>
      </c>
      <c r="ACS20">
        <v>-2989</v>
      </c>
      <c r="ACT20">
        <v>2672</v>
      </c>
      <c r="ACU20">
        <v>-6977</v>
      </c>
      <c r="ACV20">
        <v>228276</v>
      </c>
      <c r="ACW20">
        <v>7268</v>
      </c>
      <c r="ACX20">
        <v>-595</v>
      </c>
      <c r="ACY20">
        <v>-25576</v>
      </c>
      <c r="ACZ20">
        <v>1212688</v>
      </c>
      <c r="ADA20">
        <v>691722</v>
      </c>
      <c r="ADB20">
        <v>520966</v>
      </c>
      <c r="ADC20">
        <v>-240</v>
      </c>
      <c r="ADD20">
        <v>3047</v>
      </c>
      <c r="ADE20">
        <v>-3287</v>
      </c>
      <c r="ADF20">
        <v>-16193</v>
      </c>
      <c r="ADG20">
        <v>-17014</v>
      </c>
      <c r="ADH20">
        <v>821</v>
      </c>
      <c r="ADI20">
        <v>48454</v>
      </c>
      <c r="ADJ20">
        <v>46712</v>
      </c>
      <c r="ADK20">
        <v>1742</v>
      </c>
      <c r="ADL20">
        <v>2574145</v>
      </c>
      <c r="ADM20">
        <v>3095111</v>
      </c>
      <c r="ADN20">
        <v>-520966</v>
      </c>
      <c r="ADO20">
        <v>3199</v>
      </c>
      <c r="ADP20">
        <v>-88</v>
      </c>
      <c r="ADQ20">
        <v>3287</v>
      </c>
      <c r="ADR20">
        <v>-15561</v>
      </c>
      <c r="ADS20">
        <v>-14740</v>
      </c>
      <c r="ADT20">
        <v>-821</v>
      </c>
      <c r="ADU20">
        <v>-80897</v>
      </c>
      <c r="ADV20">
        <v>-79155</v>
      </c>
      <c r="ADW20">
        <v>-1742</v>
      </c>
      <c r="ADX20">
        <v>26178</v>
      </c>
      <c r="ADY20">
        <v>12238</v>
      </c>
      <c r="ADZ20">
        <v>13940</v>
      </c>
      <c r="AEA20">
        <v>0</v>
      </c>
      <c r="AEB20">
        <v>-6341</v>
      </c>
      <c r="AEC20">
        <v>-133</v>
      </c>
      <c r="AED20">
        <v>-6208</v>
      </c>
      <c r="AEE20">
        <v>-399</v>
      </c>
      <c r="AEF20">
        <v>-399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12238</v>
      </c>
      <c r="AEQ20">
        <v>0</v>
      </c>
      <c r="AER20">
        <v>-133</v>
      </c>
      <c r="AES20">
        <v>-133</v>
      </c>
      <c r="AET20">
        <v>0</v>
      </c>
      <c r="AEU20">
        <v>-399</v>
      </c>
      <c r="AEV20">
        <v>-399</v>
      </c>
      <c r="AEW20">
        <v>0</v>
      </c>
      <c r="AEX20">
        <v>26178</v>
      </c>
      <c r="AEY20">
        <v>12238</v>
      </c>
      <c r="AEZ20">
        <v>13940</v>
      </c>
      <c r="AFA20">
        <v>0</v>
      </c>
      <c r="AFB20">
        <v>-6341</v>
      </c>
      <c r="AFC20">
        <v>-133</v>
      </c>
      <c r="AFD20">
        <v>-6208</v>
      </c>
      <c r="AFE20">
        <v>-399</v>
      </c>
      <c r="AFF20">
        <v>-399</v>
      </c>
      <c r="AFG20">
        <v>0</v>
      </c>
      <c r="AFH20">
        <v>391913</v>
      </c>
      <c r="AFI20">
        <v>576784</v>
      </c>
      <c r="AFJ20">
        <v>-184871</v>
      </c>
      <c r="AFK20">
        <v>90489</v>
      </c>
      <c r="AFL20">
        <v>-43365</v>
      </c>
      <c r="AFM20">
        <v>133854</v>
      </c>
      <c r="AFN20">
        <v>-9106</v>
      </c>
      <c r="AFO20">
        <v>5760</v>
      </c>
      <c r="AFP20">
        <v>-14866</v>
      </c>
      <c r="AFQ20">
        <v>-43690</v>
      </c>
      <c r="AFR20">
        <v>33880</v>
      </c>
      <c r="AFS20">
        <v>-77570</v>
      </c>
      <c r="AFT20">
        <v>117649</v>
      </c>
      <c r="AFU20">
        <v>174377</v>
      </c>
      <c r="AFV20">
        <v>-56728</v>
      </c>
      <c r="AFW20">
        <v>12820</v>
      </c>
      <c r="AFX20">
        <v>30</v>
      </c>
      <c r="AFY20">
        <v>12790</v>
      </c>
      <c r="AFZ20">
        <v>-9</v>
      </c>
      <c r="AGA20">
        <v>-23226</v>
      </c>
      <c r="AGB20">
        <v>713</v>
      </c>
      <c r="AGC20">
        <v>-23939</v>
      </c>
      <c r="AGD20">
        <v>46045</v>
      </c>
      <c r="AGE20">
        <v>87431</v>
      </c>
      <c r="AGF20">
        <v>-41386</v>
      </c>
      <c r="AGG20">
        <v>-24098</v>
      </c>
      <c r="AGH20">
        <v>0</v>
      </c>
      <c r="AGI20">
        <v>-1542</v>
      </c>
      <c r="AGJ20">
        <v>-30069</v>
      </c>
      <c r="AGK20">
        <v>28527</v>
      </c>
      <c r="AGL20">
        <v>1075148</v>
      </c>
      <c r="AGM20">
        <v>801327</v>
      </c>
      <c r="AGN20">
        <v>273821</v>
      </c>
      <c r="AGO20">
        <v>17418</v>
      </c>
      <c r="AGP20">
        <v>147427</v>
      </c>
      <c r="AGQ20">
        <v>-130009</v>
      </c>
      <c r="AGR20">
        <v>7966</v>
      </c>
      <c r="AGS20">
        <v>-281</v>
      </c>
      <c r="AGT20">
        <v>8247</v>
      </c>
      <c r="AGU20">
        <v>-21330</v>
      </c>
      <c r="AGV20">
        <v>-135418</v>
      </c>
      <c r="AGW20">
        <v>114088</v>
      </c>
      <c r="AGX20">
        <v>52217</v>
      </c>
      <c r="AGY20">
        <v>43052</v>
      </c>
      <c r="AGZ20">
        <v>9165</v>
      </c>
      <c r="AHA20">
        <v>-17149</v>
      </c>
      <c r="AHB20">
        <v>-24612</v>
      </c>
      <c r="AHC20">
        <v>7463</v>
      </c>
      <c r="AHD20">
        <v>-1996</v>
      </c>
      <c r="AHE20">
        <v>-8625</v>
      </c>
      <c r="AHF20">
        <v>6629</v>
      </c>
      <c r="AHG20">
        <v>-16541</v>
      </c>
      <c r="AHH20">
        <v>24564</v>
      </c>
      <c r="AHI20">
        <v>-41105</v>
      </c>
      <c r="AHJ20">
        <v>1630755</v>
      </c>
      <c r="AHK20">
        <v>1639919</v>
      </c>
      <c r="AHL20">
        <v>-9164</v>
      </c>
      <c r="AHM20">
        <v>120728</v>
      </c>
      <c r="AHN20">
        <v>128190</v>
      </c>
      <c r="AHO20">
        <v>-7462</v>
      </c>
      <c r="AHP20">
        <v>-1150</v>
      </c>
      <c r="AHQ20">
        <v>5479</v>
      </c>
      <c r="AHR20">
        <v>-6629</v>
      </c>
      <c r="AHS20">
        <v>-89788</v>
      </c>
      <c r="AHT20">
        <v>-130894</v>
      </c>
      <c r="AHU20">
        <v>41106</v>
      </c>
      <c r="AHV20">
        <v>14932490</v>
      </c>
      <c r="AHW20">
        <v>15040150</v>
      </c>
      <c r="AHX20">
        <v>-107660</v>
      </c>
      <c r="AHY20">
        <v>71541</v>
      </c>
      <c r="AHZ20">
        <v>-38136</v>
      </c>
      <c r="AIA20">
        <v>109677</v>
      </c>
      <c r="AIB20">
        <v>73642</v>
      </c>
      <c r="AIC20">
        <v>195358</v>
      </c>
      <c r="AID20">
        <v>-121716</v>
      </c>
      <c r="AIE20">
        <v>180058</v>
      </c>
      <c r="AIF20">
        <v>106963</v>
      </c>
      <c r="AIG20">
        <v>73095</v>
      </c>
      <c r="AIH20">
        <v>1204473</v>
      </c>
      <c r="AII20">
        <v>1284528</v>
      </c>
      <c r="AIJ20">
        <v>-80055</v>
      </c>
      <c r="AIK20">
        <v>13330</v>
      </c>
      <c r="AIL20">
        <v>240</v>
      </c>
      <c r="AIM20">
        <v>13090</v>
      </c>
      <c r="AIN20">
        <v>-11133</v>
      </c>
      <c r="AIO20">
        <v>-66401</v>
      </c>
      <c r="AIP20">
        <v>55268</v>
      </c>
      <c r="AIQ20">
        <v>-30433</v>
      </c>
      <c r="AIR20">
        <v>-6589</v>
      </c>
      <c r="AIS20">
        <v>-23844</v>
      </c>
      <c r="AIT20">
        <v>5297262</v>
      </c>
      <c r="AIU20">
        <v>2659197</v>
      </c>
      <c r="AIV20">
        <v>2638065</v>
      </c>
      <c r="AIW20">
        <v>-2989</v>
      </c>
      <c r="AIX20">
        <v>13237</v>
      </c>
      <c r="AIY20">
        <v>-16226</v>
      </c>
      <c r="AIZ20">
        <v>136485</v>
      </c>
      <c r="AJA20">
        <v>-10697</v>
      </c>
      <c r="AJB20">
        <v>147182</v>
      </c>
      <c r="AJC20">
        <v>-6365</v>
      </c>
      <c r="AJD20">
        <v>-19834</v>
      </c>
      <c r="AJE20">
        <v>13469</v>
      </c>
      <c r="AJF20">
        <v>4302169</v>
      </c>
      <c r="AJG20">
        <v>6046310</v>
      </c>
      <c r="AJH20">
        <v>-1744141</v>
      </c>
      <c r="AJI20">
        <v>61830</v>
      </c>
      <c r="AJJ20">
        <v>153365</v>
      </c>
      <c r="AJK20">
        <v>-91535</v>
      </c>
      <c r="AJL20">
        <v>414827</v>
      </c>
      <c r="AJM20">
        <v>623681</v>
      </c>
      <c r="AJN20">
        <v>-208854</v>
      </c>
      <c r="AJO20">
        <v>-83177</v>
      </c>
      <c r="AJP20">
        <v>-169589</v>
      </c>
      <c r="AJQ20">
        <v>86412</v>
      </c>
      <c r="AJR20">
        <v>4583426</v>
      </c>
      <c r="AJS20">
        <v>5275694</v>
      </c>
      <c r="AJT20">
        <v>-692268</v>
      </c>
      <c r="AJU20">
        <v>-36016</v>
      </c>
      <c r="AJV20">
        <v>-21012</v>
      </c>
      <c r="AJW20">
        <v>-15004</v>
      </c>
      <c r="AJX20">
        <v>84541</v>
      </c>
      <c r="AJY20">
        <v>-37371</v>
      </c>
      <c r="AJZ20">
        <v>121912</v>
      </c>
      <c r="AKA20">
        <v>52779</v>
      </c>
      <c r="AKB20">
        <v>201913</v>
      </c>
      <c r="AKC20">
        <v>-149134</v>
      </c>
      <c r="AKD20">
        <v>25736394</v>
      </c>
      <c r="AKE20">
        <v>25030185</v>
      </c>
      <c r="AKF20">
        <v>706209</v>
      </c>
      <c r="AKG20">
        <v>143712</v>
      </c>
      <c r="AKH20">
        <v>128707</v>
      </c>
      <c r="AKI20">
        <v>15005</v>
      </c>
      <c r="AKJ20">
        <v>613822</v>
      </c>
      <c r="AKK20">
        <v>741942</v>
      </c>
      <c r="AKL20">
        <v>-128120</v>
      </c>
      <c r="AKM20">
        <v>60083</v>
      </c>
      <c r="AKN20">
        <v>-89050</v>
      </c>
      <c r="AKO20">
        <v>149133</v>
      </c>
      <c r="AKP20">
        <v>8542</v>
      </c>
      <c r="AKQ20">
        <v>8542</v>
      </c>
      <c r="AKR20">
        <v>1792088</v>
      </c>
      <c r="AKS20">
        <v>898567</v>
      </c>
      <c r="AKT20">
        <v>2690655</v>
      </c>
      <c r="AKU20">
        <v>3609</v>
      </c>
      <c r="AKV20">
        <v>15978</v>
      </c>
      <c r="AKW20">
        <v>19588</v>
      </c>
      <c r="AKX20">
        <v>78464</v>
      </c>
      <c r="AKY20">
        <v>944225</v>
      </c>
      <c r="AKZ20">
        <v>2223992</v>
      </c>
      <c r="ALA20">
        <v>24466</v>
      </c>
      <c r="ALB20">
        <v>172825</v>
      </c>
      <c r="ALC20">
        <v>11121</v>
      </c>
      <c r="ALD20">
        <v>243582</v>
      </c>
      <c r="ALE20">
        <v>451993</v>
      </c>
      <c r="ALF20">
        <v>16028</v>
      </c>
      <c r="ALG20">
        <v>7726</v>
      </c>
      <c r="ALH20">
        <v>4291</v>
      </c>
      <c r="ALI20">
        <v>59876</v>
      </c>
      <c r="ALJ20">
        <v>87921</v>
      </c>
      <c r="ALK20">
        <v>18383</v>
      </c>
      <c r="ALL20">
        <v>108434</v>
      </c>
      <c r="ALM20">
        <v>103599</v>
      </c>
      <c r="ALN20">
        <v>640403</v>
      </c>
      <c r="ALO20">
        <v>870819</v>
      </c>
      <c r="ALP20">
        <v>61</v>
      </c>
      <c r="ALQ20">
        <v>15730</v>
      </c>
      <c r="ALR20">
        <v>15791</v>
      </c>
      <c r="ALS20">
        <v>2879976</v>
      </c>
      <c r="ALT20">
        <v>35615</v>
      </c>
      <c r="ALU20">
        <v>662966</v>
      </c>
      <c r="ALV20">
        <v>308642</v>
      </c>
      <c r="ALW20">
        <v>1097424</v>
      </c>
      <c r="ALX20">
        <v>2104648</v>
      </c>
      <c r="ALY20">
        <v>35585</v>
      </c>
      <c r="ALZ20">
        <v>411730</v>
      </c>
      <c r="AMA20">
        <v>278356</v>
      </c>
      <c r="AMB20">
        <v>616510</v>
      </c>
      <c r="AMC20">
        <v>1342181</v>
      </c>
      <c r="AMD20">
        <v>30</v>
      </c>
      <c r="AME20">
        <v>251236</v>
      </c>
      <c r="AMF20">
        <v>30287</v>
      </c>
      <c r="AMG20">
        <v>480914</v>
      </c>
      <c r="AMH20">
        <v>762467</v>
      </c>
      <c r="AMI20">
        <v>8437</v>
      </c>
      <c r="AMJ20">
        <v>165099</v>
      </c>
      <c r="AMK20">
        <v>3159</v>
      </c>
      <c r="AML20">
        <v>151998</v>
      </c>
      <c r="AMM20">
        <v>328694</v>
      </c>
      <c r="AMN20">
        <v>6126657</v>
      </c>
      <c r="AMO20">
        <v>-501861</v>
      </c>
      <c r="AMP20">
        <v>-920344</v>
      </c>
      <c r="AMQ20">
        <v>-1422205</v>
      </c>
      <c r="AMR20">
        <v>99105</v>
      </c>
      <c r="AMS20">
        <v>369453</v>
      </c>
      <c r="AMT20">
        <v>225277</v>
      </c>
      <c r="AMU20">
        <v>975622</v>
      </c>
      <c r="AMV20">
        <v>1929677</v>
      </c>
      <c r="AMW20">
        <v>-10768</v>
      </c>
      <c r="AMX20">
        <v>-10768</v>
      </c>
      <c r="AMY20">
        <v>-70689</v>
      </c>
      <c r="AMZ20">
        <v>-74168</v>
      </c>
      <c r="ANA20">
        <v>-212024</v>
      </c>
      <c r="ANB20">
        <v>-367650</v>
      </c>
      <c r="ANC20">
        <v>-70689</v>
      </c>
      <c r="AND20">
        <v>-79064</v>
      </c>
      <c r="ANE20">
        <v>-219448</v>
      </c>
      <c r="ANF20">
        <v>-379969</v>
      </c>
      <c r="ANG20">
        <v>930516</v>
      </c>
      <c r="ANH20">
        <v>0</v>
      </c>
      <c r="ANI20">
        <v>0</v>
      </c>
      <c r="ANJ20">
        <v>-1153</v>
      </c>
      <c r="ANK20">
        <v>-7424</v>
      </c>
      <c r="ANL20">
        <v>-8577</v>
      </c>
      <c r="ANM20">
        <v>0</v>
      </c>
      <c r="ANN20">
        <v>0</v>
      </c>
      <c r="ANO20">
        <v>-3742</v>
      </c>
      <c r="ANP20">
        <v>0</v>
      </c>
      <c r="ANQ20">
        <v>-3742</v>
      </c>
      <c r="ANR20">
        <v>73095</v>
      </c>
      <c r="ANS20">
        <v>-23844</v>
      </c>
      <c r="ANT20">
        <v>13469</v>
      </c>
      <c r="ANU20">
        <v>86412</v>
      </c>
      <c r="ANV20">
        <v>-149132</v>
      </c>
      <c r="ANW20">
        <v>149132</v>
      </c>
      <c r="ANX20">
        <v>0</v>
      </c>
      <c r="ANY20">
        <v>2186</v>
      </c>
      <c r="ANZ20">
        <v>-1093</v>
      </c>
      <c r="AOA20">
        <v>-1639</v>
      </c>
      <c r="AOB20">
        <v>546</v>
      </c>
      <c r="AOC20">
        <v>-546</v>
      </c>
      <c r="AOD20">
        <v>53230</v>
      </c>
      <c r="AOE20">
        <v>241517</v>
      </c>
      <c r="AOF20">
        <v>294747</v>
      </c>
      <c r="AOG20">
        <v>5894</v>
      </c>
      <c r="AOH20">
        <v>32099</v>
      </c>
      <c r="AOI20">
        <v>37993</v>
      </c>
      <c r="AOJ20">
        <v>49725</v>
      </c>
      <c r="AOK20">
        <v>53834</v>
      </c>
      <c r="AOL20">
        <v>103559</v>
      </c>
      <c r="AOM20">
        <v>-42757</v>
      </c>
      <c r="AON20">
        <v>194028</v>
      </c>
      <c r="AOO20">
        <v>151271</v>
      </c>
      <c r="AOP20">
        <v>-66092</v>
      </c>
      <c r="AOQ20">
        <v>163381</v>
      </c>
      <c r="AOR20">
        <v>97289</v>
      </c>
      <c r="AOS20">
        <v>66092</v>
      </c>
      <c r="AOT20">
        <v>521477</v>
      </c>
      <c r="AOU20">
        <v>587569</v>
      </c>
      <c r="AOV20">
        <v>50456</v>
      </c>
      <c r="AOW20">
        <v>46600</v>
      </c>
      <c r="AOX20">
        <v>97056</v>
      </c>
      <c r="AOY20">
        <v>7618</v>
      </c>
      <c r="AOZ20">
        <v>18171</v>
      </c>
      <c r="APA20">
        <v>-42058</v>
      </c>
      <c r="APB20">
        <v>98979</v>
      </c>
      <c r="APC20">
        <v>56921</v>
      </c>
      <c r="APD20">
        <v>-34187</v>
      </c>
      <c r="APE20">
        <v>79877</v>
      </c>
      <c r="APF20">
        <v>45690</v>
      </c>
      <c r="APG20">
        <v>34187</v>
      </c>
      <c r="APH20">
        <v>145579</v>
      </c>
      <c r="API20">
        <v>179766</v>
      </c>
      <c r="APJ20">
        <v>-74252</v>
      </c>
      <c r="APK20">
        <v>83428</v>
      </c>
      <c r="APL20">
        <v>9176</v>
      </c>
      <c r="APM20">
        <v>0</v>
      </c>
      <c r="APN20">
        <v>66479</v>
      </c>
      <c r="APO20">
        <v>6401</v>
      </c>
      <c r="APP20">
        <v>1372</v>
      </c>
      <c r="APQ20">
        <v>996</v>
      </c>
      <c r="APR20">
        <v>2368</v>
      </c>
      <c r="APS20">
        <v>-1372</v>
      </c>
      <c r="APT20">
        <v>83428</v>
      </c>
      <c r="APU20">
        <v>82056</v>
      </c>
      <c r="APV20">
        <v>0</v>
      </c>
      <c r="APW20">
        <v>12420</v>
      </c>
      <c r="APX20">
        <v>3062</v>
      </c>
      <c r="APY20">
        <v>-12420</v>
      </c>
      <c r="APZ20">
        <v>15482</v>
      </c>
      <c r="AQA20">
        <v>77185</v>
      </c>
      <c r="AQB20">
        <v>107666</v>
      </c>
      <c r="AQC20">
        <v>184851</v>
      </c>
      <c r="AQD20">
        <v>-14145</v>
      </c>
      <c r="AQE20">
        <v>32099</v>
      </c>
      <c r="AQF20">
        <v>17954</v>
      </c>
      <c r="AQG20">
        <v>-34925</v>
      </c>
      <c r="AQH20">
        <v>50772</v>
      </c>
      <c r="AQI20">
        <v>15847</v>
      </c>
      <c r="AQJ20">
        <v>-7113</v>
      </c>
      <c r="AQK20">
        <v>84312</v>
      </c>
      <c r="AQL20">
        <v>77199</v>
      </c>
      <c r="AQM20">
        <v>-21003</v>
      </c>
      <c r="AQN20">
        <v>68094</v>
      </c>
      <c r="AQO20">
        <v>47091</v>
      </c>
      <c r="AQP20">
        <v>21002</v>
      </c>
      <c r="AQQ20">
        <v>274849</v>
      </c>
      <c r="AQR20">
        <v>295851</v>
      </c>
      <c r="AQS20">
        <v>-159</v>
      </c>
      <c r="AQT20">
        <v>3823</v>
      </c>
      <c r="AQU20">
        <v>3664</v>
      </c>
      <c r="AQV20">
        <v>0</v>
      </c>
      <c r="AQW20">
        <v>0</v>
      </c>
      <c r="AQX20">
        <v>12433</v>
      </c>
      <c r="AQY20">
        <v>-1683</v>
      </c>
      <c r="AQZ20">
        <v>10750</v>
      </c>
      <c r="ARA20">
        <v>-12273</v>
      </c>
      <c r="ARB20">
        <v>14413</v>
      </c>
      <c r="ARC20">
        <v>2140</v>
      </c>
      <c r="ARD20">
        <v>12273</v>
      </c>
      <c r="ARE20">
        <v>2140</v>
      </c>
      <c r="ARF20">
        <v>14413</v>
      </c>
      <c r="ARG20">
        <v>85058</v>
      </c>
      <c r="ARH20">
        <v>59874</v>
      </c>
      <c r="ARI20">
        <v>89287</v>
      </c>
      <c r="ARJ20">
        <v>295473</v>
      </c>
      <c r="ARK20">
        <v>529692</v>
      </c>
      <c r="ARL20">
        <v>133385</v>
      </c>
      <c r="ARM20">
        <v>20793</v>
      </c>
      <c r="ARN20">
        <v>-154925</v>
      </c>
      <c r="ARO20">
        <v>0</v>
      </c>
      <c r="ARP20">
        <v>747</v>
      </c>
      <c r="ARQ20">
        <v>1193</v>
      </c>
      <c r="ARR20">
        <v>1940</v>
      </c>
      <c r="ARS20">
        <v>-746</v>
      </c>
      <c r="ART20">
        <v>154925</v>
      </c>
      <c r="ARU20">
        <v>154179</v>
      </c>
      <c r="ARV20">
        <v>-60566</v>
      </c>
      <c r="ARW20">
        <v>-342952</v>
      </c>
      <c r="ARX20">
        <v>400706</v>
      </c>
      <c r="ARY20">
        <v>0</v>
      </c>
      <c r="ARZ20">
        <v>2812</v>
      </c>
      <c r="ASA20">
        <v>1060</v>
      </c>
      <c r="ASB20">
        <v>3872</v>
      </c>
      <c r="ASC20">
        <v>-2812</v>
      </c>
      <c r="ASD20">
        <v>403518</v>
      </c>
      <c r="ASE20">
        <v>400706</v>
      </c>
      <c r="ASF20">
        <v>-2613</v>
      </c>
      <c r="ASG20">
        <v>40000</v>
      </c>
      <c r="ASH20">
        <v>37387</v>
      </c>
      <c r="ASI20">
        <v>-36704</v>
      </c>
      <c r="ASJ20">
        <v>59021</v>
      </c>
      <c r="ASK20">
        <v>22317</v>
      </c>
      <c r="ASL20">
        <v>22033</v>
      </c>
      <c r="ASM20">
        <v>56369</v>
      </c>
      <c r="ASN20">
        <v>78402</v>
      </c>
      <c r="ASO20">
        <v>-23442</v>
      </c>
      <c r="ASP20">
        <v>33621</v>
      </c>
      <c r="ASQ20">
        <v>10179</v>
      </c>
      <c r="ASR20">
        <v>40725</v>
      </c>
      <c r="ASS20">
        <v>11794</v>
      </c>
      <c r="AST20">
        <v>52519</v>
      </c>
      <c r="ASU20">
        <v>-40725</v>
      </c>
      <c r="ASV20">
        <v>189010</v>
      </c>
      <c r="ASW20">
        <v>148285</v>
      </c>
      <c r="ASX20">
        <v>1307</v>
      </c>
      <c r="ASY20">
        <v>-34796</v>
      </c>
      <c r="ASZ20">
        <v>41424</v>
      </c>
      <c r="ATA20">
        <v>6628</v>
      </c>
      <c r="ATB20">
        <v>8184</v>
      </c>
      <c r="ATC20">
        <v>17709</v>
      </c>
      <c r="ATD20">
        <v>-7360</v>
      </c>
      <c r="ATE20">
        <v>7360</v>
      </c>
      <c r="ATF20">
        <v>41424</v>
      </c>
      <c r="ATG20">
        <v>48784</v>
      </c>
      <c r="ATH20">
        <v>-14936</v>
      </c>
      <c r="ATI20">
        <v>-22</v>
      </c>
      <c r="ATJ20">
        <v>21</v>
      </c>
      <c r="ATK20">
        <v>14936</v>
      </c>
      <c r="ATL20">
        <v>14957</v>
      </c>
      <c r="ATM20">
        <v>1307</v>
      </c>
      <c r="ATN20">
        <v>-19860</v>
      </c>
      <c r="ATO20">
        <v>26488</v>
      </c>
      <c r="ATP20">
        <v>6628</v>
      </c>
      <c r="ATQ20">
        <v>8184</v>
      </c>
      <c r="ATR20">
        <v>17709</v>
      </c>
      <c r="ATS20">
        <v>-7339</v>
      </c>
      <c r="ATT20">
        <v>7339</v>
      </c>
      <c r="ATU20">
        <v>26488</v>
      </c>
      <c r="ATV20">
        <v>33827</v>
      </c>
      <c r="ATW20">
        <v>272304</v>
      </c>
      <c r="ATX20">
        <v>2874</v>
      </c>
      <c r="ATY20">
        <v>-2874</v>
      </c>
      <c r="ATZ20">
        <v>275178</v>
      </c>
      <c r="AUA20">
        <v>272304</v>
      </c>
      <c r="AUB20">
        <v>-8386</v>
      </c>
      <c r="AUC20">
        <v>582715</v>
      </c>
      <c r="AUD20">
        <v>-523355</v>
      </c>
      <c r="AUE20">
        <v>-45571</v>
      </c>
      <c r="AUF20">
        <v>-5403</v>
      </c>
      <c r="AUG20">
        <v>6092</v>
      </c>
      <c r="AUH20">
        <v>689</v>
      </c>
      <c r="AUI20">
        <v>5403</v>
      </c>
      <c r="AUJ20">
        <v>577312</v>
      </c>
      <c r="AUK20">
        <v>582715</v>
      </c>
      <c r="AUL20">
        <v>2013</v>
      </c>
      <c r="AUM20">
        <v>2013</v>
      </c>
      <c r="AUN20">
        <v>2013</v>
      </c>
      <c r="AUO20">
        <v>2013</v>
      </c>
      <c r="AUP20">
        <v>2013</v>
      </c>
      <c r="AUQ20">
        <v>2013</v>
      </c>
      <c r="AUR20">
        <v>-7633</v>
      </c>
      <c r="AUS20">
        <v>41846</v>
      </c>
      <c r="AUT20">
        <v>2992</v>
      </c>
      <c r="AUU20">
        <v>44838</v>
      </c>
      <c r="AUV20">
        <v>-15802</v>
      </c>
      <c r="AUW20">
        <v>-18410</v>
      </c>
      <c r="AUX20">
        <v>0</v>
      </c>
      <c r="AUY20">
        <v>44838</v>
      </c>
      <c r="AUZ20">
        <v>-7633</v>
      </c>
      <c r="AVA20">
        <v>314150</v>
      </c>
      <c r="AVB20">
        <v>2992</v>
      </c>
      <c r="AVC20">
        <v>317142</v>
      </c>
      <c r="AVD20">
        <v>-15802</v>
      </c>
      <c r="AVE20">
        <v>-18410</v>
      </c>
      <c r="AVF20">
        <v>2874</v>
      </c>
      <c r="AVG20">
        <v>-2874</v>
      </c>
      <c r="AVH20">
        <v>320016</v>
      </c>
      <c r="AVI20">
        <v>317142</v>
      </c>
      <c r="AVJ20">
        <v>-49951</v>
      </c>
      <c r="AVK20">
        <v>-316818</v>
      </c>
      <c r="AVL20">
        <v>924968</v>
      </c>
      <c r="AVM20">
        <v>59357</v>
      </c>
      <c r="AVN20">
        <v>984325</v>
      </c>
      <c r="AVO20">
        <v>-567677</v>
      </c>
      <c r="AVP20">
        <v>9479</v>
      </c>
      <c r="AVQ20">
        <v>7696</v>
      </c>
      <c r="AVR20">
        <v>17175</v>
      </c>
      <c r="AVS20">
        <v>-9479</v>
      </c>
      <c r="AVT20">
        <v>993804</v>
      </c>
      <c r="AVU20">
        <v>984325</v>
      </c>
      <c r="AVV20">
        <v>157877</v>
      </c>
      <c r="AVW20">
        <v>561735</v>
      </c>
      <c r="AVX20">
        <v>936812</v>
      </c>
      <c r="AVY20">
        <v>295473</v>
      </c>
      <c r="AVZ20">
        <v>1951896</v>
      </c>
      <c r="AWA20">
        <v>146587</v>
      </c>
      <c r="AWB20">
        <v>505465</v>
      </c>
      <c r="AWC20">
        <v>869576</v>
      </c>
      <c r="AWD20">
        <v>96435</v>
      </c>
      <c r="AWE20">
        <v>1618061</v>
      </c>
    </row>
    <row r="21" spans="1:1279" x14ac:dyDescent="0.2">
      <c r="A21" t="s">
        <v>1370</v>
      </c>
      <c r="B21">
        <v>49081</v>
      </c>
      <c r="C21">
        <v>57684</v>
      </c>
      <c r="D21">
        <v>164001</v>
      </c>
      <c r="E21">
        <v>411095</v>
      </c>
      <c r="F21">
        <v>681861</v>
      </c>
      <c r="G21">
        <v>-511909</v>
      </c>
      <c r="H21">
        <v>-932460</v>
      </c>
      <c r="I21">
        <v>-1444369</v>
      </c>
      <c r="J21">
        <v>-6334</v>
      </c>
      <c r="K21">
        <v>6274</v>
      </c>
      <c r="L21">
        <v>-60</v>
      </c>
      <c r="M21">
        <v>-24490</v>
      </c>
      <c r="N21">
        <v>12028</v>
      </c>
      <c r="O21">
        <v>-12462</v>
      </c>
      <c r="P21">
        <v>6407</v>
      </c>
      <c r="Q21">
        <v>13675</v>
      </c>
      <c r="R21">
        <v>20082</v>
      </c>
      <c r="S21">
        <v>20332</v>
      </c>
      <c r="T21">
        <v>892</v>
      </c>
      <c r="U21">
        <v>21224</v>
      </c>
      <c r="V21">
        <v>4086</v>
      </c>
      <c r="W21">
        <v>1049</v>
      </c>
      <c r="X21">
        <v>5135</v>
      </c>
      <c r="Y21">
        <v>-4086</v>
      </c>
      <c r="Z21">
        <v>32869</v>
      </c>
      <c r="AA21">
        <v>28783</v>
      </c>
      <c r="AB21">
        <v>-26515</v>
      </c>
      <c r="AC21">
        <v>0</v>
      </c>
      <c r="AD21">
        <v>26515</v>
      </c>
      <c r="AE21">
        <v>0</v>
      </c>
      <c r="AF21">
        <v>0</v>
      </c>
      <c r="AG21">
        <v>0</v>
      </c>
      <c r="AH21">
        <v>26515</v>
      </c>
      <c r="AI21">
        <v>26515</v>
      </c>
      <c r="AJ21">
        <v>11188</v>
      </c>
      <c r="AK21">
        <v>57684</v>
      </c>
      <c r="AL21">
        <v>67515</v>
      </c>
      <c r="AM21">
        <v>198594</v>
      </c>
      <c r="AN21">
        <v>334981</v>
      </c>
      <c r="AO21">
        <v>-1077957</v>
      </c>
      <c r="AP21">
        <v>4106379</v>
      </c>
      <c r="AQ21">
        <v>3561174</v>
      </c>
      <c r="AR21">
        <v>545205</v>
      </c>
      <c r="AS21">
        <v>12633</v>
      </c>
      <c r="AT21">
        <v>-2956</v>
      </c>
      <c r="AU21">
        <v>15589</v>
      </c>
      <c r="AV21">
        <v>201078</v>
      </c>
      <c r="AW21">
        <v>27689</v>
      </c>
      <c r="AX21">
        <v>173389</v>
      </c>
      <c r="AY21">
        <v>107462</v>
      </c>
      <c r="AZ21">
        <v>39367</v>
      </c>
      <c r="BA21">
        <v>68095</v>
      </c>
      <c r="BB21">
        <v>152268</v>
      </c>
      <c r="BC21">
        <v>916271</v>
      </c>
      <c r="BD21">
        <v>-764003</v>
      </c>
      <c r="BE21">
        <v>0</v>
      </c>
      <c r="BF21">
        <v>0</v>
      </c>
      <c r="BG21">
        <v>0</v>
      </c>
      <c r="BH21">
        <v>2026</v>
      </c>
      <c r="BI21">
        <v>53567</v>
      </c>
      <c r="BJ21">
        <v>-51541</v>
      </c>
      <c r="BK21">
        <v>-32086</v>
      </c>
      <c r="BL21">
        <v>18313</v>
      </c>
      <c r="BM21">
        <v>-50399</v>
      </c>
      <c r="BN21">
        <v>90316</v>
      </c>
      <c r="BO21">
        <v>7846</v>
      </c>
      <c r="BP21">
        <v>82470</v>
      </c>
      <c r="BQ21">
        <v>0</v>
      </c>
      <c r="BR21">
        <v>3952</v>
      </c>
      <c r="BS21">
        <v>0</v>
      </c>
      <c r="BT21">
        <v>3952</v>
      </c>
      <c r="BU21">
        <v>-16750</v>
      </c>
      <c r="BV21">
        <v>-1307</v>
      </c>
      <c r="BW21">
        <v>-15443</v>
      </c>
      <c r="BX21">
        <v>3869062</v>
      </c>
      <c r="BY21">
        <v>3379309</v>
      </c>
      <c r="BZ21">
        <v>489753</v>
      </c>
      <c r="CA21">
        <v>7536</v>
      </c>
      <c r="CB21">
        <v>-2845</v>
      </c>
      <c r="CC21">
        <v>10381</v>
      </c>
      <c r="CD21">
        <v>195946</v>
      </c>
      <c r="CE21">
        <v>25743</v>
      </c>
      <c r="CF21">
        <v>170203</v>
      </c>
      <c r="CG21">
        <v>183400</v>
      </c>
      <c r="CH21">
        <v>78026</v>
      </c>
      <c r="CI21">
        <v>105374</v>
      </c>
      <c r="CJ21">
        <v>151970</v>
      </c>
      <c r="CK21">
        <v>882697</v>
      </c>
      <c r="CL21">
        <v>-730727</v>
      </c>
      <c r="CM21">
        <v>0</v>
      </c>
      <c r="CN21">
        <v>0</v>
      </c>
      <c r="CO21">
        <v>0</v>
      </c>
      <c r="CP21">
        <v>2026</v>
      </c>
      <c r="CQ21">
        <v>53158</v>
      </c>
      <c r="CR21">
        <v>-51132</v>
      </c>
      <c r="CS21">
        <v>-32384</v>
      </c>
      <c r="CT21">
        <v>20000</v>
      </c>
      <c r="CU21">
        <v>-52384</v>
      </c>
      <c r="CV21">
        <v>88336</v>
      </c>
      <c r="CW21">
        <v>7846</v>
      </c>
      <c r="CX21">
        <v>80490</v>
      </c>
      <c r="CY21">
        <v>0</v>
      </c>
      <c r="CZ21">
        <v>3839</v>
      </c>
      <c r="DA21">
        <v>0</v>
      </c>
      <c r="DB21">
        <v>3839</v>
      </c>
      <c r="DC21">
        <v>-14984</v>
      </c>
      <c r="DD21">
        <v>-1307</v>
      </c>
      <c r="DE21">
        <v>-13677</v>
      </c>
      <c r="DF21">
        <v>265962</v>
      </c>
      <c r="DG21">
        <v>174449</v>
      </c>
      <c r="DH21">
        <v>91513</v>
      </c>
      <c r="DI21">
        <v>14378</v>
      </c>
      <c r="DJ21">
        <v>-31890</v>
      </c>
      <c r="DK21">
        <v>4429</v>
      </c>
      <c r="DL21">
        <v>-36319</v>
      </c>
      <c r="DM21">
        <v>36046</v>
      </c>
      <c r="DN21">
        <v>3453</v>
      </c>
      <c r="DO21">
        <v>32593</v>
      </c>
      <c r="DP21">
        <v>1558508</v>
      </c>
      <c r="DQ21">
        <v>1489537</v>
      </c>
      <c r="DR21">
        <v>68971</v>
      </c>
      <c r="DS21">
        <v>129</v>
      </c>
      <c r="DT21">
        <v>24888</v>
      </c>
      <c r="DU21">
        <v>-24759</v>
      </c>
      <c r="DV21">
        <v>35319</v>
      </c>
      <c r="DW21">
        <v>121911</v>
      </c>
      <c r="DX21">
        <v>-86592</v>
      </c>
      <c r="DY21">
        <v>90563</v>
      </c>
      <c r="DZ21">
        <v>162469</v>
      </c>
      <c r="EA21">
        <v>-71906</v>
      </c>
      <c r="EB21">
        <v>4375330</v>
      </c>
      <c r="EC21">
        <v>4444301</v>
      </c>
      <c r="ED21">
        <v>-68971</v>
      </c>
      <c r="EE21">
        <v>21914</v>
      </c>
      <c r="EF21">
        <v>-2845</v>
      </c>
      <c r="EG21">
        <v>24759</v>
      </c>
      <c r="EH21">
        <v>169922</v>
      </c>
      <c r="EI21">
        <v>83330</v>
      </c>
      <c r="EJ21">
        <v>86592</v>
      </c>
      <c r="EK21">
        <v>172078</v>
      </c>
      <c r="EL21">
        <v>100172</v>
      </c>
      <c r="EM21">
        <v>71906</v>
      </c>
      <c r="EN21">
        <v>267443</v>
      </c>
      <c r="EO21">
        <v>179941</v>
      </c>
      <c r="EP21">
        <v>87502</v>
      </c>
      <c r="EQ21">
        <v>-7832</v>
      </c>
      <c r="ER21">
        <v>-34095</v>
      </c>
      <c r="ES21">
        <v>4251</v>
      </c>
      <c r="ET21">
        <v>-38346</v>
      </c>
      <c r="EU21">
        <v>59744</v>
      </c>
      <c r="EV21">
        <v>2897</v>
      </c>
      <c r="EW21">
        <v>56847</v>
      </c>
      <c r="EX21">
        <v>1636523</v>
      </c>
      <c r="EY21">
        <v>1587698</v>
      </c>
      <c r="EZ21">
        <v>48825</v>
      </c>
      <c r="FA21">
        <v>-393</v>
      </c>
      <c r="FB21">
        <v>7364</v>
      </c>
      <c r="FC21">
        <v>-7757</v>
      </c>
      <c r="FD21">
        <v>37447</v>
      </c>
      <c r="FE21">
        <v>124902</v>
      </c>
      <c r="FF21">
        <v>-87455</v>
      </c>
      <c r="FG21">
        <v>94818</v>
      </c>
      <c r="FH21">
        <v>153919</v>
      </c>
      <c r="FI21">
        <v>-59101</v>
      </c>
      <c r="FJ21">
        <v>4616407</v>
      </c>
      <c r="FK21">
        <v>4665232</v>
      </c>
      <c r="FL21">
        <v>-48825</v>
      </c>
      <c r="FM21">
        <v>4801</v>
      </c>
      <c r="FN21">
        <v>-2956</v>
      </c>
      <c r="FO21">
        <v>7757</v>
      </c>
      <c r="FP21">
        <v>172962</v>
      </c>
      <c r="FQ21">
        <v>85507</v>
      </c>
      <c r="FR21">
        <v>87455</v>
      </c>
      <c r="FS21">
        <v>118371</v>
      </c>
      <c r="FT21">
        <v>59270</v>
      </c>
      <c r="FU21">
        <v>59101</v>
      </c>
      <c r="FV21">
        <v>237317</v>
      </c>
      <c r="FW21">
        <v>181864</v>
      </c>
      <c r="FX21">
        <v>55453</v>
      </c>
      <c r="FY21">
        <v>5097</v>
      </c>
      <c r="FZ21">
        <v>-111</v>
      </c>
      <c r="GA21">
        <v>5208</v>
      </c>
      <c r="GB21">
        <v>5132</v>
      </c>
      <c r="GC21">
        <v>1946</v>
      </c>
      <c r="GD21">
        <v>3186</v>
      </c>
      <c r="GE21">
        <v>-75938</v>
      </c>
      <c r="GF21">
        <v>-38659</v>
      </c>
      <c r="GG21">
        <v>-37279</v>
      </c>
      <c r="GH21">
        <v>299</v>
      </c>
      <c r="GI21">
        <v>33574</v>
      </c>
      <c r="GJ21">
        <v>-33275</v>
      </c>
      <c r="GK21">
        <v>0</v>
      </c>
      <c r="GL21">
        <v>0</v>
      </c>
      <c r="GM21">
        <v>409</v>
      </c>
      <c r="GN21">
        <v>-409</v>
      </c>
      <c r="GO21">
        <v>298</v>
      </c>
      <c r="GP21">
        <v>-1687</v>
      </c>
      <c r="GQ21">
        <v>1985</v>
      </c>
      <c r="GR21">
        <v>1980</v>
      </c>
      <c r="GS21">
        <v>0</v>
      </c>
      <c r="GT21">
        <v>113</v>
      </c>
      <c r="GU21">
        <v>-1766</v>
      </c>
      <c r="GV21">
        <v>1481</v>
      </c>
      <c r="GW21">
        <v>5492</v>
      </c>
      <c r="GX21">
        <v>-4011</v>
      </c>
      <c r="GY21">
        <v>-22210</v>
      </c>
      <c r="GZ21">
        <v>-2204</v>
      </c>
      <c r="HA21">
        <v>-177</v>
      </c>
      <c r="HB21">
        <v>-2027</v>
      </c>
      <c r="HC21">
        <v>23698</v>
      </c>
      <c r="HD21">
        <v>-556</v>
      </c>
      <c r="HE21">
        <v>24254</v>
      </c>
      <c r="HF21">
        <v>78015</v>
      </c>
      <c r="HG21">
        <v>98161</v>
      </c>
      <c r="HH21">
        <v>-20146</v>
      </c>
      <c r="HI21">
        <v>-522</v>
      </c>
      <c r="HJ21">
        <v>-17524</v>
      </c>
      <c r="HK21">
        <v>17002</v>
      </c>
      <c r="HL21">
        <v>2128</v>
      </c>
      <c r="HM21">
        <v>2991</v>
      </c>
      <c r="HN21">
        <v>-863</v>
      </c>
      <c r="HO21">
        <v>4255</v>
      </c>
      <c r="HP21">
        <v>-8550</v>
      </c>
      <c r="HQ21">
        <v>12805</v>
      </c>
      <c r="HR21">
        <v>241076</v>
      </c>
      <c r="HS21">
        <v>220930</v>
      </c>
      <c r="HT21">
        <v>20146</v>
      </c>
      <c r="HU21">
        <v>-17113</v>
      </c>
      <c r="HV21">
        <v>-111</v>
      </c>
      <c r="HW21">
        <v>-17002</v>
      </c>
      <c r="HX21">
        <v>3040</v>
      </c>
      <c r="HY21">
        <v>2177</v>
      </c>
      <c r="HZ21">
        <v>863</v>
      </c>
      <c r="IA21">
        <v>-53707</v>
      </c>
      <c r="IB21">
        <v>-40902</v>
      </c>
      <c r="IC21">
        <v>-12805</v>
      </c>
      <c r="ID21">
        <v>252632</v>
      </c>
      <c r="IE21">
        <v>-149</v>
      </c>
      <c r="IF21">
        <v>102044</v>
      </c>
      <c r="IG21">
        <v>12569</v>
      </c>
      <c r="IH21">
        <v>5407</v>
      </c>
      <c r="II21">
        <v>0</v>
      </c>
      <c r="IJ21">
        <v>3292</v>
      </c>
      <c r="IK21">
        <v>-3386</v>
      </c>
      <c r="IL21">
        <v>900</v>
      </c>
      <c r="IM21">
        <v>0</v>
      </c>
      <c r="IN21">
        <v>-150</v>
      </c>
      <c r="IO21">
        <v>112</v>
      </c>
      <c r="IP21">
        <v>-167721</v>
      </c>
      <c r="IQ21">
        <v>-4954</v>
      </c>
      <c r="IR21">
        <v>-42536</v>
      </c>
      <c r="IS21">
        <v>-48353</v>
      </c>
      <c r="IT21">
        <v>-91218</v>
      </c>
      <c r="IU21">
        <v>5103</v>
      </c>
      <c r="IV21">
        <v>-62650</v>
      </c>
      <c r="IW21">
        <v>39058</v>
      </c>
      <c r="IX21">
        <v>91218</v>
      </c>
      <c r="IY21">
        <v>-5103</v>
      </c>
      <c r="IZ21">
        <v>62650</v>
      </c>
      <c r="JA21">
        <v>-39058</v>
      </c>
      <c r="JB21">
        <v>4654041</v>
      </c>
      <c r="JC21">
        <v>4610685</v>
      </c>
      <c r="JD21">
        <v>43356</v>
      </c>
      <c r="JE21">
        <v>208</v>
      </c>
      <c r="JF21">
        <v>8170</v>
      </c>
      <c r="JG21">
        <v>-7962</v>
      </c>
      <c r="JH21">
        <v>436724</v>
      </c>
      <c r="JI21">
        <v>545866</v>
      </c>
      <c r="JJ21">
        <v>-109142</v>
      </c>
      <c r="JK21">
        <v>134995</v>
      </c>
      <c r="JL21">
        <v>-18879</v>
      </c>
      <c r="JM21">
        <v>153874</v>
      </c>
      <c r="JN21">
        <v>424975</v>
      </c>
      <c r="JO21">
        <v>0</v>
      </c>
      <c r="JP21">
        <v>9134</v>
      </c>
      <c r="JQ21">
        <v>73</v>
      </c>
      <c r="JR21">
        <v>1793969</v>
      </c>
      <c r="JS21">
        <v>0</v>
      </c>
      <c r="JT21">
        <v>141489</v>
      </c>
      <c r="JU21">
        <v>2633</v>
      </c>
      <c r="JV21">
        <v>1438497</v>
      </c>
      <c r="JW21">
        <v>1859878</v>
      </c>
      <c r="JX21">
        <v>-421381</v>
      </c>
      <c r="JY21">
        <v>5238</v>
      </c>
      <c r="JZ21">
        <v>99432</v>
      </c>
      <c r="KA21">
        <v>259692</v>
      </c>
      <c r="KB21">
        <v>-160260</v>
      </c>
      <c r="KC21">
        <v>82632</v>
      </c>
      <c r="KD21">
        <v>-87258</v>
      </c>
      <c r="KE21">
        <v>169890</v>
      </c>
      <c r="KF21">
        <v>18278</v>
      </c>
      <c r="KG21">
        <v>0</v>
      </c>
      <c r="KH21">
        <v>308</v>
      </c>
      <c r="KI21">
        <v>-2027</v>
      </c>
      <c r="KJ21">
        <v>417932</v>
      </c>
      <c r="KK21">
        <v>0</v>
      </c>
      <c r="KL21">
        <v>29466</v>
      </c>
      <c r="KM21">
        <v>17794</v>
      </c>
      <c r="KN21">
        <v>207459</v>
      </c>
      <c r="KO21">
        <v>-8650</v>
      </c>
      <c r="KP21">
        <v>152542</v>
      </c>
      <c r="KQ21">
        <v>-170967</v>
      </c>
      <c r="KR21">
        <v>57946</v>
      </c>
      <c r="KS21">
        <v>280234</v>
      </c>
      <c r="KT21">
        <v>-222288</v>
      </c>
      <c r="KU21">
        <v>170</v>
      </c>
      <c r="KV21">
        <v>-3242</v>
      </c>
      <c r="KW21">
        <v>3412</v>
      </c>
      <c r="KX21">
        <v>5565</v>
      </c>
      <c r="KY21">
        <v>27622</v>
      </c>
      <c r="KZ21">
        <v>-22057</v>
      </c>
      <c r="LA21">
        <v>-3071</v>
      </c>
      <c r="LB21">
        <v>11619</v>
      </c>
      <c r="LC21">
        <v>-14690</v>
      </c>
      <c r="LD21">
        <v>2082166</v>
      </c>
      <c r="LE21">
        <v>1859878</v>
      </c>
      <c r="LF21">
        <v>222288</v>
      </c>
      <c r="LG21">
        <v>-3412</v>
      </c>
      <c r="LH21">
        <v>281749</v>
      </c>
      <c r="LI21">
        <v>259692</v>
      </c>
      <c r="LJ21">
        <v>22057</v>
      </c>
      <c r="LK21">
        <v>-72568</v>
      </c>
      <c r="LL21">
        <v>-87258</v>
      </c>
      <c r="LM21">
        <v>14690</v>
      </c>
      <c r="LN21">
        <v>2151273</v>
      </c>
      <c r="LO21">
        <v>3652211</v>
      </c>
      <c r="LP21">
        <v>-1500938</v>
      </c>
      <c r="LQ21">
        <v>-3234</v>
      </c>
      <c r="LR21">
        <v>91162</v>
      </c>
      <c r="LS21">
        <v>209016</v>
      </c>
      <c r="LT21">
        <v>-117854</v>
      </c>
      <c r="LU21">
        <v>-59300</v>
      </c>
      <c r="LV21">
        <v>12825</v>
      </c>
      <c r="LW21">
        <v>-72125</v>
      </c>
      <c r="LX21">
        <v>1581452</v>
      </c>
      <c r="LY21">
        <v>2342814</v>
      </c>
      <c r="LZ21">
        <v>-761362</v>
      </c>
      <c r="MA21">
        <v>37890</v>
      </c>
      <c r="MB21">
        <v>26693</v>
      </c>
      <c r="MC21">
        <v>11197</v>
      </c>
      <c r="MD21">
        <v>192871</v>
      </c>
      <c r="ME21">
        <v>116498</v>
      </c>
      <c r="MF21">
        <v>76373</v>
      </c>
      <c r="MG21">
        <v>36641</v>
      </c>
      <c r="MH21">
        <v>121096</v>
      </c>
      <c r="MI21">
        <v>-84455</v>
      </c>
      <c r="MJ21">
        <v>9024257</v>
      </c>
      <c r="MK21">
        <v>8262896</v>
      </c>
      <c r="ML21">
        <v>761361</v>
      </c>
      <c r="MM21">
        <v>-3026</v>
      </c>
      <c r="MN21">
        <v>8170</v>
      </c>
      <c r="MO21">
        <v>-11196</v>
      </c>
      <c r="MP21">
        <v>678509</v>
      </c>
      <c r="MQ21">
        <v>754882</v>
      </c>
      <c r="MR21">
        <v>-76373</v>
      </c>
      <c r="MS21">
        <v>78401</v>
      </c>
      <c r="MT21">
        <v>-6054</v>
      </c>
      <c r="MU21">
        <v>84455</v>
      </c>
      <c r="MV21">
        <v>3215543</v>
      </c>
      <c r="MW21">
        <v>2750807</v>
      </c>
      <c r="MX21">
        <v>464736</v>
      </c>
      <c r="MY21">
        <v>-5030</v>
      </c>
      <c r="MZ21">
        <v>8170</v>
      </c>
      <c r="NA21">
        <v>-13200</v>
      </c>
      <c r="NB21">
        <v>337292</v>
      </c>
      <c r="NC21">
        <v>286175</v>
      </c>
      <c r="ND21">
        <v>51117</v>
      </c>
      <c r="NE21">
        <v>52363</v>
      </c>
      <c r="NF21">
        <v>68379</v>
      </c>
      <c r="NG21">
        <v>-16016</v>
      </c>
      <c r="NH21">
        <v>406696</v>
      </c>
      <c r="NI21">
        <v>0</v>
      </c>
      <c r="NJ21">
        <v>8826</v>
      </c>
      <c r="NK21">
        <v>2099</v>
      </c>
      <c r="NL21">
        <v>1376037</v>
      </c>
      <c r="NM21">
        <v>0</v>
      </c>
      <c r="NN21">
        <v>112022</v>
      </c>
      <c r="NO21">
        <v>-15161</v>
      </c>
      <c r="NP21">
        <v>1943814</v>
      </c>
      <c r="NQ21">
        <v>3652211</v>
      </c>
      <c r="NR21">
        <v>-1708397</v>
      </c>
      <c r="NS21">
        <v>5416</v>
      </c>
      <c r="NT21">
        <v>-61380</v>
      </c>
      <c r="NU21">
        <v>209016</v>
      </c>
      <c r="NV21">
        <v>-270396</v>
      </c>
      <c r="NW21">
        <v>111667</v>
      </c>
      <c r="NX21">
        <v>12825</v>
      </c>
      <c r="NY21">
        <v>98842</v>
      </c>
      <c r="NZ21">
        <v>1523506</v>
      </c>
      <c r="OA21">
        <v>2062580</v>
      </c>
      <c r="OB21">
        <v>-539074</v>
      </c>
      <c r="OC21">
        <v>37720</v>
      </c>
      <c r="OD21">
        <v>29935</v>
      </c>
      <c r="OE21">
        <v>7785</v>
      </c>
      <c r="OF21">
        <v>187306</v>
      </c>
      <c r="OG21">
        <v>88876</v>
      </c>
      <c r="OH21">
        <v>98430</v>
      </c>
      <c r="OI21">
        <v>39712</v>
      </c>
      <c r="OJ21">
        <v>109477</v>
      </c>
      <c r="OK21">
        <v>-69765</v>
      </c>
      <c r="OL21">
        <v>6942091</v>
      </c>
      <c r="OM21">
        <v>6403018</v>
      </c>
      <c r="ON21">
        <v>539073</v>
      </c>
      <c r="OO21">
        <v>386</v>
      </c>
      <c r="OP21">
        <v>8170</v>
      </c>
      <c r="OQ21">
        <v>-7784</v>
      </c>
      <c r="OR21">
        <v>396760</v>
      </c>
      <c r="OS21">
        <v>495190</v>
      </c>
      <c r="OT21">
        <v>-98430</v>
      </c>
      <c r="OU21">
        <v>150969</v>
      </c>
      <c r="OV21">
        <v>81204</v>
      </c>
      <c r="OW21">
        <v>69765</v>
      </c>
      <c r="OX21">
        <v>8934</v>
      </c>
      <c r="OY21">
        <v>2907935</v>
      </c>
      <c r="OZ21">
        <v>-2899001</v>
      </c>
      <c r="PA21">
        <v>0</v>
      </c>
      <c r="PB21">
        <v>-30</v>
      </c>
      <c r="PC21">
        <v>262734</v>
      </c>
      <c r="PD21">
        <v>-262764</v>
      </c>
      <c r="PE21">
        <v>-2277</v>
      </c>
      <c r="PF21">
        <v>12115</v>
      </c>
      <c r="PG21">
        <v>-14392</v>
      </c>
      <c r="PH21">
        <v>1323</v>
      </c>
      <c r="PI21">
        <v>0</v>
      </c>
      <c r="PJ21">
        <v>8</v>
      </c>
      <c r="PK21">
        <v>-231</v>
      </c>
      <c r="PL21">
        <v>2862865</v>
      </c>
      <c r="PM21">
        <v>0</v>
      </c>
      <c r="PN21">
        <v>261103</v>
      </c>
      <c r="PO21">
        <v>17201</v>
      </c>
      <c r="PP21">
        <v>-1585045</v>
      </c>
      <c r="PQ21">
        <v>0</v>
      </c>
      <c r="PR21">
        <v>-154111</v>
      </c>
      <c r="PS21">
        <v>-2352</v>
      </c>
      <c r="PT21">
        <v>0</v>
      </c>
      <c r="PU21">
        <v>0</v>
      </c>
      <c r="PV21">
        <v>0</v>
      </c>
      <c r="PW21">
        <v>0</v>
      </c>
      <c r="PX21">
        <v>1585045</v>
      </c>
      <c r="PY21">
        <v>0</v>
      </c>
      <c r="PZ21">
        <v>154111</v>
      </c>
      <c r="QA21">
        <v>2352</v>
      </c>
      <c r="QB21">
        <v>0</v>
      </c>
      <c r="QC21">
        <v>0</v>
      </c>
      <c r="QD21">
        <v>0</v>
      </c>
      <c r="QE21">
        <v>0</v>
      </c>
      <c r="QF21">
        <v>1585045</v>
      </c>
      <c r="QG21">
        <v>0</v>
      </c>
      <c r="QH21">
        <v>154111</v>
      </c>
      <c r="QI21">
        <v>2352</v>
      </c>
      <c r="QJ21">
        <v>26409</v>
      </c>
      <c r="QK21">
        <v>0</v>
      </c>
      <c r="QL21">
        <v>150</v>
      </c>
      <c r="QM21">
        <v>-4941</v>
      </c>
      <c r="QN21">
        <v>8934</v>
      </c>
      <c r="QO21">
        <v>93199</v>
      </c>
      <c r="QP21">
        <v>-84265</v>
      </c>
      <c r="QQ21">
        <v>0</v>
      </c>
      <c r="QR21">
        <v>-30</v>
      </c>
      <c r="QS21">
        <v>529</v>
      </c>
      <c r="QT21">
        <v>-559</v>
      </c>
      <c r="QU21">
        <v>-2277</v>
      </c>
      <c r="QV21">
        <v>-7924</v>
      </c>
      <c r="QW21">
        <v>5647</v>
      </c>
      <c r="QX21">
        <v>1323</v>
      </c>
      <c r="QY21">
        <v>0</v>
      </c>
      <c r="QZ21">
        <v>8</v>
      </c>
      <c r="RA21">
        <v>-231</v>
      </c>
      <c r="RB21">
        <v>64852</v>
      </c>
      <c r="RC21">
        <v>0</v>
      </c>
      <c r="RD21">
        <v>368</v>
      </c>
      <c r="RE21">
        <v>-2597</v>
      </c>
      <c r="RF21">
        <v>26409</v>
      </c>
      <c r="RG21">
        <v>0</v>
      </c>
      <c r="RH21">
        <v>150</v>
      </c>
      <c r="RI21">
        <v>-4941</v>
      </c>
      <c r="RJ21">
        <v>-8319</v>
      </c>
      <c r="RK21">
        <v>0</v>
      </c>
      <c r="RL21">
        <v>34</v>
      </c>
      <c r="RM21">
        <v>2123</v>
      </c>
      <c r="RN21">
        <v>101518</v>
      </c>
      <c r="RO21">
        <v>93199</v>
      </c>
      <c r="RP21">
        <v>8319</v>
      </c>
      <c r="RQ21">
        <v>0</v>
      </c>
      <c r="RR21">
        <v>495</v>
      </c>
      <c r="RS21">
        <v>529</v>
      </c>
      <c r="RT21">
        <v>-34</v>
      </c>
      <c r="RU21">
        <v>-10047</v>
      </c>
      <c r="RV21">
        <v>-7924</v>
      </c>
      <c r="RW21">
        <v>-2123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-1229691</v>
      </c>
      <c r="SW21">
        <v>0</v>
      </c>
      <c r="SX21">
        <v>-108094</v>
      </c>
      <c r="SY21">
        <v>-17687</v>
      </c>
      <c r="SZ21">
        <v>0</v>
      </c>
      <c r="TA21">
        <v>0</v>
      </c>
      <c r="TB21">
        <v>0</v>
      </c>
      <c r="TC21">
        <v>0</v>
      </c>
      <c r="TD21">
        <v>1212967</v>
      </c>
      <c r="TE21">
        <v>0</v>
      </c>
      <c r="TF21">
        <v>106624</v>
      </c>
      <c r="TG21">
        <v>17446</v>
      </c>
      <c r="TH21">
        <v>0</v>
      </c>
      <c r="TI21">
        <v>0</v>
      </c>
      <c r="TJ21">
        <v>0</v>
      </c>
      <c r="TK21">
        <v>0</v>
      </c>
      <c r="TL21">
        <v>16724</v>
      </c>
      <c r="TM21">
        <v>0</v>
      </c>
      <c r="TN21">
        <v>1470</v>
      </c>
      <c r="TO21">
        <v>241</v>
      </c>
      <c r="TP21">
        <v>1212967</v>
      </c>
      <c r="TQ21">
        <v>1229691</v>
      </c>
      <c r="TR21">
        <v>-16724</v>
      </c>
      <c r="TS21">
        <v>0</v>
      </c>
      <c r="TT21">
        <v>106624</v>
      </c>
      <c r="TU21">
        <v>108094</v>
      </c>
      <c r="TV21">
        <v>-1470</v>
      </c>
      <c r="TW21">
        <v>17446</v>
      </c>
      <c r="TX21">
        <v>17687</v>
      </c>
      <c r="TY21">
        <v>-241</v>
      </c>
      <c r="TZ21">
        <v>16724</v>
      </c>
      <c r="UA21">
        <v>8319</v>
      </c>
      <c r="UB21">
        <v>8405</v>
      </c>
      <c r="UC21">
        <v>0</v>
      </c>
      <c r="UD21">
        <v>1470</v>
      </c>
      <c r="UE21">
        <v>-34</v>
      </c>
      <c r="UF21">
        <v>1504</v>
      </c>
      <c r="UG21">
        <v>241</v>
      </c>
      <c r="UH21">
        <v>-2123</v>
      </c>
      <c r="UI21">
        <v>2364</v>
      </c>
      <c r="UJ21">
        <v>2899531</v>
      </c>
      <c r="UK21">
        <v>2907935</v>
      </c>
      <c r="UL21">
        <v>-8404</v>
      </c>
      <c r="UM21">
        <v>0</v>
      </c>
      <c r="UN21">
        <v>261230</v>
      </c>
      <c r="UO21">
        <v>262734</v>
      </c>
      <c r="UP21">
        <v>-1504</v>
      </c>
      <c r="UQ21">
        <v>9751</v>
      </c>
      <c r="UR21">
        <v>12115</v>
      </c>
      <c r="US21">
        <v>-2364</v>
      </c>
      <c r="UT21">
        <v>5306213</v>
      </c>
      <c r="UU21">
        <v>1261517</v>
      </c>
      <c r="UV21">
        <v>4044696</v>
      </c>
      <c r="UW21">
        <v>-29752</v>
      </c>
      <c r="UX21">
        <v>-536</v>
      </c>
      <c r="UY21">
        <v>-29216</v>
      </c>
      <c r="UZ21">
        <v>21489</v>
      </c>
      <c r="VA21">
        <v>468</v>
      </c>
      <c r="VB21">
        <v>21021</v>
      </c>
      <c r="VC21">
        <v>31640</v>
      </c>
      <c r="VD21">
        <v>96233</v>
      </c>
      <c r="VE21">
        <v>-64593</v>
      </c>
      <c r="VF21">
        <v>269973</v>
      </c>
      <c r="VG21">
        <v>254747</v>
      </c>
      <c r="VH21">
        <v>15226</v>
      </c>
      <c r="VI21">
        <v>0</v>
      </c>
      <c r="VJ21">
        <v>0</v>
      </c>
      <c r="VK21">
        <v>0</v>
      </c>
      <c r="VL21">
        <v>-293</v>
      </c>
      <c r="VM21">
        <v>-384</v>
      </c>
      <c r="VN21">
        <v>91</v>
      </c>
      <c r="VO21">
        <v>6861</v>
      </c>
      <c r="VP21">
        <v>4393</v>
      </c>
      <c r="VQ21">
        <v>2468</v>
      </c>
      <c r="VR21">
        <v>-2598090</v>
      </c>
      <c r="VS21">
        <v>21820</v>
      </c>
      <c r="VT21">
        <v>-11340</v>
      </c>
      <c r="VU21">
        <v>-45958</v>
      </c>
      <c r="VV21">
        <v>4424139</v>
      </c>
      <c r="VW21">
        <v>879441</v>
      </c>
      <c r="VX21">
        <v>3544698</v>
      </c>
      <c r="VY21">
        <v>6287</v>
      </c>
      <c r="VZ21">
        <v>6659</v>
      </c>
      <c r="WA21">
        <v>-372</v>
      </c>
      <c r="WB21">
        <v>19486</v>
      </c>
      <c r="WC21">
        <v>-53</v>
      </c>
      <c r="WD21">
        <v>19539</v>
      </c>
      <c r="WE21">
        <v>88451</v>
      </c>
      <c r="WF21">
        <v>56114</v>
      </c>
      <c r="WG21">
        <v>32337</v>
      </c>
      <c r="WH21">
        <v>259368</v>
      </c>
      <c r="WI21">
        <v>225302</v>
      </c>
      <c r="WJ21">
        <v>34066</v>
      </c>
      <c r="WK21">
        <v>0</v>
      </c>
      <c r="WL21">
        <v>0</v>
      </c>
      <c r="WM21">
        <v>0</v>
      </c>
      <c r="WN21">
        <v>-293</v>
      </c>
      <c r="WO21">
        <v>-384</v>
      </c>
      <c r="WP21">
        <v>91</v>
      </c>
      <c r="WQ21">
        <v>6511</v>
      </c>
      <c r="WR21">
        <v>2965</v>
      </c>
      <c r="WS21">
        <v>3546</v>
      </c>
      <c r="WT21">
        <v>-2509745</v>
      </c>
      <c r="WU21">
        <v>16770</v>
      </c>
      <c r="WV21">
        <v>-11330</v>
      </c>
      <c r="WW21">
        <v>-41836</v>
      </c>
      <c r="WX21">
        <v>155689</v>
      </c>
      <c r="WY21">
        <v>937167</v>
      </c>
      <c r="WZ21">
        <v>-781478</v>
      </c>
      <c r="XA21">
        <v>-49236</v>
      </c>
      <c r="XB21">
        <v>6719</v>
      </c>
      <c r="XC21">
        <v>14371</v>
      </c>
      <c r="XD21">
        <v>-7652</v>
      </c>
      <c r="XE21">
        <v>-5298</v>
      </c>
      <c r="XF21">
        <v>-28003</v>
      </c>
      <c r="XG21">
        <v>22705</v>
      </c>
      <c r="XH21">
        <v>168831</v>
      </c>
      <c r="XI21">
        <v>456373</v>
      </c>
      <c r="XJ21">
        <v>-287542</v>
      </c>
      <c r="XK21">
        <v>-480</v>
      </c>
      <c r="XL21">
        <v>-33318</v>
      </c>
      <c r="XM21">
        <v>32838</v>
      </c>
      <c r="XN21">
        <v>2113</v>
      </c>
      <c r="XO21">
        <v>2761</v>
      </c>
      <c r="XP21">
        <v>-648</v>
      </c>
      <c r="XQ21">
        <v>-20500</v>
      </c>
      <c r="XR21">
        <v>-3750</v>
      </c>
      <c r="XS21">
        <v>-16750</v>
      </c>
      <c r="XT21">
        <v>4839196</v>
      </c>
      <c r="XU21">
        <v>4551654</v>
      </c>
      <c r="XV21">
        <v>287542</v>
      </c>
      <c r="XW21">
        <v>6287</v>
      </c>
      <c r="XX21">
        <v>39125</v>
      </c>
      <c r="XY21">
        <v>-32838</v>
      </c>
      <c r="XZ21">
        <v>25912</v>
      </c>
      <c r="YA21">
        <v>25264</v>
      </c>
      <c r="YB21">
        <v>648</v>
      </c>
      <c r="YC21">
        <v>89664</v>
      </c>
      <c r="YD21">
        <v>72913</v>
      </c>
      <c r="YE21">
        <v>16751</v>
      </c>
      <c r="YF21">
        <v>674317</v>
      </c>
      <c r="YG21">
        <v>1617026</v>
      </c>
      <c r="YH21">
        <v>-942709</v>
      </c>
      <c r="YI21">
        <v>-31011</v>
      </c>
      <c r="YJ21">
        <v>11195</v>
      </c>
      <c r="YK21">
        <v>48042</v>
      </c>
      <c r="YL21">
        <v>-36847</v>
      </c>
      <c r="YM21">
        <v>-4028</v>
      </c>
      <c r="YN21">
        <v>-103848</v>
      </c>
      <c r="YO21">
        <v>99820</v>
      </c>
      <c r="YP21">
        <v>495831</v>
      </c>
      <c r="YQ21">
        <v>1014952</v>
      </c>
      <c r="YR21">
        <v>-519121</v>
      </c>
      <c r="YS21">
        <v>5250</v>
      </c>
      <c r="YT21">
        <v>-33158</v>
      </c>
      <c r="YU21">
        <v>38408</v>
      </c>
      <c r="YV21">
        <v>8613</v>
      </c>
      <c r="YW21">
        <v>-18462</v>
      </c>
      <c r="YX21">
        <v>27075</v>
      </c>
      <c r="YY21">
        <v>9399</v>
      </c>
      <c r="YZ21">
        <v>1134</v>
      </c>
      <c r="ZA21">
        <v>8265</v>
      </c>
      <c r="ZB21">
        <v>6250502</v>
      </c>
      <c r="ZC21">
        <v>5731381</v>
      </c>
      <c r="ZD21">
        <v>519121</v>
      </c>
      <c r="ZE21">
        <v>-29752</v>
      </c>
      <c r="ZF21">
        <v>8656</v>
      </c>
      <c r="ZG21">
        <v>-38408</v>
      </c>
      <c r="ZH21">
        <v>32391</v>
      </c>
      <c r="ZI21">
        <v>59466</v>
      </c>
      <c r="ZJ21">
        <v>-27075</v>
      </c>
      <c r="ZK21">
        <v>34472</v>
      </c>
      <c r="ZL21">
        <v>42737</v>
      </c>
      <c r="ZM21">
        <v>-8265</v>
      </c>
      <c r="ZN21">
        <v>882074</v>
      </c>
      <c r="ZO21">
        <v>382076</v>
      </c>
      <c r="ZP21">
        <v>499998</v>
      </c>
      <c r="ZQ21">
        <v>-36039</v>
      </c>
      <c r="ZR21">
        <v>-7195</v>
      </c>
      <c r="ZS21">
        <v>-28844</v>
      </c>
      <c r="ZT21">
        <v>2003</v>
      </c>
      <c r="ZU21">
        <v>521</v>
      </c>
      <c r="ZV21">
        <v>1482</v>
      </c>
      <c r="ZW21">
        <v>-56812</v>
      </c>
      <c r="ZX21">
        <v>40119</v>
      </c>
      <c r="ZY21">
        <v>-96931</v>
      </c>
      <c r="ZZ21">
        <v>10605</v>
      </c>
      <c r="AAA21">
        <v>29445</v>
      </c>
      <c r="AAB21">
        <v>-18840</v>
      </c>
      <c r="AAC21">
        <v>0</v>
      </c>
      <c r="AAD21">
        <v>0</v>
      </c>
      <c r="AAE21">
        <v>0</v>
      </c>
      <c r="AAF21">
        <v>0</v>
      </c>
      <c r="AAG21">
        <v>350</v>
      </c>
      <c r="AAH21">
        <v>1428</v>
      </c>
      <c r="AAI21">
        <v>-1078</v>
      </c>
      <c r="AAJ21">
        <v>-88346</v>
      </c>
      <c r="AAK21">
        <v>5050</v>
      </c>
      <c r="AAL21">
        <v>-10</v>
      </c>
      <c r="AAM21">
        <v>-4122</v>
      </c>
      <c r="AAN21">
        <v>518628</v>
      </c>
      <c r="AAO21">
        <v>679860</v>
      </c>
      <c r="AAP21">
        <v>-161232</v>
      </c>
      <c r="AAQ21">
        <v>18225</v>
      </c>
      <c r="AAR21">
        <v>4476</v>
      </c>
      <c r="AAS21">
        <v>33672</v>
      </c>
      <c r="AAT21">
        <v>-29196</v>
      </c>
      <c r="AAU21">
        <v>1270</v>
      </c>
      <c r="AAV21">
        <v>-75845</v>
      </c>
      <c r="AAW21">
        <v>77115</v>
      </c>
      <c r="AAX21">
        <v>327000</v>
      </c>
      <c r="AAY21">
        <v>558580</v>
      </c>
      <c r="AAZ21">
        <v>-231580</v>
      </c>
      <c r="ABA21">
        <v>5730</v>
      </c>
      <c r="ABB21">
        <v>160</v>
      </c>
      <c r="ABC21">
        <v>5570</v>
      </c>
      <c r="ABD21">
        <v>6500</v>
      </c>
      <c r="ABE21">
        <v>-21223</v>
      </c>
      <c r="ABF21">
        <v>27723</v>
      </c>
      <c r="ABG21">
        <v>29899</v>
      </c>
      <c r="ABH21">
        <v>4884</v>
      </c>
      <c r="ABI21">
        <v>25015</v>
      </c>
      <c r="ABJ21">
        <v>1411306</v>
      </c>
      <c r="ABK21">
        <v>1179726</v>
      </c>
      <c r="ABL21">
        <v>231580</v>
      </c>
      <c r="ABM21">
        <v>-36039</v>
      </c>
      <c r="ABN21">
        <v>-30469</v>
      </c>
      <c r="ABO21">
        <v>-5570</v>
      </c>
      <c r="ABP21">
        <v>6479</v>
      </c>
      <c r="ABQ21">
        <v>34202</v>
      </c>
      <c r="ABR21">
        <v>-27723</v>
      </c>
      <c r="ABS21">
        <v>-55192</v>
      </c>
      <c r="ABT21">
        <v>-30176</v>
      </c>
      <c r="ABU21">
        <v>-25016</v>
      </c>
      <c r="ABV21">
        <v>1122286</v>
      </c>
      <c r="ABW21">
        <v>3019141</v>
      </c>
      <c r="ABX21">
        <v>-1896855</v>
      </c>
      <c r="ABY21">
        <v>-12855</v>
      </c>
      <c r="ABZ21">
        <v>-949</v>
      </c>
      <c r="ACA21">
        <v>-11906</v>
      </c>
      <c r="ACB21">
        <v>5161</v>
      </c>
      <c r="ACC21">
        <v>17678</v>
      </c>
      <c r="ACD21">
        <v>-12517</v>
      </c>
      <c r="ACE21">
        <v>-84852</v>
      </c>
      <c r="ACF21">
        <v>-77677</v>
      </c>
      <c r="ACG21">
        <v>-7175</v>
      </c>
      <c r="ACH21">
        <v>270072</v>
      </c>
      <c r="ACI21">
        <v>15556</v>
      </c>
      <c r="ACJ21">
        <v>254516</v>
      </c>
      <c r="ACK21">
        <v>0</v>
      </c>
      <c r="ACL21">
        <v>0</v>
      </c>
      <c r="ACM21">
        <v>0</v>
      </c>
      <c r="ACN21">
        <v>0</v>
      </c>
      <c r="ACO21">
        <v>51795</v>
      </c>
      <c r="ACP21">
        <v>533</v>
      </c>
      <c r="ACQ21">
        <v>51262</v>
      </c>
      <c r="ACR21">
        <v>932757</v>
      </c>
      <c r="ACS21">
        <v>199</v>
      </c>
      <c r="ACT21">
        <v>1524</v>
      </c>
      <c r="ACU21">
        <v>18275</v>
      </c>
      <c r="ACV21">
        <v>297325</v>
      </c>
      <c r="ACW21">
        <v>51717</v>
      </c>
      <c r="ACX21">
        <v>9624</v>
      </c>
      <c r="ACY21">
        <v>7708</v>
      </c>
      <c r="ACZ21">
        <v>1047305</v>
      </c>
      <c r="ADA21">
        <v>635049</v>
      </c>
      <c r="ADB21">
        <v>412256</v>
      </c>
      <c r="ADC21">
        <v>432</v>
      </c>
      <c r="ADD21">
        <v>40442</v>
      </c>
      <c r="ADE21">
        <v>-40010</v>
      </c>
      <c r="ADF21">
        <v>12184</v>
      </c>
      <c r="ADG21">
        <v>10815</v>
      </c>
      <c r="ADH21">
        <v>1369</v>
      </c>
      <c r="ADI21">
        <v>-177999</v>
      </c>
      <c r="ADJ21">
        <v>-107930</v>
      </c>
      <c r="ADK21">
        <v>-70069</v>
      </c>
      <c r="ADL21">
        <v>2622441</v>
      </c>
      <c r="ADM21">
        <v>3034697</v>
      </c>
      <c r="ADN21">
        <v>-412256</v>
      </c>
      <c r="ADO21">
        <v>39061</v>
      </c>
      <c r="ADP21">
        <v>-949</v>
      </c>
      <c r="ADQ21">
        <v>40010</v>
      </c>
      <c r="ADR21">
        <v>16309</v>
      </c>
      <c r="ADS21">
        <v>17678</v>
      </c>
      <c r="ADT21">
        <v>-1369</v>
      </c>
      <c r="ADU21">
        <v>-7074</v>
      </c>
      <c r="ADV21">
        <v>-77143</v>
      </c>
      <c r="ADW21">
        <v>70069</v>
      </c>
      <c r="ADX21">
        <v>28315</v>
      </c>
      <c r="ADY21">
        <v>12613</v>
      </c>
      <c r="ADZ21">
        <v>15702</v>
      </c>
      <c r="AEA21">
        <v>0</v>
      </c>
      <c r="AEB21">
        <v>1015</v>
      </c>
      <c r="AEC21">
        <v>-747</v>
      </c>
      <c r="AED21">
        <v>1762</v>
      </c>
      <c r="AEE21">
        <v>1122</v>
      </c>
      <c r="AEF21">
        <v>1122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12613</v>
      </c>
      <c r="AEQ21">
        <v>0</v>
      </c>
      <c r="AER21">
        <v>-747</v>
      </c>
      <c r="AES21">
        <v>-747</v>
      </c>
      <c r="AET21">
        <v>0</v>
      </c>
      <c r="AEU21">
        <v>1122</v>
      </c>
      <c r="AEV21">
        <v>1122</v>
      </c>
      <c r="AEW21">
        <v>0</v>
      </c>
      <c r="AEX21">
        <v>28315</v>
      </c>
      <c r="AEY21">
        <v>12613</v>
      </c>
      <c r="AEZ21">
        <v>15702</v>
      </c>
      <c r="AFA21">
        <v>0</v>
      </c>
      <c r="AFB21">
        <v>1015</v>
      </c>
      <c r="AFC21">
        <v>-747</v>
      </c>
      <c r="AFD21">
        <v>1762</v>
      </c>
      <c r="AFE21">
        <v>1122</v>
      </c>
      <c r="AFF21">
        <v>1122</v>
      </c>
      <c r="AFG21">
        <v>0</v>
      </c>
      <c r="AFH21">
        <v>452228</v>
      </c>
      <c r="AFI21">
        <v>766399</v>
      </c>
      <c r="AFJ21">
        <v>-314171</v>
      </c>
      <c r="AFK21">
        <v>-34703</v>
      </c>
      <c r="AFL21">
        <v>9022</v>
      </c>
      <c r="AFM21">
        <v>-43725</v>
      </c>
      <c r="AFN21">
        <v>13478</v>
      </c>
      <c r="AFO21">
        <v>7691</v>
      </c>
      <c r="AFP21">
        <v>5787</v>
      </c>
      <c r="AFQ21">
        <v>81540</v>
      </c>
      <c r="AFR21">
        <v>172902</v>
      </c>
      <c r="AFS21">
        <v>-91362</v>
      </c>
      <c r="AFT21">
        <v>136800</v>
      </c>
      <c r="AFU21">
        <v>175583</v>
      </c>
      <c r="AFV21">
        <v>-38783</v>
      </c>
      <c r="AFW21">
        <v>-3340</v>
      </c>
      <c r="AFX21">
        <v>0</v>
      </c>
      <c r="AFY21">
        <v>-3340</v>
      </c>
      <c r="AFZ21">
        <v>-8</v>
      </c>
      <c r="AGA21">
        <v>22498</v>
      </c>
      <c r="AGB21">
        <v>1206</v>
      </c>
      <c r="AGC21">
        <v>21292</v>
      </c>
      <c r="AGD21">
        <v>42209</v>
      </c>
      <c r="AGE21">
        <v>90352</v>
      </c>
      <c r="AGF21">
        <v>-48143</v>
      </c>
      <c r="AGG21">
        <v>-488</v>
      </c>
      <c r="AGH21">
        <v>0</v>
      </c>
      <c r="AGI21">
        <v>-3836</v>
      </c>
      <c r="AGJ21">
        <v>2432</v>
      </c>
      <c r="AGK21">
        <v>-6268</v>
      </c>
      <c r="AGL21">
        <v>1144484</v>
      </c>
      <c r="AGM21">
        <v>822345</v>
      </c>
      <c r="AGN21">
        <v>322139</v>
      </c>
      <c r="AGO21">
        <v>164629</v>
      </c>
      <c r="AGP21">
        <v>116225</v>
      </c>
      <c r="AGQ21">
        <v>48404</v>
      </c>
      <c r="AGR21">
        <v>-84953</v>
      </c>
      <c r="AGS21">
        <v>-600</v>
      </c>
      <c r="AGT21">
        <v>-84353</v>
      </c>
      <c r="AGU21">
        <v>-10340</v>
      </c>
      <c r="AGV21">
        <v>-94607</v>
      </c>
      <c r="AGW21">
        <v>84267</v>
      </c>
      <c r="AGX21">
        <v>185635</v>
      </c>
      <c r="AGY21">
        <v>106676</v>
      </c>
      <c r="AGZ21">
        <v>78959</v>
      </c>
      <c r="AHA21">
        <v>-686</v>
      </c>
      <c r="AHB21">
        <v>164</v>
      </c>
      <c r="AHC21">
        <v>-850</v>
      </c>
      <c r="AHD21">
        <v>133467</v>
      </c>
      <c r="AHE21">
        <v>54894</v>
      </c>
      <c r="AHF21">
        <v>78573</v>
      </c>
      <c r="AHG21">
        <v>637</v>
      </c>
      <c r="AHH21">
        <v>8566</v>
      </c>
      <c r="AHI21">
        <v>-7929</v>
      </c>
      <c r="AHJ21">
        <v>1775720</v>
      </c>
      <c r="AHK21">
        <v>1854679</v>
      </c>
      <c r="AHL21">
        <v>-78959</v>
      </c>
      <c r="AHM21">
        <v>126586</v>
      </c>
      <c r="AHN21">
        <v>125735</v>
      </c>
      <c r="AHO21">
        <v>851</v>
      </c>
      <c r="AHP21">
        <v>-71482</v>
      </c>
      <c r="AHQ21">
        <v>7091</v>
      </c>
      <c r="AHR21">
        <v>-78573</v>
      </c>
      <c r="AHS21">
        <v>89863</v>
      </c>
      <c r="AHT21">
        <v>81934</v>
      </c>
      <c r="AHU21">
        <v>7929</v>
      </c>
      <c r="AHV21">
        <v>15931028</v>
      </c>
      <c r="AHW21">
        <v>16139464</v>
      </c>
      <c r="AHX21">
        <v>-208436</v>
      </c>
      <c r="AHY21">
        <v>-64619</v>
      </c>
      <c r="AHZ21">
        <v>12752</v>
      </c>
      <c r="AIA21">
        <v>-77371</v>
      </c>
      <c r="AIB21">
        <v>780959</v>
      </c>
      <c r="AIC21">
        <v>861379</v>
      </c>
      <c r="AID21">
        <v>-80420</v>
      </c>
      <c r="AIE21">
        <v>282198</v>
      </c>
      <c r="AIF21">
        <v>225184</v>
      </c>
      <c r="AIG21">
        <v>57014</v>
      </c>
      <c r="AIH21">
        <v>1260817</v>
      </c>
      <c r="AII21">
        <v>1362157</v>
      </c>
      <c r="AIJ21">
        <v>-101340</v>
      </c>
      <c r="AIK21">
        <v>-3340</v>
      </c>
      <c r="AIL21">
        <v>0</v>
      </c>
      <c r="AIM21">
        <v>-3340</v>
      </c>
      <c r="AIN21">
        <v>14160</v>
      </c>
      <c r="AIO21">
        <v>53183</v>
      </c>
      <c r="AIP21">
        <v>-39023</v>
      </c>
      <c r="AIQ21">
        <v>45524</v>
      </c>
      <c r="AIR21">
        <v>24446</v>
      </c>
      <c r="AIS21">
        <v>21078</v>
      </c>
      <c r="AIT21">
        <v>5723015</v>
      </c>
      <c r="AIU21">
        <v>2696288</v>
      </c>
      <c r="AIV21">
        <v>3026727</v>
      </c>
      <c r="AIW21">
        <v>199</v>
      </c>
      <c r="AIX21">
        <v>-21331</v>
      </c>
      <c r="AIY21">
        <v>21530</v>
      </c>
      <c r="AIZ21">
        <v>407919</v>
      </c>
      <c r="AJA21">
        <v>11340</v>
      </c>
      <c r="AJB21">
        <v>396579</v>
      </c>
      <c r="AJC21">
        <v>17635</v>
      </c>
      <c r="AJD21">
        <v>47083</v>
      </c>
      <c r="AJE21">
        <v>-29448</v>
      </c>
      <c r="AJF21">
        <v>4393530</v>
      </c>
      <c r="AJG21">
        <v>6271523</v>
      </c>
      <c r="AJH21">
        <v>-1877993</v>
      </c>
      <c r="AJI21">
        <v>200325</v>
      </c>
      <c r="AJJ21">
        <v>147236</v>
      </c>
      <c r="AJK21">
        <v>53089</v>
      </c>
      <c r="AJL21">
        <v>-49453</v>
      </c>
      <c r="AJM21">
        <v>260709</v>
      </c>
      <c r="AJN21">
        <v>-310162</v>
      </c>
      <c r="AJO21">
        <v>-59511</v>
      </c>
      <c r="AJP21">
        <v>-182732</v>
      </c>
      <c r="AJQ21">
        <v>123221</v>
      </c>
      <c r="AJR21">
        <v>4976083</v>
      </c>
      <c r="AJS21">
        <v>5799339</v>
      </c>
      <c r="AJT21">
        <v>-823256</v>
      </c>
      <c r="AJU21">
        <v>42493</v>
      </c>
      <c r="AJV21">
        <v>36402</v>
      </c>
      <c r="AJW21">
        <v>6091</v>
      </c>
      <c r="AJX21">
        <v>385305</v>
      </c>
      <c r="AJY21">
        <v>350516</v>
      </c>
      <c r="AJZ21">
        <v>34789</v>
      </c>
      <c r="AKA21">
        <v>-35141</v>
      </c>
      <c r="AKB21">
        <v>136726</v>
      </c>
      <c r="AKC21">
        <v>-171867</v>
      </c>
      <c r="AKD21">
        <v>27308391</v>
      </c>
      <c r="AKE21">
        <v>26469433</v>
      </c>
      <c r="AKF21">
        <v>838958</v>
      </c>
      <c r="AKG21">
        <v>132566</v>
      </c>
      <c r="AKH21">
        <v>138656</v>
      </c>
      <c r="AKI21">
        <v>-6090</v>
      </c>
      <c r="AKJ21">
        <v>1153584</v>
      </c>
      <c r="AKK21">
        <v>1186611</v>
      </c>
      <c r="AKL21">
        <v>-33027</v>
      </c>
      <c r="AKM21">
        <v>285847</v>
      </c>
      <c r="AKN21">
        <v>113981</v>
      </c>
      <c r="AKO21">
        <v>171866</v>
      </c>
      <c r="AKP21">
        <v>8399</v>
      </c>
      <c r="AKQ21">
        <v>8399</v>
      </c>
      <c r="AKR21">
        <v>1864151</v>
      </c>
      <c r="AKS21">
        <v>943360</v>
      </c>
      <c r="AKT21">
        <v>2807511</v>
      </c>
      <c r="AKU21">
        <v>3168</v>
      </c>
      <c r="AKV21">
        <v>17126</v>
      </c>
      <c r="AKW21">
        <v>20293</v>
      </c>
      <c r="AKX21">
        <v>77700</v>
      </c>
      <c r="AKY21">
        <v>955374</v>
      </c>
      <c r="AKZ21">
        <v>2287148</v>
      </c>
      <c r="ALA21">
        <v>25229</v>
      </c>
      <c r="ALB21">
        <v>177365</v>
      </c>
      <c r="ALC21">
        <v>10850</v>
      </c>
      <c r="ALD21">
        <v>249043</v>
      </c>
      <c r="ALE21">
        <v>462486</v>
      </c>
      <c r="ALF21">
        <v>16184</v>
      </c>
      <c r="ALG21">
        <v>8043</v>
      </c>
      <c r="ALH21">
        <v>4545</v>
      </c>
      <c r="ALI21">
        <v>60667</v>
      </c>
      <c r="ALJ21">
        <v>89439</v>
      </c>
      <c r="ALK21">
        <v>17936</v>
      </c>
      <c r="ALL21">
        <v>109498</v>
      </c>
      <c r="ALM21">
        <v>101484</v>
      </c>
      <c r="ALN21">
        <v>652055</v>
      </c>
      <c r="ALO21">
        <v>880973</v>
      </c>
      <c r="ALP21">
        <v>58</v>
      </c>
      <c r="ALQ21">
        <v>16271</v>
      </c>
      <c r="ALR21">
        <v>16329</v>
      </c>
      <c r="ALS21">
        <v>2930049</v>
      </c>
      <c r="ALT21">
        <v>34535</v>
      </c>
      <c r="ALU21">
        <v>668512</v>
      </c>
      <c r="ALV21">
        <v>302264</v>
      </c>
      <c r="ALW21">
        <v>1085592</v>
      </c>
      <c r="ALX21">
        <v>2090902</v>
      </c>
      <c r="ALY21">
        <v>34507</v>
      </c>
      <c r="ALZ21">
        <v>418149</v>
      </c>
      <c r="AMA21">
        <v>272621</v>
      </c>
      <c r="AMB21">
        <v>610973</v>
      </c>
      <c r="AMC21">
        <v>1336250</v>
      </c>
      <c r="AMD21">
        <v>28</v>
      </c>
      <c r="AME21">
        <v>250363</v>
      </c>
      <c r="AMF21">
        <v>29643</v>
      </c>
      <c r="AMG21">
        <v>474619</v>
      </c>
      <c r="AMH21">
        <v>754653</v>
      </c>
      <c r="AMI21">
        <v>9044</v>
      </c>
      <c r="AMJ21">
        <v>169322</v>
      </c>
      <c r="AMK21">
        <v>3079</v>
      </c>
      <c r="AML21">
        <v>154980</v>
      </c>
      <c r="AMM21">
        <v>336425</v>
      </c>
      <c r="AMN21">
        <v>6250272</v>
      </c>
      <c r="AMO21">
        <v>-511909</v>
      </c>
      <c r="AMP21">
        <v>-932460</v>
      </c>
      <c r="AMQ21">
        <v>-1444369</v>
      </c>
      <c r="AMR21">
        <v>106193</v>
      </c>
      <c r="AMS21">
        <v>376603</v>
      </c>
      <c r="AMT21">
        <v>232318</v>
      </c>
      <c r="AMU21">
        <v>1000081</v>
      </c>
      <c r="AMV21">
        <v>1977255</v>
      </c>
      <c r="AMW21">
        <v>-10702</v>
      </c>
      <c r="AMX21">
        <v>-10702</v>
      </c>
      <c r="AMY21">
        <v>-76354</v>
      </c>
      <c r="AMZ21">
        <v>-80985</v>
      </c>
      <c r="ANA21">
        <v>-210748</v>
      </c>
      <c r="ANB21">
        <v>-378789</v>
      </c>
      <c r="ANC21">
        <v>-76354</v>
      </c>
      <c r="AND21">
        <v>-86156</v>
      </c>
      <c r="ANE21">
        <v>-222082</v>
      </c>
      <c r="ANF21">
        <v>-395294</v>
      </c>
      <c r="ANG21">
        <v>940365</v>
      </c>
      <c r="ANH21">
        <v>0</v>
      </c>
      <c r="ANI21">
        <v>0</v>
      </c>
      <c r="ANJ21">
        <v>-1785</v>
      </c>
      <c r="ANK21">
        <v>-11334</v>
      </c>
      <c r="ANL21">
        <v>-13119</v>
      </c>
      <c r="ANM21">
        <v>0</v>
      </c>
      <c r="ANN21">
        <v>0</v>
      </c>
      <c r="ANO21">
        <v>-3386</v>
      </c>
      <c r="ANP21">
        <v>0</v>
      </c>
      <c r="ANQ21">
        <v>-3386</v>
      </c>
      <c r="ANR21">
        <v>57014</v>
      </c>
      <c r="ANS21">
        <v>21080</v>
      </c>
      <c r="ANT21">
        <v>-29448</v>
      </c>
      <c r="ANU21">
        <v>123220</v>
      </c>
      <c r="ANV21">
        <v>-171866</v>
      </c>
      <c r="ANW21">
        <v>171866</v>
      </c>
      <c r="ANX21">
        <v>0</v>
      </c>
      <c r="ANY21">
        <v>1670</v>
      </c>
      <c r="ANZ21">
        <v>-835</v>
      </c>
      <c r="AOA21">
        <v>-847</v>
      </c>
      <c r="AOB21">
        <v>12</v>
      </c>
      <c r="AOC21">
        <v>-12</v>
      </c>
      <c r="AOD21">
        <v>34424</v>
      </c>
      <c r="AOE21">
        <v>250664</v>
      </c>
      <c r="AOF21">
        <v>285088</v>
      </c>
      <c r="AOG21">
        <v>865</v>
      </c>
      <c r="AOH21">
        <v>29154</v>
      </c>
      <c r="AOI21">
        <v>30019</v>
      </c>
      <c r="AOJ21">
        <v>59345</v>
      </c>
      <c r="AOK21">
        <v>50886</v>
      </c>
      <c r="AOL21">
        <v>110231</v>
      </c>
      <c r="AOM21">
        <v>-17944</v>
      </c>
      <c r="AON21">
        <v>189848</v>
      </c>
      <c r="AOO21">
        <v>171904</v>
      </c>
      <c r="AOP21">
        <v>-76690</v>
      </c>
      <c r="AOQ21">
        <v>170387</v>
      </c>
      <c r="AOR21">
        <v>93697</v>
      </c>
      <c r="AOS21">
        <v>76690</v>
      </c>
      <c r="AOT21">
        <v>520552</v>
      </c>
      <c r="AOU21">
        <v>597242</v>
      </c>
      <c r="AOV21">
        <v>25818</v>
      </c>
      <c r="AOW21">
        <v>62520</v>
      </c>
      <c r="AOX21">
        <v>88338</v>
      </c>
      <c r="AOY21">
        <v>4404</v>
      </c>
      <c r="AOZ21">
        <v>25657</v>
      </c>
      <c r="APA21">
        <v>-31338</v>
      </c>
      <c r="APB21">
        <v>134334</v>
      </c>
      <c r="APC21">
        <v>102996</v>
      </c>
      <c r="APD21">
        <v>-24540</v>
      </c>
      <c r="APE21">
        <v>82289</v>
      </c>
      <c r="APF21">
        <v>57749</v>
      </c>
      <c r="APG21">
        <v>24540</v>
      </c>
      <c r="APH21">
        <v>196855</v>
      </c>
      <c r="API21">
        <v>221395</v>
      </c>
      <c r="APJ21">
        <v>-72891</v>
      </c>
      <c r="APK21">
        <v>82837</v>
      </c>
      <c r="APL21">
        <v>9946</v>
      </c>
      <c r="APM21">
        <v>0</v>
      </c>
      <c r="APN21">
        <v>68056</v>
      </c>
      <c r="APO21">
        <v>2934</v>
      </c>
      <c r="APP21">
        <v>1901</v>
      </c>
      <c r="APQ21">
        <v>1137</v>
      </c>
      <c r="APR21">
        <v>3038</v>
      </c>
      <c r="APS21">
        <v>-1902</v>
      </c>
      <c r="APT21">
        <v>82837</v>
      </c>
      <c r="APU21">
        <v>80935</v>
      </c>
      <c r="APV21">
        <v>0</v>
      </c>
      <c r="APW21">
        <v>8719</v>
      </c>
      <c r="APX21">
        <v>3096</v>
      </c>
      <c r="APY21">
        <v>-8719</v>
      </c>
      <c r="APZ21">
        <v>11816</v>
      </c>
      <c r="AQA21">
        <v>80396</v>
      </c>
      <c r="AQB21">
        <v>103849</v>
      </c>
      <c r="AQC21">
        <v>184245</v>
      </c>
      <c r="AQD21">
        <v>-12258</v>
      </c>
      <c r="AQE21">
        <v>29154</v>
      </c>
      <c r="AQF21">
        <v>16896</v>
      </c>
      <c r="AQG21">
        <v>-34366</v>
      </c>
      <c r="AQH21">
        <v>47789</v>
      </c>
      <c r="AQI21">
        <v>13423</v>
      </c>
      <c r="AQJ21">
        <v>-7958</v>
      </c>
      <c r="AQK21">
        <v>55533</v>
      </c>
      <c r="AQL21">
        <v>47575</v>
      </c>
      <c r="AQM21">
        <v>-25813</v>
      </c>
      <c r="AQN21">
        <v>66005</v>
      </c>
      <c r="AQO21">
        <v>40192</v>
      </c>
      <c r="AQP21">
        <v>25813</v>
      </c>
      <c r="AQQ21">
        <v>236326</v>
      </c>
      <c r="AQR21">
        <v>262139</v>
      </c>
      <c r="AQS21">
        <v>1101</v>
      </c>
      <c r="AQT21">
        <v>1457</v>
      </c>
      <c r="AQU21">
        <v>2558</v>
      </c>
      <c r="AQV21">
        <v>0</v>
      </c>
      <c r="AQW21">
        <v>0</v>
      </c>
      <c r="AQX21">
        <v>27136</v>
      </c>
      <c r="AQY21">
        <v>-8738</v>
      </c>
      <c r="AQZ21">
        <v>18398</v>
      </c>
      <c r="ARA21">
        <v>-28238</v>
      </c>
      <c r="ARB21">
        <v>20957</v>
      </c>
      <c r="ARC21">
        <v>-7281</v>
      </c>
      <c r="ARD21">
        <v>28238</v>
      </c>
      <c r="ARE21">
        <v>-7281</v>
      </c>
      <c r="ARF21">
        <v>20957</v>
      </c>
      <c r="ARG21">
        <v>74050</v>
      </c>
      <c r="ARH21">
        <v>120255</v>
      </c>
      <c r="ARI21">
        <v>51137</v>
      </c>
      <c r="ARJ21">
        <v>325817</v>
      </c>
      <c r="ARK21">
        <v>571258</v>
      </c>
      <c r="ARL21">
        <v>100413</v>
      </c>
      <c r="ARM21">
        <v>20368</v>
      </c>
      <c r="ARN21">
        <v>-121522</v>
      </c>
      <c r="ARO21">
        <v>0</v>
      </c>
      <c r="ARP21">
        <v>742</v>
      </c>
      <c r="ARQ21">
        <v>1242</v>
      </c>
      <c r="ARR21">
        <v>1984</v>
      </c>
      <c r="ARS21">
        <v>-741</v>
      </c>
      <c r="ART21">
        <v>121522</v>
      </c>
      <c r="ARU21">
        <v>120781</v>
      </c>
      <c r="ARV21">
        <v>-73898</v>
      </c>
      <c r="ARW21">
        <v>-347870</v>
      </c>
      <c r="ARX21">
        <v>418889</v>
      </c>
      <c r="ARY21">
        <v>0</v>
      </c>
      <c r="ARZ21">
        <v>2880</v>
      </c>
      <c r="ASA21">
        <v>1007</v>
      </c>
      <c r="ASB21">
        <v>3887</v>
      </c>
      <c r="ASC21">
        <v>-2879</v>
      </c>
      <c r="ASD21">
        <v>421768</v>
      </c>
      <c r="ASE21">
        <v>418889</v>
      </c>
      <c r="ASF21">
        <v>904</v>
      </c>
      <c r="ASG21">
        <v>35819</v>
      </c>
      <c r="ASH21">
        <v>36723</v>
      </c>
      <c r="ASI21">
        <v>-35556</v>
      </c>
      <c r="ASJ21">
        <v>53674</v>
      </c>
      <c r="ASK21">
        <v>18118</v>
      </c>
      <c r="ASL21">
        <v>20541</v>
      </c>
      <c r="ASM21">
        <v>56931</v>
      </c>
      <c r="ASN21">
        <v>77472</v>
      </c>
      <c r="ASO21">
        <v>-22018</v>
      </c>
      <c r="ASP21">
        <v>33422</v>
      </c>
      <c r="ASQ21">
        <v>11404</v>
      </c>
      <c r="ASR21">
        <v>36129</v>
      </c>
      <c r="ASS21">
        <v>12195</v>
      </c>
      <c r="AST21">
        <v>48324</v>
      </c>
      <c r="ASU21">
        <v>-36129</v>
      </c>
      <c r="ASV21">
        <v>179846</v>
      </c>
      <c r="ASW21">
        <v>143717</v>
      </c>
      <c r="ASX21">
        <v>1307</v>
      </c>
      <c r="ASY21">
        <v>-34893</v>
      </c>
      <c r="ASZ21">
        <v>40989</v>
      </c>
      <c r="ATA21">
        <v>6096</v>
      </c>
      <c r="ATB21">
        <v>7712</v>
      </c>
      <c r="ATC21">
        <v>16985</v>
      </c>
      <c r="ATD21">
        <v>-7507</v>
      </c>
      <c r="ATE21">
        <v>7507</v>
      </c>
      <c r="ATF21">
        <v>40989</v>
      </c>
      <c r="ATG21">
        <v>48496</v>
      </c>
      <c r="ATH21">
        <v>-16272</v>
      </c>
      <c r="ATI21">
        <v>-124</v>
      </c>
      <c r="ATJ21">
        <v>124</v>
      </c>
      <c r="ATK21">
        <v>16272</v>
      </c>
      <c r="ATL21">
        <v>16396</v>
      </c>
      <c r="ATM21">
        <v>1307</v>
      </c>
      <c r="ATN21">
        <v>-18621</v>
      </c>
      <c r="ATO21">
        <v>24717</v>
      </c>
      <c r="ATP21">
        <v>6096</v>
      </c>
      <c r="ATQ21">
        <v>7712</v>
      </c>
      <c r="ATR21">
        <v>16985</v>
      </c>
      <c r="ATS21">
        <v>-7383</v>
      </c>
      <c r="ATT21">
        <v>7383</v>
      </c>
      <c r="ATU21">
        <v>24717</v>
      </c>
      <c r="ATV21">
        <v>32100</v>
      </c>
      <c r="ATW21">
        <v>275423</v>
      </c>
      <c r="ATX21">
        <v>3034</v>
      </c>
      <c r="ATY21">
        <v>-3034</v>
      </c>
      <c r="ATZ21">
        <v>278457</v>
      </c>
      <c r="AUA21">
        <v>275423</v>
      </c>
      <c r="AUB21">
        <v>-10359</v>
      </c>
      <c r="AUC21">
        <v>656035</v>
      </c>
      <c r="AUD21">
        <v>-593924</v>
      </c>
      <c r="AUE21">
        <v>-45316</v>
      </c>
      <c r="AUF21">
        <v>-6436</v>
      </c>
      <c r="AUG21">
        <v>7196</v>
      </c>
      <c r="AUH21">
        <v>760</v>
      </c>
      <c r="AUI21">
        <v>6436</v>
      </c>
      <c r="AUJ21">
        <v>649599</v>
      </c>
      <c r="AUK21">
        <v>656035</v>
      </c>
      <c r="AUL21">
        <v>2014</v>
      </c>
      <c r="AUM21">
        <v>2014</v>
      </c>
      <c r="AUN21">
        <v>2014</v>
      </c>
      <c r="AUO21">
        <v>2014</v>
      </c>
      <c r="AUP21">
        <v>2014</v>
      </c>
      <c r="AUQ21">
        <v>2014</v>
      </c>
      <c r="AUR21">
        <v>-7487</v>
      </c>
      <c r="AUS21">
        <v>43205</v>
      </c>
      <c r="AUT21">
        <v>2999</v>
      </c>
      <c r="AUU21">
        <v>46204</v>
      </c>
      <c r="AUV21">
        <v>-16244</v>
      </c>
      <c r="AUW21">
        <v>-19474</v>
      </c>
      <c r="AUX21">
        <v>0</v>
      </c>
      <c r="AUY21">
        <v>46204</v>
      </c>
      <c r="AUZ21">
        <v>-7487</v>
      </c>
      <c r="AVA21">
        <v>318628</v>
      </c>
      <c r="AVB21">
        <v>2999</v>
      </c>
      <c r="AVC21">
        <v>321627</v>
      </c>
      <c r="AVD21">
        <v>-16244</v>
      </c>
      <c r="AVE21">
        <v>-19474</v>
      </c>
      <c r="AVF21">
        <v>3034</v>
      </c>
      <c r="AVG21">
        <v>-3033</v>
      </c>
      <c r="AVH21">
        <v>324660</v>
      </c>
      <c r="AVI21">
        <v>321627</v>
      </c>
      <c r="AVJ21">
        <v>-50932</v>
      </c>
      <c r="AVK21">
        <v>-322015</v>
      </c>
      <c r="AVL21">
        <v>949966</v>
      </c>
      <c r="AVM21">
        <v>59786</v>
      </c>
      <c r="AVN21">
        <v>1009752</v>
      </c>
      <c r="AVO21">
        <v>-586497</v>
      </c>
      <c r="AVP21">
        <v>9478</v>
      </c>
      <c r="AVQ21">
        <v>8312</v>
      </c>
      <c r="AVR21">
        <v>17790</v>
      </c>
      <c r="AVS21">
        <v>-9478</v>
      </c>
      <c r="AVT21">
        <v>1019230</v>
      </c>
      <c r="AVU21">
        <v>1009752</v>
      </c>
      <c r="AVV21">
        <v>100565</v>
      </c>
      <c r="AVW21">
        <v>632164</v>
      </c>
      <c r="AVX21">
        <v>957082</v>
      </c>
      <c r="AVY21">
        <v>325817</v>
      </c>
      <c r="AVZ21">
        <v>2015627</v>
      </c>
      <c r="AWA21">
        <v>89377</v>
      </c>
      <c r="AWB21">
        <v>574480</v>
      </c>
      <c r="AWC21">
        <v>889567</v>
      </c>
      <c r="AWD21">
        <v>127223</v>
      </c>
      <c r="AWE21">
        <v>1680646</v>
      </c>
    </row>
    <row r="22" spans="1:1279" x14ac:dyDescent="0.2">
      <c r="A22" t="s">
        <v>1371</v>
      </c>
      <c r="B22">
        <v>48628</v>
      </c>
      <c r="C22">
        <v>58754</v>
      </c>
      <c r="D22">
        <v>153111</v>
      </c>
      <c r="E22">
        <v>432911</v>
      </c>
      <c r="F22">
        <v>693404</v>
      </c>
      <c r="G22">
        <v>-520797</v>
      </c>
      <c r="H22">
        <v>-955867</v>
      </c>
      <c r="I22">
        <v>-1476664</v>
      </c>
      <c r="J22">
        <v>-1330</v>
      </c>
      <c r="K22">
        <v>1330</v>
      </c>
      <c r="L22">
        <v>0</v>
      </c>
      <c r="M22">
        <v>-27849</v>
      </c>
      <c r="N22">
        <v>17006</v>
      </c>
      <c r="O22">
        <v>-10843</v>
      </c>
      <c r="P22">
        <v>6758</v>
      </c>
      <c r="Q22">
        <v>13456</v>
      </c>
      <c r="R22">
        <v>20214</v>
      </c>
      <c r="S22">
        <v>15062</v>
      </c>
      <c r="T22">
        <v>2186</v>
      </c>
      <c r="U22">
        <v>17248</v>
      </c>
      <c r="V22">
        <v>7359</v>
      </c>
      <c r="W22">
        <v>1102</v>
      </c>
      <c r="X22">
        <v>8461</v>
      </c>
      <c r="Y22">
        <v>-7360</v>
      </c>
      <c r="Z22">
        <v>33978</v>
      </c>
      <c r="AA22">
        <v>26618</v>
      </c>
      <c r="AB22">
        <v>-76423</v>
      </c>
      <c r="AC22">
        <v>0</v>
      </c>
      <c r="AD22">
        <v>76423</v>
      </c>
      <c r="AE22">
        <v>0</v>
      </c>
      <c r="AF22">
        <v>0</v>
      </c>
      <c r="AG22">
        <v>0</v>
      </c>
      <c r="AH22">
        <v>76423</v>
      </c>
      <c r="AI22">
        <v>76423</v>
      </c>
      <c r="AJ22">
        <v>11383</v>
      </c>
      <c r="AK22">
        <v>58754</v>
      </c>
      <c r="AL22">
        <v>68158</v>
      </c>
      <c r="AM22">
        <v>200194</v>
      </c>
      <c r="AN22">
        <v>338488</v>
      </c>
      <c r="AO22">
        <v>-1119546</v>
      </c>
      <c r="AP22">
        <v>3792676</v>
      </c>
      <c r="AQ22">
        <v>3563678</v>
      </c>
      <c r="AR22">
        <v>228998</v>
      </c>
      <c r="AS22">
        <v>11313</v>
      </c>
      <c r="AT22">
        <v>16551</v>
      </c>
      <c r="AU22">
        <v>-5238</v>
      </c>
      <c r="AV22">
        <v>-26213</v>
      </c>
      <c r="AW22">
        <v>-44308</v>
      </c>
      <c r="AX22">
        <v>18095</v>
      </c>
      <c r="AY22">
        <v>-298803</v>
      </c>
      <c r="AZ22">
        <v>30262</v>
      </c>
      <c r="BA22">
        <v>-329065</v>
      </c>
      <c r="BB22">
        <v>145807</v>
      </c>
      <c r="BC22">
        <v>816314</v>
      </c>
      <c r="BD22">
        <v>-670507</v>
      </c>
      <c r="BE22">
        <v>611</v>
      </c>
      <c r="BF22">
        <v>0</v>
      </c>
      <c r="BG22">
        <v>611</v>
      </c>
      <c r="BH22">
        <v>-3261</v>
      </c>
      <c r="BI22">
        <v>-18720</v>
      </c>
      <c r="BJ22">
        <v>15459</v>
      </c>
      <c r="BK22">
        <v>-3811</v>
      </c>
      <c r="BL22">
        <v>-81237</v>
      </c>
      <c r="BM22">
        <v>77426</v>
      </c>
      <c r="BN22">
        <v>76837</v>
      </c>
      <c r="BO22">
        <v>6810</v>
      </c>
      <c r="BP22">
        <v>70027</v>
      </c>
      <c r="BQ22">
        <v>0</v>
      </c>
      <c r="BR22">
        <v>-1711</v>
      </c>
      <c r="BS22">
        <v>0</v>
      </c>
      <c r="BT22">
        <v>-1711</v>
      </c>
      <c r="BU22">
        <v>-11768</v>
      </c>
      <c r="BV22">
        <v>-1036</v>
      </c>
      <c r="BW22">
        <v>-10732</v>
      </c>
      <c r="BX22">
        <v>3641214</v>
      </c>
      <c r="BY22">
        <v>3364467</v>
      </c>
      <c r="BZ22">
        <v>276747</v>
      </c>
      <c r="CA22">
        <v>5237</v>
      </c>
      <c r="CB22">
        <v>-7610</v>
      </c>
      <c r="CC22">
        <v>12847</v>
      </c>
      <c r="CD22">
        <v>-27926</v>
      </c>
      <c r="CE22">
        <v>-46569</v>
      </c>
      <c r="CF22">
        <v>18643</v>
      </c>
      <c r="CG22">
        <v>-205160</v>
      </c>
      <c r="CH22">
        <v>39337</v>
      </c>
      <c r="CI22">
        <v>-244497</v>
      </c>
      <c r="CJ22">
        <v>145283</v>
      </c>
      <c r="CK22">
        <v>786442</v>
      </c>
      <c r="CL22">
        <v>-641159</v>
      </c>
      <c r="CM22">
        <v>611</v>
      </c>
      <c r="CN22">
        <v>0</v>
      </c>
      <c r="CO22">
        <v>611</v>
      </c>
      <c r="CP22">
        <v>-3261</v>
      </c>
      <c r="CQ22">
        <v>-19068</v>
      </c>
      <c r="CR22">
        <v>15807</v>
      </c>
      <c r="CS22">
        <v>-4036</v>
      </c>
      <c r="CT22">
        <v>-77187</v>
      </c>
      <c r="CU22">
        <v>73151</v>
      </c>
      <c r="CV22">
        <v>73066</v>
      </c>
      <c r="CW22">
        <v>6810</v>
      </c>
      <c r="CX22">
        <v>66256</v>
      </c>
      <c r="CY22">
        <v>0</v>
      </c>
      <c r="CZ22">
        <v>-1611</v>
      </c>
      <c r="DA22">
        <v>0</v>
      </c>
      <c r="DB22">
        <v>-1611</v>
      </c>
      <c r="DC22">
        <v>-13659</v>
      </c>
      <c r="DD22">
        <v>-1036</v>
      </c>
      <c r="DE22">
        <v>-12623</v>
      </c>
      <c r="DF22">
        <v>370489</v>
      </c>
      <c r="DG22">
        <v>175417</v>
      </c>
      <c r="DH22">
        <v>195072</v>
      </c>
      <c r="DI22">
        <v>4643</v>
      </c>
      <c r="DJ22">
        <v>-15925</v>
      </c>
      <c r="DK22">
        <v>-2089</v>
      </c>
      <c r="DL22">
        <v>-13836</v>
      </c>
      <c r="DM22">
        <v>115808</v>
      </c>
      <c r="DN22">
        <v>3057</v>
      </c>
      <c r="DO22">
        <v>112751</v>
      </c>
      <c r="DP22">
        <v>1559246</v>
      </c>
      <c r="DQ22">
        <v>1456161</v>
      </c>
      <c r="DR22">
        <v>103085</v>
      </c>
      <c r="DS22">
        <v>-25134</v>
      </c>
      <c r="DT22">
        <v>-7033</v>
      </c>
      <c r="DU22">
        <v>-18101</v>
      </c>
      <c r="DV22">
        <v>-2839</v>
      </c>
      <c r="DW22">
        <v>16164</v>
      </c>
      <c r="DX22">
        <v>-19003</v>
      </c>
      <c r="DY22">
        <v>28711</v>
      </c>
      <c r="DZ22">
        <v>-42507</v>
      </c>
      <c r="EA22">
        <v>71218</v>
      </c>
      <c r="EB22">
        <v>4230051</v>
      </c>
      <c r="EC22">
        <v>4333136</v>
      </c>
      <c r="ED22">
        <v>-103085</v>
      </c>
      <c r="EE22">
        <v>10491</v>
      </c>
      <c r="EF22">
        <v>-7610</v>
      </c>
      <c r="EG22">
        <v>18101</v>
      </c>
      <c r="EH22">
        <v>-48723</v>
      </c>
      <c r="EI22">
        <v>-67726</v>
      </c>
      <c r="EJ22">
        <v>19003</v>
      </c>
      <c r="EK22">
        <v>-107047</v>
      </c>
      <c r="EL22">
        <v>-35829</v>
      </c>
      <c r="EM22">
        <v>-71218</v>
      </c>
      <c r="EN22">
        <v>383238</v>
      </c>
      <c r="EO22">
        <v>176867</v>
      </c>
      <c r="EP22">
        <v>206371</v>
      </c>
      <c r="EQ22">
        <v>4625</v>
      </c>
      <c r="ER22">
        <v>-18874</v>
      </c>
      <c r="ES22">
        <v>-1408</v>
      </c>
      <c r="ET22">
        <v>-17466</v>
      </c>
      <c r="EU22">
        <v>130044</v>
      </c>
      <c r="EV22">
        <v>-1666</v>
      </c>
      <c r="EW22">
        <v>131710</v>
      </c>
      <c r="EX22">
        <v>1690556</v>
      </c>
      <c r="EY22">
        <v>1525445</v>
      </c>
      <c r="EZ22">
        <v>165111</v>
      </c>
      <c r="FA22">
        <v>-5149</v>
      </c>
      <c r="FB22">
        <v>-5151</v>
      </c>
      <c r="FC22">
        <v>2</v>
      </c>
      <c r="FD22">
        <v>2888</v>
      </c>
      <c r="FE22">
        <v>17265</v>
      </c>
      <c r="FF22">
        <v>-14377</v>
      </c>
      <c r="FG22">
        <v>56294</v>
      </c>
      <c r="FH22">
        <v>-74367</v>
      </c>
      <c r="FI22">
        <v>130661</v>
      </c>
      <c r="FJ22">
        <v>4398558</v>
      </c>
      <c r="FK22">
        <v>4563669</v>
      </c>
      <c r="FL22">
        <v>-165111</v>
      </c>
      <c r="FM22">
        <v>16549</v>
      </c>
      <c r="FN22">
        <v>16551</v>
      </c>
      <c r="FO22">
        <v>-2</v>
      </c>
      <c r="FP22">
        <v>-50059</v>
      </c>
      <c r="FQ22">
        <v>-64436</v>
      </c>
      <c r="FR22">
        <v>14377</v>
      </c>
      <c r="FS22">
        <v>-184338</v>
      </c>
      <c r="FT22">
        <v>-53677</v>
      </c>
      <c r="FU22">
        <v>-130661</v>
      </c>
      <c r="FV22">
        <v>151462</v>
      </c>
      <c r="FW22">
        <v>199211</v>
      </c>
      <c r="FX22">
        <v>-47749</v>
      </c>
      <c r="FY22">
        <v>6076</v>
      </c>
      <c r="FZ22">
        <v>24161</v>
      </c>
      <c r="GA22">
        <v>-18085</v>
      </c>
      <c r="GB22">
        <v>1712</v>
      </c>
      <c r="GC22">
        <v>2261</v>
      </c>
      <c r="GD22">
        <v>-549</v>
      </c>
      <c r="GE22">
        <v>-93643</v>
      </c>
      <c r="GF22">
        <v>-9075</v>
      </c>
      <c r="GG22">
        <v>-84568</v>
      </c>
      <c r="GH22">
        <v>524</v>
      </c>
      <c r="GI22">
        <v>29872</v>
      </c>
      <c r="GJ22">
        <v>-29348</v>
      </c>
      <c r="GK22">
        <v>0</v>
      </c>
      <c r="GL22">
        <v>0</v>
      </c>
      <c r="GM22">
        <v>348</v>
      </c>
      <c r="GN22">
        <v>-348</v>
      </c>
      <c r="GO22">
        <v>225</v>
      </c>
      <c r="GP22">
        <v>-4050</v>
      </c>
      <c r="GQ22">
        <v>4275</v>
      </c>
      <c r="GR22">
        <v>3771</v>
      </c>
      <c r="GS22">
        <v>0</v>
      </c>
      <c r="GT22">
        <v>-100</v>
      </c>
      <c r="GU22">
        <v>1891</v>
      </c>
      <c r="GV22">
        <v>12750</v>
      </c>
      <c r="GW22">
        <v>1450</v>
      </c>
      <c r="GX22">
        <v>11300</v>
      </c>
      <c r="GY22">
        <v>-18</v>
      </c>
      <c r="GZ22">
        <v>-2949</v>
      </c>
      <c r="HA22">
        <v>681</v>
      </c>
      <c r="HB22">
        <v>-3630</v>
      </c>
      <c r="HC22">
        <v>14236</v>
      </c>
      <c r="HD22">
        <v>-4723</v>
      </c>
      <c r="HE22">
        <v>18959</v>
      </c>
      <c r="HF22">
        <v>131310</v>
      </c>
      <c r="HG22">
        <v>69284</v>
      </c>
      <c r="HH22">
        <v>62026</v>
      </c>
      <c r="HI22">
        <v>19985</v>
      </c>
      <c r="HJ22">
        <v>1882</v>
      </c>
      <c r="HK22">
        <v>18103</v>
      </c>
      <c r="HL22">
        <v>5727</v>
      </c>
      <c r="HM22">
        <v>1101</v>
      </c>
      <c r="HN22">
        <v>4626</v>
      </c>
      <c r="HO22">
        <v>27583</v>
      </c>
      <c r="HP22">
        <v>-31860</v>
      </c>
      <c r="HQ22">
        <v>59443</v>
      </c>
      <c r="HR22">
        <v>168507</v>
      </c>
      <c r="HS22">
        <v>230533</v>
      </c>
      <c r="HT22">
        <v>-62026</v>
      </c>
      <c r="HU22">
        <v>6058</v>
      </c>
      <c r="HV22">
        <v>24161</v>
      </c>
      <c r="HW22">
        <v>-18103</v>
      </c>
      <c r="HX22">
        <v>-1337</v>
      </c>
      <c r="HY22">
        <v>3289</v>
      </c>
      <c r="HZ22">
        <v>-4626</v>
      </c>
      <c r="IA22">
        <v>-77291</v>
      </c>
      <c r="IB22">
        <v>-17848</v>
      </c>
      <c r="IC22">
        <v>-59443</v>
      </c>
      <c r="ID22">
        <v>200598</v>
      </c>
      <c r="IE22">
        <v>-50</v>
      </c>
      <c r="IF22">
        <v>-62365</v>
      </c>
      <c r="IG22">
        <v>10382</v>
      </c>
      <c r="IH22">
        <v>5099</v>
      </c>
      <c r="II22">
        <v>0</v>
      </c>
      <c r="IJ22">
        <v>2553</v>
      </c>
      <c r="IK22">
        <v>-2861</v>
      </c>
      <c r="IL22">
        <v>1032</v>
      </c>
      <c r="IM22">
        <v>0</v>
      </c>
      <c r="IN22">
        <v>-148</v>
      </c>
      <c r="IO22">
        <v>280</v>
      </c>
      <c r="IP22">
        <v>-143123</v>
      </c>
      <c r="IQ22">
        <v>-1144</v>
      </c>
      <c r="IR22">
        <v>139231</v>
      </c>
      <c r="IS22">
        <v>-113490</v>
      </c>
      <c r="IT22">
        <v>-63606</v>
      </c>
      <c r="IU22">
        <v>1194</v>
      </c>
      <c r="IV22">
        <v>-79271</v>
      </c>
      <c r="IW22">
        <v>105689</v>
      </c>
      <c r="IX22">
        <v>63606</v>
      </c>
      <c r="IY22">
        <v>-1194</v>
      </c>
      <c r="IZ22">
        <v>79271</v>
      </c>
      <c r="JA22">
        <v>-105689</v>
      </c>
      <c r="JB22">
        <v>4892043</v>
      </c>
      <c r="JC22">
        <v>4839064</v>
      </c>
      <c r="JD22">
        <v>52979</v>
      </c>
      <c r="JE22">
        <v>879</v>
      </c>
      <c r="JF22">
        <v>-6368</v>
      </c>
      <c r="JG22">
        <v>7247</v>
      </c>
      <c r="JH22">
        <v>117976</v>
      </c>
      <c r="JI22">
        <v>75595</v>
      </c>
      <c r="JJ22">
        <v>42381</v>
      </c>
      <c r="JK22">
        <v>119147</v>
      </c>
      <c r="JL22">
        <v>159151</v>
      </c>
      <c r="JM22">
        <v>-40004</v>
      </c>
      <c r="JN22">
        <v>421798</v>
      </c>
      <c r="JO22">
        <v>-9774</v>
      </c>
      <c r="JP22">
        <v>-639</v>
      </c>
      <c r="JQ22">
        <v>7237</v>
      </c>
      <c r="JR22">
        <v>2003267</v>
      </c>
      <c r="JS22">
        <v>0</v>
      </c>
      <c r="JT22">
        <v>171359</v>
      </c>
      <c r="JU22">
        <v>37939</v>
      </c>
      <c r="JV22">
        <v>1511719</v>
      </c>
      <c r="JW22">
        <v>1868802</v>
      </c>
      <c r="JX22">
        <v>-357083</v>
      </c>
      <c r="JY22">
        <v>1117</v>
      </c>
      <c r="JZ22">
        <v>35263</v>
      </c>
      <c r="KA22">
        <v>88003</v>
      </c>
      <c r="KB22">
        <v>-52740</v>
      </c>
      <c r="KC22">
        <v>36841</v>
      </c>
      <c r="KD22">
        <v>-79079</v>
      </c>
      <c r="KE22">
        <v>115920</v>
      </c>
      <c r="KF22">
        <v>20886</v>
      </c>
      <c r="KG22">
        <v>0</v>
      </c>
      <c r="KH22">
        <v>-151</v>
      </c>
      <c r="KI22">
        <v>2759</v>
      </c>
      <c r="KJ22">
        <v>455581</v>
      </c>
      <c r="KK22">
        <v>0</v>
      </c>
      <c r="KL22">
        <v>7707</v>
      </c>
      <c r="KM22">
        <v>29942</v>
      </c>
      <c r="KN22">
        <v>81160</v>
      </c>
      <c r="KO22">
        <v>-23598</v>
      </c>
      <c r="KP22">
        <v>45174</v>
      </c>
      <c r="KQ22">
        <v>-147875</v>
      </c>
      <c r="KR22">
        <v>65981</v>
      </c>
      <c r="KS22">
        <v>266525</v>
      </c>
      <c r="KT22">
        <v>-200544</v>
      </c>
      <c r="KU22">
        <v>10689</v>
      </c>
      <c r="KV22">
        <v>-11792</v>
      </c>
      <c r="KW22">
        <v>22481</v>
      </c>
      <c r="KX22">
        <v>0</v>
      </c>
      <c r="KY22">
        <v>-9</v>
      </c>
      <c r="KZ22">
        <v>9</v>
      </c>
      <c r="LA22">
        <v>-2654</v>
      </c>
      <c r="LB22">
        <v>-1908</v>
      </c>
      <c r="LC22">
        <v>-746</v>
      </c>
      <c r="LD22">
        <v>2069346</v>
      </c>
      <c r="LE22">
        <v>1868802</v>
      </c>
      <c r="LF22">
        <v>200544</v>
      </c>
      <c r="LG22">
        <v>-22481</v>
      </c>
      <c r="LH22">
        <v>87994</v>
      </c>
      <c r="LI22">
        <v>88003</v>
      </c>
      <c r="LJ22">
        <v>-9</v>
      </c>
      <c r="LK22">
        <v>-78333</v>
      </c>
      <c r="LL22">
        <v>-79079</v>
      </c>
      <c r="LM22">
        <v>746</v>
      </c>
      <c r="LN22">
        <v>2563893</v>
      </c>
      <c r="LO22">
        <v>4486889</v>
      </c>
      <c r="LP22">
        <v>-1922996</v>
      </c>
      <c r="LQ22">
        <v>-107477</v>
      </c>
      <c r="LR22">
        <v>141571</v>
      </c>
      <c r="LS22">
        <v>616748</v>
      </c>
      <c r="LT22">
        <v>-475177</v>
      </c>
      <c r="LU22">
        <v>378526</v>
      </c>
      <c r="LV22">
        <v>217930</v>
      </c>
      <c r="LW22">
        <v>160596</v>
      </c>
      <c r="LX22">
        <v>2060943</v>
      </c>
      <c r="LY22">
        <v>2615992</v>
      </c>
      <c r="LZ22">
        <v>-555049</v>
      </c>
      <c r="MA22">
        <v>106574</v>
      </c>
      <c r="MB22">
        <v>-3431</v>
      </c>
      <c r="MC22">
        <v>110005</v>
      </c>
      <c r="MD22">
        <v>360127</v>
      </c>
      <c r="ME22">
        <v>98051</v>
      </c>
      <c r="MF22">
        <v>262076</v>
      </c>
      <c r="MG22">
        <v>12791</v>
      </c>
      <c r="MH22">
        <v>178558</v>
      </c>
      <c r="MI22">
        <v>-165767</v>
      </c>
      <c r="MJ22">
        <v>9881001</v>
      </c>
      <c r="MK22">
        <v>9325952</v>
      </c>
      <c r="ML22">
        <v>555049</v>
      </c>
      <c r="MM22">
        <v>-116372</v>
      </c>
      <c r="MN22">
        <v>-6368</v>
      </c>
      <c r="MO22">
        <v>-110004</v>
      </c>
      <c r="MP22">
        <v>430267</v>
      </c>
      <c r="MQ22">
        <v>692342</v>
      </c>
      <c r="MR22">
        <v>-262075</v>
      </c>
      <c r="MS22">
        <v>542849</v>
      </c>
      <c r="MT22">
        <v>377082</v>
      </c>
      <c r="MU22">
        <v>165767</v>
      </c>
      <c r="MV22">
        <v>3380325</v>
      </c>
      <c r="MW22">
        <v>2970262</v>
      </c>
      <c r="MX22">
        <v>410063</v>
      </c>
      <c r="MY22">
        <v>-238</v>
      </c>
      <c r="MZ22">
        <v>-6368</v>
      </c>
      <c r="NA22">
        <v>6130</v>
      </c>
      <c r="NB22">
        <v>82713</v>
      </c>
      <c r="NC22">
        <v>-12408</v>
      </c>
      <c r="ND22">
        <v>95121</v>
      </c>
      <c r="NE22">
        <v>82306</v>
      </c>
      <c r="NF22">
        <v>238230</v>
      </c>
      <c r="NG22">
        <v>-155924</v>
      </c>
      <c r="NH22">
        <v>400912</v>
      </c>
      <c r="NI22">
        <v>-9774</v>
      </c>
      <c r="NJ22">
        <v>-488</v>
      </c>
      <c r="NK22">
        <v>4477</v>
      </c>
      <c r="NL22">
        <v>1547686</v>
      </c>
      <c r="NM22">
        <v>0</v>
      </c>
      <c r="NN22">
        <v>163651</v>
      </c>
      <c r="NO22">
        <v>7997</v>
      </c>
      <c r="NP22">
        <v>2482733</v>
      </c>
      <c r="NQ22">
        <v>4486889</v>
      </c>
      <c r="NR22">
        <v>-2004156</v>
      </c>
      <c r="NS22">
        <v>-83879</v>
      </c>
      <c r="NT22">
        <v>96397</v>
      </c>
      <c r="NU22">
        <v>616748</v>
      </c>
      <c r="NV22">
        <v>-520351</v>
      </c>
      <c r="NW22">
        <v>526401</v>
      </c>
      <c r="NX22">
        <v>217930</v>
      </c>
      <c r="NY22">
        <v>308471</v>
      </c>
      <c r="NZ22">
        <v>1994962</v>
      </c>
      <c r="OA22">
        <v>2349467</v>
      </c>
      <c r="OB22">
        <v>-354505</v>
      </c>
      <c r="OC22">
        <v>95885</v>
      </c>
      <c r="OD22">
        <v>8361</v>
      </c>
      <c r="OE22">
        <v>87524</v>
      </c>
      <c r="OF22">
        <v>360127</v>
      </c>
      <c r="OG22">
        <v>98060</v>
      </c>
      <c r="OH22">
        <v>262067</v>
      </c>
      <c r="OI22">
        <v>15445</v>
      </c>
      <c r="OJ22">
        <v>180466</v>
      </c>
      <c r="OK22">
        <v>-165021</v>
      </c>
      <c r="OL22">
        <v>7811655</v>
      </c>
      <c r="OM22">
        <v>7457150</v>
      </c>
      <c r="ON22">
        <v>354505</v>
      </c>
      <c r="OO22">
        <v>-93891</v>
      </c>
      <c r="OP22">
        <v>-6368</v>
      </c>
      <c r="OQ22">
        <v>-87523</v>
      </c>
      <c r="OR22">
        <v>342273</v>
      </c>
      <c r="OS22">
        <v>604340</v>
      </c>
      <c r="OT22">
        <v>-262067</v>
      </c>
      <c r="OU22">
        <v>621182</v>
      </c>
      <c r="OV22">
        <v>456161</v>
      </c>
      <c r="OW22">
        <v>165021</v>
      </c>
      <c r="OX22">
        <v>6987</v>
      </c>
      <c r="OY22">
        <v>3031027</v>
      </c>
      <c r="OZ22">
        <v>-3024040</v>
      </c>
      <c r="PA22">
        <v>0</v>
      </c>
      <c r="PB22">
        <v>6</v>
      </c>
      <c r="PC22">
        <v>63312</v>
      </c>
      <c r="PD22">
        <v>-63306</v>
      </c>
      <c r="PE22">
        <v>-1953</v>
      </c>
      <c r="PF22">
        <v>59780</v>
      </c>
      <c r="PG22">
        <v>-61733</v>
      </c>
      <c r="PH22">
        <v>1521</v>
      </c>
      <c r="PI22">
        <v>0</v>
      </c>
      <c r="PJ22">
        <v>5</v>
      </c>
      <c r="PK22">
        <v>193</v>
      </c>
      <c r="PL22">
        <v>2982018</v>
      </c>
      <c r="PM22">
        <v>0</v>
      </c>
      <c r="PN22">
        <v>62618</v>
      </c>
      <c r="PO22">
        <v>56535</v>
      </c>
      <c r="PP22">
        <v>-1642822</v>
      </c>
      <c r="PQ22">
        <v>0</v>
      </c>
      <c r="PR22">
        <v>-19537</v>
      </c>
      <c r="PS22">
        <v>-38239</v>
      </c>
      <c r="PT22">
        <v>0</v>
      </c>
      <c r="PU22">
        <v>0</v>
      </c>
      <c r="PV22">
        <v>0</v>
      </c>
      <c r="PW22">
        <v>0</v>
      </c>
      <c r="PX22">
        <v>1642822</v>
      </c>
      <c r="PY22">
        <v>0</v>
      </c>
      <c r="PZ22">
        <v>19537</v>
      </c>
      <c r="QA22">
        <v>38239</v>
      </c>
      <c r="QB22">
        <v>0</v>
      </c>
      <c r="QC22">
        <v>0</v>
      </c>
      <c r="QD22">
        <v>0</v>
      </c>
      <c r="QE22">
        <v>0</v>
      </c>
      <c r="QF22">
        <v>1642822</v>
      </c>
      <c r="QG22">
        <v>0</v>
      </c>
      <c r="QH22">
        <v>19537</v>
      </c>
      <c r="QI22">
        <v>38239</v>
      </c>
      <c r="QJ22">
        <v>29339</v>
      </c>
      <c r="QK22">
        <v>0</v>
      </c>
      <c r="QL22">
        <v>96</v>
      </c>
      <c r="QM22">
        <v>2833</v>
      </c>
      <c r="QN22">
        <v>6987</v>
      </c>
      <c r="QO22">
        <v>102254</v>
      </c>
      <c r="QP22">
        <v>-95267</v>
      </c>
      <c r="QQ22">
        <v>0</v>
      </c>
      <c r="QR22">
        <v>6</v>
      </c>
      <c r="QS22">
        <v>336</v>
      </c>
      <c r="QT22">
        <v>-330</v>
      </c>
      <c r="QU22">
        <v>-1953</v>
      </c>
      <c r="QV22">
        <v>8719</v>
      </c>
      <c r="QW22">
        <v>-10672</v>
      </c>
      <c r="QX22">
        <v>1521</v>
      </c>
      <c r="QY22">
        <v>0</v>
      </c>
      <c r="QZ22">
        <v>5</v>
      </c>
      <c r="RA22">
        <v>193</v>
      </c>
      <c r="RB22">
        <v>70733</v>
      </c>
      <c r="RC22">
        <v>0</v>
      </c>
      <c r="RD22">
        <v>232</v>
      </c>
      <c r="RE22">
        <v>5649</v>
      </c>
      <c r="RF22">
        <v>29338</v>
      </c>
      <c r="RG22">
        <v>0</v>
      </c>
      <c r="RH22">
        <v>96</v>
      </c>
      <c r="RI22">
        <v>2833</v>
      </c>
      <c r="RJ22">
        <v>-6326</v>
      </c>
      <c r="RK22">
        <v>0</v>
      </c>
      <c r="RL22">
        <v>-4</v>
      </c>
      <c r="RM22">
        <v>1998</v>
      </c>
      <c r="RN22">
        <v>108580</v>
      </c>
      <c r="RO22">
        <v>102254</v>
      </c>
      <c r="RP22">
        <v>6326</v>
      </c>
      <c r="RQ22">
        <v>0</v>
      </c>
      <c r="RR22">
        <v>340</v>
      </c>
      <c r="RS22">
        <v>336</v>
      </c>
      <c r="RT22">
        <v>4</v>
      </c>
      <c r="RU22">
        <v>6722</v>
      </c>
      <c r="RV22">
        <v>8719</v>
      </c>
      <c r="RW22">
        <v>-1997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-1285952</v>
      </c>
      <c r="SW22">
        <v>0</v>
      </c>
      <c r="SX22">
        <v>-43439</v>
      </c>
      <c r="SY22">
        <v>-12821</v>
      </c>
      <c r="SZ22">
        <v>0</v>
      </c>
      <c r="TA22">
        <v>0</v>
      </c>
      <c r="TB22">
        <v>0</v>
      </c>
      <c r="TC22">
        <v>0</v>
      </c>
      <c r="TD22">
        <v>1268463</v>
      </c>
      <c r="TE22">
        <v>0</v>
      </c>
      <c r="TF22">
        <v>42848</v>
      </c>
      <c r="TG22">
        <v>12647</v>
      </c>
      <c r="TH22">
        <v>0</v>
      </c>
      <c r="TI22">
        <v>0</v>
      </c>
      <c r="TJ22">
        <v>0</v>
      </c>
      <c r="TK22">
        <v>0</v>
      </c>
      <c r="TL22">
        <v>17489</v>
      </c>
      <c r="TM22">
        <v>0</v>
      </c>
      <c r="TN22">
        <v>591</v>
      </c>
      <c r="TO22">
        <v>174</v>
      </c>
      <c r="TP22">
        <v>1268463</v>
      </c>
      <c r="TQ22">
        <v>1285952</v>
      </c>
      <c r="TR22">
        <v>-17489</v>
      </c>
      <c r="TS22">
        <v>0</v>
      </c>
      <c r="TT22">
        <v>42848</v>
      </c>
      <c r="TU22">
        <v>43439</v>
      </c>
      <c r="TV22">
        <v>-591</v>
      </c>
      <c r="TW22">
        <v>12647</v>
      </c>
      <c r="TX22">
        <v>12821</v>
      </c>
      <c r="TY22">
        <v>-174</v>
      </c>
      <c r="TZ22">
        <v>17489</v>
      </c>
      <c r="UA22">
        <v>6326</v>
      </c>
      <c r="UB22">
        <v>11163</v>
      </c>
      <c r="UC22">
        <v>0</v>
      </c>
      <c r="UD22">
        <v>591</v>
      </c>
      <c r="UE22">
        <v>4</v>
      </c>
      <c r="UF22">
        <v>587</v>
      </c>
      <c r="UG22">
        <v>174</v>
      </c>
      <c r="UH22">
        <v>-1998</v>
      </c>
      <c r="UI22">
        <v>2172</v>
      </c>
      <c r="UJ22">
        <v>3019865</v>
      </c>
      <c r="UK22">
        <v>3031028</v>
      </c>
      <c r="UL22">
        <v>-11163</v>
      </c>
      <c r="UM22">
        <v>0</v>
      </c>
      <c r="UN22">
        <v>62726</v>
      </c>
      <c r="UO22">
        <v>63312</v>
      </c>
      <c r="UP22">
        <v>-586</v>
      </c>
      <c r="UQ22">
        <v>57608</v>
      </c>
      <c r="UR22">
        <v>59780</v>
      </c>
      <c r="US22">
        <v>-2172</v>
      </c>
      <c r="UT22">
        <v>5318069</v>
      </c>
      <c r="UU22">
        <v>1247429</v>
      </c>
      <c r="UV22">
        <v>4070640</v>
      </c>
      <c r="UW22">
        <v>13844</v>
      </c>
      <c r="UX22">
        <v>19405</v>
      </c>
      <c r="UY22">
        <v>-5561</v>
      </c>
      <c r="UZ22">
        <v>-19956</v>
      </c>
      <c r="VA22">
        <v>3010</v>
      </c>
      <c r="VB22">
        <v>-22966</v>
      </c>
      <c r="VC22">
        <v>17969</v>
      </c>
      <c r="VD22">
        <v>-36503</v>
      </c>
      <c r="VE22">
        <v>54472</v>
      </c>
      <c r="VF22">
        <v>279251</v>
      </c>
      <c r="VG22">
        <v>266697</v>
      </c>
      <c r="VH22">
        <v>12554</v>
      </c>
      <c r="VI22">
        <v>8589</v>
      </c>
      <c r="VJ22">
        <v>5628</v>
      </c>
      <c r="VK22">
        <v>2961</v>
      </c>
      <c r="VL22">
        <v>160</v>
      </c>
      <c r="VM22">
        <v>16</v>
      </c>
      <c r="VN22">
        <v>144</v>
      </c>
      <c r="VO22">
        <v>529</v>
      </c>
      <c r="VP22">
        <v>6307</v>
      </c>
      <c r="VQ22">
        <v>-5778</v>
      </c>
      <c r="VR22">
        <v>-2618357</v>
      </c>
      <c r="VS22">
        <v>19609</v>
      </c>
      <c r="VT22">
        <v>25122</v>
      </c>
      <c r="VU22">
        <v>-64997</v>
      </c>
      <c r="VV22">
        <v>4453425</v>
      </c>
      <c r="VW22">
        <v>851339</v>
      </c>
      <c r="VX22">
        <v>3602086</v>
      </c>
      <c r="VY22">
        <v>-16519</v>
      </c>
      <c r="VZ22">
        <v>8260</v>
      </c>
      <c r="WA22">
        <v>-24779</v>
      </c>
      <c r="WB22">
        <v>-24492</v>
      </c>
      <c r="WC22">
        <v>1142</v>
      </c>
      <c r="WD22">
        <v>-25634</v>
      </c>
      <c r="WE22">
        <v>70297</v>
      </c>
      <c r="WF22">
        <v>-37504</v>
      </c>
      <c r="WG22">
        <v>107801</v>
      </c>
      <c r="WH22">
        <v>265803</v>
      </c>
      <c r="WI22">
        <v>233677</v>
      </c>
      <c r="WJ22">
        <v>32126</v>
      </c>
      <c r="WK22">
        <v>4215</v>
      </c>
      <c r="WL22">
        <v>5628</v>
      </c>
      <c r="WM22">
        <v>-1413</v>
      </c>
      <c r="WN22">
        <v>160</v>
      </c>
      <c r="WO22">
        <v>16</v>
      </c>
      <c r="WP22">
        <v>144</v>
      </c>
      <c r="WQ22">
        <v>2060</v>
      </c>
      <c r="WR22">
        <v>2731</v>
      </c>
      <c r="WS22">
        <v>-671</v>
      </c>
      <c r="WT22">
        <v>-2532278</v>
      </c>
      <c r="WU22">
        <v>18587</v>
      </c>
      <c r="WV22">
        <v>25091</v>
      </c>
      <c r="WW22">
        <v>-66211</v>
      </c>
      <c r="WX22">
        <v>123880</v>
      </c>
      <c r="WY22">
        <v>925106</v>
      </c>
      <c r="WZ22">
        <v>-801226</v>
      </c>
      <c r="XA22">
        <v>-100451</v>
      </c>
      <c r="XB22">
        <v>7832</v>
      </c>
      <c r="XC22">
        <v>-5484</v>
      </c>
      <c r="XD22">
        <v>13316</v>
      </c>
      <c r="XE22">
        <v>-39642</v>
      </c>
      <c r="XF22">
        <v>-107028</v>
      </c>
      <c r="XG22">
        <v>67386</v>
      </c>
      <c r="XH22">
        <v>176361</v>
      </c>
      <c r="XI22">
        <v>477070</v>
      </c>
      <c r="XJ22">
        <v>-300709</v>
      </c>
      <c r="XK22">
        <v>19015</v>
      </c>
      <c r="XL22">
        <v>-89041</v>
      </c>
      <c r="XM22">
        <v>108056</v>
      </c>
      <c r="XN22">
        <v>-1300</v>
      </c>
      <c r="XO22">
        <v>11618</v>
      </c>
      <c r="XP22">
        <v>-12918</v>
      </c>
      <c r="XQ22">
        <v>-10185</v>
      </c>
      <c r="XR22">
        <v>98120</v>
      </c>
      <c r="XS22">
        <v>-108305</v>
      </c>
      <c r="XT22">
        <v>4843108</v>
      </c>
      <c r="XU22">
        <v>4542399</v>
      </c>
      <c r="XV22">
        <v>300709</v>
      </c>
      <c r="XW22">
        <v>-12304</v>
      </c>
      <c r="XX22">
        <v>95752</v>
      </c>
      <c r="XY22">
        <v>-108056</v>
      </c>
      <c r="XZ22">
        <v>-16500</v>
      </c>
      <c r="YA22">
        <v>-29418</v>
      </c>
      <c r="YB22">
        <v>12918</v>
      </c>
      <c r="YC22">
        <v>32715</v>
      </c>
      <c r="YD22">
        <v>-75590</v>
      </c>
      <c r="YE22">
        <v>108305</v>
      </c>
      <c r="YF22">
        <v>651498</v>
      </c>
      <c r="YG22">
        <v>1647709</v>
      </c>
      <c r="YH22">
        <v>-996211</v>
      </c>
      <c r="YI22">
        <v>-80185</v>
      </c>
      <c r="YJ22">
        <v>12605</v>
      </c>
      <c r="YK22">
        <v>54931</v>
      </c>
      <c r="YL22">
        <v>-42326</v>
      </c>
      <c r="YM22">
        <v>-35424</v>
      </c>
      <c r="YN22">
        <v>-104434</v>
      </c>
      <c r="YO22">
        <v>69010</v>
      </c>
      <c r="YP22">
        <v>510891</v>
      </c>
      <c r="YQ22">
        <v>979517</v>
      </c>
      <c r="YR22">
        <v>-468626</v>
      </c>
      <c r="YS22">
        <v>7766</v>
      </c>
      <c r="YT22">
        <v>-55410</v>
      </c>
      <c r="YU22">
        <v>63176</v>
      </c>
      <c r="YV22">
        <v>6409</v>
      </c>
      <c r="YW22">
        <v>-33617</v>
      </c>
      <c r="YX22">
        <v>40026</v>
      </c>
      <c r="YY22">
        <v>885</v>
      </c>
      <c r="YZ22">
        <v>53591</v>
      </c>
      <c r="ZA22">
        <v>-52706</v>
      </c>
      <c r="ZB22">
        <v>6248818</v>
      </c>
      <c r="ZC22">
        <v>5780192</v>
      </c>
      <c r="ZD22">
        <v>468626</v>
      </c>
      <c r="ZE22">
        <v>22433</v>
      </c>
      <c r="ZF22">
        <v>85609</v>
      </c>
      <c r="ZG22">
        <v>-63176</v>
      </c>
      <c r="ZH22">
        <v>-7191</v>
      </c>
      <c r="ZI22">
        <v>32834</v>
      </c>
      <c r="ZJ22">
        <v>-40025</v>
      </c>
      <c r="ZK22">
        <v>-16926</v>
      </c>
      <c r="ZL22">
        <v>-69632</v>
      </c>
      <c r="ZM22">
        <v>52706</v>
      </c>
      <c r="ZN22">
        <v>864644</v>
      </c>
      <c r="ZO22">
        <v>396090</v>
      </c>
      <c r="ZP22">
        <v>468554</v>
      </c>
      <c r="ZQ22">
        <v>30363</v>
      </c>
      <c r="ZR22">
        <v>11145</v>
      </c>
      <c r="ZS22">
        <v>19218</v>
      </c>
      <c r="ZT22">
        <v>4535</v>
      </c>
      <c r="ZU22">
        <v>1868</v>
      </c>
      <c r="ZV22">
        <v>2667</v>
      </c>
      <c r="ZW22">
        <v>-52328</v>
      </c>
      <c r="ZX22">
        <v>1002</v>
      </c>
      <c r="ZY22">
        <v>-53330</v>
      </c>
      <c r="ZZ22">
        <v>13448</v>
      </c>
      <c r="AAA22">
        <v>33021</v>
      </c>
      <c r="AAB22">
        <v>-19573</v>
      </c>
      <c r="AAC22">
        <v>4374</v>
      </c>
      <c r="AAD22">
        <v>0</v>
      </c>
      <c r="AAE22">
        <v>4374</v>
      </c>
      <c r="AAF22">
        <v>0</v>
      </c>
      <c r="AAG22">
        <v>-1531</v>
      </c>
      <c r="AAH22">
        <v>3575</v>
      </c>
      <c r="AAI22">
        <v>-5106</v>
      </c>
      <c r="AAJ22">
        <v>-86079</v>
      </c>
      <c r="AAK22">
        <v>1022</v>
      </c>
      <c r="AAL22">
        <v>31</v>
      </c>
      <c r="AAM22">
        <v>1214</v>
      </c>
      <c r="AAN22">
        <v>527618</v>
      </c>
      <c r="AAO22">
        <v>722603</v>
      </c>
      <c r="AAP22">
        <v>-194985</v>
      </c>
      <c r="AAQ22">
        <v>20266</v>
      </c>
      <c r="AAR22">
        <v>4773</v>
      </c>
      <c r="AAS22">
        <v>60415</v>
      </c>
      <c r="AAT22">
        <v>-55642</v>
      </c>
      <c r="AAU22">
        <v>4218</v>
      </c>
      <c r="AAV22">
        <v>2594</v>
      </c>
      <c r="AAW22">
        <v>1624</v>
      </c>
      <c r="AAX22">
        <v>334530</v>
      </c>
      <c r="AAY22">
        <v>502447</v>
      </c>
      <c r="AAZ22">
        <v>-167917</v>
      </c>
      <c r="ABA22">
        <v>-11249</v>
      </c>
      <c r="ABB22">
        <v>33631</v>
      </c>
      <c r="ABC22">
        <v>-44880</v>
      </c>
      <c r="ABD22">
        <v>7709</v>
      </c>
      <c r="ABE22">
        <v>-45235</v>
      </c>
      <c r="ABF22">
        <v>52944</v>
      </c>
      <c r="ABG22">
        <v>11070</v>
      </c>
      <c r="ABH22">
        <v>-44529</v>
      </c>
      <c r="ABI22">
        <v>55599</v>
      </c>
      <c r="ABJ22">
        <v>1405710</v>
      </c>
      <c r="ABK22">
        <v>1237793</v>
      </c>
      <c r="ABL22">
        <v>167917</v>
      </c>
      <c r="ABM22">
        <v>34737</v>
      </c>
      <c r="ABN22">
        <v>-10143</v>
      </c>
      <c r="ABO22">
        <v>44880</v>
      </c>
      <c r="ABP22">
        <v>9308</v>
      </c>
      <c r="ABQ22">
        <v>62252</v>
      </c>
      <c r="ABR22">
        <v>-52944</v>
      </c>
      <c r="ABS22">
        <v>-49641</v>
      </c>
      <c r="ABT22">
        <v>5958</v>
      </c>
      <c r="ABU22">
        <v>-55599</v>
      </c>
      <c r="ABV22">
        <v>970283</v>
      </c>
      <c r="ABW22">
        <v>2666077</v>
      </c>
      <c r="ABX22">
        <v>-1695794</v>
      </c>
      <c r="ABY22">
        <v>12759</v>
      </c>
      <c r="ABZ22">
        <v>-16132</v>
      </c>
      <c r="ACA22">
        <v>28891</v>
      </c>
      <c r="ACB22">
        <v>16240</v>
      </c>
      <c r="ACC22">
        <v>27283</v>
      </c>
      <c r="ACD22">
        <v>-11043</v>
      </c>
      <c r="ACE22">
        <v>-181002</v>
      </c>
      <c r="ACF22">
        <v>-364215</v>
      </c>
      <c r="ACG22">
        <v>183213</v>
      </c>
      <c r="ACH22">
        <v>225353</v>
      </c>
      <c r="ACI22">
        <v>16162</v>
      </c>
      <c r="ACJ22">
        <v>209191</v>
      </c>
      <c r="ACK22">
        <v>7439</v>
      </c>
      <c r="ACL22">
        <v>0</v>
      </c>
      <c r="ACM22">
        <v>7439</v>
      </c>
      <c r="ACN22">
        <v>0</v>
      </c>
      <c r="ACO22">
        <v>-52159</v>
      </c>
      <c r="ACP22">
        <v>606</v>
      </c>
      <c r="ACQ22">
        <v>-52765</v>
      </c>
      <c r="ACR22">
        <v>957999</v>
      </c>
      <c r="ACS22">
        <v>-1144</v>
      </c>
      <c r="ACT22">
        <v>1939</v>
      </c>
      <c r="ACU22">
        <v>24447</v>
      </c>
      <c r="ACV22">
        <v>316525</v>
      </c>
      <c r="ACW22">
        <v>-17133</v>
      </c>
      <c r="ACX22">
        <v>3207</v>
      </c>
      <c r="ACY22">
        <v>33125</v>
      </c>
      <c r="ACZ22">
        <v>836759</v>
      </c>
      <c r="ADA22">
        <v>624679</v>
      </c>
      <c r="ADB22">
        <v>212080</v>
      </c>
      <c r="ADC22">
        <v>9662</v>
      </c>
      <c r="ADD22">
        <v>27715</v>
      </c>
      <c r="ADE22">
        <v>-18053</v>
      </c>
      <c r="ADF22">
        <v>21657</v>
      </c>
      <c r="ADG22">
        <v>15760</v>
      </c>
      <c r="ADH22">
        <v>5897</v>
      </c>
      <c r="ADI22">
        <v>-241865</v>
      </c>
      <c r="ADJ22">
        <v>-53845</v>
      </c>
      <c r="ADK22">
        <v>-188020</v>
      </c>
      <c r="ADL22">
        <v>2470159</v>
      </c>
      <c r="ADM22">
        <v>2682239</v>
      </c>
      <c r="ADN22">
        <v>-212080</v>
      </c>
      <c r="ADO22">
        <v>1921</v>
      </c>
      <c r="ADP22">
        <v>-16132</v>
      </c>
      <c r="ADQ22">
        <v>18053</v>
      </c>
      <c r="ADR22">
        <v>21386</v>
      </c>
      <c r="ADS22">
        <v>27283</v>
      </c>
      <c r="ADT22">
        <v>-5897</v>
      </c>
      <c r="ADU22">
        <v>-175588</v>
      </c>
      <c r="ADV22">
        <v>-363609</v>
      </c>
      <c r="ADW22">
        <v>188021</v>
      </c>
      <c r="ADX22">
        <v>29236</v>
      </c>
      <c r="ADY22">
        <v>13746</v>
      </c>
      <c r="ADZ22">
        <v>15490</v>
      </c>
      <c r="AEA22">
        <v>1</v>
      </c>
      <c r="AEB22">
        <v>-511</v>
      </c>
      <c r="AEC22">
        <v>-213</v>
      </c>
      <c r="AED22">
        <v>-298</v>
      </c>
      <c r="AEE22">
        <v>1431</v>
      </c>
      <c r="AEF22">
        <v>1346</v>
      </c>
      <c r="AEG22">
        <v>85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13746</v>
      </c>
      <c r="AEQ22">
        <v>0</v>
      </c>
      <c r="AER22">
        <v>-213</v>
      </c>
      <c r="AES22">
        <v>-298</v>
      </c>
      <c r="AET22">
        <v>85</v>
      </c>
      <c r="AEU22">
        <v>1345</v>
      </c>
      <c r="AEV22">
        <v>1430</v>
      </c>
      <c r="AEW22">
        <v>-85</v>
      </c>
      <c r="AEX22">
        <v>29236</v>
      </c>
      <c r="AEY22">
        <v>13746</v>
      </c>
      <c r="AEZ22">
        <v>15490</v>
      </c>
      <c r="AFA22">
        <v>1</v>
      </c>
      <c r="AFB22">
        <v>-511</v>
      </c>
      <c r="AFC22">
        <v>-213</v>
      </c>
      <c r="AFD22">
        <v>-298</v>
      </c>
      <c r="AFE22">
        <v>1431</v>
      </c>
      <c r="AFF22">
        <v>1346</v>
      </c>
      <c r="AFG22">
        <v>85</v>
      </c>
      <c r="AFH22">
        <v>470426</v>
      </c>
      <c r="AFI22">
        <v>616476</v>
      </c>
      <c r="AFJ22">
        <v>-146050</v>
      </c>
      <c r="AFK22">
        <v>-90181</v>
      </c>
      <c r="AFL22">
        <v>19461</v>
      </c>
      <c r="AFM22">
        <v>-109642</v>
      </c>
      <c r="AFN22">
        <v>42763</v>
      </c>
      <c r="AFO22">
        <v>666</v>
      </c>
      <c r="AFP22">
        <v>42097</v>
      </c>
      <c r="AFQ22">
        <v>65616</v>
      </c>
      <c r="AFR22">
        <v>-170050</v>
      </c>
      <c r="AFS22">
        <v>235666</v>
      </c>
      <c r="AFT22">
        <v>108642</v>
      </c>
      <c r="AFU22">
        <v>197736</v>
      </c>
      <c r="AFV22">
        <v>-89094</v>
      </c>
      <c r="AFW22">
        <v>10571</v>
      </c>
      <c r="AFX22">
        <v>1814</v>
      </c>
      <c r="AFY22">
        <v>8757</v>
      </c>
      <c r="AFZ22">
        <v>-5</v>
      </c>
      <c r="AGA22">
        <v>-38723</v>
      </c>
      <c r="AGB22">
        <v>20338</v>
      </c>
      <c r="AGC22">
        <v>-59061</v>
      </c>
      <c r="AGD22">
        <v>42707</v>
      </c>
      <c r="AGE22">
        <v>81642</v>
      </c>
      <c r="AGF22">
        <v>-38935</v>
      </c>
      <c r="AGG22">
        <v>22952</v>
      </c>
      <c r="AGH22">
        <v>0</v>
      </c>
      <c r="AGI22">
        <v>498</v>
      </c>
      <c r="AGJ22">
        <v>14242</v>
      </c>
      <c r="AGK22">
        <v>-13744</v>
      </c>
      <c r="AGL22">
        <v>1250524</v>
      </c>
      <c r="AGM22">
        <v>1043804</v>
      </c>
      <c r="AGN22">
        <v>206720</v>
      </c>
      <c r="AGO22">
        <v>-238880</v>
      </c>
      <c r="AGP22">
        <v>-307280</v>
      </c>
      <c r="AGQ22">
        <v>68400</v>
      </c>
      <c r="AGR22">
        <v>-39017</v>
      </c>
      <c r="AGS22">
        <v>-7719</v>
      </c>
      <c r="AGT22">
        <v>-31298</v>
      </c>
      <c r="AGU22">
        <v>383938</v>
      </c>
      <c r="AGV22">
        <v>536458</v>
      </c>
      <c r="AGW22">
        <v>-152520</v>
      </c>
      <c r="AGX22">
        <v>131774</v>
      </c>
      <c r="AGY22">
        <v>64415</v>
      </c>
      <c r="AGZ22">
        <v>67359</v>
      </c>
      <c r="AHA22">
        <v>36023</v>
      </c>
      <c r="AHB22">
        <v>26489</v>
      </c>
      <c r="AHC22">
        <v>9534</v>
      </c>
      <c r="AHD22">
        <v>-108737</v>
      </c>
      <c r="AHE22">
        <v>-97943</v>
      </c>
      <c r="AHF22">
        <v>-10794</v>
      </c>
      <c r="AHG22">
        <v>18853</v>
      </c>
      <c r="AHH22">
        <v>29193</v>
      </c>
      <c r="AHI22">
        <v>-10340</v>
      </c>
      <c r="AHJ22">
        <v>1872299</v>
      </c>
      <c r="AHK22">
        <v>1939658</v>
      </c>
      <c r="AHL22">
        <v>-67359</v>
      </c>
      <c r="AHM22">
        <v>-318491</v>
      </c>
      <c r="AHN22">
        <v>-308957</v>
      </c>
      <c r="AHO22">
        <v>-9534</v>
      </c>
      <c r="AHP22">
        <v>3741</v>
      </c>
      <c r="AHQ22">
        <v>-7053</v>
      </c>
      <c r="AHR22">
        <v>10794</v>
      </c>
      <c r="AHS22">
        <v>411329</v>
      </c>
      <c r="AHT22">
        <v>400989</v>
      </c>
      <c r="AHU22">
        <v>10340</v>
      </c>
      <c r="AHV22">
        <v>15680319</v>
      </c>
      <c r="AHW22">
        <v>15977498</v>
      </c>
      <c r="AHX22">
        <v>-297179</v>
      </c>
      <c r="AHY22">
        <v>-51435</v>
      </c>
      <c r="AHZ22">
        <v>32917</v>
      </c>
      <c r="AIA22">
        <v>-84352</v>
      </c>
      <c r="AIB22">
        <v>67939</v>
      </c>
      <c r="AIC22">
        <v>125345</v>
      </c>
      <c r="AID22">
        <v>-57406</v>
      </c>
      <c r="AIE22">
        <v>-267214</v>
      </c>
      <c r="AIF22">
        <v>-320228</v>
      </c>
      <c r="AIG22">
        <v>53014</v>
      </c>
      <c r="AIH22">
        <v>1187471</v>
      </c>
      <c r="AII22">
        <v>1296909</v>
      </c>
      <c r="AIJ22">
        <v>-109438</v>
      </c>
      <c r="AIK22">
        <v>17436</v>
      </c>
      <c r="AIL22">
        <v>7442</v>
      </c>
      <c r="AIM22">
        <v>9994</v>
      </c>
      <c r="AIN22">
        <v>-1187</v>
      </c>
      <c r="AIO22">
        <v>-18704</v>
      </c>
      <c r="AIP22">
        <v>17517</v>
      </c>
      <c r="AIQ22">
        <v>-89595</v>
      </c>
      <c r="AIR22">
        <v>-53986</v>
      </c>
      <c r="AIS22">
        <v>-35609</v>
      </c>
      <c r="AIT22">
        <v>6063859</v>
      </c>
      <c r="AIU22">
        <v>2706809</v>
      </c>
      <c r="AIV22">
        <v>3357050</v>
      </c>
      <c r="AIW22">
        <v>-1144</v>
      </c>
      <c r="AIX22">
        <v>-42560</v>
      </c>
      <c r="AIY22">
        <v>41416</v>
      </c>
      <c r="AIZ22">
        <v>234056</v>
      </c>
      <c r="AJA22">
        <v>-25122</v>
      </c>
      <c r="AJB22">
        <v>259178</v>
      </c>
      <c r="AJC22">
        <v>107932</v>
      </c>
      <c r="AJD22">
        <v>78203</v>
      </c>
      <c r="AJE22">
        <v>29729</v>
      </c>
      <c r="AJF22">
        <v>5051893</v>
      </c>
      <c r="AJG22">
        <v>7355269</v>
      </c>
      <c r="AJH22">
        <v>-2303376</v>
      </c>
      <c r="AJI22">
        <v>-360009</v>
      </c>
      <c r="AJJ22">
        <v>-227095</v>
      </c>
      <c r="AJK22">
        <v>-132914</v>
      </c>
      <c r="AJL22">
        <v>238820</v>
      </c>
      <c r="AJM22">
        <v>662552</v>
      </c>
      <c r="AJN22">
        <v>-423732</v>
      </c>
      <c r="AJO22">
        <v>779552</v>
      </c>
      <c r="AJP22">
        <v>648289</v>
      </c>
      <c r="AJQ22">
        <v>131263</v>
      </c>
      <c r="AJR22">
        <v>5262158</v>
      </c>
      <c r="AJS22">
        <v>5893726</v>
      </c>
      <c r="AJT22">
        <v>-631568</v>
      </c>
      <c r="AJU22">
        <v>154876</v>
      </c>
      <c r="AJV22">
        <v>-10981</v>
      </c>
      <c r="AJW22">
        <v>165857</v>
      </c>
      <c r="AJX22">
        <v>282722</v>
      </c>
      <c r="AJY22">
        <v>78493</v>
      </c>
      <c r="AJZ22">
        <v>204229</v>
      </c>
      <c r="AKA22">
        <v>-151523</v>
      </c>
      <c r="AKB22">
        <v>26873</v>
      </c>
      <c r="AKC22">
        <v>-178396</v>
      </c>
      <c r="AKD22">
        <v>27983542</v>
      </c>
      <c r="AKE22">
        <v>27336485</v>
      </c>
      <c r="AKF22">
        <v>647057</v>
      </c>
      <c r="AKG22">
        <v>-395153</v>
      </c>
      <c r="AKH22">
        <v>-229297</v>
      </c>
      <c r="AKI22">
        <v>-165856</v>
      </c>
      <c r="AKJ22">
        <v>539628</v>
      </c>
      <c r="AKK22">
        <v>744070</v>
      </c>
      <c r="AKL22">
        <v>-204442</v>
      </c>
      <c r="AKM22">
        <v>530676</v>
      </c>
      <c r="AKN22">
        <v>352279</v>
      </c>
      <c r="AKO22">
        <v>178397</v>
      </c>
      <c r="AKP22">
        <v>8576</v>
      </c>
      <c r="AKQ22">
        <v>8576</v>
      </c>
      <c r="AKR22">
        <v>1941913</v>
      </c>
      <c r="AKS22">
        <v>965249</v>
      </c>
      <c r="AKT22">
        <v>2907162</v>
      </c>
      <c r="AKU22">
        <v>2822</v>
      </c>
      <c r="AKV22">
        <v>17473</v>
      </c>
      <c r="AKW22">
        <v>20295</v>
      </c>
      <c r="AKX22">
        <v>78182</v>
      </c>
      <c r="AKY22">
        <v>961096</v>
      </c>
      <c r="AKZ22">
        <v>2360004</v>
      </c>
      <c r="ALA22">
        <v>26279</v>
      </c>
      <c r="ALB22">
        <v>183688</v>
      </c>
      <c r="ALC22">
        <v>10682</v>
      </c>
      <c r="ALD22">
        <v>256990</v>
      </c>
      <c r="ALE22">
        <v>477640</v>
      </c>
      <c r="ALF22">
        <v>16495</v>
      </c>
      <c r="ALG22">
        <v>8541</v>
      </c>
      <c r="ALH22">
        <v>4862</v>
      </c>
      <c r="ALI22">
        <v>62075</v>
      </c>
      <c r="ALJ22">
        <v>91973</v>
      </c>
      <c r="ALK22">
        <v>18397</v>
      </c>
      <c r="ALL22">
        <v>113775</v>
      </c>
      <c r="ALM22">
        <v>101350</v>
      </c>
      <c r="ALN22">
        <v>683669</v>
      </c>
      <c r="ALO22">
        <v>917190</v>
      </c>
      <c r="ALP22">
        <v>55</v>
      </c>
      <c r="ALQ22">
        <v>16390</v>
      </c>
      <c r="ALR22">
        <v>16445</v>
      </c>
      <c r="ALS22">
        <v>2983899</v>
      </c>
      <c r="ALT22">
        <v>33505</v>
      </c>
      <c r="ALU22">
        <v>663632</v>
      </c>
      <c r="ALV22">
        <v>297483</v>
      </c>
      <c r="ALW22">
        <v>1077992</v>
      </c>
      <c r="ALX22">
        <v>2072613</v>
      </c>
      <c r="ALY22">
        <v>33479</v>
      </c>
      <c r="ALZ22">
        <v>415680</v>
      </c>
      <c r="AMA22">
        <v>268693</v>
      </c>
      <c r="AMB22">
        <v>609485</v>
      </c>
      <c r="AMC22">
        <v>1327337</v>
      </c>
      <c r="AMD22">
        <v>27</v>
      </c>
      <c r="AME22">
        <v>247952</v>
      </c>
      <c r="AMF22">
        <v>28790</v>
      </c>
      <c r="AMG22">
        <v>468506</v>
      </c>
      <c r="AMH22">
        <v>745276</v>
      </c>
      <c r="AMI22">
        <v>9785</v>
      </c>
      <c r="AMJ22">
        <v>175147</v>
      </c>
      <c r="AMK22">
        <v>2943</v>
      </c>
      <c r="AML22">
        <v>161052</v>
      </c>
      <c r="AMM22">
        <v>348927</v>
      </c>
      <c r="AMN22">
        <v>6383181</v>
      </c>
      <c r="AMO22">
        <v>-520797</v>
      </c>
      <c r="AMP22">
        <v>-955867</v>
      </c>
      <c r="AMQ22">
        <v>-1476664</v>
      </c>
      <c r="AMR22">
        <v>107941</v>
      </c>
      <c r="AMS22">
        <v>382585</v>
      </c>
      <c r="AMT22">
        <v>222753</v>
      </c>
      <c r="AMU22">
        <v>1046287</v>
      </c>
      <c r="AMV22">
        <v>2027171</v>
      </c>
      <c r="AMW22">
        <v>-11373</v>
      </c>
      <c r="AMX22">
        <v>-11373</v>
      </c>
      <c r="AMY22">
        <v>-73292</v>
      </c>
      <c r="AMZ22">
        <v>-83273</v>
      </c>
      <c r="ANA22">
        <v>-221982</v>
      </c>
      <c r="ANB22">
        <v>-389920</v>
      </c>
      <c r="ANC22">
        <v>-73292</v>
      </c>
      <c r="AND22">
        <v>-87460</v>
      </c>
      <c r="ANE22">
        <v>-228342</v>
      </c>
      <c r="ANF22">
        <v>-400468</v>
      </c>
      <c r="ANG22">
        <v>969507</v>
      </c>
      <c r="ANH22">
        <v>0</v>
      </c>
      <c r="ANI22">
        <v>0</v>
      </c>
      <c r="ANJ22">
        <v>-933</v>
      </c>
      <c r="ANK22">
        <v>-6360</v>
      </c>
      <c r="ANL22">
        <v>-7293</v>
      </c>
      <c r="ANM22">
        <v>0</v>
      </c>
      <c r="ANN22">
        <v>0</v>
      </c>
      <c r="ANO22">
        <v>-3255</v>
      </c>
      <c r="ANP22">
        <v>0</v>
      </c>
      <c r="ANQ22">
        <v>-3255</v>
      </c>
      <c r="ANR22">
        <v>53014</v>
      </c>
      <c r="ANS22">
        <v>-35609</v>
      </c>
      <c r="ANT22">
        <v>29729</v>
      </c>
      <c r="ANU22">
        <v>131263</v>
      </c>
      <c r="ANV22">
        <v>-178397</v>
      </c>
      <c r="ANW22">
        <v>178397</v>
      </c>
      <c r="ANX22">
        <v>0</v>
      </c>
      <c r="ANY22">
        <v>3660</v>
      </c>
      <c r="ANZ22">
        <v>-1830</v>
      </c>
      <c r="AOA22">
        <v>-1667</v>
      </c>
      <c r="AOB22">
        <v>-163</v>
      </c>
      <c r="AOC22">
        <v>163</v>
      </c>
      <c r="AOD22">
        <v>28338</v>
      </c>
      <c r="AOE22">
        <v>248401</v>
      </c>
      <c r="AOF22">
        <v>276739</v>
      </c>
      <c r="AOG22">
        <v>-12118</v>
      </c>
      <c r="AOH22">
        <v>31841</v>
      </c>
      <c r="AOI22">
        <v>19723</v>
      </c>
      <c r="AOJ22">
        <v>81589</v>
      </c>
      <c r="AOK22">
        <v>43889</v>
      </c>
      <c r="AOL22">
        <v>125478</v>
      </c>
      <c r="AOM22">
        <v>-23731</v>
      </c>
      <c r="AON22">
        <v>208741</v>
      </c>
      <c r="AOO22">
        <v>185010</v>
      </c>
      <c r="AOP22">
        <v>-74078</v>
      </c>
      <c r="AOQ22">
        <v>180216</v>
      </c>
      <c r="AOR22">
        <v>106138</v>
      </c>
      <c r="AOS22">
        <v>74078</v>
      </c>
      <c r="AOT22">
        <v>532872</v>
      </c>
      <c r="AOU22">
        <v>606950</v>
      </c>
      <c r="AOV22">
        <v>27044</v>
      </c>
      <c r="AOW22">
        <v>69657</v>
      </c>
      <c r="AOX22">
        <v>96701</v>
      </c>
      <c r="AOY22">
        <v>4686</v>
      </c>
      <c r="AOZ22">
        <v>31315</v>
      </c>
      <c r="APA22">
        <v>-26913</v>
      </c>
      <c r="APB22">
        <v>163125</v>
      </c>
      <c r="APC22">
        <v>136212</v>
      </c>
      <c r="APD22">
        <v>-36132</v>
      </c>
      <c r="APE22">
        <v>104993</v>
      </c>
      <c r="APF22">
        <v>68861</v>
      </c>
      <c r="APG22">
        <v>36131</v>
      </c>
      <c r="APH22">
        <v>232782</v>
      </c>
      <c r="API22">
        <v>268913</v>
      </c>
      <c r="APJ22">
        <v>-86931</v>
      </c>
      <c r="APK22">
        <v>94261</v>
      </c>
      <c r="APL22">
        <v>7330</v>
      </c>
      <c r="APM22">
        <v>0</v>
      </c>
      <c r="APN22">
        <v>80939</v>
      </c>
      <c r="APO22">
        <v>4986</v>
      </c>
      <c r="APP22">
        <v>1007</v>
      </c>
      <c r="APQ22">
        <v>1616</v>
      </c>
      <c r="APR22">
        <v>2623</v>
      </c>
      <c r="APS22">
        <v>-1007</v>
      </c>
      <c r="APT22">
        <v>94261</v>
      </c>
      <c r="APU22">
        <v>93254</v>
      </c>
      <c r="APV22">
        <v>0</v>
      </c>
      <c r="APW22">
        <v>2515</v>
      </c>
      <c r="APX22">
        <v>3107</v>
      </c>
      <c r="APY22">
        <v>-2515</v>
      </c>
      <c r="APZ22">
        <v>5621</v>
      </c>
      <c r="AQA22">
        <v>84314</v>
      </c>
      <c r="AQB22">
        <v>86404</v>
      </c>
      <c r="AQC22">
        <v>170718</v>
      </c>
      <c r="AQD22">
        <v>-19318</v>
      </c>
      <c r="AQE22">
        <v>31841</v>
      </c>
      <c r="AQF22">
        <v>12523</v>
      </c>
      <c r="AQG22">
        <v>-30664</v>
      </c>
      <c r="AQH22">
        <v>40782</v>
      </c>
      <c r="AQI22">
        <v>10118</v>
      </c>
      <c r="AQJ22">
        <v>-12354</v>
      </c>
      <c r="AQK22">
        <v>44573</v>
      </c>
      <c r="AQL22">
        <v>32219</v>
      </c>
      <c r="AQM22">
        <v>-21978</v>
      </c>
      <c r="AQN22">
        <v>60024</v>
      </c>
      <c r="AQO22">
        <v>38046</v>
      </c>
      <c r="AQP22">
        <v>21978</v>
      </c>
      <c r="AQQ22">
        <v>203600</v>
      </c>
      <c r="AQR22">
        <v>225578</v>
      </c>
      <c r="AQS22">
        <v>3911</v>
      </c>
      <c r="AQT22">
        <v>-1921</v>
      </c>
      <c r="AQU22">
        <v>1990</v>
      </c>
      <c r="AQV22">
        <v>0</v>
      </c>
      <c r="AQW22">
        <v>0</v>
      </c>
      <c r="AQX22">
        <v>13065</v>
      </c>
      <c r="AQY22">
        <v>-1472</v>
      </c>
      <c r="AQZ22">
        <v>11593</v>
      </c>
      <c r="ARA22">
        <v>-16975</v>
      </c>
      <c r="ARB22">
        <v>13583</v>
      </c>
      <c r="ARC22">
        <v>-3392</v>
      </c>
      <c r="ARD22">
        <v>16975</v>
      </c>
      <c r="ARE22">
        <v>-3392</v>
      </c>
      <c r="ARF22">
        <v>13583</v>
      </c>
      <c r="ARG22">
        <v>65717</v>
      </c>
      <c r="ARH22">
        <v>61873</v>
      </c>
      <c r="ARI22">
        <v>112261</v>
      </c>
      <c r="ARJ22">
        <v>346210</v>
      </c>
      <c r="ARK22">
        <v>586061</v>
      </c>
      <c r="ARL22">
        <v>145022</v>
      </c>
      <c r="ARM22">
        <v>20195</v>
      </c>
      <c r="ARN22">
        <v>-165900</v>
      </c>
      <c r="ARO22">
        <v>0</v>
      </c>
      <c r="ARP22">
        <v>683</v>
      </c>
      <c r="ARQ22">
        <v>1281</v>
      </c>
      <c r="ARR22">
        <v>1964</v>
      </c>
      <c r="ARS22">
        <v>-683</v>
      </c>
      <c r="ART22">
        <v>165900</v>
      </c>
      <c r="ARU22">
        <v>165217</v>
      </c>
      <c r="ARV22">
        <v>-68599</v>
      </c>
      <c r="ARW22">
        <v>-352425</v>
      </c>
      <c r="ARX22">
        <v>418132</v>
      </c>
      <c r="ARY22">
        <v>0</v>
      </c>
      <c r="ARZ22">
        <v>2891</v>
      </c>
      <c r="ASA22">
        <v>1077</v>
      </c>
      <c r="ASB22">
        <v>3968</v>
      </c>
      <c r="ASC22">
        <v>-2892</v>
      </c>
      <c r="ASD22">
        <v>421024</v>
      </c>
      <c r="ASE22">
        <v>418132</v>
      </c>
      <c r="ASF22">
        <v>-890</v>
      </c>
      <c r="ASG22">
        <v>37224</v>
      </c>
      <c r="ASH22">
        <v>36334</v>
      </c>
      <c r="ASI22">
        <v>-37106</v>
      </c>
      <c r="ASJ22">
        <v>56658</v>
      </c>
      <c r="ASK22">
        <v>19552</v>
      </c>
      <c r="ASL22">
        <v>19702</v>
      </c>
      <c r="ASM22">
        <v>56435</v>
      </c>
      <c r="ASN22">
        <v>76137</v>
      </c>
      <c r="ASO22">
        <v>-20357</v>
      </c>
      <c r="ASP22">
        <v>29855</v>
      </c>
      <c r="ASQ22">
        <v>9498</v>
      </c>
      <c r="ASR22">
        <v>38651</v>
      </c>
      <c r="ASS22">
        <v>11324</v>
      </c>
      <c r="AST22">
        <v>49975</v>
      </c>
      <c r="ASU22">
        <v>-38651</v>
      </c>
      <c r="ASV22">
        <v>180172</v>
      </c>
      <c r="ASW22">
        <v>141521</v>
      </c>
      <c r="ASX22">
        <v>1307</v>
      </c>
      <c r="ASY22">
        <v>-35988</v>
      </c>
      <c r="ASZ22">
        <v>41094</v>
      </c>
      <c r="ATA22">
        <v>5106</v>
      </c>
      <c r="ATB22">
        <v>7428</v>
      </c>
      <c r="ATC22">
        <v>16753</v>
      </c>
      <c r="ATD22">
        <v>-7404</v>
      </c>
      <c r="ATE22">
        <v>7404</v>
      </c>
      <c r="ATF22">
        <v>41094</v>
      </c>
      <c r="ATG22">
        <v>48498</v>
      </c>
      <c r="ATH22">
        <v>-17786</v>
      </c>
      <c r="ATI22">
        <v>-119</v>
      </c>
      <c r="ATJ22">
        <v>119</v>
      </c>
      <c r="ATK22">
        <v>17786</v>
      </c>
      <c r="ATL22">
        <v>17905</v>
      </c>
      <c r="ATM22">
        <v>1307</v>
      </c>
      <c r="ATN22">
        <v>-18202</v>
      </c>
      <c r="ATO22">
        <v>23308</v>
      </c>
      <c r="ATP22">
        <v>5106</v>
      </c>
      <c r="ATQ22">
        <v>7428</v>
      </c>
      <c r="ATR22">
        <v>16753</v>
      </c>
      <c r="ATS22">
        <v>-7285</v>
      </c>
      <c r="ATT22">
        <v>7285</v>
      </c>
      <c r="ATU22">
        <v>23308</v>
      </c>
      <c r="ATV22">
        <v>30593</v>
      </c>
      <c r="ATW22">
        <v>282192</v>
      </c>
      <c r="ATX22">
        <v>3319</v>
      </c>
      <c r="ATY22">
        <v>-3318</v>
      </c>
      <c r="ATZ22">
        <v>285510</v>
      </c>
      <c r="AUA22">
        <v>282192</v>
      </c>
      <c r="AUB22">
        <v>-10359</v>
      </c>
      <c r="AUC22">
        <v>616572</v>
      </c>
      <c r="AUD22">
        <v>-553757</v>
      </c>
      <c r="AUE22">
        <v>-42613</v>
      </c>
      <c r="AUF22">
        <v>-9844</v>
      </c>
      <c r="AUG22">
        <v>10703</v>
      </c>
      <c r="AUH22">
        <v>859</v>
      </c>
      <c r="AUI22">
        <v>9844</v>
      </c>
      <c r="AUJ22">
        <v>606728</v>
      </c>
      <c r="AUK22">
        <v>616572</v>
      </c>
      <c r="AUL22">
        <v>2015</v>
      </c>
      <c r="AUM22">
        <v>2015</v>
      </c>
      <c r="AUN22">
        <v>2015</v>
      </c>
      <c r="AUO22">
        <v>2015</v>
      </c>
      <c r="AUP22">
        <v>2015</v>
      </c>
      <c r="AUQ22">
        <v>2015</v>
      </c>
      <c r="AUR22">
        <v>-7842</v>
      </c>
      <c r="AUS22">
        <v>44782</v>
      </c>
      <c r="AUT22">
        <v>2916</v>
      </c>
      <c r="AUU22">
        <v>47698</v>
      </c>
      <c r="AUV22">
        <v>-17585</v>
      </c>
      <c r="AUW22">
        <v>-19356</v>
      </c>
      <c r="AUX22">
        <v>0</v>
      </c>
      <c r="AUY22">
        <v>47698</v>
      </c>
      <c r="AUZ22">
        <v>-7842</v>
      </c>
      <c r="AVA22">
        <v>326974</v>
      </c>
      <c r="AVB22">
        <v>2916</v>
      </c>
      <c r="AVC22">
        <v>329890</v>
      </c>
      <c r="AVD22">
        <v>-17585</v>
      </c>
      <c r="AVE22">
        <v>-19356</v>
      </c>
      <c r="AVF22">
        <v>3319</v>
      </c>
      <c r="AVG22">
        <v>-3319</v>
      </c>
      <c r="AVH22">
        <v>333209</v>
      </c>
      <c r="AVI22">
        <v>329890</v>
      </c>
      <c r="AVJ22">
        <v>-52778</v>
      </c>
      <c r="AVK22">
        <v>-326021</v>
      </c>
      <c r="AVL22">
        <v>979343</v>
      </c>
      <c r="AVM22">
        <v>59484</v>
      </c>
      <c r="AVN22">
        <v>1038827</v>
      </c>
      <c r="AVO22">
        <v>-610773</v>
      </c>
      <c r="AVP22">
        <v>10229</v>
      </c>
      <c r="AVQ22">
        <v>8442</v>
      </c>
      <c r="AVR22">
        <v>18671</v>
      </c>
      <c r="AVS22">
        <v>-10229</v>
      </c>
      <c r="AVT22">
        <v>1049056</v>
      </c>
      <c r="AVU22">
        <v>1038827</v>
      </c>
      <c r="AVV22">
        <v>142140</v>
      </c>
      <c r="AVW22">
        <v>582670</v>
      </c>
      <c r="AVX22">
        <v>991706</v>
      </c>
      <c r="AVY22">
        <v>346210</v>
      </c>
      <c r="AVZ22">
        <v>2062725</v>
      </c>
      <c r="AWA22">
        <v>130757</v>
      </c>
      <c r="AWB22">
        <v>523916</v>
      </c>
      <c r="AWC22">
        <v>923548</v>
      </c>
      <c r="AWD22">
        <v>146016</v>
      </c>
      <c r="AWE22">
        <v>1724237</v>
      </c>
    </row>
    <row r="23" spans="1:1279" x14ac:dyDescent="0.2">
      <c r="A23" t="s">
        <v>1372</v>
      </c>
      <c r="B23">
        <v>41981</v>
      </c>
      <c r="C23">
        <v>58892</v>
      </c>
      <c r="D23">
        <v>171440</v>
      </c>
      <c r="E23">
        <v>414275</v>
      </c>
      <c r="F23">
        <v>686589</v>
      </c>
      <c r="G23">
        <v>-525490</v>
      </c>
      <c r="H23">
        <v>-980770</v>
      </c>
      <c r="I23">
        <v>-1506260</v>
      </c>
      <c r="J23">
        <v>-1330</v>
      </c>
      <c r="K23">
        <v>1330</v>
      </c>
      <c r="L23">
        <v>0</v>
      </c>
      <c r="M23">
        <v>-8818</v>
      </c>
      <c r="N23">
        <v>7291</v>
      </c>
      <c r="O23">
        <v>-1527</v>
      </c>
      <c r="P23">
        <v>4680</v>
      </c>
      <c r="Q23">
        <v>16188</v>
      </c>
      <c r="R23">
        <v>20868</v>
      </c>
      <c r="S23">
        <v>5457</v>
      </c>
      <c r="T23">
        <v>4614</v>
      </c>
      <c r="U23">
        <v>10071</v>
      </c>
      <c r="V23">
        <v>10</v>
      </c>
      <c r="W23">
        <v>854</v>
      </c>
      <c r="X23">
        <v>864</v>
      </c>
      <c r="Y23">
        <v>-10</v>
      </c>
      <c r="Z23">
        <v>29422</v>
      </c>
      <c r="AA23">
        <v>29412</v>
      </c>
      <c r="AB23">
        <v>-77352</v>
      </c>
      <c r="AC23">
        <v>0</v>
      </c>
      <c r="AD23">
        <v>77352</v>
      </c>
      <c r="AE23">
        <v>0</v>
      </c>
      <c r="AF23">
        <v>0</v>
      </c>
      <c r="AG23">
        <v>0</v>
      </c>
      <c r="AH23">
        <v>77352</v>
      </c>
      <c r="AI23">
        <v>77352</v>
      </c>
      <c r="AJ23">
        <v>3662</v>
      </c>
      <c r="AK23">
        <v>58892</v>
      </c>
      <c r="AL23">
        <v>77267</v>
      </c>
      <c r="AM23">
        <v>206105</v>
      </c>
      <c r="AN23">
        <v>345927</v>
      </c>
      <c r="AO23">
        <v>-1101724</v>
      </c>
      <c r="AP23">
        <v>3962608</v>
      </c>
      <c r="AQ23">
        <v>3781111</v>
      </c>
      <c r="AR23">
        <v>181497</v>
      </c>
      <c r="AS23">
        <v>13472</v>
      </c>
      <c r="AT23">
        <v>-15983</v>
      </c>
      <c r="AU23">
        <v>29455</v>
      </c>
      <c r="AV23">
        <v>124983</v>
      </c>
      <c r="AW23">
        <v>57034</v>
      </c>
      <c r="AX23">
        <v>67949</v>
      </c>
      <c r="AY23">
        <v>31477</v>
      </c>
      <c r="AZ23">
        <v>176382</v>
      </c>
      <c r="BA23">
        <v>-144905</v>
      </c>
      <c r="BB23">
        <v>138004</v>
      </c>
      <c r="BC23">
        <v>805527</v>
      </c>
      <c r="BD23">
        <v>-667523</v>
      </c>
      <c r="BE23">
        <v>7</v>
      </c>
      <c r="BF23">
        <v>0</v>
      </c>
      <c r="BG23">
        <v>7</v>
      </c>
      <c r="BH23">
        <v>871</v>
      </c>
      <c r="BI23">
        <v>17002</v>
      </c>
      <c r="BJ23">
        <v>-16131</v>
      </c>
      <c r="BK23">
        <v>-8681</v>
      </c>
      <c r="BL23">
        <v>-27789</v>
      </c>
      <c r="BM23">
        <v>19108</v>
      </c>
      <c r="BN23">
        <v>75783</v>
      </c>
      <c r="BO23">
        <v>7522</v>
      </c>
      <c r="BP23">
        <v>68261</v>
      </c>
      <c r="BQ23">
        <v>0</v>
      </c>
      <c r="BR23">
        <v>10282</v>
      </c>
      <c r="BS23">
        <v>0</v>
      </c>
      <c r="BT23">
        <v>10282</v>
      </c>
      <c r="BU23">
        <v>-11336</v>
      </c>
      <c r="BV23">
        <v>712</v>
      </c>
      <c r="BW23">
        <v>-12048</v>
      </c>
      <c r="BX23">
        <v>3699807</v>
      </c>
      <c r="BY23">
        <v>3522233</v>
      </c>
      <c r="BZ23">
        <v>177574</v>
      </c>
      <c r="CA23">
        <v>6572</v>
      </c>
      <c r="CB23">
        <v>-16853</v>
      </c>
      <c r="CC23">
        <v>23425</v>
      </c>
      <c r="CD23">
        <v>130011</v>
      </c>
      <c r="CE23">
        <v>57533</v>
      </c>
      <c r="CF23">
        <v>72478</v>
      </c>
      <c r="CG23">
        <v>-77990</v>
      </c>
      <c r="CH23">
        <v>117085</v>
      </c>
      <c r="CI23">
        <v>-195075</v>
      </c>
      <c r="CJ23">
        <v>137401</v>
      </c>
      <c r="CK23">
        <v>774599</v>
      </c>
      <c r="CL23">
        <v>-637198</v>
      </c>
      <c r="CM23">
        <v>7</v>
      </c>
      <c r="CN23">
        <v>0</v>
      </c>
      <c r="CO23">
        <v>7</v>
      </c>
      <c r="CP23">
        <v>871</v>
      </c>
      <c r="CQ23">
        <v>17179</v>
      </c>
      <c r="CR23">
        <v>-16308</v>
      </c>
      <c r="CS23">
        <v>-8760</v>
      </c>
      <c r="CT23">
        <v>-29021</v>
      </c>
      <c r="CU23">
        <v>20261</v>
      </c>
      <c r="CV23">
        <v>73393</v>
      </c>
      <c r="CW23">
        <v>7522</v>
      </c>
      <c r="CX23">
        <v>65871</v>
      </c>
      <c r="CY23">
        <v>0</v>
      </c>
      <c r="CZ23">
        <v>12020</v>
      </c>
      <c r="DA23">
        <v>0</v>
      </c>
      <c r="DB23">
        <v>12020</v>
      </c>
      <c r="DC23">
        <v>-11692</v>
      </c>
      <c r="DD23">
        <v>712</v>
      </c>
      <c r="DE23">
        <v>-12404</v>
      </c>
      <c r="DF23">
        <v>364252</v>
      </c>
      <c r="DG23">
        <v>196620</v>
      </c>
      <c r="DH23">
        <v>167632</v>
      </c>
      <c r="DI23">
        <v>-13863</v>
      </c>
      <c r="DJ23">
        <v>-1270</v>
      </c>
      <c r="DK23">
        <v>20005</v>
      </c>
      <c r="DL23">
        <v>-21275</v>
      </c>
      <c r="DM23">
        <v>8896</v>
      </c>
      <c r="DN23">
        <v>1198</v>
      </c>
      <c r="DO23">
        <v>7698</v>
      </c>
      <c r="DP23">
        <v>1649489</v>
      </c>
      <c r="DQ23">
        <v>1423368</v>
      </c>
      <c r="DR23">
        <v>226121</v>
      </c>
      <c r="DS23">
        <v>4328</v>
      </c>
      <c r="DT23">
        <v>13897</v>
      </c>
      <c r="DU23">
        <v>-9569</v>
      </c>
      <c r="DV23">
        <v>8676</v>
      </c>
      <c r="DW23">
        <v>55591</v>
      </c>
      <c r="DX23">
        <v>-46915</v>
      </c>
      <c r="DY23">
        <v>77239</v>
      </c>
      <c r="DZ23">
        <v>-102281</v>
      </c>
      <c r="EA23">
        <v>179520</v>
      </c>
      <c r="EB23">
        <v>4274853</v>
      </c>
      <c r="EC23">
        <v>4500974</v>
      </c>
      <c r="ED23">
        <v>-226121</v>
      </c>
      <c r="EE23">
        <v>-7284</v>
      </c>
      <c r="EF23">
        <v>-16853</v>
      </c>
      <c r="EG23">
        <v>9569</v>
      </c>
      <c r="EH23">
        <v>141632</v>
      </c>
      <c r="EI23">
        <v>94717</v>
      </c>
      <c r="EJ23">
        <v>46915</v>
      </c>
      <c r="EK23">
        <v>-89546</v>
      </c>
      <c r="EL23">
        <v>89974</v>
      </c>
      <c r="EM23">
        <v>-179520</v>
      </c>
      <c r="EN23">
        <v>373874</v>
      </c>
      <c r="EO23">
        <v>197837</v>
      </c>
      <c r="EP23">
        <v>176037</v>
      </c>
      <c r="EQ23">
        <v>-13032</v>
      </c>
      <c r="ER23">
        <v>2007</v>
      </c>
      <c r="ES23">
        <v>19809</v>
      </c>
      <c r="ET23">
        <v>-17802</v>
      </c>
      <c r="EU23">
        <v>1660</v>
      </c>
      <c r="EV23">
        <v>1161</v>
      </c>
      <c r="EW23">
        <v>499</v>
      </c>
      <c r="EX23">
        <v>1764191</v>
      </c>
      <c r="EY23">
        <v>1522463</v>
      </c>
      <c r="EZ23">
        <v>241728</v>
      </c>
      <c r="FA23">
        <v>2201</v>
      </c>
      <c r="FB23">
        <v>18631</v>
      </c>
      <c r="FC23">
        <v>-16430</v>
      </c>
      <c r="FD23">
        <v>12715</v>
      </c>
      <c r="FE23">
        <v>57014</v>
      </c>
      <c r="FF23">
        <v>-44299</v>
      </c>
      <c r="FG23">
        <v>58719</v>
      </c>
      <c r="FH23">
        <v>-78627</v>
      </c>
      <c r="FI23">
        <v>137346</v>
      </c>
      <c r="FJ23">
        <v>4550268</v>
      </c>
      <c r="FK23">
        <v>4791996</v>
      </c>
      <c r="FL23">
        <v>-241728</v>
      </c>
      <c r="FM23">
        <v>447</v>
      </c>
      <c r="FN23">
        <v>-15983</v>
      </c>
      <c r="FO23">
        <v>16430</v>
      </c>
      <c r="FP23">
        <v>138143</v>
      </c>
      <c r="FQ23">
        <v>93844</v>
      </c>
      <c r="FR23">
        <v>44299</v>
      </c>
      <c r="FS23">
        <v>13120</v>
      </c>
      <c r="FT23">
        <v>150466</v>
      </c>
      <c r="FU23">
        <v>-137346</v>
      </c>
      <c r="FV23">
        <v>262801</v>
      </c>
      <c r="FW23">
        <v>258879</v>
      </c>
      <c r="FX23">
        <v>3922</v>
      </c>
      <c r="FY23">
        <v>6900</v>
      </c>
      <c r="FZ23">
        <v>870</v>
      </c>
      <c r="GA23">
        <v>6030</v>
      </c>
      <c r="GB23">
        <v>-5028</v>
      </c>
      <c r="GC23">
        <v>-499</v>
      </c>
      <c r="GD23">
        <v>-4529</v>
      </c>
      <c r="GE23">
        <v>109467</v>
      </c>
      <c r="GF23">
        <v>59297</v>
      </c>
      <c r="GG23">
        <v>50170</v>
      </c>
      <c r="GH23">
        <v>603</v>
      </c>
      <c r="GI23">
        <v>30927</v>
      </c>
      <c r="GJ23">
        <v>-30324</v>
      </c>
      <c r="GK23">
        <v>0</v>
      </c>
      <c r="GL23">
        <v>0</v>
      </c>
      <c r="GM23">
        <v>-177</v>
      </c>
      <c r="GN23">
        <v>177</v>
      </c>
      <c r="GO23">
        <v>78</v>
      </c>
      <c r="GP23">
        <v>1233</v>
      </c>
      <c r="GQ23">
        <v>-1155</v>
      </c>
      <c r="GR23">
        <v>2390</v>
      </c>
      <c r="GS23">
        <v>0</v>
      </c>
      <c r="GT23">
        <v>-1737</v>
      </c>
      <c r="GU23">
        <v>356</v>
      </c>
      <c r="GV23">
        <v>9622</v>
      </c>
      <c r="GW23">
        <v>1216</v>
      </c>
      <c r="GX23">
        <v>8406</v>
      </c>
      <c r="GY23">
        <v>831</v>
      </c>
      <c r="GZ23">
        <v>3277</v>
      </c>
      <c r="HA23">
        <v>-196</v>
      </c>
      <c r="HB23">
        <v>3473</v>
      </c>
      <c r="HC23">
        <v>-7235</v>
      </c>
      <c r="HD23">
        <v>-38</v>
      </c>
      <c r="HE23">
        <v>-7197</v>
      </c>
      <c r="HF23">
        <v>114702</v>
      </c>
      <c r="HG23">
        <v>99095</v>
      </c>
      <c r="HH23">
        <v>15607</v>
      </c>
      <c r="HI23">
        <v>-2127</v>
      </c>
      <c r="HJ23">
        <v>4734</v>
      </c>
      <c r="HK23">
        <v>-6861</v>
      </c>
      <c r="HL23">
        <v>4039</v>
      </c>
      <c r="HM23">
        <v>1423</v>
      </c>
      <c r="HN23">
        <v>2616</v>
      </c>
      <c r="HO23">
        <v>-18520</v>
      </c>
      <c r="HP23">
        <v>23654</v>
      </c>
      <c r="HQ23">
        <v>-42174</v>
      </c>
      <c r="HR23">
        <v>275415</v>
      </c>
      <c r="HS23">
        <v>291022</v>
      </c>
      <c r="HT23">
        <v>-15607</v>
      </c>
      <c r="HU23">
        <v>7731</v>
      </c>
      <c r="HV23">
        <v>870</v>
      </c>
      <c r="HW23">
        <v>6861</v>
      </c>
      <c r="HX23">
        <v>-3488</v>
      </c>
      <c r="HY23">
        <v>-872</v>
      </c>
      <c r="HZ23">
        <v>-2616</v>
      </c>
      <c r="IA23">
        <v>102666</v>
      </c>
      <c r="IB23">
        <v>60492</v>
      </c>
      <c r="IC23">
        <v>42174</v>
      </c>
      <c r="ID23">
        <v>208239</v>
      </c>
      <c r="IE23">
        <v>-16572</v>
      </c>
      <c r="IF23">
        <v>18891</v>
      </c>
      <c r="IG23">
        <v>5321</v>
      </c>
      <c r="IH23">
        <v>3016</v>
      </c>
      <c r="II23">
        <v>0</v>
      </c>
      <c r="IJ23">
        <v>183</v>
      </c>
      <c r="IK23">
        <v>-2266</v>
      </c>
      <c r="IL23">
        <v>844</v>
      </c>
      <c r="IM23">
        <v>0</v>
      </c>
      <c r="IN23">
        <v>-129</v>
      </c>
      <c r="IO23">
        <v>-59</v>
      </c>
      <c r="IP23">
        <v>-181590</v>
      </c>
      <c r="IQ23">
        <v>14914</v>
      </c>
      <c r="IR23">
        <v>240482</v>
      </c>
      <c r="IS23">
        <v>-293862</v>
      </c>
      <c r="IT23">
        <v>-30508</v>
      </c>
      <c r="IU23">
        <v>1658</v>
      </c>
      <c r="IV23">
        <v>-259427</v>
      </c>
      <c r="IW23">
        <v>290867</v>
      </c>
      <c r="IX23">
        <v>30508</v>
      </c>
      <c r="IY23">
        <v>-1658</v>
      </c>
      <c r="IZ23">
        <v>259427</v>
      </c>
      <c r="JA23">
        <v>-290867</v>
      </c>
      <c r="JB23">
        <v>4983639</v>
      </c>
      <c r="JC23">
        <v>4864374</v>
      </c>
      <c r="JD23">
        <v>119265</v>
      </c>
      <c r="JE23">
        <v>-465</v>
      </c>
      <c r="JF23">
        <v>-4220</v>
      </c>
      <c r="JG23">
        <v>3755</v>
      </c>
      <c r="JH23">
        <v>502999</v>
      </c>
      <c r="JI23">
        <v>331118</v>
      </c>
      <c r="JJ23">
        <v>171881</v>
      </c>
      <c r="JK23">
        <v>-410939</v>
      </c>
      <c r="JL23">
        <v>-301588</v>
      </c>
      <c r="JM23">
        <v>-109351</v>
      </c>
      <c r="JN23">
        <v>465196</v>
      </c>
      <c r="JO23">
        <v>455</v>
      </c>
      <c r="JP23">
        <v>54335</v>
      </c>
      <c r="JQ23">
        <v>-11393</v>
      </c>
      <c r="JR23">
        <v>1986963</v>
      </c>
      <c r="JS23">
        <v>0</v>
      </c>
      <c r="JT23">
        <v>-77123</v>
      </c>
      <c r="JU23">
        <v>60819</v>
      </c>
      <c r="JV23">
        <v>1527319</v>
      </c>
      <c r="JW23">
        <v>1977636</v>
      </c>
      <c r="JX23">
        <v>-450317</v>
      </c>
      <c r="JY23">
        <v>3100</v>
      </c>
      <c r="JZ23">
        <v>45953</v>
      </c>
      <c r="KA23">
        <v>105344</v>
      </c>
      <c r="KB23">
        <v>-59391</v>
      </c>
      <c r="KC23">
        <v>-33453</v>
      </c>
      <c r="KD23">
        <v>3490</v>
      </c>
      <c r="KE23">
        <v>-36943</v>
      </c>
      <c r="KF23">
        <v>22660</v>
      </c>
      <c r="KG23">
        <v>0</v>
      </c>
      <c r="KH23">
        <v>1144</v>
      </c>
      <c r="KI23">
        <v>630</v>
      </c>
      <c r="KJ23">
        <v>482433</v>
      </c>
      <c r="KK23">
        <v>0</v>
      </c>
      <c r="KL23">
        <v>5522</v>
      </c>
      <c r="KM23">
        <v>21330</v>
      </c>
      <c r="KN23">
        <v>194339</v>
      </c>
      <c r="KO23">
        <v>29778</v>
      </c>
      <c r="KP23">
        <v>52689</v>
      </c>
      <c r="KQ23">
        <v>30712</v>
      </c>
      <c r="KR23">
        <v>82117</v>
      </c>
      <c r="KS23">
        <v>331232</v>
      </c>
      <c r="KT23">
        <v>-249115</v>
      </c>
      <c r="KU23">
        <v>3781</v>
      </c>
      <c r="KV23">
        <v>36659</v>
      </c>
      <c r="KW23">
        <v>-32878</v>
      </c>
      <c r="KX23">
        <v>0</v>
      </c>
      <c r="KY23">
        <v>-36</v>
      </c>
      <c r="KZ23">
        <v>36</v>
      </c>
      <c r="LA23">
        <v>12355</v>
      </c>
      <c r="LB23">
        <v>28084</v>
      </c>
      <c r="LC23">
        <v>-15729</v>
      </c>
      <c r="LD23">
        <v>2226751</v>
      </c>
      <c r="LE23">
        <v>1977636</v>
      </c>
      <c r="LF23">
        <v>249115</v>
      </c>
      <c r="LG23">
        <v>32878</v>
      </c>
      <c r="LH23">
        <v>105308</v>
      </c>
      <c r="LI23">
        <v>105344</v>
      </c>
      <c r="LJ23">
        <v>-36</v>
      </c>
      <c r="LK23">
        <v>19219</v>
      </c>
      <c r="LL23">
        <v>3490</v>
      </c>
      <c r="LM23">
        <v>15729</v>
      </c>
      <c r="LN23">
        <v>2799058</v>
      </c>
      <c r="LO23">
        <v>4422312</v>
      </c>
      <c r="LP23">
        <v>-1623254</v>
      </c>
      <c r="LQ23">
        <v>-22478</v>
      </c>
      <c r="LR23">
        <v>-610292</v>
      </c>
      <c r="LS23">
        <v>-677270</v>
      </c>
      <c r="LT23">
        <v>66978</v>
      </c>
      <c r="LU23">
        <v>867935</v>
      </c>
      <c r="LV23">
        <v>612693</v>
      </c>
      <c r="LW23">
        <v>255242</v>
      </c>
      <c r="LX23">
        <v>1957020</v>
      </c>
      <c r="LY23">
        <v>2905189</v>
      </c>
      <c r="LZ23">
        <v>-948169</v>
      </c>
      <c r="MA23">
        <v>32549</v>
      </c>
      <c r="MB23">
        <v>14281</v>
      </c>
      <c r="MC23">
        <v>18268</v>
      </c>
      <c r="MD23">
        <v>-173467</v>
      </c>
      <c r="ME23">
        <v>42605</v>
      </c>
      <c r="MF23">
        <v>-216072</v>
      </c>
      <c r="MG23">
        <v>36995</v>
      </c>
      <c r="MH23">
        <v>232311</v>
      </c>
      <c r="MI23">
        <v>-195316</v>
      </c>
      <c r="MJ23">
        <v>10234855</v>
      </c>
      <c r="MK23">
        <v>9286686</v>
      </c>
      <c r="ML23">
        <v>948169</v>
      </c>
      <c r="MM23">
        <v>-22488</v>
      </c>
      <c r="MN23">
        <v>-4220</v>
      </c>
      <c r="MO23">
        <v>-18268</v>
      </c>
      <c r="MP23">
        <v>-130080</v>
      </c>
      <c r="MQ23">
        <v>-346152</v>
      </c>
      <c r="MR23">
        <v>216072</v>
      </c>
      <c r="MS23">
        <v>506422</v>
      </c>
      <c r="MT23">
        <v>311105</v>
      </c>
      <c r="MU23">
        <v>195317</v>
      </c>
      <c r="MV23">
        <v>3456320</v>
      </c>
      <c r="MW23">
        <v>2886738</v>
      </c>
      <c r="MX23">
        <v>569582</v>
      </c>
      <c r="MY23">
        <v>-3565</v>
      </c>
      <c r="MZ23">
        <v>-4220</v>
      </c>
      <c r="NA23">
        <v>655</v>
      </c>
      <c r="NB23">
        <v>457047</v>
      </c>
      <c r="NC23">
        <v>225774</v>
      </c>
      <c r="ND23">
        <v>231273</v>
      </c>
      <c r="NE23">
        <v>-377486</v>
      </c>
      <c r="NF23">
        <v>-305078</v>
      </c>
      <c r="NG23">
        <v>-72408</v>
      </c>
      <c r="NH23">
        <v>442536</v>
      </c>
      <c r="NI23">
        <v>455</v>
      </c>
      <c r="NJ23">
        <v>53192</v>
      </c>
      <c r="NK23">
        <v>-12023</v>
      </c>
      <c r="NL23">
        <v>1504530</v>
      </c>
      <c r="NM23">
        <v>0</v>
      </c>
      <c r="NN23">
        <v>-82645</v>
      </c>
      <c r="NO23">
        <v>39489</v>
      </c>
      <c r="NP23">
        <v>2604718</v>
      </c>
      <c r="NQ23">
        <v>4422312</v>
      </c>
      <c r="NR23">
        <v>-1817594</v>
      </c>
      <c r="NS23">
        <v>-52256</v>
      </c>
      <c r="NT23">
        <v>-662981</v>
      </c>
      <c r="NU23">
        <v>-677270</v>
      </c>
      <c r="NV23">
        <v>14289</v>
      </c>
      <c r="NW23">
        <v>837222</v>
      </c>
      <c r="NX23">
        <v>612693</v>
      </c>
      <c r="NY23">
        <v>224529</v>
      </c>
      <c r="NZ23">
        <v>1874903</v>
      </c>
      <c r="OA23">
        <v>2573957</v>
      </c>
      <c r="OB23">
        <v>-699054</v>
      </c>
      <c r="OC23">
        <v>28768</v>
      </c>
      <c r="OD23">
        <v>-22378</v>
      </c>
      <c r="OE23">
        <v>51146</v>
      </c>
      <c r="OF23">
        <v>-173467</v>
      </c>
      <c r="OG23">
        <v>42641</v>
      </c>
      <c r="OH23">
        <v>-216108</v>
      </c>
      <c r="OI23">
        <v>24640</v>
      </c>
      <c r="OJ23">
        <v>204227</v>
      </c>
      <c r="OK23">
        <v>-179587</v>
      </c>
      <c r="OL23">
        <v>8008104</v>
      </c>
      <c r="OM23">
        <v>7309050</v>
      </c>
      <c r="ON23">
        <v>699054</v>
      </c>
      <c r="OO23">
        <v>-55366</v>
      </c>
      <c r="OP23">
        <v>-4220</v>
      </c>
      <c r="OQ23">
        <v>-51146</v>
      </c>
      <c r="OR23">
        <v>-235388</v>
      </c>
      <c r="OS23">
        <v>-451496</v>
      </c>
      <c r="OT23">
        <v>216108</v>
      </c>
      <c r="OU23">
        <v>487203</v>
      </c>
      <c r="OV23">
        <v>307615</v>
      </c>
      <c r="OW23">
        <v>179588</v>
      </c>
      <c r="OX23">
        <v>6543</v>
      </c>
      <c r="OY23">
        <v>3148538</v>
      </c>
      <c r="OZ23">
        <v>-3141995</v>
      </c>
      <c r="PA23">
        <v>0</v>
      </c>
      <c r="PB23">
        <v>11</v>
      </c>
      <c r="PC23">
        <v>98083</v>
      </c>
      <c r="PD23">
        <v>-98072</v>
      </c>
      <c r="PE23">
        <v>-455</v>
      </c>
      <c r="PF23">
        <v>19428</v>
      </c>
      <c r="PG23">
        <v>-19883</v>
      </c>
      <c r="PH23">
        <v>1421</v>
      </c>
      <c r="PI23">
        <v>0</v>
      </c>
      <c r="PJ23">
        <v>15</v>
      </c>
      <c r="PK23">
        <v>-114</v>
      </c>
      <c r="PL23">
        <v>3102076</v>
      </c>
      <c r="PM23">
        <v>0</v>
      </c>
      <c r="PN23">
        <v>96906</v>
      </c>
      <c r="PO23">
        <v>23151</v>
      </c>
      <c r="PP23">
        <v>-1716620</v>
      </c>
      <c r="PQ23">
        <v>0</v>
      </c>
      <c r="PR23">
        <v>-38343</v>
      </c>
      <c r="PS23">
        <v>-35454</v>
      </c>
      <c r="PT23">
        <v>0</v>
      </c>
      <c r="PU23">
        <v>0</v>
      </c>
      <c r="PV23">
        <v>0</v>
      </c>
      <c r="PW23">
        <v>0</v>
      </c>
      <c r="PX23">
        <v>1716620</v>
      </c>
      <c r="PY23">
        <v>0</v>
      </c>
      <c r="PZ23">
        <v>38343</v>
      </c>
      <c r="QA23">
        <v>35454</v>
      </c>
      <c r="QB23">
        <v>0</v>
      </c>
      <c r="QC23">
        <v>0</v>
      </c>
      <c r="QD23">
        <v>0</v>
      </c>
      <c r="QE23">
        <v>0</v>
      </c>
      <c r="QF23">
        <v>1716620</v>
      </c>
      <c r="QG23">
        <v>0</v>
      </c>
      <c r="QH23">
        <v>38343</v>
      </c>
      <c r="QI23">
        <v>35454</v>
      </c>
      <c r="QJ23">
        <v>26243</v>
      </c>
      <c r="QK23">
        <v>0</v>
      </c>
      <c r="QL23">
        <v>358</v>
      </c>
      <c r="QM23">
        <v>-3454</v>
      </c>
      <c r="QN23">
        <v>6543</v>
      </c>
      <c r="QO23">
        <v>95920</v>
      </c>
      <c r="QP23">
        <v>-89377</v>
      </c>
      <c r="QQ23">
        <v>0</v>
      </c>
      <c r="QR23">
        <v>11</v>
      </c>
      <c r="QS23">
        <v>1293</v>
      </c>
      <c r="QT23">
        <v>-1282</v>
      </c>
      <c r="QU23">
        <v>-455</v>
      </c>
      <c r="QV23">
        <v>-7627</v>
      </c>
      <c r="QW23">
        <v>7172</v>
      </c>
      <c r="QX23">
        <v>1421</v>
      </c>
      <c r="QY23">
        <v>0</v>
      </c>
      <c r="QZ23">
        <v>15</v>
      </c>
      <c r="RA23">
        <v>-114</v>
      </c>
      <c r="RB23">
        <v>67627</v>
      </c>
      <c r="RC23">
        <v>0</v>
      </c>
      <c r="RD23">
        <v>912</v>
      </c>
      <c r="RE23">
        <v>-4018</v>
      </c>
      <c r="RF23">
        <v>26243</v>
      </c>
      <c r="RG23">
        <v>0</v>
      </c>
      <c r="RH23">
        <v>358</v>
      </c>
      <c r="RI23">
        <v>-3454</v>
      </c>
      <c r="RJ23">
        <v>-5913</v>
      </c>
      <c r="RK23">
        <v>0</v>
      </c>
      <c r="RL23">
        <v>-2</v>
      </c>
      <c r="RM23">
        <v>415</v>
      </c>
      <c r="RN23">
        <v>101834</v>
      </c>
      <c r="RO23">
        <v>95920</v>
      </c>
      <c r="RP23">
        <v>5914</v>
      </c>
      <c r="RQ23">
        <v>0</v>
      </c>
      <c r="RR23">
        <v>1295</v>
      </c>
      <c r="RS23">
        <v>1293</v>
      </c>
      <c r="RT23">
        <v>2</v>
      </c>
      <c r="RU23">
        <v>-8041</v>
      </c>
      <c r="RV23">
        <v>-7627</v>
      </c>
      <c r="RW23">
        <v>-414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-1335999</v>
      </c>
      <c r="SW23">
        <v>0</v>
      </c>
      <c r="SX23">
        <v>-58446</v>
      </c>
      <c r="SY23">
        <v>8399</v>
      </c>
      <c r="SZ23">
        <v>0</v>
      </c>
      <c r="TA23">
        <v>0</v>
      </c>
      <c r="TB23">
        <v>0</v>
      </c>
      <c r="TC23">
        <v>0</v>
      </c>
      <c r="TD23">
        <v>1317829</v>
      </c>
      <c r="TE23">
        <v>0</v>
      </c>
      <c r="TF23">
        <v>57651</v>
      </c>
      <c r="TG23">
        <v>-8285</v>
      </c>
      <c r="TH23">
        <v>0</v>
      </c>
      <c r="TI23">
        <v>0</v>
      </c>
      <c r="TJ23">
        <v>0</v>
      </c>
      <c r="TK23">
        <v>0</v>
      </c>
      <c r="TL23">
        <v>18170</v>
      </c>
      <c r="TM23">
        <v>0</v>
      </c>
      <c r="TN23">
        <v>795</v>
      </c>
      <c r="TO23">
        <v>-114</v>
      </c>
      <c r="TP23">
        <v>1317829</v>
      </c>
      <c r="TQ23">
        <v>1335999</v>
      </c>
      <c r="TR23">
        <v>-18170</v>
      </c>
      <c r="TS23">
        <v>0</v>
      </c>
      <c r="TT23">
        <v>57651</v>
      </c>
      <c r="TU23">
        <v>58446</v>
      </c>
      <c r="TV23">
        <v>-795</v>
      </c>
      <c r="TW23">
        <v>-8285</v>
      </c>
      <c r="TX23">
        <v>-8399</v>
      </c>
      <c r="TY23">
        <v>114</v>
      </c>
      <c r="TZ23">
        <v>18170</v>
      </c>
      <c r="UA23">
        <v>5913</v>
      </c>
      <c r="UB23">
        <v>12257</v>
      </c>
      <c r="UC23">
        <v>0</v>
      </c>
      <c r="UD23">
        <v>795</v>
      </c>
      <c r="UE23">
        <v>2</v>
      </c>
      <c r="UF23">
        <v>793</v>
      </c>
      <c r="UG23">
        <v>-114</v>
      </c>
      <c r="UH23">
        <v>-415</v>
      </c>
      <c r="UI23">
        <v>301</v>
      </c>
      <c r="UJ23">
        <v>3136283</v>
      </c>
      <c r="UK23">
        <v>3148539</v>
      </c>
      <c r="UL23">
        <v>-12256</v>
      </c>
      <c r="UM23">
        <v>0</v>
      </c>
      <c r="UN23">
        <v>97290</v>
      </c>
      <c r="UO23">
        <v>98083</v>
      </c>
      <c r="UP23">
        <v>-793</v>
      </c>
      <c r="UQ23">
        <v>19128</v>
      </c>
      <c r="UR23">
        <v>19428</v>
      </c>
      <c r="US23">
        <v>-300</v>
      </c>
      <c r="UT23">
        <v>5403682</v>
      </c>
      <c r="UU23">
        <v>1228435</v>
      </c>
      <c r="UV23">
        <v>4175247</v>
      </c>
      <c r="UW23">
        <v>-15935</v>
      </c>
      <c r="UX23">
        <v>34442</v>
      </c>
      <c r="UY23">
        <v>-50377</v>
      </c>
      <c r="UZ23">
        <v>35535</v>
      </c>
      <c r="VA23">
        <v>318</v>
      </c>
      <c r="VB23">
        <v>35217</v>
      </c>
      <c r="VC23">
        <v>66014</v>
      </c>
      <c r="VD23">
        <v>-53755</v>
      </c>
      <c r="VE23">
        <v>119769</v>
      </c>
      <c r="VF23">
        <v>284071</v>
      </c>
      <c r="VG23">
        <v>266271</v>
      </c>
      <c r="VH23">
        <v>17800</v>
      </c>
      <c r="VI23">
        <v>613</v>
      </c>
      <c r="VJ23">
        <v>1341</v>
      </c>
      <c r="VK23">
        <v>-728</v>
      </c>
      <c r="VL23">
        <v>-1192</v>
      </c>
      <c r="VM23">
        <v>68</v>
      </c>
      <c r="VN23">
        <v>-1260</v>
      </c>
      <c r="VO23">
        <v>5399</v>
      </c>
      <c r="VP23">
        <v>-1835</v>
      </c>
      <c r="VQ23">
        <v>7234</v>
      </c>
      <c r="VR23">
        <v>-2662887</v>
      </c>
      <c r="VS23">
        <v>15360</v>
      </c>
      <c r="VT23">
        <v>-27254</v>
      </c>
      <c r="VU23">
        <v>-32636</v>
      </c>
      <c r="VV23">
        <v>4569924</v>
      </c>
      <c r="VW23">
        <v>877468</v>
      </c>
      <c r="VX23">
        <v>3692456</v>
      </c>
      <c r="VY23">
        <v>-20664</v>
      </c>
      <c r="VZ23">
        <v>826</v>
      </c>
      <c r="WA23">
        <v>-21490</v>
      </c>
      <c r="WB23">
        <v>35905</v>
      </c>
      <c r="WC23">
        <v>53</v>
      </c>
      <c r="WD23">
        <v>35852</v>
      </c>
      <c r="WE23">
        <v>101257</v>
      </c>
      <c r="WF23">
        <v>25250</v>
      </c>
      <c r="WG23">
        <v>76007</v>
      </c>
      <c r="WH23">
        <v>270264</v>
      </c>
      <c r="WI23">
        <v>234399</v>
      </c>
      <c r="WJ23">
        <v>35865</v>
      </c>
      <c r="WK23">
        <v>0</v>
      </c>
      <c r="WL23">
        <v>0</v>
      </c>
      <c r="WM23">
        <v>0</v>
      </c>
      <c r="WN23">
        <v>-1192</v>
      </c>
      <c r="WO23">
        <v>68</v>
      </c>
      <c r="WP23">
        <v>-1260</v>
      </c>
      <c r="WQ23">
        <v>5653</v>
      </c>
      <c r="WR23">
        <v>655</v>
      </c>
      <c r="WS23">
        <v>4998</v>
      </c>
      <c r="WT23">
        <v>-2576984</v>
      </c>
      <c r="WU23">
        <v>11603</v>
      </c>
      <c r="WV23">
        <v>-27261</v>
      </c>
      <c r="WW23">
        <v>-29049</v>
      </c>
      <c r="WX23">
        <v>113594</v>
      </c>
      <c r="WY23">
        <v>962532</v>
      </c>
      <c r="WZ23">
        <v>-848938</v>
      </c>
      <c r="XA23">
        <v>-8044</v>
      </c>
      <c r="XB23">
        <v>-161</v>
      </c>
      <c r="XC23">
        <v>11683</v>
      </c>
      <c r="XD23">
        <v>-11844</v>
      </c>
      <c r="XE23">
        <v>-10125</v>
      </c>
      <c r="XF23">
        <v>17699</v>
      </c>
      <c r="XG23">
        <v>-27824</v>
      </c>
      <c r="XH23">
        <v>156776</v>
      </c>
      <c r="XI23">
        <v>459174</v>
      </c>
      <c r="XJ23">
        <v>-302398</v>
      </c>
      <c r="XK23">
        <v>6874</v>
      </c>
      <c r="XL23">
        <v>-11056</v>
      </c>
      <c r="XM23">
        <v>17930</v>
      </c>
      <c r="XN23">
        <v>1826</v>
      </c>
      <c r="XO23">
        <v>-2687</v>
      </c>
      <c r="XP23">
        <v>4513</v>
      </c>
      <c r="XQ23">
        <v>-28285</v>
      </c>
      <c r="XR23">
        <v>-4153</v>
      </c>
      <c r="XS23">
        <v>-24132</v>
      </c>
      <c r="XT23">
        <v>4953782</v>
      </c>
      <c r="XU23">
        <v>4651384</v>
      </c>
      <c r="XV23">
        <v>302398</v>
      </c>
      <c r="XW23">
        <v>-20664</v>
      </c>
      <c r="XX23">
        <v>-2733</v>
      </c>
      <c r="XY23">
        <v>-17931</v>
      </c>
      <c r="XZ23">
        <v>34552</v>
      </c>
      <c r="YA23">
        <v>39065</v>
      </c>
      <c r="YB23">
        <v>-4513</v>
      </c>
      <c r="YC23">
        <v>96785</v>
      </c>
      <c r="YD23">
        <v>72653</v>
      </c>
      <c r="YE23">
        <v>24132</v>
      </c>
      <c r="YF23">
        <v>589783</v>
      </c>
      <c r="YG23">
        <v>1701189</v>
      </c>
      <c r="YH23">
        <v>-1111406</v>
      </c>
      <c r="YI23">
        <v>-315140</v>
      </c>
      <c r="YJ23">
        <v>-965</v>
      </c>
      <c r="YK23">
        <v>10931</v>
      </c>
      <c r="YL23">
        <v>-11896</v>
      </c>
      <c r="YM23">
        <v>-60750</v>
      </c>
      <c r="YN23">
        <v>-272591</v>
      </c>
      <c r="YO23">
        <v>211841</v>
      </c>
      <c r="YP23">
        <v>495766</v>
      </c>
      <c r="YQ23">
        <v>914521</v>
      </c>
      <c r="YR23">
        <v>-418755</v>
      </c>
      <c r="YS23">
        <v>216538</v>
      </c>
      <c r="YT23">
        <v>-134347</v>
      </c>
      <c r="YU23">
        <v>350885</v>
      </c>
      <c r="YV23">
        <v>1413</v>
      </c>
      <c r="YW23">
        <v>-3780</v>
      </c>
      <c r="YX23">
        <v>5193</v>
      </c>
      <c r="YY23">
        <v>-233076</v>
      </c>
      <c r="YZ23">
        <v>73132</v>
      </c>
      <c r="ZA23">
        <v>-306208</v>
      </c>
      <c r="ZB23">
        <v>6277537</v>
      </c>
      <c r="ZC23">
        <v>5858782</v>
      </c>
      <c r="ZD23">
        <v>418755</v>
      </c>
      <c r="ZE23">
        <v>-15322</v>
      </c>
      <c r="ZF23">
        <v>335563</v>
      </c>
      <c r="ZG23">
        <v>-350885</v>
      </c>
      <c r="ZH23">
        <v>33378</v>
      </c>
      <c r="ZI23">
        <v>38571</v>
      </c>
      <c r="ZJ23">
        <v>-5193</v>
      </c>
      <c r="ZK23">
        <v>10663</v>
      </c>
      <c r="ZL23">
        <v>-295545</v>
      </c>
      <c r="ZM23">
        <v>306208</v>
      </c>
      <c r="ZN23">
        <v>833758</v>
      </c>
      <c r="ZO23">
        <v>350967</v>
      </c>
      <c r="ZP23">
        <v>482791</v>
      </c>
      <c r="ZQ23">
        <v>4728</v>
      </c>
      <c r="ZR23">
        <v>33616</v>
      </c>
      <c r="ZS23">
        <v>-28888</v>
      </c>
      <c r="ZT23">
        <v>-370</v>
      </c>
      <c r="ZU23">
        <v>265</v>
      </c>
      <c r="ZV23">
        <v>-635</v>
      </c>
      <c r="ZW23">
        <v>-35244</v>
      </c>
      <c r="ZX23">
        <v>-79005</v>
      </c>
      <c r="ZY23">
        <v>43761</v>
      </c>
      <c r="ZZ23">
        <v>13807</v>
      </c>
      <c r="AAA23">
        <v>31872</v>
      </c>
      <c r="AAB23">
        <v>-18065</v>
      </c>
      <c r="AAC23">
        <v>613</v>
      </c>
      <c r="AAD23">
        <v>1341</v>
      </c>
      <c r="AAE23">
        <v>-728</v>
      </c>
      <c r="AAF23">
        <v>0</v>
      </c>
      <c r="AAG23">
        <v>-254</v>
      </c>
      <c r="AAH23">
        <v>-2490</v>
      </c>
      <c r="AAI23">
        <v>2236</v>
      </c>
      <c r="AAJ23">
        <v>-85903</v>
      </c>
      <c r="AAK23">
        <v>3756</v>
      </c>
      <c r="AAL23">
        <v>7</v>
      </c>
      <c r="AAM23">
        <v>-3587</v>
      </c>
      <c r="AAN23">
        <v>476190</v>
      </c>
      <c r="AAO23">
        <v>738657</v>
      </c>
      <c r="AAP23">
        <v>-262467</v>
      </c>
      <c r="AAQ23">
        <v>-307096</v>
      </c>
      <c r="AAR23">
        <v>-804</v>
      </c>
      <c r="AAS23">
        <v>-752</v>
      </c>
      <c r="AAT23">
        <v>-52</v>
      </c>
      <c r="AAU23">
        <v>-50625</v>
      </c>
      <c r="AAV23">
        <v>-290290</v>
      </c>
      <c r="AAW23">
        <v>239665</v>
      </c>
      <c r="AAX23">
        <v>338990</v>
      </c>
      <c r="AAY23">
        <v>455347</v>
      </c>
      <c r="AAZ23">
        <v>-116357</v>
      </c>
      <c r="ABA23">
        <v>209664</v>
      </c>
      <c r="ABB23">
        <v>-123291</v>
      </c>
      <c r="ABC23">
        <v>332955</v>
      </c>
      <c r="ABD23">
        <v>-413</v>
      </c>
      <c r="ABE23">
        <v>-1093</v>
      </c>
      <c r="ABF23">
        <v>680</v>
      </c>
      <c r="ABG23">
        <v>-204791</v>
      </c>
      <c r="ABH23">
        <v>77285</v>
      </c>
      <c r="ABI23">
        <v>-282076</v>
      </c>
      <c r="ABJ23">
        <v>1323755</v>
      </c>
      <c r="ABK23">
        <v>1207398</v>
      </c>
      <c r="ABL23">
        <v>116357</v>
      </c>
      <c r="ABM23">
        <v>5341</v>
      </c>
      <c r="ABN23">
        <v>338297</v>
      </c>
      <c r="ABO23">
        <v>-332956</v>
      </c>
      <c r="ABP23">
        <v>-1174</v>
      </c>
      <c r="ABQ23">
        <v>-494</v>
      </c>
      <c r="ABR23">
        <v>-680</v>
      </c>
      <c r="ABS23">
        <v>-86122</v>
      </c>
      <c r="ABT23">
        <v>-368198</v>
      </c>
      <c r="ABU23">
        <v>282076</v>
      </c>
      <c r="ABV23">
        <v>1188486</v>
      </c>
      <c r="ABW23">
        <v>2718876</v>
      </c>
      <c r="ABX23">
        <v>-1530390</v>
      </c>
      <c r="ABY23">
        <v>1356</v>
      </c>
      <c r="ABZ23">
        <v>-907</v>
      </c>
      <c r="ACA23">
        <v>2263</v>
      </c>
      <c r="ACB23">
        <v>-1692</v>
      </c>
      <c r="ACC23">
        <v>1769</v>
      </c>
      <c r="ACD23">
        <v>-3461</v>
      </c>
      <c r="ACE23">
        <v>218540</v>
      </c>
      <c r="ACF23">
        <v>51937</v>
      </c>
      <c r="ACG23">
        <v>166603</v>
      </c>
      <c r="ACH23">
        <v>184644</v>
      </c>
      <c r="ACI23">
        <v>24015</v>
      </c>
      <c r="ACJ23">
        <v>160629</v>
      </c>
      <c r="ACK23">
        <v>1</v>
      </c>
      <c r="ACL23">
        <v>7952</v>
      </c>
      <c r="ACM23">
        <v>-7951</v>
      </c>
      <c r="ACN23">
        <v>0</v>
      </c>
      <c r="ACO23">
        <v>-40710</v>
      </c>
      <c r="ACP23">
        <v>-99</v>
      </c>
      <c r="ACQ23">
        <v>-40611</v>
      </c>
      <c r="ACR23">
        <v>1013015</v>
      </c>
      <c r="ACS23">
        <v>2454</v>
      </c>
      <c r="ACT23">
        <v>1183</v>
      </c>
      <c r="ACU23">
        <v>51379</v>
      </c>
      <c r="ACV23">
        <v>347171</v>
      </c>
      <c r="ACW23">
        <v>203238</v>
      </c>
      <c r="ACX23">
        <v>1041</v>
      </c>
      <c r="ACY23">
        <v>-173633</v>
      </c>
      <c r="ACZ23">
        <v>888286</v>
      </c>
      <c r="ADA23">
        <v>878712</v>
      </c>
      <c r="ADB23">
        <v>9574</v>
      </c>
      <c r="ADC23">
        <v>1859</v>
      </c>
      <c r="ADD23">
        <v>201863</v>
      </c>
      <c r="ADE23">
        <v>-200004</v>
      </c>
      <c r="ADF23">
        <v>-510</v>
      </c>
      <c r="ADG23">
        <v>-1747</v>
      </c>
      <c r="ADH23">
        <v>1237</v>
      </c>
      <c r="ADI23">
        <v>50179</v>
      </c>
      <c r="ADJ23">
        <v>53917</v>
      </c>
      <c r="ADK23">
        <v>-3738</v>
      </c>
      <c r="ADL23">
        <v>2733317</v>
      </c>
      <c r="ADM23">
        <v>2742891</v>
      </c>
      <c r="ADN23">
        <v>-9574</v>
      </c>
      <c r="ADO23">
        <v>207049</v>
      </c>
      <c r="ADP23">
        <v>7045</v>
      </c>
      <c r="ADQ23">
        <v>200004</v>
      </c>
      <c r="ADR23">
        <v>532</v>
      </c>
      <c r="ADS23">
        <v>1769</v>
      </c>
      <c r="ADT23">
        <v>-1237</v>
      </c>
      <c r="ADU23">
        <v>55576</v>
      </c>
      <c r="ADV23">
        <v>51838</v>
      </c>
      <c r="ADW23">
        <v>3738</v>
      </c>
      <c r="ADX23">
        <v>31139</v>
      </c>
      <c r="ADY23">
        <v>13648</v>
      </c>
      <c r="ADZ23">
        <v>17491</v>
      </c>
      <c r="AEA23">
        <v>-1</v>
      </c>
      <c r="AEB23">
        <v>2003</v>
      </c>
      <c r="AEC23">
        <v>1999</v>
      </c>
      <c r="AED23">
        <v>4</v>
      </c>
      <c r="AEE23">
        <v>-99</v>
      </c>
      <c r="AEF23">
        <v>-2097</v>
      </c>
      <c r="AEG23">
        <v>1998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13648</v>
      </c>
      <c r="AEQ23">
        <v>0</v>
      </c>
      <c r="AER23">
        <v>1999</v>
      </c>
      <c r="AES23">
        <v>4</v>
      </c>
      <c r="AET23">
        <v>1995</v>
      </c>
      <c r="AEU23">
        <v>-2099</v>
      </c>
      <c r="AEV23">
        <v>-101</v>
      </c>
      <c r="AEW23">
        <v>-1998</v>
      </c>
      <c r="AEX23">
        <v>31139</v>
      </c>
      <c r="AEY23">
        <v>13648</v>
      </c>
      <c r="AEZ23">
        <v>17491</v>
      </c>
      <c r="AFA23">
        <v>-1</v>
      </c>
      <c r="AFB23">
        <v>2003</v>
      </c>
      <c r="AFC23">
        <v>1999</v>
      </c>
      <c r="AFD23">
        <v>4</v>
      </c>
      <c r="AFE23">
        <v>-99</v>
      </c>
      <c r="AFF23">
        <v>-2097</v>
      </c>
      <c r="AFG23">
        <v>1998</v>
      </c>
      <c r="AFH23">
        <v>496340</v>
      </c>
      <c r="AFI23">
        <v>745816</v>
      </c>
      <c r="AFJ23">
        <v>-249476</v>
      </c>
      <c r="AFK23">
        <v>-60172</v>
      </c>
      <c r="AFL23">
        <v>63551</v>
      </c>
      <c r="AFM23">
        <v>-123723</v>
      </c>
      <c r="AFN23">
        <v>-3025</v>
      </c>
      <c r="AFO23">
        <v>9716</v>
      </c>
      <c r="AFP23">
        <v>-12741</v>
      </c>
      <c r="AFQ23">
        <v>89110</v>
      </c>
      <c r="AFR23">
        <v>56072</v>
      </c>
      <c r="AFS23">
        <v>33038</v>
      </c>
      <c r="AFT23">
        <v>118352</v>
      </c>
      <c r="AFU23">
        <v>192428</v>
      </c>
      <c r="AFV23">
        <v>-74076</v>
      </c>
      <c r="AFW23">
        <v>-10798</v>
      </c>
      <c r="AFX23">
        <v>-10679</v>
      </c>
      <c r="AFY23">
        <v>-119</v>
      </c>
      <c r="AFZ23">
        <v>-15</v>
      </c>
      <c r="AGA23">
        <v>20523</v>
      </c>
      <c r="AGB23">
        <v>5372</v>
      </c>
      <c r="AGC23">
        <v>15151</v>
      </c>
      <c r="AGD23">
        <v>42679</v>
      </c>
      <c r="AGE23">
        <v>85808</v>
      </c>
      <c r="AGF23">
        <v>-43129</v>
      </c>
      <c r="AGG23">
        <v>50895</v>
      </c>
      <c r="AGH23">
        <v>0</v>
      </c>
      <c r="AGI23">
        <v>-27</v>
      </c>
      <c r="AGJ23">
        <v>55062</v>
      </c>
      <c r="AGK23">
        <v>-55089</v>
      </c>
      <c r="AGL23">
        <v>1409007</v>
      </c>
      <c r="AGM23">
        <v>1051230</v>
      </c>
      <c r="AGN23">
        <v>357777</v>
      </c>
      <c r="AGO23">
        <v>-344404</v>
      </c>
      <c r="AGP23">
        <v>-354435</v>
      </c>
      <c r="AGQ23">
        <v>10031</v>
      </c>
      <c r="AGR23">
        <v>48836</v>
      </c>
      <c r="AGS23">
        <v>-176</v>
      </c>
      <c r="AGT23">
        <v>49012</v>
      </c>
      <c r="AGU23">
        <v>454051</v>
      </c>
      <c r="AGV23">
        <v>362037</v>
      </c>
      <c r="AGW23">
        <v>92014</v>
      </c>
      <c r="AGX23">
        <v>102088</v>
      </c>
      <c r="AGY23">
        <v>93185</v>
      </c>
      <c r="AGZ23">
        <v>8903</v>
      </c>
      <c r="AHA23">
        <v>18905</v>
      </c>
      <c r="AHB23">
        <v>-44011</v>
      </c>
      <c r="AHC23">
        <v>62916</v>
      </c>
      <c r="AHD23">
        <v>-14347</v>
      </c>
      <c r="AHE23">
        <v>21909</v>
      </c>
      <c r="AHF23">
        <v>-36256</v>
      </c>
      <c r="AHG23">
        <v>-34244</v>
      </c>
      <c r="AHH23">
        <v>50872</v>
      </c>
      <c r="AHI23">
        <v>-85116</v>
      </c>
      <c r="AHJ23">
        <v>2066379</v>
      </c>
      <c r="AHK23">
        <v>2075282</v>
      </c>
      <c r="AHL23">
        <v>-8903</v>
      </c>
      <c r="AHM23">
        <v>-415375</v>
      </c>
      <c r="AHN23">
        <v>-352459</v>
      </c>
      <c r="AHO23">
        <v>-62916</v>
      </c>
      <c r="AHP23">
        <v>45796</v>
      </c>
      <c r="AHQ23">
        <v>9540</v>
      </c>
      <c r="AHR23">
        <v>36256</v>
      </c>
      <c r="AHS23">
        <v>563658</v>
      </c>
      <c r="AHT23">
        <v>478542</v>
      </c>
      <c r="AHU23">
        <v>85116</v>
      </c>
      <c r="AHV23">
        <v>16280675</v>
      </c>
      <c r="AHW23">
        <v>16500798</v>
      </c>
      <c r="AHX23">
        <v>-220123</v>
      </c>
      <c r="AHY23">
        <v>-78317</v>
      </c>
      <c r="AHZ23">
        <v>76883</v>
      </c>
      <c r="AIA23">
        <v>-155200</v>
      </c>
      <c r="AIB23">
        <v>679705</v>
      </c>
      <c r="AIC23">
        <v>500036</v>
      </c>
      <c r="AID23">
        <v>179669</v>
      </c>
      <c r="AIE23">
        <v>-1032</v>
      </c>
      <c r="AIF23">
        <v>-53620</v>
      </c>
      <c r="AIG23">
        <v>52588</v>
      </c>
      <c r="AIH23">
        <v>1194704</v>
      </c>
      <c r="AII23">
        <v>1288241</v>
      </c>
      <c r="AIJ23">
        <v>-93537</v>
      </c>
      <c r="AIK23">
        <v>-9722</v>
      </c>
      <c r="AIL23">
        <v>-1386</v>
      </c>
      <c r="AIM23">
        <v>-8336</v>
      </c>
      <c r="AIN23">
        <v>54197</v>
      </c>
      <c r="AIO23">
        <v>17069</v>
      </c>
      <c r="AIP23">
        <v>37128</v>
      </c>
      <c r="AIQ23">
        <v>-37241</v>
      </c>
      <c r="AIR23">
        <v>-24351</v>
      </c>
      <c r="AIS23">
        <v>-12890</v>
      </c>
      <c r="AIT23">
        <v>6221360</v>
      </c>
      <c r="AIU23">
        <v>2756217</v>
      </c>
      <c r="AIV23">
        <v>3465143</v>
      </c>
      <c r="AIW23">
        <v>2454</v>
      </c>
      <c r="AIX23">
        <v>-66255</v>
      </c>
      <c r="AIY23">
        <v>68709</v>
      </c>
      <c r="AIZ23">
        <v>31120</v>
      </c>
      <c r="AJA23">
        <v>27254</v>
      </c>
      <c r="AJB23">
        <v>3866</v>
      </c>
      <c r="AJC23">
        <v>123927</v>
      </c>
      <c r="AJD23">
        <v>88410</v>
      </c>
      <c r="AJE23">
        <v>35517</v>
      </c>
      <c r="AJF23">
        <v>5363546</v>
      </c>
      <c r="AJG23">
        <v>7372568</v>
      </c>
      <c r="AJH23">
        <v>-2009022</v>
      </c>
      <c r="AJI23">
        <v>-161762</v>
      </c>
      <c r="AJJ23">
        <v>-39295</v>
      </c>
      <c r="AJK23">
        <v>-122467</v>
      </c>
      <c r="AJL23">
        <v>-318533</v>
      </c>
      <c r="AJM23">
        <v>-646705</v>
      </c>
      <c r="AJN23">
        <v>328172</v>
      </c>
      <c r="AJO23">
        <v>791948</v>
      </c>
      <c r="AJP23">
        <v>703300</v>
      </c>
      <c r="AJQ23">
        <v>88648</v>
      </c>
      <c r="AJR23">
        <v>5239169</v>
      </c>
      <c r="AJS23">
        <v>6364139</v>
      </c>
      <c r="AJT23">
        <v>-1124970</v>
      </c>
      <c r="AJU23">
        <v>272052</v>
      </c>
      <c r="AJV23">
        <v>54758</v>
      </c>
      <c r="AJW23">
        <v>217294</v>
      </c>
      <c r="AJX23">
        <v>-171402</v>
      </c>
      <c r="AJY23">
        <v>375434</v>
      </c>
      <c r="AJZ23">
        <v>-546836</v>
      </c>
      <c r="AKA23">
        <v>-123640</v>
      </c>
      <c r="AKB23">
        <v>40222</v>
      </c>
      <c r="AKC23">
        <v>-163862</v>
      </c>
      <c r="AKD23">
        <v>29060285</v>
      </c>
      <c r="AKE23">
        <v>27917824</v>
      </c>
      <c r="AKF23">
        <v>1142461</v>
      </c>
      <c r="AKG23">
        <v>-247347</v>
      </c>
      <c r="AKH23">
        <v>-30053</v>
      </c>
      <c r="AKI23">
        <v>-217294</v>
      </c>
      <c r="AKJ23">
        <v>446489</v>
      </c>
      <c r="AKK23">
        <v>-102346</v>
      </c>
      <c r="AKL23">
        <v>548835</v>
      </c>
      <c r="AKM23">
        <v>877601</v>
      </c>
      <c r="AKN23">
        <v>713739</v>
      </c>
      <c r="AKO23">
        <v>163862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-525490</v>
      </c>
      <c r="AMP23">
        <v>-980770</v>
      </c>
      <c r="AMQ23">
        <v>-1506260</v>
      </c>
      <c r="AMR23">
        <v>106185</v>
      </c>
      <c r="AMS23">
        <v>384928</v>
      </c>
      <c r="AMT23">
        <v>241513</v>
      </c>
      <c r="AMU23">
        <v>1055746</v>
      </c>
      <c r="AMV23">
        <v>2064847</v>
      </c>
      <c r="AMW23">
        <v>-7387</v>
      </c>
      <c r="AMX23">
        <v>-7387</v>
      </c>
      <c r="AMY23">
        <v>-76698</v>
      </c>
      <c r="AMZ23">
        <v>-90186</v>
      </c>
      <c r="ANA23">
        <v>-239840</v>
      </c>
      <c r="ANB23">
        <v>-414110</v>
      </c>
      <c r="ANC23">
        <v>-76698</v>
      </c>
      <c r="AND23">
        <v>-93601</v>
      </c>
      <c r="ANE23">
        <v>-242088</v>
      </c>
      <c r="ANF23">
        <v>-419775</v>
      </c>
      <c r="ANG23">
        <v>962911</v>
      </c>
      <c r="ANH23">
        <v>0</v>
      </c>
      <c r="ANI23">
        <v>0</v>
      </c>
      <c r="ANJ23">
        <v>-352</v>
      </c>
      <c r="ANK23">
        <v>-2249</v>
      </c>
      <c r="ANL23">
        <v>-2601</v>
      </c>
      <c r="ANM23">
        <v>0</v>
      </c>
      <c r="ANN23">
        <v>0</v>
      </c>
      <c r="ANO23">
        <v>-3064</v>
      </c>
      <c r="ANP23">
        <v>0</v>
      </c>
      <c r="ANQ23">
        <v>-3064</v>
      </c>
      <c r="ANR23">
        <v>52588</v>
      </c>
      <c r="ANS23">
        <v>-12890</v>
      </c>
      <c r="ANT23">
        <v>35517</v>
      </c>
      <c r="ANU23">
        <v>88648</v>
      </c>
      <c r="ANV23">
        <v>-163863</v>
      </c>
      <c r="ANW23">
        <v>163863</v>
      </c>
      <c r="ANX23">
        <v>0</v>
      </c>
      <c r="ANY23">
        <v>2598</v>
      </c>
      <c r="ANZ23">
        <v>1299</v>
      </c>
      <c r="AOA23">
        <v>-3828</v>
      </c>
      <c r="AOB23">
        <v>-69</v>
      </c>
      <c r="AOC23">
        <v>69</v>
      </c>
      <c r="AOD23">
        <v>31290</v>
      </c>
      <c r="AOE23">
        <v>176144</v>
      </c>
      <c r="AOF23">
        <v>207434</v>
      </c>
      <c r="AOG23">
        <v>-9235</v>
      </c>
      <c r="AOH23">
        <v>28053</v>
      </c>
      <c r="AOI23">
        <v>18818</v>
      </c>
      <c r="AOJ23">
        <v>58817</v>
      </c>
      <c r="AOK23">
        <v>38192</v>
      </c>
      <c r="AOL23">
        <v>97009</v>
      </c>
      <c r="AOM23">
        <v>-19239</v>
      </c>
      <c r="AON23">
        <v>219158</v>
      </c>
      <c r="AOO23">
        <v>199919</v>
      </c>
      <c r="AOP23">
        <v>-61632</v>
      </c>
      <c r="AOQ23">
        <v>164015</v>
      </c>
      <c r="AOR23">
        <v>102383</v>
      </c>
      <c r="AOS23">
        <v>61632</v>
      </c>
      <c r="AOT23">
        <v>461547</v>
      </c>
      <c r="AOU23">
        <v>523179</v>
      </c>
      <c r="AOV23">
        <v>29310</v>
      </c>
      <c r="AOW23">
        <v>17298</v>
      </c>
      <c r="AOX23">
        <v>46608</v>
      </c>
      <c r="AOY23">
        <v>4722</v>
      </c>
      <c r="AOZ23">
        <v>30215</v>
      </c>
      <c r="APA23">
        <v>-38790</v>
      </c>
      <c r="APB23">
        <v>138580</v>
      </c>
      <c r="APC23">
        <v>99790</v>
      </c>
      <c r="APD23">
        <v>-25458</v>
      </c>
      <c r="APE23">
        <v>69890</v>
      </c>
      <c r="APF23">
        <v>44432</v>
      </c>
      <c r="APG23">
        <v>25458</v>
      </c>
      <c r="APH23">
        <v>155878</v>
      </c>
      <c r="API23">
        <v>181336</v>
      </c>
      <c r="APJ23">
        <v>-68395</v>
      </c>
      <c r="APK23">
        <v>77423</v>
      </c>
      <c r="APL23">
        <v>9028</v>
      </c>
      <c r="APM23">
        <v>0</v>
      </c>
      <c r="APN23">
        <v>55247</v>
      </c>
      <c r="APO23">
        <v>11772</v>
      </c>
      <c r="APP23">
        <v>1376</v>
      </c>
      <c r="APQ23">
        <v>1538</v>
      </c>
      <c r="APR23">
        <v>2914</v>
      </c>
      <c r="APS23">
        <v>-1375</v>
      </c>
      <c r="APT23">
        <v>77423</v>
      </c>
      <c r="APU23">
        <v>76048</v>
      </c>
      <c r="APV23">
        <v>0</v>
      </c>
      <c r="APW23">
        <v>854</v>
      </c>
      <c r="APX23">
        <v>3071</v>
      </c>
      <c r="APY23">
        <v>-854</v>
      </c>
      <c r="APZ23">
        <v>3925</v>
      </c>
      <c r="AQA23">
        <v>70218</v>
      </c>
      <c r="AQB23">
        <v>77311</v>
      </c>
      <c r="AQC23">
        <v>147529</v>
      </c>
      <c r="AQD23">
        <v>-14811</v>
      </c>
      <c r="AQE23">
        <v>28053</v>
      </c>
      <c r="AQF23">
        <v>13242</v>
      </c>
      <c r="AQG23">
        <v>-26646</v>
      </c>
      <c r="AQH23">
        <v>35121</v>
      </c>
      <c r="AQI23">
        <v>8475</v>
      </c>
      <c r="AQJ23">
        <v>-7137</v>
      </c>
      <c r="AQK23">
        <v>62987</v>
      </c>
      <c r="AQL23">
        <v>55850</v>
      </c>
      <c r="AQM23">
        <v>-21623</v>
      </c>
      <c r="AQN23">
        <v>55812</v>
      </c>
      <c r="AQO23">
        <v>34189</v>
      </c>
      <c r="AQP23">
        <v>21622</v>
      </c>
      <c r="AQQ23">
        <v>203473</v>
      </c>
      <c r="AQR23">
        <v>225095</v>
      </c>
      <c r="AQS23">
        <v>157</v>
      </c>
      <c r="AQT23">
        <v>4111</v>
      </c>
      <c r="AQU23">
        <v>4268</v>
      </c>
      <c r="AQV23">
        <v>0</v>
      </c>
      <c r="AQW23">
        <v>0</v>
      </c>
      <c r="AQX23">
        <v>15769</v>
      </c>
      <c r="AQY23">
        <v>16737</v>
      </c>
      <c r="AQZ23">
        <v>32506</v>
      </c>
      <c r="ARA23">
        <v>-15927</v>
      </c>
      <c r="ARB23">
        <v>36775</v>
      </c>
      <c r="ARC23">
        <v>20848</v>
      </c>
      <c r="ARD23">
        <v>15927</v>
      </c>
      <c r="ARE23">
        <v>20848</v>
      </c>
      <c r="ARF23">
        <v>36775</v>
      </c>
      <c r="ARG23">
        <v>61304</v>
      </c>
      <c r="ARH23">
        <v>70028</v>
      </c>
      <c r="ARI23">
        <v>123139</v>
      </c>
      <c r="ARJ23">
        <v>329107</v>
      </c>
      <c r="ARK23">
        <v>583579</v>
      </c>
      <c r="ARL23">
        <v>135073</v>
      </c>
      <c r="ARM23">
        <v>20005</v>
      </c>
      <c r="ARN23">
        <v>-155718</v>
      </c>
      <c r="ARO23">
        <v>0</v>
      </c>
      <c r="ARP23">
        <v>640</v>
      </c>
      <c r="ARQ23">
        <v>1364</v>
      </c>
      <c r="ARR23">
        <v>2004</v>
      </c>
      <c r="ARS23">
        <v>-640</v>
      </c>
      <c r="ART23">
        <v>155718</v>
      </c>
      <c r="ARU23">
        <v>155078</v>
      </c>
      <c r="ARV23">
        <v>-57721</v>
      </c>
      <c r="ARW23">
        <v>-354845</v>
      </c>
      <c r="ARX23">
        <v>409633</v>
      </c>
      <c r="ARY23">
        <v>0</v>
      </c>
      <c r="ARZ23">
        <v>2933</v>
      </c>
      <c r="ASA23">
        <v>1094</v>
      </c>
      <c r="ASB23">
        <v>4027</v>
      </c>
      <c r="ASC23">
        <v>-2933</v>
      </c>
      <c r="ASD23">
        <v>412566</v>
      </c>
      <c r="ASE23">
        <v>409633</v>
      </c>
      <c r="ASF23">
        <v>-1608</v>
      </c>
      <c r="ASG23">
        <v>37614</v>
      </c>
      <c r="ASH23">
        <v>36006</v>
      </c>
      <c r="ASI23">
        <v>-33713</v>
      </c>
      <c r="ASJ23">
        <v>55022</v>
      </c>
      <c r="ASK23">
        <v>21309</v>
      </c>
      <c r="ASL23">
        <v>20806</v>
      </c>
      <c r="ASM23">
        <v>57537</v>
      </c>
      <c r="ASN23">
        <v>78343</v>
      </c>
      <c r="ASO23">
        <v>-20292</v>
      </c>
      <c r="ASP23">
        <v>30028</v>
      </c>
      <c r="ASQ23">
        <v>9736</v>
      </c>
      <c r="ASR23">
        <v>34807</v>
      </c>
      <c r="ASS23">
        <v>11804</v>
      </c>
      <c r="AST23">
        <v>46611</v>
      </c>
      <c r="ASU23">
        <v>-34807</v>
      </c>
      <c r="ASV23">
        <v>180201</v>
      </c>
      <c r="ASW23">
        <v>145394</v>
      </c>
      <c r="ASX23">
        <v>1826</v>
      </c>
      <c r="ASY23">
        <v>-34213</v>
      </c>
      <c r="ASZ23">
        <v>38699</v>
      </c>
      <c r="ATA23">
        <v>4486</v>
      </c>
      <c r="ATB23">
        <v>6671</v>
      </c>
      <c r="ATC23">
        <v>15025</v>
      </c>
      <c r="ATD23">
        <v>-6872</v>
      </c>
      <c r="ATE23">
        <v>6872</v>
      </c>
      <c r="ATF23">
        <v>38699</v>
      </c>
      <c r="ATG23">
        <v>45571</v>
      </c>
      <c r="ATH23">
        <v>-17495</v>
      </c>
      <c r="ATI23">
        <v>-68</v>
      </c>
      <c r="ATJ23">
        <v>68</v>
      </c>
      <c r="ATK23">
        <v>17495</v>
      </c>
      <c r="ATL23">
        <v>17563</v>
      </c>
      <c r="ATM23">
        <v>1826</v>
      </c>
      <c r="ATN23">
        <v>-16718</v>
      </c>
      <c r="ATO23">
        <v>21204</v>
      </c>
      <c r="ATP23">
        <v>4486</v>
      </c>
      <c r="ATQ23">
        <v>6671</v>
      </c>
      <c r="ATR23">
        <v>15025</v>
      </c>
      <c r="ATS23">
        <v>-6804</v>
      </c>
      <c r="ATT23">
        <v>6804</v>
      </c>
      <c r="ATU23">
        <v>21204</v>
      </c>
      <c r="ATV23">
        <v>28008</v>
      </c>
      <c r="ATW23">
        <v>290937</v>
      </c>
      <c r="ATX23">
        <v>3103</v>
      </c>
      <c r="ATY23">
        <v>-3102</v>
      </c>
      <c r="ATZ23">
        <v>294039</v>
      </c>
      <c r="AUA23">
        <v>290937</v>
      </c>
      <c r="AUB23">
        <v>-10359</v>
      </c>
      <c r="AUC23">
        <v>614827</v>
      </c>
      <c r="AUD23">
        <v>-549823</v>
      </c>
      <c r="AUE23">
        <v>-45637</v>
      </c>
      <c r="AUF23">
        <v>-9008</v>
      </c>
      <c r="AUG23">
        <v>9867</v>
      </c>
      <c r="AUH23">
        <v>859</v>
      </c>
      <c r="AUI23">
        <v>9008</v>
      </c>
      <c r="AUJ23">
        <v>605819</v>
      </c>
      <c r="AUK23">
        <v>614827</v>
      </c>
      <c r="AUL23">
        <v>2016</v>
      </c>
      <c r="AUM23">
        <v>2016</v>
      </c>
      <c r="AUN23">
        <v>2016</v>
      </c>
      <c r="AUO23">
        <v>0</v>
      </c>
      <c r="AUP23">
        <v>2016</v>
      </c>
      <c r="AUQ23">
        <v>2016</v>
      </c>
      <c r="AUR23">
        <v>-11624</v>
      </c>
      <c r="AUS23">
        <v>44500</v>
      </c>
      <c r="AUT23">
        <v>2850</v>
      </c>
      <c r="AUU23">
        <v>47350</v>
      </c>
      <c r="AUV23">
        <v>-15660</v>
      </c>
      <c r="AUW23">
        <v>-17216</v>
      </c>
      <c r="AUX23">
        <v>0</v>
      </c>
      <c r="AUY23">
        <v>47350</v>
      </c>
      <c r="AUZ23">
        <v>-11624</v>
      </c>
      <c r="AVA23">
        <v>335436</v>
      </c>
      <c r="AVB23">
        <v>2850</v>
      </c>
      <c r="AVC23">
        <v>338286</v>
      </c>
      <c r="AVD23">
        <v>-15660</v>
      </c>
      <c r="AVE23">
        <v>-17216</v>
      </c>
      <c r="AVF23">
        <v>3103</v>
      </c>
      <c r="AVG23">
        <v>-3103</v>
      </c>
      <c r="AVH23">
        <v>341389</v>
      </c>
      <c r="AVI23">
        <v>338286</v>
      </c>
      <c r="AVJ23">
        <v>-54407</v>
      </c>
      <c r="AVK23">
        <v>-327672</v>
      </c>
      <c r="AVL23">
        <v>1010320</v>
      </c>
      <c r="AVM23">
        <v>61083</v>
      </c>
      <c r="AVN23">
        <v>1071403</v>
      </c>
      <c r="AVO23">
        <v>-639280</v>
      </c>
      <c r="AVP23">
        <v>11037</v>
      </c>
      <c r="AVQ23">
        <v>8477</v>
      </c>
      <c r="AVR23">
        <v>19514</v>
      </c>
      <c r="AVS23">
        <v>-11038</v>
      </c>
      <c r="AVT23">
        <v>1082441</v>
      </c>
      <c r="AVU23">
        <v>1071403</v>
      </c>
      <c r="AVV23">
        <v>138656</v>
      </c>
      <c r="AVW23">
        <v>595518</v>
      </c>
      <c r="AVX23">
        <v>1026557</v>
      </c>
      <c r="AVY23">
        <v>329107</v>
      </c>
      <c r="AVZ23">
        <v>2089839</v>
      </c>
      <c r="AWA23">
        <v>134994</v>
      </c>
      <c r="AWB23">
        <v>536626</v>
      </c>
      <c r="AWC23">
        <v>949290</v>
      </c>
      <c r="AWD23">
        <v>123002</v>
      </c>
      <c r="AWE23">
        <v>1743912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92C6-2A29-D641-B5C3-30C7F6C7AF84}">
  <dimension ref="A1"/>
  <sheetViews>
    <sheetView zoomScaleNormal="100"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TFM</vt:lpstr>
      <vt:lpstr>BS</vt:lpstr>
      <vt:lpstr>Sheet1</vt:lpstr>
      <vt:lpstr>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Smith</dc:creator>
  <cp:lastModifiedBy>Rob Smith</cp:lastModifiedBy>
  <dcterms:created xsi:type="dcterms:W3CDTF">2017-03-21T14:19:18Z</dcterms:created>
  <dcterms:modified xsi:type="dcterms:W3CDTF">2019-10-08T19:25:17Z</dcterms:modified>
</cp:coreProperties>
</file>