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lumbia_doc\My Classes\IO II\Problem sets\ps2_IO2\outputs\"/>
    </mc:Choice>
  </mc:AlternateContent>
  <xr:revisionPtr revIDLastSave="0" documentId="13_ncr:1_{9108315D-5135-45D0-A4BF-DFD1E03EFC0D}" xr6:coauthVersionLast="47" xr6:coauthVersionMax="47" xr10:uidLastSave="{00000000-0000-0000-0000-000000000000}"/>
  <bookViews>
    <workbookView xWindow="-120" yWindow="-120" windowWidth="29040" windowHeight="15720" xr2:uid="{CC37DF72-03FF-4832-9939-7D66A5AB0E84}"/>
  </bookViews>
  <sheets>
    <sheet name="All" sheetId="1" r:id="rId1"/>
    <sheet name="mod1" sheetId="2" r:id="rId2"/>
    <sheet name="mod2" sheetId="3" r:id="rId3"/>
    <sheet name="mod8" sheetId="9" r:id="rId4"/>
    <sheet name="mod3" sheetId="4" r:id="rId5"/>
    <sheet name="mod9" sheetId="10" r:id="rId6"/>
    <sheet name="mod4" sheetId="5" r:id="rId7"/>
    <sheet name="mod5" sheetId="6" r:id="rId8"/>
    <sheet name="mod6" sheetId="7" r:id="rId9"/>
    <sheet name="mod7" sheetId="8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4" i="1" l="1"/>
  <c r="A52" i="1"/>
  <c r="A50" i="1"/>
  <c r="A48" i="1"/>
  <c r="A46" i="1"/>
  <c r="A44" i="1"/>
  <c r="A42" i="1"/>
  <c r="K43" i="1" s="1"/>
  <c r="A40" i="1"/>
  <c r="A38" i="1"/>
  <c r="A36" i="1"/>
  <c r="A44" i="6"/>
  <c r="B44" i="6"/>
  <c r="I44" i="6" s="1"/>
  <c r="C44" i="6"/>
  <c r="D44" i="6"/>
  <c r="E44" i="6"/>
  <c r="L44" i="6" s="1"/>
  <c r="F44" i="6"/>
  <c r="G44" i="6"/>
  <c r="J44" i="6"/>
  <c r="A37" i="6"/>
  <c r="B37" i="6"/>
  <c r="I37" i="6" s="1"/>
  <c r="C37" i="6"/>
  <c r="J37" i="6" s="1"/>
  <c r="D37" i="6"/>
  <c r="E37" i="6"/>
  <c r="L37" i="6" s="1"/>
  <c r="F37" i="6"/>
  <c r="G37" i="6"/>
  <c r="A38" i="6"/>
  <c r="B38" i="6"/>
  <c r="I38" i="6" s="1"/>
  <c r="C38" i="6"/>
  <c r="J38" i="6" s="1"/>
  <c r="D38" i="6"/>
  <c r="E38" i="6"/>
  <c r="L38" i="6" s="1"/>
  <c r="F38" i="6"/>
  <c r="G38" i="6"/>
  <c r="A39" i="6"/>
  <c r="B39" i="6"/>
  <c r="I39" i="6" s="1"/>
  <c r="C39" i="6"/>
  <c r="J39" i="6" s="1"/>
  <c r="D39" i="6"/>
  <c r="E39" i="6"/>
  <c r="L39" i="6" s="1"/>
  <c r="F39" i="6"/>
  <c r="G39" i="6"/>
  <c r="A40" i="6"/>
  <c r="B40" i="6"/>
  <c r="I40" i="6" s="1"/>
  <c r="C40" i="6"/>
  <c r="J40" i="6" s="1"/>
  <c r="D40" i="6"/>
  <c r="E40" i="6"/>
  <c r="L40" i="6" s="1"/>
  <c r="F40" i="6"/>
  <c r="G40" i="6"/>
  <c r="A41" i="6"/>
  <c r="B41" i="6"/>
  <c r="I41" i="6" s="1"/>
  <c r="C41" i="6"/>
  <c r="J41" i="6" s="1"/>
  <c r="D41" i="6"/>
  <c r="E41" i="6"/>
  <c r="L41" i="6" s="1"/>
  <c r="F41" i="6"/>
  <c r="G41" i="6"/>
  <c r="A42" i="6"/>
  <c r="B42" i="6"/>
  <c r="I42" i="6" s="1"/>
  <c r="C42" i="6"/>
  <c r="J42" i="6" s="1"/>
  <c r="D42" i="6"/>
  <c r="E42" i="6"/>
  <c r="L42" i="6" s="1"/>
  <c r="F42" i="6"/>
  <c r="G42" i="6"/>
  <c r="A43" i="6"/>
  <c r="B43" i="6"/>
  <c r="I43" i="6" s="1"/>
  <c r="C43" i="6"/>
  <c r="J43" i="6" s="1"/>
  <c r="D43" i="6"/>
  <c r="E43" i="6"/>
  <c r="L43" i="6" s="1"/>
  <c r="F43" i="6"/>
  <c r="G43" i="6"/>
  <c r="A34" i="7"/>
  <c r="B34" i="7"/>
  <c r="I34" i="7" s="1"/>
  <c r="C34" i="7"/>
  <c r="J34" i="7" s="1"/>
  <c r="D34" i="7"/>
  <c r="K34" i="7" s="1"/>
  <c r="E34" i="7"/>
  <c r="L34" i="7" s="1"/>
  <c r="M51" i="1" s="1"/>
  <c r="F34" i="7"/>
  <c r="G34" i="7"/>
  <c r="A35" i="7"/>
  <c r="B35" i="7"/>
  <c r="I35" i="7" s="1"/>
  <c r="C35" i="7"/>
  <c r="J35" i="7" s="1"/>
  <c r="D35" i="7"/>
  <c r="E35" i="7"/>
  <c r="L35" i="7" s="1"/>
  <c r="M53" i="1" s="1"/>
  <c r="F35" i="7"/>
  <c r="G35" i="7"/>
  <c r="A36" i="7"/>
  <c r="B36" i="7"/>
  <c r="I36" i="7" s="1"/>
  <c r="C36" i="7"/>
  <c r="J36" i="7" s="1"/>
  <c r="D36" i="7"/>
  <c r="E36" i="7"/>
  <c r="L36" i="7" s="1"/>
  <c r="F36" i="7"/>
  <c r="G36" i="7"/>
  <c r="A37" i="7"/>
  <c r="B37" i="7"/>
  <c r="I37" i="7" s="1"/>
  <c r="C37" i="7"/>
  <c r="J37" i="7" s="1"/>
  <c r="D37" i="7"/>
  <c r="E37" i="7"/>
  <c r="L37" i="7" s="1"/>
  <c r="F37" i="7"/>
  <c r="G37" i="7"/>
  <c r="A38" i="7"/>
  <c r="B38" i="7"/>
  <c r="I38" i="7" s="1"/>
  <c r="C38" i="7"/>
  <c r="J38" i="7" s="1"/>
  <c r="D38" i="7"/>
  <c r="E38" i="7"/>
  <c r="L38" i="7" s="1"/>
  <c r="F38" i="7"/>
  <c r="G38" i="7"/>
  <c r="A39" i="7"/>
  <c r="B39" i="7"/>
  <c r="I39" i="7" s="1"/>
  <c r="C39" i="7"/>
  <c r="J39" i="7" s="1"/>
  <c r="D39" i="7"/>
  <c r="E39" i="7"/>
  <c r="L39" i="7" s="1"/>
  <c r="F39" i="7"/>
  <c r="G39" i="7"/>
  <c r="A40" i="7"/>
  <c r="B40" i="7"/>
  <c r="I40" i="7" s="1"/>
  <c r="C40" i="7"/>
  <c r="J40" i="7" s="1"/>
  <c r="D40" i="7"/>
  <c r="E40" i="7"/>
  <c r="L40" i="7" s="1"/>
  <c r="F40" i="7"/>
  <c r="G40" i="7"/>
  <c r="A41" i="7"/>
  <c r="B41" i="7"/>
  <c r="I41" i="7" s="1"/>
  <c r="C41" i="7"/>
  <c r="J41" i="7" s="1"/>
  <c r="D41" i="7"/>
  <c r="K41" i="7" s="1"/>
  <c r="E41" i="7"/>
  <c r="F41" i="7"/>
  <c r="G41" i="7"/>
  <c r="L41" i="7"/>
  <c r="A42" i="7"/>
  <c r="B42" i="7"/>
  <c r="I42" i="7" s="1"/>
  <c r="C42" i="7"/>
  <c r="J42" i="7" s="1"/>
  <c r="D42" i="7"/>
  <c r="E42" i="7"/>
  <c r="L42" i="7" s="1"/>
  <c r="F42" i="7"/>
  <c r="G42" i="7"/>
  <c r="A34" i="6"/>
  <c r="B34" i="6"/>
  <c r="I34" i="6" s="1"/>
  <c r="C34" i="6"/>
  <c r="J34" i="6" s="1"/>
  <c r="D34" i="6"/>
  <c r="E34" i="6"/>
  <c r="L34" i="6" s="1"/>
  <c r="L51" i="1" s="1"/>
  <c r="Q51" i="1" s="1"/>
  <c r="F34" i="6"/>
  <c r="G34" i="6"/>
  <c r="A35" i="6"/>
  <c r="B35" i="6"/>
  <c r="I35" i="6" s="1"/>
  <c r="C35" i="6"/>
  <c r="J35" i="6" s="1"/>
  <c r="D35" i="6"/>
  <c r="E35" i="6"/>
  <c r="L35" i="6" s="1"/>
  <c r="L53" i="1" s="1"/>
  <c r="Q53" i="1" s="1"/>
  <c r="F35" i="6"/>
  <c r="G35" i="6"/>
  <c r="A36" i="6"/>
  <c r="B36" i="6"/>
  <c r="I36" i="6" s="1"/>
  <c r="C36" i="6"/>
  <c r="J36" i="6" s="1"/>
  <c r="D36" i="6"/>
  <c r="E36" i="6"/>
  <c r="L36" i="6" s="1"/>
  <c r="F36" i="6"/>
  <c r="G36" i="6"/>
  <c r="A24" i="7"/>
  <c r="B24" i="7"/>
  <c r="I24" i="7" s="1"/>
  <c r="C24" i="7"/>
  <c r="J24" i="7" s="1"/>
  <c r="D24" i="7"/>
  <c r="E24" i="7"/>
  <c r="L24" i="7" s="1"/>
  <c r="F24" i="7"/>
  <c r="G24" i="7"/>
  <c r="A25" i="7"/>
  <c r="B25" i="7"/>
  <c r="I25" i="7" s="1"/>
  <c r="C25" i="7"/>
  <c r="J25" i="7" s="1"/>
  <c r="D25" i="7"/>
  <c r="E25" i="7"/>
  <c r="F25" i="7"/>
  <c r="G25" i="7"/>
  <c r="L25" i="7"/>
  <c r="A26" i="7"/>
  <c r="B26" i="7"/>
  <c r="I26" i="7" s="1"/>
  <c r="C26" i="7"/>
  <c r="J26" i="7" s="1"/>
  <c r="D26" i="7"/>
  <c r="E26" i="7"/>
  <c r="F26" i="7"/>
  <c r="G26" i="7"/>
  <c r="L26" i="7"/>
  <c r="A27" i="7"/>
  <c r="B27" i="7"/>
  <c r="C27" i="7"/>
  <c r="J27" i="7" s="1"/>
  <c r="D27" i="7"/>
  <c r="E27" i="7"/>
  <c r="L27" i="7" s="1"/>
  <c r="M37" i="1" s="1"/>
  <c r="F27" i="7"/>
  <c r="G27" i="7"/>
  <c r="I27" i="7"/>
  <c r="A28" i="7"/>
  <c r="B28" i="7"/>
  <c r="I28" i="7" s="1"/>
  <c r="C28" i="7"/>
  <c r="J28" i="7" s="1"/>
  <c r="D28" i="7"/>
  <c r="E28" i="7"/>
  <c r="L28" i="7" s="1"/>
  <c r="F28" i="7"/>
  <c r="G28" i="7"/>
  <c r="A29" i="7"/>
  <c r="B29" i="7"/>
  <c r="I29" i="7" s="1"/>
  <c r="C29" i="7"/>
  <c r="D29" i="7"/>
  <c r="E29" i="7"/>
  <c r="L29" i="7" s="1"/>
  <c r="F29" i="7"/>
  <c r="G29" i="7"/>
  <c r="J29" i="7"/>
  <c r="A30" i="7"/>
  <c r="B30" i="7"/>
  <c r="I30" i="7" s="1"/>
  <c r="C30" i="7"/>
  <c r="J30" i="7" s="1"/>
  <c r="D30" i="7"/>
  <c r="E30" i="7"/>
  <c r="L30" i="7" s="1"/>
  <c r="F30" i="7"/>
  <c r="G30" i="7"/>
  <c r="A31" i="7"/>
  <c r="B31" i="7"/>
  <c r="I31" i="7" s="1"/>
  <c r="C31" i="7"/>
  <c r="J31" i="7" s="1"/>
  <c r="D31" i="7"/>
  <c r="E31" i="7"/>
  <c r="L31" i="7" s="1"/>
  <c r="F31" i="7"/>
  <c r="G31" i="7"/>
  <c r="A32" i="7"/>
  <c r="B32" i="7"/>
  <c r="I32" i="7" s="1"/>
  <c r="C32" i="7"/>
  <c r="J32" i="7" s="1"/>
  <c r="D32" i="7"/>
  <c r="E32" i="7"/>
  <c r="L32" i="7" s="1"/>
  <c r="F32" i="7"/>
  <c r="G32" i="7"/>
  <c r="A33" i="7"/>
  <c r="B33" i="7"/>
  <c r="I33" i="7" s="1"/>
  <c r="C33" i="7"/>
  <c r="J33" i="7" s="1"/>
  <c r="D33" i="7"/>
  <c r="E33" i="7"/>
  <c r="L33" i="7" s="1"/>
  <c r="F33" i="7"/>
  <c r="G33" i="7"/>
  <c r="A24" i="6"/>
  <c r="B24" i="6"/>
  <c r="I24" i="6" s="1"/>
  <c r="C24" i="6"/>
  <c r="J24" i="6" s="1"/>
  <c r="D24" i="6"/>
  <c r="E24" i="6"/>
  <c r="L24" i="6" s="1"/>
  <c r="F24" i="6"/>
  <c r="G24" i="6"/>
  <c r="A25" i="6"/>
  <c r="B25" i="6"/>
  <c r="I25" i="6" s="1"/>
  <c r="C25" i="6"/>
  <c r="J25" i="6" s="1"/>
  <c r="D25" i="6"/>
  <c r="E25" i="6"/>
  <c r="L25" i="6" s="1"/>
  <c r="F25" i="6"/>
  <c r="G25" i="6"/>
  <c r="A26" i="6"/>
  <c r="B26" i="6"/>
  <c r="I26" i="6" s="1"/>
  <c r="C26" i="6"/>
  <c r="J26" i="6" s="1"/>
  <c r="D26" i="6"/>
  <c r="E26" i="6"/>
  <c r="L26" i="6" s="1"/>
  <c r="L35" i="1" s="1"/>
  <c r="Q35" i="1" s="1"/>
  <c r="F26" i="6"/>
  <c r="G26" i="6"/>
  <c r="A27" i="6"/>
  <c r="B27" i="6"/>
  <c r="I27" i="6" s="1"/>
  <c r="C27" i="6"/>
  <c r="J27" i="6" s="1"/>
  <c r="D27" i="6"/>
  <c r="E27" i="6"/>
  <c r="L27" i="6" s="1"/>
  <c r="L37" i="1" s="1"/>
  <c r="Q37" i="1" s="1"/>
  <c r="F27" i="6"/>
  <c r="G27" i="6"/>
  <c r="A28" i="6"/>
  <c r="B28" i="6"/>
  <c r="I28" i="6" s="1"/>
  <c r="C28" i="6"/>
  <c r="J28" i="6" s="1"/>
  <c r="D28" i="6"/>
  <c r="E28" i="6"/>
  <c r="L28" i="6" s="1"/>
  <c r="L39" i="1" s="1"/>
  <c r="Q39" i="1" s="1"/>
  <c r="F28" i="6"/>
  <c r="G28" i="6"/>
  <c r="A29" i="6"/>
  <c r="B29" i="6"/>
  <c r="I29" i="6" s="1"/>
  <c r="C29" i="6"/>
  <c r="J29" i="6" s="1"/>
  <c r="D29" i="6"/>
  <c r="E29" i="6"/>
  <c r="L29" i="6" s="1"/>
  <c r="F29" i="6"/>
  <c r="G29" i="6"/>
  <c r="A30" i="6"/>
  <c r="B30" i="6"/>
  <c r="I30" i="6" s="1"/>
  <c r="C30" i="6"/>
  <c r="J30" i="6" s="1"/>
  <c r="D30" i="6"/>
  <c r="E30" i="6"/>
  <c r="L30" i="6" s="1"/>
  <c r="L43" i="1" s="1"/>
  <c r="Q43" i="1" s="1"/>
  <c r="F30" i="6"/>
  <c r="G30" i="6"/>
  <c r="A31" i="6"/>
  <c r="B31" i="6"/>
  <c r="I31" i="6" s="1"/>
  <c r="C31" i="6"/>
  <c r="J31" i="6" s="1"/>
  <c r="D31" i="6"/>
  <c r="E31" i="6"/>
  <c r="L31" i="6" s="1"/>
  <c r="L45" i="1" s="1"/>
  <c r="Q45" i="1" s="1"/>
  <c r="F31" i="6"/>
  <c r="G31" i="6"/>
  <c r="A32" i="6"/>
  <c r="B32" i="6"/>
  <c r="I32" i="6" s="1"/>
  <c r="C32" i="6"/>
  <c r="J32" i="6" s="1"/>
  <c r="D32" i="6"/>
  <c r="E32" i="6"/>
  <c r="L32" i="6" s="1"/>
  <c r="L47" i="1" s="1"/>
  <c r="Q47" i="1" s="1"/>
  <c r="F32" i="6"/>
  <c r="G32" i="6"/>
  <c r="A33" i="6"/>
  <c r="B33" i="6"/>
  <c r="I33" i="6" s="1"/>
  <c r="C33" i="6"/>
  <c r="J33" i="6" s="1"/>
  <c r="D33" i="6"/>
  <c r="E33" i="6"/>
  <c r="L33" i="6" s="1"/>
  <c r="L49" i="1" s="1"/>
  <c r="Q49" i="1" s="1"/>
  <c r="F33" i="6"/>
  <c r="G33" i="6"/>
  <c r="K51" i="1"/>
  <c r="K41" i="1"/>
  <c r="K35" i="1"/>
  <c r="A24" i="5"/>
  <c r="B24" i="5"/>
  <c r="C24" i="5"/>
  <c r="J24" i="5" s="1"/>
  <c r="D24" i="5"/>
  <c r="E24" i="5"/>
  <c r="L24" i="5" s="1"/>
  <c r="F24" i="5"/>
  <c r="G24" i="5"/>
  <c r="I24" i="5"/>
  <c r="A25" i="5"/>
  <c r="B25" i="5"/>
  <c r="I25" i="5" s="1"/>
  <c r="C25" i="5"/>
  <c r="J25" i="5" s="1"/>
  <c r="D25" i="5"/>
  <c r="E25" i="5"/>
  <c r="F25" i="5"/>
  <c r="G25" i="5"/>
  <c r="L25" i="5"/>
  <c r="A26" i="5"/>
  <c r="B26" i="5"/>
  <c r="C26" i="5"/>
  <c r="J26" i="5" s="1"/>
  <c r="D26" i="5"/>
  <c r="E26" i="5"/>
  <c r="L26" i="5" s="1"/>
  <c r="F26" i="5"/>
  <c r="G26" i="5"/>
  <c r="I26" i="5"/>
  <c r="A27" i="5"/>
  <c r="B27" i="5"/>
  <c r="I27" i="5" s="1"/>
  <c r="C27" i="5"/>
  <c r="D27" i="5"/>
  <c r="E27" i="5"/>
  <c r="L27" i="5" s="1"/>
  <c r="K37" i="1" s="1"/>
  <c r="F27" i="5"/>
  <c r="G27" i="5"/>
  <c r="J27" i="5"/>
  <c r="A28" i="5"/>
  <c r="B28" i="5"/>
  <c r="I28" i="5" s="1"/>
  <c r="C28" i="5"/>
  <c r="D28" i="5"/>
  <c r="E28" i="5"/>
  <c r="L28" i="5" s="1"/>
  <c r="K39" i="1" s="1"/>
  <c r="F28" i="5"/>
  <c r="G28" i="5"/>
  <c r="K28" i="5" s="1"/>
  <c r="K38" i="1" s="1"/>
  <c r="J28" i="5"/>
  <c r="A29" i="5"/>
  <c r="B29" i="5"/>
  <c r="C29" i="5"/>
  <c r="J29" i="5" s="1"/>
  <c r="D29" i="5"/>
  <c r="E29" i="5"/>
  <c r="L29" i="5" s="1"/>
  <c r="F29" i="5"/>
  <c r="G29" i="5"/>
  <c r="I29" i="5"/>
  <c r="A30" i="5"/>
  <c r="B30" i="5"/>
  <c r="I30" i="5" s="1"/>
  <c r="C30" i="5"/>
  <c r="J30" i="5" s="1"/>
  <c r="D30" i="5"/>
  <c r="E30" i="5"/>
  <c r="L30" i="5" s="1"/>
  <c r="F30" i="5"/>
  <c r="G30" i="5"/>
  <c r="A31" i="5"/>
  <c r="B31" i="5"/>
  <c r="C31" i="5"/>
  <c r="D31" i="5"/>
  <c r="E31" i="5"/>
  <c r="L31" i="5" s="1"/>
  <c r="K45" i="1" s="1"/>
  <c r="F31" i="5"/>
  <c r="G31" i="5"/>
  <c r="I31" i="5"/>
  <c r="J31" i="5"/>
  <c r="A32" i="5"/>
  <c r="B32" i="5"/>
  <c r="I32" i="5" s="1"/>
  <c r="C32" i="5"/>
  <c r="J32" i="5" s="1"/>
  <c r="D32" i="5"/>
  <c r="E32" i="5"/>
  <c r="L32" i="5" s="1"/>
  <c r="K47" i="1" s="1"/>
  <c r="F32" i="5"/>
  <c r="G32" i="5"/>
  <c r="A33" i="5"/>
  <c r="B33" i="5"/>
  <c r="I33" i="5" s="1"/>
  <c r="C33" i="5"/>
  <c r="J33" i="5" s="1"/>
  <c r="D33" i="5"/>
  <c r="E33" i="5"/>
  <c r="F33" i="5"/>
  <c r="G33" i="5"/>
  <c r="L33" i="5"/>
  <c r="K49" i="1" s="1"/>
  <c r="A34" i="5"/>
  <c r="B34" i="5"/>
  <c r="C34" i="5"/>
  <c r="J34" i="5" s="1"/>
  <c r="D34" i="5"/>
  <c r="E34" i="5"/>
  <c r="L34" i="5" s="1"/>
  <c r="F34" i="5"/>
  <c r="G34" i="5"/>
  <c r="I34" i="5"/>
  <c r="A35" i="5"/>
  <c r="B35" i="5"/>
  <c r="I35" i="5" s="1"/>
  <c r="C35" i="5"/>
  <c r="D35" i="5"/>
  <c r="E35" i="5"/>
  <c r="L35" i="5" s="1"/>
  <c r="K53" i="1" s="1"/>
  <c r="F35" i="5"/>
  <c r="G35" i="5"/>
  <c r="J35" i="5"/>
  <c r="K55" i="1"/>
  <c r="K54" i="1"/>
  <c r="N7" i="1"/>
  <c r="M7" i="1"/>
  <c r="L7" i="1"/>
  <c r="K7" i="1"/>
  <c r="J7" i="1"/>
  <c r="I7" i="1"/>
  <c r="H7" i="1"/>
  <c r="G7" i="1"/>
  <c r="F7" i="1"/>
  <c r="G23" i="10"/>
  <c r="F23" i="10"/>
  <c r="E23" i="10"/>
  <c r="L23" i="10" s="1"/>
  <c r="D23" i="10"/>
  <c r="C23" i="10"/>
  <c r="J23" i="10" s="1"/>
  <c r="B23" i="10"/>
  <c r="I23" i="10" s="1"/>
  <c r="A23" i="10"/>
  <c r="G22" i="10"/>
  <c r="F22" i="10"/>
  <c r="E22" i="10"/>
  <c r="L22" i="10" s="1"/>
  <c r="D22" i="10"/>
  <c r="C22" i="10"/>
  <c r="J22" i="10" s="1"/>
  <c r="B22" i="10"/>
  <c r="I22" i="10" s="1"/>
  <c r="A22" i="10"/>
  <c r="G21" i="10"/>
  <c r="F21" i="10"/>
  <c r="E21" i="10"/>
  <c r="L21" i="10" s="1"/>
  <c r="J51" i="1" s="1"/>
  <c r="D21" i="10"/>
  <c r="C21" i="10"/>
  <c r="J21" i="10" s="1"/>
  <c r="B21" i="10"/>
  <c r="I21" i="10" s="1"/>
  <c r="A21" i="10"/>
  <c r="G20" i="10"/>
  <c r="F20" i="10"/>
  <c r="E20" i="10"/>
  <c r="L20" i="10" s="1"/>
  <c r="J49" i="1" s="1"/>
  <c r="D20" i="10"/>
  <c r="C20" i="10"/>
  <c r="J20" i="10" s="1"/>
  <c r="B20" i="10"/>
  <c r="I20" i="10" s="1"/>
  <c r="A20" i="10"/>
  <c r="G19" i="10"/>
  <c r="F19" i="10"/>
  <c r="E19" i="10"/>
  <c r="L19" i="10" s="1"/>
  <c r="D19" i="10"/>
  <c r="C19" i="10"/>
  <c r="J19" i="10" s="1"/>
  <c r="B19" i="10"/>
  <c r="I19" i="10" s="1"/>
  <c r="A19" i="10"/>
  <c r="G18" i="10"/>
  <c r="F18" i="10"/>
  <c r="E18" i="10"/>
  <c r="L18" i="10" s="1"/>
  <c r="D18" i="10"/>
  <c r="C18" i="10"/>
  <c r="J18" i="10" s="1"/>
  <c r="B18" i="10"/>
  <c r="I18" i="10" s="1"/>
  <c r="A18" i="10"/>
  <c r="G17" i="10"/>
  <c r="F17" i="10"/>
  <c r="E17" i="10"/>
  <c r="L17" i="10" s="1"/>
  <c r="D17" i="10"/>
  <c r="C17" i="10"/>
  <c r="J17" i="10" s="1"/>
  <c r="B17" i="10"/>
  <c r="I17" i="10" s="1"/>
  <c r="A17" i="10"/>
  <c r="G16" i="10"/>
  <c r="F16" i="10"/>
  <c r="E16" i="10"/>
  <c r="L16" i="10" s="1"/>
  <c r="J41" i="1" s="1"/>
  <c r="D16" i="10"/>
  <c r="C16" i="10"/>
  <c r="J16" i="10" s="1"/>
  <c r="B16" i="10"/>
  <c r="I16" i="10" s="1"/>
  <c r="A16" i="10"/>
  <c r="G15" i="10"/>
  <c r="F15" i="10"/>
  <c r="E15" i="10"/>
  <c r="L15" i="10" s="1"/>
  <c r="D15" i="10"/>
  <c r="C15" i="10"/>
  <c r="J15" i="10" s="1"/>
  <c r="B15" i="10"/>
  <c r="I15" i="10" s="1"/>
  <c r="A15" i="10"/>
  <c r="G14" i="10"/>
  <c r="F14" i="10"/>
  <c r="E14" i="10"/>
  <c r="L14" i="10" s="1"/>
  <c r="D14" i="10"/>
  <c r="C14" i="10"/>
  <c r="J14" i="10" s="1"/>
  <c r="B14" i="10"/>
  <c r="I14" i="10" s="1"/>
  <c r="A14" i="10"/>
  <c r="G13" i="10"/>
  <c r="F13" i="10"/>
  <c r="E13" i="10"/>
  <c r="L13" i="10" s="1"/>
  <c r="J35" i="1" s="1"/>
  <c r="D13" i="10"/>
  <c r="C13" i="10"/>
  <c r="J13" i="10" s="1"/>
  <c r="B13" i="10"/>
  <c r="I13" i="10" s="1"/>
  <c r="A13" i="10"/>
  <c r="G12" i="10"/>
  <c r="F12" i="10"/>
  <c r="E12" i="10"/>
  <c r="L12" i="10" s="1"/>
  <c r="J31" i="1" s="1"/>
  <c r="D12" i="10"/>
  <c r="C12" i="10"/>
  <c r="J12" i="10" s="1"/>
  <c r="B12" i="10"/>
  <c r="I12" i="10" s="1"/>
  <c r="A12" i="10"/>
  <c r="G11" i="10"/>
  <c r="F11" i="10"/>
  <c r="E11" i="10"/>
  <c r="L11" i="10" s="1"/>
  <c r="D11" i="10"/>
  <c r="C11" i="10"/>
  <c r="J11" i="10" s="1"/>
  <c r="B11" i="10"/>
  <c r="I11" i="10" s="1"/>
  <c r="A11" i="10"/>
  <c r="G10" i="10"/>
  <c r="F10" i="10"/>
  <c r="E10" i="10"/>
  <c r="L10" i="10" s="1"/>
  <c r="D10" i="10"/>
  <c r="C10" i="10"/>
  <c r="J10" i="10" s="1"/>
  <c r="B10" i="10"/>
  <c r="I10" i="10" s="1"/>
  <c r="A10" i="10"/>
  <c r="G9" i="10"/>
  <c r="F9" i="10"/>
  <c r="E9" i="10"/>
  <c r="L9" i="10" s="1"/>
  <c r="D9" i="10"/>
  <c r="C9" i="10"/>
  <c r="J9" i="10" s="1"/>
  <c r="B9" i="10"/>
  <c r="I9" i="10" s="1"/>
  <c r="A9" i="10"/>
  <c r="G8" i="10"/>
  <c r="F8" i="10"/>
  <c r="E8" i="10"/>
  <c r="L8" i="10" s="1"/>
  <c r="D8" i="10"/>
  <c r="C8" i="10"/>
  <c r="J8" i="10" s="1"/>
  <c r="B8" i="10"/>
  <c r="I8" i="10" s="1"/>
  <c r="A8" i="10"/>
  <c r="G7" i="10"/>
  <c r="F7" i="10"/>
  <c r="E7" i="10"/>
  <c r="L7" i="10" s="1"/>
  <c r="D7" i="10"/>
  <c r="C7" i="10"/>
  <c r="J7" i="10" s="1"/>
  <c r="B7" i="10"/>
  <c r="I7" i="10" s="1"/>
  <c r="A7" i="10"/>
  <c r="G6" i="10"/>
  <c r="F6" i="10"/>
  <c r="E6" i="10"/>
  <c r="L6" i="10" s="1"/>
  <c r="D6" i="10"/>
  <c r="C6" i="10"/>
  <c r="J6" i="10" s="1"/>
  <c r="B6" i="10"/>
  <c r="I6" i="10" s="1"/>
  <c r="A6" i="10"/>
  <c r="G5" i="10"/>
  <c r="F5" i="10"/>
  <c r="E5" i="10"/>
  <c r="L5" i="10" s="1"/>
  <c r="D5" i="10"/>
  <c r="C5" i="10"/>
  <c r="J5" i="10" s="1"/>
  <c r="B5" i="10"/>
  <c r="I5" i="10" s="1"/>
  <c r="A5" i="10"/>
  <c r="G4" i="10"/>
  <c r="F4" i="10"/>
  <c r="E4" i="10"/>
  <c r="L4" i="10" s="1"/>
  <c r="J15" i="1" s="1"/>
  <c r="D4" i="10"/>
  <c r="C4" i="10"/>
  <c r="J4" i="10" s="1"/>
  <c r="B4" i="10"/>
  <c r="I4" i="10" s="1"/>
  <c r="A4" i="10"/>
  <c r="G3" i="10"/>
  <c r="F3" i="10"/>
  <c r="E3" i="10"/>
  <c r="L3" i="10" s="1"/>
  <c r="D3" i="10"/>
  <c r="C3" i="10"/>
  <c r="J3" i="10" s="1"/>
  <c r="B3" i="10"/>
  <c r="I3" i="10" s="1"/>
  <c r="A3" i="10"/>
  <c r="G2" i="10"/>
  <c r="F2" i="10"/>
  <c r="E2" i="10"/>
  <c r="L2" i="10" s="1"/>
  <c r="D2" i="10"/>
  <c r="C2" i="10"/>
  <c r="J2" i="10" s="1"/>
  <c r="B2" i="10"/>
  <c r="I2" i="10" s="1"/>
  <c r="A2" i="10"/>
  <c r="G1" i="10"/>
  <c r="F1" i="10"/>
  <c r="E1" i="10"/>
  <c r="D1" i="10"/>
  <c r="C1" i="10"/>
  <c r="B1" i="10"/>
  <c r="A1" i="10"/>
  <c r="G23" i="9"/>
  <c r="F23" i="9"/>
  <c r="E23" i="9"/>
  <c r="L23" i="9" s="1"/>
  <c r="H55" i="1" s="1"/>
  <c r="D23" i="9"/>
  <c r="C23" i="9"/>
  <c r="B23" i="9"/>
  <c r="A23" i="9"/>
  <c r="G22" i="9"/>
  <c r="F22" i="9"/>
  <c r="E22" i="9"/>
  <c r="L22" i="9" s="1"/>
  <c r="H53" i="1" s="1"/>
  <c r="D22" i="9"/>
  <c r="C22" i="9"/>
  <c r="B22" i="9"/>
  <c r="I22" i="9" s="1"/>
  <c r="A22" i="9"/>
  <c r="G21" i="9"/>
  <c r="F21" i="9"/>
  <c r="E21" i="9"/>
  <c r="D21" i="9"/>
  <c r="C21" i="9"/>
  <c r="J21" i="9" s="1"/>
  <c r="B21" i="9"/>
  <c r="A21" i="9"/>
  <c r="G20" i="9"/>
  <c r="K20" i="9" s="1"/>
  <c r="H48" i="1" s="1"/>
  <c r="F20" i="9"/>
  <c r="E20" i="9"/>
  <c r="L20" i="9" s="1"/>
  <c r="H49" i="1" s="1"/>
  <c r="D20" i="9"/>
  <c r="C20" i="9"/>
  <c r="B20" i="9"/>
  <c r="I20" i="9" s="1"/>
  <c r="A20" i="9"/>
  <c r="G19" i="9"/>
  <c r="F19" i="9"/>
  <c r="E19" i="9"/>
  <c r="L19" i="9" s="1"/>
  <c r="H47" i="1" s="1"/>
  <c r="D19" i="9"/>
  <c r="C19" i="9"/>
  <c r="B19" i="9"/>
  <c r="I19" i="9" s="1"/>
  <c r="A19" i="9"/>
  <c r="G18" i="9"/>
  <c r="F18" i="9"/>
  <c r="E18" i="9"/>
  <c r="L18" i="9" s="1"/>
  <c r="H45" i="1" s="1"/>
  <c r="D18" i="9"/>
  <c r="C18" i="9"/>
  <c r="J18" i="9" s="1"/>
  <c r="B18" i="9"/>
  <c r="A18" i="9"/>
  <c r="G17" i="9"/>
  <c r="F17" i="9"/>
  <c r="E17" i="9"/>
  <c r="L17" i="9" s="1"/>
  <c r="H43" i="1" s="1"/>
  <c r="D17" i="9"/>
  <c r="C17" i="9"/>
  <c r="J17" i="9" s="1"/>
  <c r="B17" i="9"/>
  <c r="I17" i="9" s="1"/>
  <c r="A17" i="9"/>
  <c r="G16" i="9"/>
  <c r="F16" i="9"/>
  <c r="E16" i="9"/>
  <c r="D16" i="9"/>
  <c r="C16" i="9"/>
  <c r="J16" i="9" s="1"/>
  <c r="B16" i="9"/>
  <c r="A16" i="9"/>
  <c r="G15" i="9"/>
  <c r="F15" i="9"/>
  <c r="E15" i="9"/>
  <c r="L15" i="9" s="1"/>
  <c r="H39" i="1" s="1"/>
  <c r="D15" i="9"/>
  <c r="C15" i="9"/>
  <c r="J15" i="9" s="1"/>
  <c r="B15" i="9"/>
  <c r="I15" i="9" s="1"/>
  <c r="A15" i="9"/>
  <c r="G14" i="9"/>
  <c r="F14" i="9"/>
  <c r="E14" i="9"/>
  <c r="D14" i="9"/>
  <c r="C14" i="9"/>
  <c r="B14" i="9"/>
  <c r="I14" i="9" s="1"/>
  <c r="A14" i="9"/>
  <c r="G13" i="9"/>
  <c r="F13" i="9"/>
  <c r="E13" i="9"/>
  <c r="D13" i="9"/>
  <c r="C13" i="9"/>
  <c r="J13" i="9" s="1"/>
  <c r="B13" i="9"/>
  <c r="A13" i="9"/>
  <c r="G12" i="9"/>
  <c r="K12" i="9" s="1"/>
  <c r="H30" i="1" s="1"/>
  <c r="F12" i="9"/>
  <c r="E12" i="9"/>
  <c r="L12" i="9" s="1"/>
  <c r="H31" i="1" s="1"/>
  <c r="D12" i="9"/>
  <c r="C12" i="9"/>
  <c r="J12" i="9" s="1"/>
  <c r="B12" i="9"/>
  <c r="I12" i="9" s="1"/>
  <c r="A12" i="9"/>
  <c r="G11" i="9"/>
  <c r="F11" i="9"/>
  <c r="E11" i="9"/>
  <c r="L11" i="9" s="1"/>
  <c r="H29" i="1" s="1"/>
  <c r="D11" i="9"/>
  <c r="C11" i="9"/>
  <c r="B11" i="9"/>
  <c r="I11" i="9" s="1"/>
  <c r="A11" i="9"/>
  <c r="G10" i="9"/>
  <c r="F10" i="9"/>
  <c r="E10" i="9"/>
  <c r="L10" i="9" s="1"/>
  <c r="H27" i="1" s="1"/>
  <c r="D10" i="9"/>
  <c r="C10" i="9"/>
  <c r="B10" i="9"/>
  <c r="A10" i="9"/>
  <c r="G9" i="9"/>
  <c r="F9" i="9"/>
  <c r="E9" i="9"/>
  <c r="L9" i="9" s="1"/>
  <c r="H25" i="1" s="1"/>
  <c r="D9" i="9"/>
  <c r="C9" i="9"/>
  <c r="J9" i="9" s="1"/>
  <c r="B9" i="9"/>
  <c r="I9" i="9" s="1"/>
  <c r="A9" i="9"/>
  <c r="G8" i="9"/>
  <c r="F8" i="9"/>
  <c r="E8" i="9"/>
  <c r="D8" i="9"/>
  <c r="C8" i="9"/>
  <c r="J8" i="9" s="1"/>
  <c r="B8" i="9"/>
  <c r="A8" i="9"/>
  <c r="G7" i="9"/>
  <c r="F7" i="9"/>
  <c r="E7" i="9"/>
  <c r="L7" i="9" s="1"/>
  <c r="H21" i="1" s="1"/>
  <c r="D7" i="9"/>
  <c r="C7" i="9"/>
  <c r="B7" i="9"/>
  <c r="A7" i="9"/>
  <c r="G6" i="9"/>
  <c r="F6" i="9"/>
  <c r="E6" i="9"/>
  <c r="L6" i="9" s="1"/>
  <c r="H19" i="1" s="1"/>
  <c r="D6" i="9"/>
  <c r="C6" i="9"/>
  <c r="B6" i="9"/>
  <c r="I6" i="9" s="1"/>
  <c r="A6" i="9"/>
  <c r="G5" i="9"/>
  <c r="F5" i="9"/>
  <c r="E5" i="9"/>
  <c r="D5" i="9"/>
  <c r="C5" i="9"/>
  <c r="J5" i="9" s="1"/>
  <c r="B5" i="9"/>
  <c r="A5" i="9"/>
  <c r="G4" i="9"/>
  <c r="K4" i="9" s="1"/>
  <c r="H14" i="1" s="1"/>
  <c r="F4" i="9"/>
  <c r="E4" i="9"/>
  <c r="L4" i="9" s="1"/>
  <c r="H15" i="1" s="1"/>
  <c r="D4" i="9"/>
  <c r="C4" i="9"/>
  <c r="J4" i="9" s="1"/>
  <c r="B4" i="9"/>
  <c r="I4" i="9" s="1"/>
  <c r="A4" i="9"/>
  <c r="G3" i="9"/>
  <c r="F3" i="9"/>
  <c r="E3" i="9"/>
  <c r="L3" i="9" s="1"/>
  <c r="H13" i="1" s="1"/>
  <c r="D3" i="9"/>
  <c r="C3" i="9"/>
  <c r="B3" i="9"/>
  <c r="I3" i="9" s="1"/>
  <c r="A3" i="9"/>
  <c r="G2" i="9"/>
  <c r="F2" i="9"/>
  <c r="E2" i="9"/>
  <c r="L2" i="9" s="1"/>
  <c r="H11" i="1" s="1"/>
  <c r="D2" i="9"/>
  <c r="C2" i="9"/>
  <c r="B2" i="9"/>
  <c r="A2" i="9"/>
  <c r="G1" i="9"/>
  <c r="F1" i="9"/>
  <c r="E1" i="9"/>
  <c r="D1" i="9"/>
  <c r="C1" i="9"/>
  <c r="B1" i="9"/>
  <c r="A1" i="9"/>
  <c r="G19" i="8"/>
  <c r="F19" i="8"/>
  <c r="E19" i="8"/>
  <c r="L19" i="8" s="1"/>
  <c r="D19" i="8"/>
  <c r="C19" i="8"/>
  <c r="J19" i="8" s="1"/>
  <c r="B19" i="8"/>
  <c r="I19" i="8" s="1"/>
  <c r="A19" i="8"/>
  <c r="G18" i="8"/>
  <c r="F18" i="8"/>
  <c r="E18" i="8"/>
  <c r="L18" i="8" s="1"/>
  <c r="D18" i="8"/>
  <c r="C18" i="8"/>
  <c r="J18" i="8" s="1"/>
  <c r="B18" i="8"/>
  <c r="I18" i="8" s="1"/>
  <c r="A18" i="8"/>
  <c r="G17" i="8"/>
  <c r="F17" i="8"/>
  <c r="E17" i="8"/>
  <c r="L17" i="8" s="1"/>
  <c r="D17" i="8"/>
  <c r="C17" i="8"/>
  <c r="J17" i="8" s="1"/>
  <c r="B17" i="8"/>
  <c r="I17" i="8" s="1"/>
  <c r="A17" i="8"/>
  <c r="G16" i="8"/>
  <c r="F16" i="8"/>
  <c r="E16" i="8"/>
  <c r="L16" i="8" s="1"/>
  <c r="D16" i="8"/>
  <c r="C16" i="8"/>
  <c r="J16" i="8" s="1"/>
  <c r="B16" i="8"/>
  <c r="I16" i="8" s="1"/>
  <c r="A16" i="8"/>
  <c r="G15" i="8"/>
  <c r="F15" i="8"/>
  <c r="E15" i="8"/>
  <c r="L15" i="8" s="1"/>
  <c r="D15" i="8"/>
  <c r="C15" i="8"/>
  <c r="J15" i="8" s="1"/>
  <c r="B15" i="8"/>
  <c r="I15" i="8" s="1"/>
  <c r="A15" i="8"/>
  <c r="G14" i="8"/>
  <c r="F14" i="8"/>
  <c r="E14" i="8"/>
  <c r="L14" i="8" s="1"/>
  <c r="D14" i="8"/>
  <c r="C14" i="8"/>
  <c r="J14" i="8" s="1"/>
  <c r="B14" i="8"/>
  <c r="I14" i="8" s="1"/>
  <c r="A14" i="8"/>
  <c r="G13" i="8"/>
  <c r="F13" i="8"/>
  <c r="E13" i="8"/>
  <c r="L13" i="8" s="1"/>
  <c r="D13" i="8"/>
  <c r="C13" i="8"/>
  <c r="J13" i="8" s="1"/>
  <c r="B13" i="8"/>
  <c r="I13" i="8" s="1"/>
  <c r="A13" i="8"/>
  <c r="G12" i="8"/>
  <c r="F12" i="8"/>
  <c r="E12" i="8"/>
  <c r="L12" i="8" s="1"/>
  <c r="N31" i="1" s="1"/>
  <c r="D12" i="8"/>
  <c r="C12" i="8"/>
  <c r="J12" i="8" s="1"/>
  <c r="B12" i="8"/>
  <c r="I12" i="8" s="1"/>
  <c r="A12" i="8"/>
  <c r="G11" i="8"/>
  <c r="F11" i="8"/>
  <c r="E11" i="8"/>
  <c r="L11" i="8" s="1"/>
  <c r="N29" i="1" s="1"/>
  <c r="D11" i="8"/>
  <c r="C11" i="8"/>
  <c r="J11" i="8" s="1"/>
  <c r="B11" i="8"/>
  <c r="I11" i="8" s="1"/>
  <c r="A11" i="8"/>
  <c r="G10" i="8"/>
  <c r="F10" i="8"/>
  <c r="E10" i="8"/>
  <c r="L10" i="8" s="1"/>
  <c r="N27" i="1" s="1"/>
  <c r="D10" i="8"/>
  <c r="C10" i="8"/>
  <c r="J10" i="8" s="1"/>
  <c r="B10" i="8"/>
  <c r="I10" i="8" s="1"/>
  <c r="A10" i="8"/>
  <c r="G9" i="8"/>
  <c r="F9" i="8"/>
  <c r="E9" i="8"/>
  <c r="L9" i="8" s="1"/>
  <c r="N25" i="1" s="1"/>
  <c r="D9" i="8"/>
  <c r="C9" i="8"/>
  <c r="J9" i="8" s="1"/>
  <c r="B9" i="8"/>
  <c r="I9" i="8" s="1"/>
  <c r="A9" i="8"/>
  <c r="G8" i="8"/>
  <c r="F8" i="8"/>
  <c r="E8" i="8"/>
  <c r="L8" i="8" s="1"/>
  <c r="N23" i="1" s="1"/>
  <c r="D8" i="8"/>
  <c r="C8" i="8"/>
  <c r="J8" i="8" s="1"/>
  <c r="B8" i="8"/>
  <c r="I8" i="8" s="1"/>
  <c r="A8" i="8"/>
  <c r="G7" i="8"/>
  <c r="F7" i="8"/>
  <c r="E7" i="8"/>
  <c r="L7" i="8" s="1"/>
  <c r="N21" i="1" s="1"/>
  <c r="D7" i="8"/>
  <c r="C7" i="8"/>
  <c r="J7" i="8" s="1"/>
  <c r="B7" i="8"/>
  <c r="I7" i="8" s="1"/>
  <c r="A7" i="8"/>
  <c r="G6" i="8"/>
  <c r="F6" i="8"/>
  <c r="E6" i="8"/>
  <c r="L6" i="8" s="1"/>
  <c r="N19" i="1" s="1"/>
  <c r="D6" i="8"/>
  <c r="C6" i="8"/>
  <c r="J6" i="8" s="1"/>
  <c r="B6" i="8"/>
  <c r="I6" i="8" s="1"/>
  <c r="A6" i="8"/>
  <c r="G5" i="8"/>
  <c r="F5" i="8"/>
  <c r="E5" i="8"/>
  <c r="L5" i="8" s="1"/>
  <c r="N17" i="1" s="1"/>
  <c r="D5" i="8"/>
  <c r="C5" i="8"/>
  <c r="J5" i="8" s="1"/>
  <c r="B5" i="8"/>
  <c r="I5" i="8" s="1"/>
  <c r="A5" i="8"/>
  <c r="G4" i="8"/>
  <c r="F4" i="8"/>
  <c r="E4" i="8"/>
  <c r="L4" i="8" s="1"/>
  <c r="N15" i="1" s="1"/>
  <c r="D4" i="8"/>
  <c r="C4" i="8"/>
  <c r="J4" i="8" s="1"/>
  <c r="B4" i="8"/>
  <c r="I4" i="8" s="1"/>
  <c r="A4" i="8"/>
  <c r="G3" i="8"/>
  <c r="F3" i="8"/>
  <c r="E3" i="8"/>
  <c r="L3" i="8" s="1"/>
  <c r="N13" i="1" s="1"/>
  <c r="D3" i="8"/>
  <c r="C3" i="8"/>
  <c r="J3" i="8" s="1"/>
  <c r="B3" i="8"/>
  <c r="I3" i="8" s="1"/>
  <c r="A3" i="8"/>
  <c r="G2" i="8"/>
  <c r="F2" i="8"/>
  <c r="E2" i="8"/>
  <c r="L2" i="8" s="1"/>
  <c r="N11" i="1" s="1"/>
  <c r="D2" i="8"/>
  <c r="C2" i="8"/>
  <c r="J2" i="8" s="1"/>
  <c r="B2" i="8"/>
  <c r="I2" i="8" s="1"/>
  <c r="A2" i="8"/>
  <c r="G1" i="8"/>
  <c r="F1" i="8"/>
  <c r="E1" i="8"/>
  <c r="D1" i="8"/>
  <c r="C1" i="8"/>
  <c r="B1" i="8"/>
  <c r="A1" i="8"/>
  <c r="G23" i="7"/>
  <c r="F23" i="7"/>
  <c r="E23" i="7"/>
  <c r="D23" i="7"/>
  <c r="C23" i="7"/>
  <c r="B23" i="7"/>
  <c r="I23" i="7" s="1"/>
  <c r="A23" i="7"/>
  <c r="G22" i="7"/>
  <c r="F22" i="7"/>
  <c r="E22" i="7"/>
  <c r="D22" i="7"/>
  <c r="C22" i="7"/>
  <c r="B22" i="7"/>
  <c r="A22" i="7"/>
  <c r="G21" i="7"/>
  <c r="F21" i="7"/>
  <c r="E21" i="7"/>
  <c r="L21" i="7" s="1"/>
  <c r="D21" i="7"/>
  <c r="C21" i="7"/>
  <c r="J21" i="7" s="1"/>
  <c r="B21" i="7"/>
  <c r="I21" i="7" s="1"/>
  <c r="A21" i="7"/>
  <c r="G20" i="7"/>
  <c r="F20" i="7"/>
  <c r="E20" i="7"/>
  <c r="L20" i="7" s="1"/>
  <c r="D20" i="7"/>
  <c r="C20" i="7"/>
  <c r="B20" i="7"/>
  <c r="I20" i="7" s="1"/>
  <c r="A20" i="7"/>
  <c r="G19" i="7"/>
  <c r="F19" i="7"/>
  <c r="E19" i="7"/>
  <c r="D19" i="7"/>
  <c r="C19" i="7"/>
  <c r="J19" i="7" s="1"/>
  <c r="B19" i="7"/>
  <c r="A19" i="7"/>
  <c r="G18" i="7"/>
  <c r="F18" i="7"/>
  <c r="E18" i="7"/>
  <c r="L18" i="7" s="1"/>
  <c r="D18" i="7"/>
  <c r="C18" i="7"/>
  <c r="J18" i="7" s="1"/>
  <c r="B18" i="7"/>
  <c r="I18" i="7" s="1"/>
  <c r="A18" i="7"/>
  <c r="G17" i="7"/>
  <c r="F17" i="7"/>
  <c r="E17" i="7"/>
  <c r="D17" i="7"/>
  <c r="K17" i="7" s="1"/>
  <c r="C17" i="7"/>
  <c r="J17" i="7" s="1"/>
  <c r="B17" i="7"/>
  <c r="I17" i="7" s="1"/>
  <c r="A17" i="7"/>
  <c r="G16" i="7"/>
  <c r="F16" i="7"/>
  <c r="E16" i="7"/>
  <c r="L16" i="7" s="1"/>
  <c r="D16" i="7"/>
  <c r="C16" i="7"/>
  <c r="J16" i="7" s="1"/>
  <c r="B16" i="7"/>
  <c r="I16" i="7" s="1"/>
  <c r="A16" i="7"/>
  <c r="G15" i="7"/>
  <c r="F15" i="7"/>
  <c r="E15" i="7"/>
  <c r="L15" i="7" s="1"/>
  <c r="D15" i="7"/>
  <c r="C15" i="7"/>
  <c r="B15" i="7"/>
  <c r="I15" i="7" s="1"/>
  <c r="A15" i="7"/>
  <c r="G14" i="7"/>
  <c r="F14" i="7"/>
  <c r="E14" i="7"/>
  <c r="D14" i="7"/>
  <c r="C14" i="7"/>
  <c r="J14" i="7" s="1"/>
  <c r="B14" i="7"/>
  <c r="A14" i="7"/>
  <c r="G13" i="7"/>
  <c r="F13" i="7"/>
  <c r="E13" i="7"/>
  <c r="L13" i="7" s="1"/>
  <c r="D13" i="7"/>
  <c r="C13" i="7"/>
  <c r="J13" i="7" s="1"/>
  <c r="B13" i="7"/>
  <c r="I13" i="7" s="1"/>
  <c r="A13" i="7"/>
  <c r="G12" i="7"/>
  <c r="F12" i="7"/>
  <c r="E12" i="7"/>
  <c r="L12" i="7" s="1"/>
  <c r="M31" i="1" s="1"/>
  <c r="D12" i="7"/>
  <c r="C12" i="7"/>
  <c r="B12" i="7"/>
  <c r="I12" i="7" s="1"/>
  <c r="A12" i="7"/>
  <c r="G11" i="7"/>
  <c r="F11" i="7"/>
  <c r="E11" i="7"/>
  <c r="D11" i="7"/>
  <c r="C11" i="7"/>
  <c r="J11" i="7" s="1"/>
  <c r="B11" i="7"/>
  <c r="A11" i="7"/>
  <c r="G10" i="7"/>
  <c r="F10" i="7"/>
  <c r="E10" i="7"/>
  <c r="L10" i="7" s="1"/>
  <c r="M27" i="1" s="1"/>
  <c r="D10" i="7"/>
  <c r="C10" i="7"/>
  <c r="J10" i="7" s="1"/>
  <c r="B10" i="7"/>
  <c r="A10" i="7"/>
  <c r="G9" i="7"/>
  <c r="F9" i="7"/>
  <c r="E9" i="7"/>
  <c r="D9" i="7"/>
  <c r="C9" i="7"/>
  <c r="J9" i="7" s="1"/>
  <c r="B9" i="7"/>
  <c r="I9" i="7" s="1"/>
  <c r="A9" i="7"/>
  <c r="G8" i="7"/>
  <c r="F8" i="7"/>
  <c r="E8" i="7"/>
  <c r="D8" i="7"/>
  <c r="C8" i="7"/>
  <c r="J8" i="7" s="1"/>
  <c r="B8" i="7"/>
  <c r="I8" i="7" s="1"/>
  <c r="A8" i="7"/>
  <c r="G7" i="7"/>
  <c r="F7" i="7"/>
  <c r="E7" i="7"/>
  <c r="D7" i="7"/>
  <c r="C7" i="7"/>
  <c r="B7" i="7"/>
  <c r="I7" i="7" s="1"/>
  <c r="A7" i="7"/>
  <c r="G6" i="7"/>
  <c r="F6" i="7"/>
  <c r="E6" i="7"/>
  <c r="D6" i="7"/>
  <c r="C6" i="7"/>
  <c r="J6" i="7" s="1"/>
  <c r="B6" i="7"/>
  <c r="A6" i="7"/>
  <c r="G5" i="7"/>
  <c r="F5" i="7"/>
  <c r="E5" i="7"/>
  <c r="L5" i="7" s="1"/>
  <c r="M17" i="1" s="1"/>
  <c r="D5" i="7"/>
  <c r="C5" i="7"/>
  <c r="J5" i="7" s="1"/>
  <c r="B5" i="7"/>
  <c r="I5" i="7" s="1"/>
  <c r="A5" i="7"/>
  <c r="G4" i="7"/>
  <c r="F4" i="7"/>
  <c r="E4" i="7"/>
  <c r="L4" i="7" s="1"/>
  <c r="M15" i="1" s="1"/>
  <c r="D4" i="7"/>
  <c r="C4" i="7"/>
  <c r="B4" i="7"/>
  <c r="I4" i="7" s="1"/>
  <c r="A4" i="7"/>
  <c r="G3" i="7"/>
  <c r="F3" i="7"/>
  <c r="E3" i="7"/>
  <c r="D3" i="7"/>
  <c r="K3" i="7" s="1"/>
  <c r="M12" i="1" s="1"/>
  <c r="C3" i="7"/>
  <c r="J3" i="7" s="1"/>
  <c r="B3" i="7"/>
  <c r="A3" i="7"/>
  <c r="G2" i="7"/>
  <c r="F2" i="7"/>
  <c r="E2" i="7"/>
  <c r="L2" i="7" s="1"/>
  <c r="M11" i="1" s="1"/>
  <c r="D2" i="7"/>
  <c r="C2" i="7"/>
  <c r="J2" i="7" s="1"/>
  <c r="B2" i="7"/>
  <c r="I2" i="7" s="1"/>
  <c r="A2" i="7"/>
  <c r="G1" i="7"/>
  <c r="F1" i="7"/>
  <c r="E1" i="7"/>
  <c r="D1" i="7"/>
  <c r="C1" i="7"/>
  <c r="B1" i="7"/>
  <c r="A1" i="7"/>
  <c r="G23" i="6"/>
  <c r="F23" i="6"/>
  <c r="E23" i="6"/>
  <c r="D23" i="6"/>
  <c r="C23" i="6"/>
  <c r="J23" i="6" s="1"/>
  <c r="B23" i="6"/>
  <c r="A23" i="6"/>
  <c r="G22" i="6"/>
  <c r="F22" i="6"/>
  <c r="E22" i="6"/>
  <c r="L22" i="6" s="1"/>
  <c r="D22" i="6"/>
  <c r="C22" i="6"/>
  <c r="J22" i="6" s="1"/>
  <c r="B22" i="6"/>
  <c r="I22" i="6" s="1"/>
  <c r="A22" i="6"/>
  <c r="G21" i="6"/>
  <c r="F21" i="6"/>
  <c r="E21" i="6"/>
  <c r="L21" i="6" s="1"/>
  <c r="D21" i="6"/>
  <c r="C21" i="6"/>
  <c r="J21" i="6" s="1"/>
  <c r="B21" i="6"/>
  <c r="I21" i="6" s="1"/>
  <c r="A21" i="6"/>
  <c r="G20" i="6"/>
  <c r="F20" i="6"/>
  <c r="E20" i="6"/>
  <c r="L20" i="6" s="1"/>
  <c r="D20" i="6"/>
  <c r="C20" i="6"/>
  <c r="J20" i="6" s="1"/>
  <c r="B20" i="6"/>
  <c r="I20" i="6" s="1"/>
  <c r="A20" i="6"/>
  <c r="G19" i="6"/>
  <c r="F19" i="6"/>
  <c r="E19" i="6"/>
  <c r="L19" i="6" s="1"/>
  <c r="D19" i="6"/>
  <c r="C19" i="6"/>
  <c r="J19" i="6" s="1"/>
  <c r="B19" i="6"/>
  <c r="I19" i="6" s="1"/>
  <c r="A19" i="6"/>
  <c r="G18" i="6"/>
  <c r="F18" i="6"/>
  <c r="E18" i="6"/>
  <c r="D18" i="6"/>
  <c r="C18" i="6"/>
  <c r="J18" i="6" s="1"/>
  <c r="B18" i="6"/>
  <c r="I18" i="6" s="1"/>
  <c r="A18" i="6"/>
  <c r="G17" i="6"/>
  <c r="F17" i="6"/>
  <c r="E17" i="6"/>
  <c r="L17" i="6" s="1"/>
  <c r="D17" i="6"/>
  <c r="C17" i="6"/>
  <c r="J17" i="6" s="1"/>
  <c r="B17" i="6"/>
  <c r="I17" i="6" s="1"/>
  <c r="A17" i="6"/>
  <c r="G16" i="6"/>
  <c r="F16" i="6"/>
  <c r="E16" i="6"/>
  <c r="L16" i="6" s="1"/>
  <c r="D16" i="6"/>
  <c r="C16" i="6"/>
  <c r="J16" i="6" s="1"/>
  <c r="B16" i="6"/>
  <c r="I16" i="6" s="1"/>
  <c r="A16" i="6"/>
  <c r="G15" i="6"/>
  <c r="F15" i="6"/>
  <c r="E15" i="6"/>
  <c r="L15" i="6" s="1"/>
  <c r="D15" i="6"/>
  <c r="C15" i="6"/>
  <c r="J15" i="6" s="1"/>
  <c r="B15" i="6"/>
  <c r="A15" i="6"/>
  <c r="G14" i="6"/>
  <c r="F14" i="6"/>
  <c r="E14" i="6"/>
  <c r="L14" i="6" s="1"/>
  <c r="D14" i="6"/>
  <c r="C14" i="6"/>
  <c r="J14" i="6" s="1"/>
  <c r="B14" i="6"/>
  <c r="I14" i="6" s="1"/>
  <c r="A14" i="6"/>
  <c r="G13" i="6"/>
  <c r="F13" i="6"/>
  <c r="E13" i="6"/>
  <c r="L13" i="6" s="1"/>
  <c r="D13" i="6"/>
  <c r="C13" i="6"/>
  <c r="J13" i="6" s="1"/>
  <c r="B13" i="6"/>
  <c r="I13" i="6" s="1"/>
  <c r="A13" i="6"/>
  <c r="G12" i="6"/>
  <c r="F12" i="6"/>
  <c r="E12" i="6"/>
  <c r="L12" i="6" s="1"/>
  <c r="L31" i="1" s="1"/>
  <c r="Q31" i="1" s="1"/>
  <c r="D12" i="6"/>
  <c r="C12" i="6"/>
  <c r="J12" i="6" s="1"/>
  <c r="B12" i="6"/>
  <c r="I12" i="6" s="1"/>
  <c r="A12" i="6"/>
  <c r="G11" i="6"/>
  <c r="F11" i="6"/>
  <c r="E11" i="6"/>
  <c r="L11" i="6" s="1"/>
  <c r="L29" i="1" s="1"/>
  <c r="Q29" i="1" s="1"/>
  <c r="D11" i="6"/>
  <c r="C11" i="6"/>
  <c r="J11" i="6" s="1"/>
  <c r="B11" i="6"/>
  <c r="I11" i="6" s="1"/>
  <c r="A11" i="6"/>
  <c r="G10" i="6"/>
  <c r="F10" i="6"/>
  <c r="E10" i="6"/>
  <c r="L10" i="6" s="1"/>
  <c r="L27" i="1" s="1"/>
  <c r="Q27" i="1" s="1"/>
  <c r="D10" i="6"/>
  <c r="C10" i="6"/>
  <c r="J10" i="6" s="1"/>
  <c r="B10" i="6"/>
  <c r="I10" i="6" s="1"/>
  <c r="A10" i="6"/>
  <c r="G9" i="6"/>
  <c r="F9" i="6"/>
  <c r="E9" i="6"/>
  <c r="L9" i="6" s="1"/>
  <c r="L25" i="1" s="1"/>
  <c r="Q25" i="1" s="1"/>
  <c r="D9" i="6"/>
  <c r="C9" i="6"/>
  <c r="J9" i="6" s="1"/>
  <c r="B9" i="6"/>
  <c r="I9" i="6" s="1"/>
  <c r="A9" i="6"/>
  <c r="G8" i="6"/>
  <c r="F8" i="6"/>
  <c r="E8" i="6"/>
  <c r="L8" i="6" s="1"/>
  <c r="L23" i="1" s="1"/>
  <c r="Q23" i="1" s="1"/>
  <c r="D8" i="6"/>
  <c r="C8" i="6"/>
  <c r="B8" i="6"/>
  <c r="I8" i="6" s="1"/>
  <c r="A8" i="6"/>
  <c r="G7" i="6"/>
  <c r="F7" i="6"/>
  <c r="E7" i="6"/>
  <c r="L7" i="6" s="1"/>
  <c r="D7" i="6"/>
  <c r="C7" i="6"/>
  <c r="J7" i="6" s="1"/>
  <c r="B7" i="6"/>
  <c r="A7" i="6"/>
  <c r="G6" i="6"/>
  <c r="F6" i="6"/>
  <c r="E6" i="6"/>
  <c r="L6" i="6" s="1"/>
  <c r="L19" i="1" s="1"/>
  <c r="Q19" i="1" s="1"/>
  <c r="D6" i="6"/>
  <c r="C6" i="6"/>
  <c r="J6" i="6" s="1"/>
  <c r="B6" i="6"/>
  <c r="I6" i="6" s="1"/>
  <c r="A6" i="6"/>
  <c r="G5" i="6"/>
  <c r="F5" i="6"/>
  <c r="E5" i="6"/>
  <c r="L5" i="6" s="1"/>
  <c r="L17" i="1" s="1"/>
  <c r="Q17" i="1" s="1"/>
  <c r="D5" i="6"/>
  <c r="C5" i="6"/>
  <c r="J5" i="6" s="1"/>
  <c r="B5" i="6"/>
  <c r="I5" i="6" s="1"/>
  <c r="A5" i="6"/>
  <c r="G4" i="6"/>
  <c r="F4" i="6"/>
  <c r="E4" i="6"/>
  <c r="L4" i="6" s="1"/>
  <c r="L15" i="1" s="1"/>
  <c r="Q15" i="1" s="1"/>
  <c r="D4" i="6"/>
  <c r="C4" i="6"/>
  <c r="J4" i="6" s="1"/>
  <c r="B4" i="6"/>
  <c r="I4" i="6" s="1"/>
  <c r="A4" i="6"/>
  <c r="G3" i="6"/>
  <c r="F3" i="6"/>
  <c r="E3" i="6"/>
  <c r="L3" i="6" s="1"/>
  <c r="L13" i="1" s="1"/>
  <c r="Q13" i="1" s="1"/>
  <c r="D3" i="6"/>
  <c r="C3" i="6"/>
  <c r="J3" i="6" s="1"/>
  <c r="B3" i="6"/>
  <c r="I3" i="6" s="1"/>
  <c r="A3" i="6"/>
  <c r="G2" i="6"/>
  <c r="F2" i="6"/>
  <c r="E2" i="6"/>
  <c r="L2" i="6" s="1"/>
  <c r="L11" i="1" s="1"/>
  <c r="Q11" i="1" s="1"/>
  <c r="D2" i="6"/>
  <c r="C2" i="6"/>
  <c r="J2" i="6" s="1"/>
  <c r="B2" i="6"/>
  <c r="I2" i="6" s="1"/>
  <c r="A2" i="6"/>
  <c r="G1" i="6"/>
  <c r="F1" i="6"/>
  <c r="E1" i="6"/>
  <c r="D1" i="6"/>
  <c r="C1" i="6"/>
  <c r="B1" i="6"/>
  <c r="A1" i="6"/>
  <c r="G23" i="5"/>
  <c r="F23" i="5"/>
  <c r="E23" i="5"/>
  <c r="D23" i="5"/>
  <c r="C23" i="5"/>
  <c r="J23" i="5" s="1"/>
  <c r="B23" i="5"/>
  <c r="I23" i="5" s="1"/>
  <c r="A23" i="5"/>
  <c r="G22" i="5"/>
  <c r="F22" i="5"/>
  <c r="E22" i="5"/>
  <c r="D22" i="5"/>
  <c r="C22" i="5"/>
  <c r="B22" i="5"/>
  <c r="I22" i="5" s="1"/>
  <c r="A22" i="5"/>
  <c r="G21" i="5"/>
  <c r="F21" i="5"/>
  <c r="E21" i="5"/>
  <c r="L21" i="5" s="1"/>
  <c r="D21" i="5"/>
  <c r="C21" i="5"/>
  <c r="J21" i="5" s="1"/>
  <c r="B21" i="5"/>
  <c r="A21" i="5"/>
  <c r="G20" i="5"/>
  <c r="F20" i="5"/>
  <c r="E20" i="5"/>
  <c r="L20" i="5" s="1"/>
  <c r="D20" i="5"/>
  <c r="K20" i="5" s="1"/>
  <c r="C20" i="5"/>
  <c r="J20" i="5" s="1"/>
  <c r="B20" i="5"/>
  <c r="I20" i="5" s="1"/>
  <c r="A20" i="5"/>
  <c r="G19" i="5"/>
  <c r="F19" i="5"/>
  <c r="E19" i="5"/>
  <c r="L19" i="5" s="1"/>
  <c r="D19" i="5"/>
  <c r="C19" i="5"/>
  <c r="J19" i="5" s="1"/>
  <c r="B19" i="5"/>
  <c r="I19" i="5" s="1"/>
  <c r="A19" i="5"/>
  <c r="G18" i="5"/>
  <c r="F18" i="5"/>
  <c r="E18" i="5"/>
  <c r="D18" i="5"/>
  <c r="C18" i="5"/>
  <c r="J18" i="5" s="1"/>
  <c r="B18" i="5"/>
  <c r="I18" i="5" s="1"/>
  <c r="A18" i="5"/>
  <c r="G17" i="5"/>
  <c r="F17" i="5"/>
  <c r="E17" i="5"/>
  <c r="L17" i="5" s="1"/>
  <c r="D17" i="5"/>
  <c r="C17" i="5"/>
  <c r="J17" i="5" s="1"/>
  <c r="B17" i="5"/>
  <c r="I17" i="5" s="1"/>
  <c r="A17" i="5"/>
  <c r="G16" i="5"/>
  <c r="F16" i="5"/>
  <c r="E16" i="5"/>
  <c r="D16" i="5"/>
  <c r="C16" i="5"/>
  <c r="B16" i="5"/>
  <c r="I16" i="5" s="1"/>
  <c r="A16" i="5"/>
  <c r="G15" i="5"/>
  <c r="K15" i="5" s="1"/>
  <c r="F15" i="5"/>
  <c r="E15" i="5"/>
  <c r="L15" i="5" s="1"/>
  <c r="D15" i="5"/>
  <c r="C15" i="5"/>
  <c r="J15" i="5" s="1"/>
  <c r="B15" i="5"/>
  <c r="A15" i="5"/>
  <c r="G14" i="5"/>
  <c r="F14" i="5"/>
  <c r="E14" i="5"/>
  <c r="L14" i="5" s="1"/>
  <c r="D14" i="5"/>
  <c r="C14" i="5"/>
  <c r="J14" i="5" s="1"/>
  <c r="B14" i="5"/>
  <c r="A14" i="5"/>
  <c r="G13" i="5"/>
  <c r="F13" i="5"/>
  <c r="E13" i="5"/>
  <c r="L13" i="5" s="1"/>
  <c r="D13" i="5"/>
  <c r="C13" i="5"/>
  <c r="B13" i="5"/>
  <c r="A13" i="5"/>
  <c r="G12" i="5"/>
  <c r="F12" i="5"/>
  <c r="E12" i="5"/>
  <c r="L12" i="5" s="1"/>
  <c r="K31" i="1" s="1"/>
  <c r="D12" i="5"/>
  <c r="K12" i="5" s="1"/>
  <c r="K30" i="1" s="1"/>
  <c r="C12" i="5"/>
  <c r="B12" i="5"/>
  <c r="I12" i="5" s="1"/>
  <c r="A12" i="5"/>
  <c r="G11" i="5"/>
  <c r="F11" i="5"/>
  <c r="E11" i="5"/>
  <c r="L11" i="5" s="1"/>
  <c r="K29" i="1" s="1"/>
  <c r="D11" i="5"/>
  <c r="C11" i="5"/>
  <c r="J11" i="5" s="1"/>
  <c r="B11" i="5"/>
  <c r="I11" i="5" s="1"/>
  <c r="A11" i="5"/>
  <c r="G10" i="5"/>
  <c r="F10" i="5"/>
  <c r="E10" i="5"/>
  <c r="D10" i="5"/>
  <c r="C10" i="5"/>
  <c r="J10" i="5" s="1"/>
  <c r="B10" i="5"/>
  <c r="I10" i="5" s="1"/>
  <c r="A10" i="5"/>
  <c r="G9" i="5"/>
  <c r="F9" i="5"/>
  <c r="E9" i="5"/>
  <c r="D9" i="5"/>
  <c r="C9" i="5"/>
  <c r="J9" i="5" s="1"/>
  <c r="B9" i="5"/>
  <c r="I9" i="5" s="1"/>
  <c r="A9" i="5"/>
  <c r="G8" i="5"/>
  <c r="F8" i="5"/>
  <c r="E8" i="5"/>
  <c r="D8" i="5"/>
  <c r="K8" i="5" s="1"/>
  <c r="K22" i="1" s="1"/>
  <c r="C8" i="5"/>
  <c r="B8" i="5"/>
  <c r="I8" i="5" s="1"/>
  <c r="A8" i="5"/>
  <c r="G7" i="5"/>
  <c r="K7" i="5" s="1"/>
  <c r="K20" i="1" s="1"/>
  <c r="F7" i="5"/>
  <c r="E7" i="5"/>
  <c r="L7" i="5" s="1"/>
  <c r="K21" i="1" s="1"/>
  <c r="D7" i="5"/>
  <c r="C7" i="5"/>
  <c r="J7" i="5" s="1"/>
  <c r="B7" i="5"/>
  <c r="A7" i="5"/>
  <c r="G6" i="5"/>
  <c r="F6" i="5"/>
  <c r="E6" i="5"/>
  <c r="D6" i="5"/>
  <c r="C6" i="5"/>
  <c r="B6" i="5"/>
  <c r="I6" i="5" s="1"/>
  <c r="A6" i="5"/>
  <c r="G5" i="5"/>
  <c r="F5" i="5"/>
  <c r="E5" i="5"/>
  <c r="L5" i="5" s="1"/>
  <c r="K17" i="1" s="1"/>
  <c r="D5" i="5"/>
  <c r="C5" i="5"/>
  <c r="J5" i="5" s="1"/>
  <c r="B5" i="5"/>
  <c r="A5" i="5"/>
  <c r="G4" i="5"/>
  <c r="F4" i="5"/>
  <c r="E4" i="5"/>
  <c r="L4" i="5" s="1"/>
  <c r="K15" i="1" s="1"/>
  <c r="D4" i="5"/>
  <c r="K4" i="5" s="1"/>
  <c r="K14" i="1" s="1"/>
  <c r="C4" i="5"/>
  <c r="B4" i="5"/>
  <c r="I4" i="5" s="1"/>
  <c r="A4" i="5"/>
  <c r="G3" i="5"/>
  <c r="F3" i="5"/>
  <c r="E3" i="5"/>
  <c r="L3" i="5" s="1"/>
  <c r="K13" i="1" s="1"/>
  <c r="D3" i="5"/>
  <c r="C3" i="5"/>
  <c r="J3" i="5" s="1"/>
  <c r="B3" i="5"/>
  <c r="A3" i="5"/>
  <c r="G2" i="5"/>
  <c r="F2" i="5"/>
  <c r="E2" i="5"/>
  <c r="D2" i="5"/>
  <c r="C2" i="5"/>
  <c r="J2" i="5" s="1"/>
  <c r="B2" i="5"/>
  <c r="I2" i="5" s="1"/>
  <c r="A2" i="5"/>
  <c r="G1" i="5"/>
  <c r="F1" i="5"/>
  <c r="E1" i="5"/>
  <c r="D1" i="5"/>
  <c r="C1" i="5"/>
  <c r="B1" i="5"/>
  <c r="A1" i="5"/>
  <c r="G23" i="4"/>
  <c r="F23" i="4"/>
  <c r="E23" i="4"/>
  <c r="L23" i="4" s="1"/>
  <c r="I55" i="1" s="1"/>
  <c r="U55" i="1" s="1"/>
  <c r="D23" i="4"/>
  <c r="C23" i="4"/>
  <c r="J23" i="4" s="1"/>
  <c r="B23" i="4"/>
  <c r="I23" i="4" s="1"/>
  <c r="A23" i="4"/>
  <c r="G22" i="4"/>
  <c r="F22" i="4"/>
  <c r="E22" i="4"/>
  <c r="L22" i="4" s="1"/>
  <c r="I53" i="1" s="1"/>
  <c r="U53" i="1" s="1"/>
  <c r="D22" i="4"/>
  <c r="C22" i="4"/>
  <c r="J22" i="4" s="1"/>
  <c r="B22" i="4"/>
  <c r="I22" i="4" s="1"/>
  <c r="A22" i="4"/>
  <c r="G21" i="4"/>
  <c r="F21" i="4"/>
  <c r="E21" i="4"/>
  <c r="L21" i="4" s="1"/>
  <c r="I51" i="1" s="1"/>
  <c r="U51" i="1" s="1"/>
  <c r="D21" i="4"/>
  <c r="C21" i="4"/>
  <c r="J21" i="4" s="1"/>
  <c r="B21" i="4"/>
  <c r="I21" i="4" s="1"/>
  <c r="A21" i="4"/>
  <c r="G20" i="4"/>
  <c r="F20" i="4"/>
  <c r="E20" i="4"/>
  <c r="L20" i="4" s="1"/>
  <c r="I49" i="1" s="1"/>
  <c r="U49" i="1" s="1"/>
  <c r="D20" i="4"/>
  <c r="C20" i="4"/>
  <c r="J20" i="4" s="1"/>
  <c r="B20" i="4"/>
  <c r="I20" i="4" s="1"/>
  <c r="A20" i="4"/>
  <c r="G19" i="4"/>
  <c r="F19" i="4"/>
  <c r="E19" i="4"/>
  <c r="L19" i="4" s="1"/>
  <c r="I47" i="1" s="1"/>
  <c r="U47" i="1" s="1"/>
  <c r="D19" i="4"/>
  <c r="C19" i="4"/>
  <c r="J19" i="4" s="1"/>
  <c r="B19" i="4"/>
  <c r="I19" i="4" s="1"/>
  <c r="A19" i="4"/>
  <c r="G18" i="4"/>
  <c r="F18" i="4"/>
  <c r="E18" i="4"/>
  <c r="L18" i="4" s="1"/>
  <c r="I45" i="1" s="1"/>
  <c r="U45" i="1" s="1"/>
  <c r="D18" i="4"/>
  <c r="C18" i="4"/>
  <c r="J18" i="4" s="1"/>
  <c r="B18" i="4"/>
  <c r="I18" i="4" s="1"/>
  <c r="A18" i="4"/>
  <c r="G17" i="4"/>
  <c r="F17" i="4"/>
  <c r="E17" i="4"/>
  <c r="L17" i="4" s="1"/>
  <c r="I43" i="1" s="1"/>
  <c r="U43" i="1" s="1"/>
  <c r="D17" i="4"/>
  <c r="K17" i="4" s="1"/>
  <c r="I42" i="1" s="1"/>
  <c r="U42" i="1" s="1"/>
  <c r="C17" i="4"/>
  <c r="J17" i="4" s="1"/>
  <c r="B17" i="4"/>
  <c r="I17" i="4" s="1"/>
  <c r="A17" i="4"/>
  <c r="G16" i="4"/>
  <c r="F16" i="4"/>
  <c r="E16" i="4"/>
  <c r="L16" i="4" s="1"/>
  <c r="I41" i="1" s="1"/>
  <c r="U41" i="1" s="1"/>
  <c r="D16" i="4"/>
  <c r="C16" i="4"/>
  <c r="J16" i="4" s="1"/>
  <c r="B16" i="4"/>
  <c r="I16" i="4" s="1"/>
  <c r="A16" i="4"/>
  <c r="G15" i="4"/>
  <c r="F15" i="4"/>
  <c r="E15" i="4"/>
  <c r="D15" i="4"/>
  <c r="C15" i="4"/>
  <c r="J15" i="4" s="1"/>
  <c r="B15" i="4"/>
  <c r="I15" i="4" s="1"/>
  <c r="A15" i="4"/>
  <c r="G14" i="4"/>
  <c r="F14" i="4"/>
  <c r="E14" i="4"/>
  <c r="L14" i="4" s="1"/>
  <c r="I37" i="1" s="1"/>
  <c r="U37" i="1" s="1"/>
  <c r="D14" i="4"/>
  <c r="C14" i="4"/>
  <c r="J14" i="4" s="1"/>
  <c r="B14" i="4"/>
  <c r="I14" i="4" s="1"/>
  <c r="A14" i="4"/>
  <c r="G13" i="4"/>
  <c r="F13" i="4"/>
  <c r="E13" i="4"/>
  <c r="L13" i="4" s="1"/>
  <c r="I35" i="1" s="1"/>
  <c r="U35" i="1" s="1"/>
  <c r="D13" i="4"/>
  <c r="C13" i="4"/>
  <c r="J13" i="4" s="1"/>
  <c r="B13" i="4"/>
  <c r="I13" i="4" s="1"/>
  <c r="A13" i="4"/>
  <c r="G12" i="4"/>
  <c r="F12" i="4"/>
  <c r="E12" i="4"/>
  <c r="L12" i="4" s="1"/>
  <c r="I31" i="1" s="1"/>
  <c r="U31" i="1" s="1"/>
  <c r="D12" i="4"/>
  <c r="C12" i="4"/>
  <c r="J12" i="4" s="1"/>
  <c r="B12" i="4"/>
  <c r="I12" i="4" s="1"/>
  <c r="A12" i="4"/>
  <c r="G11" i="4"/>
  <c r="F11" i="4"/>
  <c r="E11" i="4"/>
  <c r="L11" i="4" s="1"/>
  <c r="I29" i="1" s="1"/>
  <c r="U29" i="1" s="1"/>
  <c r="D11" i="4"/>
  <c r="C11" i="4"/>
  <c r="J11" i="4" s="1"/>
  <c r="B11" i="4"/>
  <c r="I11" i="4" s="1"/>
  <c r="A11" i="4"/>
  <c r="G10" i="4"/>
  <c r="F10" i="4"/>
  <c r="E10" i="4"/>
  <c r="L10" i="4" s="1"/>
  <c r="I27" i="1" s="1"/>
  <c r="U27" i="1" s="1"/>
  <c r="D10" i="4"/>
  <c r="C10" i="4"/>
  <c r="J10" i="4" s="1"/>
  <c r="B10" i="4"/>
  <c r="I10" i="4" s="1"/>
  <c r="A10" i="4"/>
  <c r="G9" i="4"/>
  <c r="F9" i="4"/>
  <c r="E9" i="4"/>
  <c r="L9" i="4" s="1"/>
  <c r="I25" i="1" s="1"/>
  <c r="U25" i="1" s="1"/>
  <c r="D9" i="4"/>
  <c r="K9" i="4" s="1"/>
  <c r="I24" i="1" s="1"/>
  <c r="U24" i="1" s="1"/>
  <c r="C9" i="4"/>
  <c r="J9" i="4" s="1"/>
  <c r="B9" i="4"/>
  <c r="I9" i="4" s="1"/>
  <c r="A9" i="4"/>
  <c r="G8" i="4"/>
  <c r="F8" i="4"/>
  <c r="E8" i="4"/>
  <c r="L8" i="4" s="1"/>
  <c r="I23" i="1" s="1"/>
  <c r="U23" i="1" s="1"/>
  <c r="D8" i="4"/>
  <c r="C8" i="4"/>
  <c r="J8" i="4" s="1"/>
  <c r="B8" i="4"/>
  <c r="I8" i="4" s="1"/>
  <c r="A8" i="4"/>
  <c r="G7" i="4"/>
  <c r="F7" i="4"/>
  <c r="E7" i="4"/>
  <c r="D7" i="4"/>
  <c r="C7" i="4"/>
  <c r="J7" i="4" s="1"/>
  <c r="B7" i="4"/>
  <c r="I7" i="4" s="1"/>
  <c r="A7" i="4"/>
  <c r="G6" i="4"/>
  <c r="F6" i="4"/>
  <c r="E6" i="4"/>
  <c r="L6" i="4" s="1"/>
  <c r="I19" i="1" s="1"/>
  <c r="U19" i="1" s="1"/>
  <c r="D6" i="4"/>
  <c r="C6" i="4"/>
  <c r="J6" i="4" s="1"/>
  <c r="B6" i="4"/>
  <c r="I6" i="4" s="1"/>
  <c r="A6" i="4"/>
  <c r="G5" i="4"/>
  <c r="F5" i="4"/>
  <c r="E5" i="4"/>
  <c r="L5" i="4" s="1"/>
  <c r="I17" i="1" s="1"/>
  <c r="U17" i="1" s="1"/>
  <c r="D5" i="4"/>
  <c r="C5" i="4"/>
  <c r="J5" i="4" s="1"/>
  <c r="B5" i="4"/>
  <c r="I5" i="4" s="1"/>
  <c r="A5" i="4"/>
  <c r="G4" i="4"/>
  <c r="F4" i="4"/>
  <c r="E4" i="4"/>
  <c r="L4" i="4" s="1"/>
  <c r="I15" i="1" s="1"/>
  <c r="U15" i="1" s="1"/>
  <c r="D4" i="4"/>
  <c r="C4" i="4"/>
  <c r="J4" i="4" s="1"/>
  <c r="B4" i="4"/>
  <c r="I4" i="4" s="1"/>
  <c r="A4" i="4"/>
  <c r="G3" i="4"/>
  <c r="F3" i="4"/>
  <c r="E3" i="4"/>
  <c r="L3" i="4" s="1"/>
  <c r="I13" i="1" s="1"/>
  <c r="U13" i="1" s="1"/>
  <c r="D3" i="4"/>
  <c r="C3" i="4"/>
  <c r="J3" i="4" s="1"/>
  <c r="B3" i="4"/>
  <c r="I3" i="4" s="1"/>
  <c r="A3" i="4"/>
  <c r="G2" i="4"/>
  <c r="F2" i="4"/>
  <c r="E2" i="4"/>
  <c r="L2" i="4" s="1"/>
  <c r="I11" i="1" s="1"/>
  <c r="U11" i="1" s="1"/>
  <c r="D2" i="4"/>
  <c r="C2" i="4"/>
  <c r="J2" i="4" s="1"/>
  <c r="B2" i="4"/>
  <c r="I2" i="4" s="1"/>
  <c r="A2" i="4"/>
  <c r="G1" i="4"/>
  <c r="F1" i="4"/>
  <c r="E1" i="4"/>
  <c r="D1" i="4"/>
  <c r="C1" i="4"/>
  <c r="B1" i="4"/>
  <c r="A1" i="4"/>
  <c r="K23" i="9"/>
  <c r="H54" i="1" s="1"/>
  <c r="J23" i="9"/>
  <c r="I23" i="9"/>
  <c r="J22" i="9"/>
  <c r="L21" i="9"/>
  <c r="H51" i="1" s="1"/>
  <c r="I21" i="9"/>
  <c r="J20" i="9"/>
  <c r="J19" i="9"/>
  <c r="I18" i="9"/>
  <c r="K18" i="9"/>
  <c r="H44" i="1" s="1"/>
  <c r="L16" i="9"/>
  <c r="H41" i="1" s="1"/>
  <c r="I16" i="9"/>
  <c r="K15" i="9"/>
  <c r="H38" i="1" s="1"/>
  <c r="L14" i="9"/>
  <c r="H37" i="1" s="1"/>
  <c r="J14" i="9"/>
  <c r="L13" i="9"/>
  <c r="H35" i="1" s="1"/>
  <c r="I13" i="9"/>
  <c r="J11" i="9"/>
  <c r="I10" i="9"/>
  <c r="K10" i="9"/>
  <c r="H26" i="1" s="1"/>
  <c r="J10" i="9"/>
  <c r="L8" i="9"/>
  <c r="H23" i="1" s="1"/>
  <c r="I8" i="9"/>
  <c r="J7" i="9"/>
  <c r="I7" i="9"/>
  <c r="K7" i="9"/>
  <c r="H20" i="1" s="1"/>
  <c r="J6" i="9"/>
  <c r="L5" i="9"/>
  <c r="H17" i="1" s="1"/>
  <c r="I5" i="9"/>
  <c r="J3" i="9"/>
  <c r="I2" i="9"/>
  <c r="K2" i="9"/>
  <c r="H10" i="1" s="1"/>
  <c r="J2" i="9"/>
  <c r="L23" i="7"/>
  <c r="J23" i="7"/>
  <c r="J22" i="7"/>
  <c r="L22" i="7"/>
  <c r="I22" i="7"/>
  <c r="K21" i="7"/>
  <c r="J20" i="7"/>
  <c r="L19" i="7"/>
  <c r="I19" i="7"/>
  <c r="L17" i="7"/>
  <c r="K16" i="7"/>
  <c r="J15" i="7"/>
  <c r="L14" i="7"/>
  <c r="I14" i="7"/>
  <c r="K13" i="7"/>
  <c r="J12" i="7"/>
  <c r="L11" i="7"/>
  <c r="M29" i="1" s="1"/>
  <c r="I11" i="7"/>
  <c r="I10" i="7"/>
  <c r="L9" i="7"/>
  <c r="M25" i="1" s="1"/>
  <c r="L8" i="7"/>
  <c r="M23" i="1" s="1"/>
  <c r="K8" i="7"/>
  <c r="M22" i="1" s="1"/>
  <c r="L7" i="7"/>
  <c r="M21" i="1" s="1"/>
  <c r="J7" i="7"/>
  <c r="L6" i="7"/>
  <c r="M19" i="1" s="1"/>
  <c r="I6" i="7"/>
  <c r="J4" i="7"/>
  <c r="L3" i="7"/>
  <c r="M13" i="1" s="1"/>
  <c r="I3" i="7"/>
  <c r="L23" i="6"/>
  <c r="I23" i="6"/>
  <c r="L18" i="6"/>
  <c r="I15" i="6"/>
  <c r="J8" i="6"/>
  <c r="I7" i="6"/>
  <c r="L23" i="5"/>
  <c r="L22" i="5"/>
  <c r="J22" i="5"/>
  <c r="I21" i="5"/>
  <c r="L18" i="5"/>
  <c r="K18" i="5"/>
  <c r="K17" i="5"/>
  <c r="J16" i="5"/>
  <c r="L16" i="5"/>
  <c r="I15" i="5"/>
  <c r="I14" i="5"/>
  <c r="J13" i="5"/>
  <c r="I13" i="5"/>
  <c r="J12" i="5"/>
  <c r="L10" i="5"/>
  <c r="K27" i="1" s="1"/>
  <c r="K9" i="5"/>
  <c r="K24" i="1" s="1"/>
  <c r="L9" i="5"/>
  <c r="K25" i="1" s="1"/>
  <c r="J8" i="5"/>
  <c r="L8" i="5"/>
  <c r="K23" i="1" s="1"/>
  <c r="I7" i="5"/>
  <c r="L6" i="5"/>
  <c r="K19" i="1" s="1"/>
  <c r="J6" i="5"/>
  <c r="I5" i="5"/>
  <c r="J4" i="5"/>
  <c r="I3" i="5"/>
  <c r="L2" i="5"/>
  <c r="K11" i="1" s="1"/>
  <c r="L15" i="4"/>
  <c r="I39" i="1" s="1"/>
  <c r="U39" i="1" s="1"/>
  <c r="L7" i="4"/>
  <c r="I21" i="1" s="1"/>
  <c r="U21" i="1" s="1"/>
  <c r="G53" i="1"/>
  <c r="G45" i="1"/>
  <c r="G37" i="1"/>
  <c r="G11" i="1"/>
  <c r="E40" i="1"/>
  <c r="E42" i="1"/>
  <c r="E50" i="1"/>
  <c r="A13" i="3"/>
  <c r="B13" i="3"/>
  <c r="I13" i="3" s="1"/>
  <c r="C13" i="3"/>
  <c r="J13" i="3" s="1"/>
  <c r="E34" i="1" s="1"/>
  <c r="D13" i="3"/>
  <c r="E13" i="3"/>
  <c r="F13" i="3"/>
  <c r="G13" i="3"/>
  <c r="L13" i="3"/>
  <c r="G35" i="1" s="1"/>
  <c r="A14" i="3"/>
  <c r="B14" i="3"/>
  <c r="I14" i="3" s="1"/>
  <c r="C14" i="3"/>
  <c r="J14" i="3" s="1"/>
  <c r="E36" i="1" s="1"/>
  <c r="D14" i="3"/>
  <c r="E14" i="3"/>
  <c r="L14" i="3" s="1"/>
  <c r="F14" i="3"/>
  <c r="G14" i="3"/>
  <c r="A15" i="3"/>
  <c r="B15" i="3"/>
  <c r="I15" i="3" s="1"/>
  <c r="C15" i="3"/>
  <c r="J15" i="3" s="1"/>
  <c r="E38" i="1" s="1"/>
  <c r="D15" i="3"/>
  <c r="E15" i="3"/>
  <c r="L15" i="3" s="1"/>
  <c r="G39" i="1" s="1"/>
  <c r="F15" i="3"/>
  <c r="G15" i="3"/>
  <c r="K15" i="3"/>
  <c r="G38" i="1" s="1"/>
  <c r="A16" i="3"/>
  <c r="B16" i="3"/>
  <c r="I16" i="3" s="1"/>
  <c r="C16" i="3"/>
  <c r="D16" i="3"/>
  <c r="E16" i="3"/>
  <c r="L16" i="3" s="1"/>
  <c r="G41" i="1" s="1"/>
  <c r="F16" i="3"/>
  <c r="G16" i="3"/>
  <c r="J16" i="3"/>
  <c r="A17" i="3"/>
  <c r="B17" i="3"/>
  <c r="I17" i="3" s="1"/>
  <c r="C17" i="3"/>
  <c r="J17" i="3" s="1"/>
  <c r="D17" i="3"/>
  <c r="K17" i="3" s="1"/>
  <c r="G42" i="1" s="1"/>
  <c r="E17" i="3"/>
  <c r="F17" i="3"/>
  <c r="G17" i="3"/>
  <c r="L17" i="3"/>
  <c r="G43" i="1" s="1"/>
  <c r="A18" i="3"/>
  <c r="B18" i="3"/>
  <c r="C18" i="3"/>
  <c r="D18" i="3"/>
  <c r="K18" i="3" s="1"/>
  <c r="G44" i="1" s="1"/>
  <c r="E18" i="3"/>
  <c r="F18" i="3"/>
  <c r="G18" i="3"/>
  <c r="I18" i="3"/>
  <c r="J18" i="3"/>
  <c r="E44" i="1" s="1"/>
  <c r="L18" i="3"/>
  <c r="A19" i="3"/>
  <c r="B19" i="3"/>
  <c r="C19" i="3"/>
  <c r="J19" i="3" s="1"/>
  <c r="E46" i="1" s="1"/>
  <c r="D19" i="3"/>
  <c r="E19" i="3"/>
  <c r="L19" i="3" s="1"/>
  <c r="G47" i="1" s="1"/>
  <c r="F19" i="3"/>
  <c r="G19" i="3"/>
  <c r="I19" i="3"/>
  <c r="A20" i="3"/>
  <c r="B20" i="3"/>
  <c r="I20" i="3" s="1"/>
  <c r="C20" i="3"/>
  <c r="J20" i="3" s="1"/>
  <c r="E48" i="1" s="1"/>
  <c r="D20" i="3"/>
  <c r="K20" i="3" s="1"/>
  <c r="G48" i="1" s="1"/>
  <c r="E20" i="3"/>
  <c r="L20" i="3" s="1"/>
  <c r="G49" i="1" s="1"/>
  <c r="F20" i="3"/>
  <c r="G20" i="3"/>
  <c r="A21" i="3"/>
  <c r="B21" i="3"/>
  <c r="I21" i="3" s="1"/>
  <c r="C21" i="3"/>
  <c r="J21" i="3" s="1"/>
  <c r="D21" i="3"/>
  <c r="E21" i="3"/>
  <c r="L21" i="3" s="1"/>
  <c r="G51" i="1" s="1"/>
  <c r="F21" i="3"/>
  <c r="G21" i="3"/>
  <c r="A22" i="3"/>
  <c r="B22" i="3"/>
  <c r="I22" i="3" s="1"/>
  <c r="C22" i="3"/>
  <c r="J22" i="3" s="1"/>
  <c r="E52" i="1" s="1"/>
  <c r="D22" i="3"/>
  <c r="K22" i="3" s="1"/>
  <c r="G52" i="1" s="1"/>
  <c r="E22" i="3"/>
  <c r="L22" i="3" s="1"/>
  <c r="F22" i="3"/>
  <c r="G22" i="3"/>
  <c r="A23" i="3"/>
  <c r="B23" i="3"/>
  <c r="I23" i="3" s="1"/>
  <c r="C23" i="3"/>
  <c r="J23" i="3" s="1"/>
  <c r="E54" i="1" s="1"/>
  <c r="D23" i="3"/>
  <c r="K23" i="3" s="1"/>
  <c r="G54" i="1" s="1"/>
  <c r="E23" i="3"/>
  <c r="L23" i="3" s="1"/>
  <c r="G55" i="1" s="1"/>
  <c r="F23" i="3"/>
  <c r="G23" i="3"/>
  <c r="G12" i="3"/>
  <c r="F12" i="3"/>
  <c r="E12" i="3"/>
  <c r="L12" i="3" s="1"/>
  <c r="G31" i="1" s="1"/>
  <c r="D12" i="3"/>
  <c r="K12" i="3" s="1"/>
  <c r="G30" i="1" s="1"/>
  <c r="C12" i="3"/>
  <c r="J12" i="3" s="1"/>
  <c r="B12" i="3"/>
  <c r="I12" i="3" s="1"/>
  <c r="A12" i="3"/>
  <c r="G11" i="3"/>
  <c r="F11" i="3"/>
  <c r="E11" i="3"/>
  <c r="L11" i="3" s="1"/>
  <c r="G29" i="1" s="1"/>
  <c r="D11" i="3"/>
  <c r="K11" i="3" s="1"/>
  <c r="G28" i="1" s="1"/>
  <c r="C11" i="3"/>
  <c r="J11" i="3" s="1"/>
  <c r="B11" i="3"/>
  <c r="I11" i="3" s="1"/>
  <c r="A11" i="3"/>
  <c r="G10" i="3"/>
  <c r="F10" i="3"/>
  <c r="E10" i="3"/>
  <c r="D10" i="3"/>
  <c r="K10" i="3" s="1"/>
  <c r="G26" i="1" s="1"/>
  <c r="C10" i="3"/>
  <c r="J10" i="3" s="1"/>
  <c r="B10" i="3"/>
  <c r="A10" i="3"/>
  <c r="G9" i="3"/>
  <c r="F9" i="3"/>
  <c r="E9" i="3"/>
  <c r="L9" i="3" s="1"/>
  <c r="G25" i="1" s="1"/>
  <c r="D9" i="3"/>
  <c r="K9" i="3" s="1"/>
  <c r="G24" i="1" s="1"/>
  <c r="C9" i="3"/>
  <c r="J9" i="3" s="1"/>
  <c r="B9" i="3"/>
  <c r="I9" i="3" s="1"/>
  <c r="A9" i="3"/>
  <c r="G8" i="3"/>
  <c r="F8" i="3"/>
  <c r="E8" i="3"/>
  <c r="D8" i="3"/>
  <c r="K8" i="3" s="1"/>
  <c r="G22" i="1" s="1"/>
  <c r="C8" i="3"/>
  <c r="B8" i="3"/>
  <c r="I8" i="3" s="1"/>
  <c r="A8" i="3"/>
  <c r="G7" i="3"/>
  <c r="F7" i="3"/>
  <c r="E7" i="3"/>
  <c r="L7" i="3" s="1"/>
  <c r="G21" i="1" s="1"/>
  <c r="D7" i="3"/>
  <c r="C7" i="3"/>
  <c r="J7" i="3" s="1"/>
  <c r="B7" i="3"/>
  <c r="I7" i="3" s="1"/>
  <c r="A7" i="3"/>
  <c r="G6" i="3"/>
  <c r="K6" i="3" s="1"/>
  <c r="G18" i="1" s="1"/>
  <c r="F6" i="3"/>
  <c r="E6" i="3"/>
  <c r="D6" i="3"/>
  <c r="C6" i="3"/>
  <c r="J6" i="3" s="1"/>
  <c r="B6" i="3"/>
  <c r="I6" i="3" s="1"/>
  <c r="A6" i="3"/>
  <c r="G5" i="3"/>
  <c r="F5" i="3"/>
  <c r="E5" i="3"/>
  <c r="L5" i="3" s="1"/>
  <c r="G17" i="1" s="1"/>
  <c r="D5" i="3"/>
  <c r="C5" i="3"/>
  <c r="J5" i="3" s="1"/>
  <c r="B5" i="3"/>
  <c r="A5" i="3"/>
  <c r="G4" i="3"/>
  <c r="F4" i="3"/>
  <c r="E4" i="3"/>
  <c r="D4" i="3"/>
  <c r="K4" i="3" s="1"/>
  <c r="G14" i="1" s="1"/>
  <c r="C4" i="3"/>
  <c r="B4" i="3"/>
  <c r="A4" i="3"/>
  <c r="G3" i="3"/>
  <c r="F3" i="3"/>
  <c r="E3" i="3"/>
  <c r="L3" i="3" s="1"/>
  <c r="G13" i="1" s="1"/>
  <c r="D3" i="3"/>
  <c r="K3" i="3" s="1"/>
  <c r="G12" i="1" s="1"/>
  <c r="C3" i="3"/>
  <c r="J3" i="3" s="1"/>
  <c r="B3" i="3"/>
  <c r="I3" i="3" s="1"/>
  <c r="A3" i="3"/>
  <c r="G2" i="3"/>
  <c r="F2" i="3"/>
  <c r="E2" i="3"/>
  <c r="D2" i="3"/>
  <c r="K2" i="3" s="1"/>
  <c r="G10" i="1" s="1"/>
  <c r="C2" i="3"/>
  <c r="J2" i="3" s="1"/>
  <c r="B2" i="3"/>
  <c r="I2" i="3" s="1"/>
  <c r="A2" i="3"/>
  <c r="G1" i="3"/>
  <c r="F1" i="3"/>
  <c r="E1" i="3"/>
  <c r="D1" i="3"/>
  <c r="C1" i="3"/>
  <c r="B1" i="3"/>
  <c r="A1" i="3"/>
  <c r="I10" i="3"/>
  <c r="L10" i="3"/>
  <c r="G27" i="1" s="1"/>
  <c r="L8" i="3"/>
  <c r="G23" i="1" s="1"/>
  <c r="J8" i="3"/>
  <c r="K7" i="3"/>
  <c r="G20" i="1" s="1"/>
  <c r="L6" i="3"/>
  <c r="G19" i="1" s="1"/>
  <c r="I5" i="3"/>
  <c r="J4" i="3"/>
  <c r="L4" i="3"/>
  <c r="G15" i="1" s="1"/>
  <c r="I4" i="3"/>
  <c r="L2" i="3"/>
  <c r="L12" i="2"/>
  <c r="F31" i="1" s="1"/>
  <c r="L10" i="2"/>
  <c r="F27" i="1" s="1"/>
  <c r="I10" i="2"/>
  <c r="I9" i="2"/>
  <c r="L8" i="2"/>
  <c r="F23" i="1" s="1"/>
  <c r="L6" i="2"/>
  <c r="F19" i="1" s="1"/>
  <c r="I6" i="2"/>
  <c r="I5" i="2"/>
  <c r="L4" i="2"/>
  <c r="F15" i="1" s="1"/>
  <c r="L2" i="2"/>
  <c r="F11" i="1" s="1"/>
  <c r="I2" i="2"/>
  <c r="B1" i="2"/>
  <c r="C1" i="2"/>
  <c r="D1" i="2"/>
  <c r="E1" i="2"/>
  <c r="F1" i="2"/>
  <c r="G1" i="2"/>
  <c r="B2" i="2"/>
  <c r="C2" i="2"/>
  <c r="J2" i="2" s="1"/>
  <c r="E10" i="1" s="1"/>
  <c r="D2" i="2"/>
  <c r="E2" i="2"/>
  <c r="F2" i="2"/>
  <c r="G2" i="2"/>
  <c r="K2" i="2" s="1"/>
  <c r="F10" i="1" s="1"/>
  <c r="B3" i="2"/>
  <c r="I3" i="2" s="1"/>
  <c r="C3" i="2"/>
  <c r="J3" i="2" s="1"/>
  <c r="E12" i="1" s="1"/>
  <c r="D3" i="2"/>
  <c r="E3" i="2"/>
  <c r="L3" i="2" s="1"/>
  <c r="F13" i="1" s="1"/>
  <c r="F3" i="2"/>
  <c r="G3" i="2"/>
  <c r="K3" i="2" s="1"/>
  <c r="F12" i="1" s="1"/>
  <c r="B4" i="2"/>
  <c r="I4" i="2" s="1"/>
  <c r="C4" i="2"/>
  <c r="J4" i="2" s="1"/>
  <c r="E14" i="1" s="1"/>
  <c r="D4" i="2"/>
  <c r="K4" i="2" s="1"/>
  <c r="F14" i="1" s="1"/>
  <c r="E4" i="2"/>
  <c r="F4" i="2"/>
  <c r="G4" i="2"/>
  <c r="B5" i="2"/>
  <c r="C5" i="2"/>
  <c r="J5" i="2" s="1"/>
  <c r="E16" i="1" s="1"/>
  <c r="D5" i="2"/>
  <c r="E5" i="2"/>
  <c r="L5" i="2" s="1"/>
  <c r="F17" i="1" s="1"/>
  <c r="F5" i="2"/>
  <c r="G5" i="2"/>
  <c r="K5" i="2" s="1"/>
  <c r="F16" i="1" s="1"/>
  <c r="B6" i="2"/>
  <c r="C6" i="2"/>
  <c r="J6" i="2" s="1"/>
  <c r="E18" i="1" s="1"/>
  <c r="D6" i="2"/>
  <c r="E6" i="2"/>
  <c r="F6" i="2"/>
  <c r="G6" i="2"/>
  <c r="K6" i="2" s="1"/>
  <c r="F18" i="1" s="1"/>
  <c r="B7" i="2"/>
  <c r="I7" i="2" s="1"/>
  <c r="C7" i="2"/>
  <c r="J7" i="2" s="1"/>
  <c r="E20" i="1" s="1"/>
  <c r="D7" i="2"/>
  <c r="E7" i="2"/>
  <c r="L7" i="2" s="1"/>
  <c r="F21" i="1" s="1"/>
  <c r="F7" i="2"/>
  <c r="G7" i="2"/>
  <c r="K7" i="2" s="1"/>
  <c r="F20" i="1" s="1"/>
  <c r="B8" i="2"/>
  <c r="I8" i="2" s="1"/>
  <c r="C8" i="2"/>
  <c r="J8" i="2" s="1"/>
  <c r="E22" i="1" s="1"/>
  <c r="D8" i="2"/>
  <c r="K8" i="2" s="1"/>
  <c r="F22" i="1" s="1"/>
  <c r="E8" i="2"/>
  <c r="F8" i="2"/>
  <c r="G8" i="2"/>
  <c r="B9" i="2"/>
  <c r="C9" i="2"/>
  <c r="J9" i="2" s="1"/>
  <c r="E24" i="1" s="1"/>
  <c r="D9" i="2"/>
  <c r="E9" i="2"/>
  <c r="L9" i="2" s="1"/>
  <c r="F25" i="1" s="1"/>
  <c r="F9" i="2"/>
  <c r="G9" i="2"/>
  <c r="K9" i="2" s="1"/>
  <c r="F24" i="1" s="1"/>
  <c r="B10" i="2"/>
  <c r="C10" i="2"/>
  <c r="J10" i="2" s="1"/>
  <c r="E26" i="1" s="1"/>
  <c r="D10" i="2"/>
  <c r="E10" i="2"/>
  <c r="F10" i="2"/>
  <c r="G10" i="2"/>
  <c r="K10" i="2" s="1"/>
  <c r="F26" i="1" s="1"/>
  <c r="B11" i="2"/>
  <c r="I11" i="2" s="1"/>
  <c r="C11" i="2"/>
  <c r="J11" i="2" s="1"/>
  <c r="E28" i="1" s="1"/>
  <c r="D11" i="2"/>
  <c r="E11" i="2"/>
  <c r="L11" i="2" s="1"/>
  <c r="F29" i="1" s="1"/>
  <c r="F11" i="2"/>
  <c r="G11" i="2"/>
  <c r="K11" i="2" s="1"/>
  <c r="F28" i="1" s="1"/>
  <c r="B12" i="2"/>
  <c r="I12" i="2" s="1"/>
  <c r="C12" i="2"/>
  <c r="J12" i="2" s="1"/>
  <c r="E30" i="1" s="1"/>
  <c r="D12" i="2"/>
  <c r="K12" i="2" s="1"/>
  <c r="F30" i="1" s="1"/>
  <c r="E12" i="2"/>
  <c r="F12" i="2"/>
  <c r="G12" i="2"/>
  <c r="A2" i="2"/>
  <c r="A3" i="2"/>
  <c r="A4" i="2"/>
  <c r="A5" i="2"/>
  <c r="A6" i="2"/>
  <c r="A7" i="2"/>
  <c r="A8" i="2"/>
  <c r="A9" i="2"/>
  <c r="A10" i="2"/>
  <c r="A11" i="2"/>
  <c r="A12" i="2"/>
  <c r="A1" i="2"/>
  <c r="K5" i="9" l="1"/>
  <c r="H16" i="1" s="1"/>
  <c r="K13" i="9"/>
  <c r="H34" i="1" s="1"/>
  <c r="K8" i="9"/>
  <c r="H22" i="1" s="1"/>
  <c r="K16" i="9"/>
  <c r="H40" i="1" s="1"/>
  <c r="K13" i="10"/>
  <c r="J34" i="1" s="1"/>
  <c r="M35" i="1"/>
  <c r="K5" i="7"/>
  <c r="M16" i="1" s="1"/>
  <c r="M39" i="1"/>
  <c r="M41" i="1"/>
  <c r="K26" i="7"/>
  <c r="M34" i="1" s="1"/>
  <c r="K25" i="7"/>
  <c r="M49" i="1"/>
  <c r="M47" i="1"/>
  <c r="K17" i="9"/>
  <c r="H42" i="1" s="1"/>
  <c r="K9" i="9"/>
  <c r="H24" i="1" s="1"/>
  <c r="N49" i="1"/>
  <c r="N37" i="1"/>
  <c r="N51" i="1"/>
  <c r="K2" i="8"/>
  <c r="N10" i="1" s="1"/>
  <c r="K10" i="8"/>
  <c r="N26" i="1" s="1"/>
  <c r="N41" i="1"/>
  <c r="N35" i="1"/>
  <c r="N53" i="1"/>
  <c r="N39" i="1"/>
  <c r="N47" i="1"/>
  <c r="L55" i="1"/>
  <c r="Q55" i="1" s="1"/>
  <c r="N55" i="1"/>
  <c r="M55" i="1"/>
  <c r="N45" i="1"/>
  <c r="M45" i="1"/>
  <c r="N43" i="1"/>
  <c r="M43" i="1"/>
  <c r="K9" i="8"/>
  <c r="N24" i="1" s="1"/>
  <c r="K17" i="8"/>
  <c r="K7" i="8"/>
  <c r="N20" i="1" s="1"/>
  <c r="K13" i="8"/>
  <c r="K18" i="8"/>
  <c r="K8" i="8"/>
  <c r="N22" i="1" s="1"/>
  <c r="K4" i="8"/>
  <c r="N14" i="1" s="1"/>
  <c r="K12" i="8"/>
  <c r="N30" i="1" s="1"/>
  <c r="K15" i="8"/>
  <c r="K5" i="8"/>
  <c r="N16" i="1" s="1"/>
  <c r="K6" i="8"/>
  <c r="N18" i="1" s="1"/>
  <c r="K14" i="8"/>
  <c r="N54" i="1"/>
  <c r="K16" i="8"/>
  <c r="K3" i="8"/>
  <c r="N12" i="1" s="1"/>
  <c r="K11" i="8"/>
  <c r="N28" i="1" s="1"/>
  <c r="K19" i="8"/>
  <c r="K29" i="7"/>
  <c r="M40" i="1" s="1"/>
  <c r="K20" i="7"/>
  <c r="K28" i="7"/>
  <c r="M38" i="1" s="1"/>
  <c r="K23" i="5"/>
  <c r="K2" i="5"/>
  <c r="K10" i="1" s="1"/>
  <c r="K5" i="5"/>
  <c r="K16" i="1" s="1"/>
  <c r="K13" i="5"/>
  <c r="K21" i="5"/>
  <c r="K32" i="5"/>
  <c r="K46" i="1" s="1"/>
  <c r="K30" i="5"/>
  <c r="K42" i="1" s="1"/>
  <c r="K26" i="5"/>
  <c r="K34" i="1" s="1"/>
  <c r="K25" i="5"/>
  <c r="K24" i="5"/>
  <c r="K16" i="5"/>
  <c r="K34" i="5"/>
  <c r="K50" i="1" s="1"/>
  <c r="K33" i="5"/>
  <c r="K48" i="1" s="1"/>
  <c r="K31" i="5"/>
  <c r="K44" i="1" s="1"/>
  <c r="K24" i="6"/>
  <c r="K38" i="6"/>
  <c r="K44" i="6"/>
  <c r="K39" i="6"/>
  <c r="K8" i="6"/>
  <c r="L22" i="1" s="1"/>
  <c r="Q22" i="1" s="1"/>
  <c r="K40" i="6"/>
  <c r="K26" i="6"/>
  <c r="L34" i="1" s="1"/>
  <c r="Q34" i="1" s="1"/>
  <c r="K25" i="6"/>
  <c r="K42" i="6"/>
  <c r="K31" i="6"/>
  <c r="L44" i="1" s="1"/>
  <c r="Q44" i="1" s="1"/>
  <c r="K37" i="6"/>
  <c r="K41" i="6"/>
  <c r="K16" i="6"/>
  <c r="K34" i="6"/>
  <c r="L50" i="1" s="1"/>
  <c r="Q50" i="1" s="1"/>
  <c r="K43" i="6"/>
  <c r="K9" i="7"/>
  <c r="M24" i="1" s="1"/>
  <c r="K36" i="7"/>
  <c r="M54" i="1" s="1"/>
  <c r="K4" i="7"/>
  <c r="M14" i="1" s="1"/>
  <c r="K12" i="7"/>
  <c r="M30" i="1" s="1"/>
  <c r="K33" i="7"/>
  <c r="K32" i="7"/>
  <c r="K40" i="7"/>
  <c r="L41" i="1"/>
  <c r="Q41" i="1" s="1"/>
  <c r="K17" i="6"/>
  <c r="K28" i="6"/>
  <c r="K33" i="6"/>
  <c r="K32" i="6"/>
  <c r="K29" i="6"/>
  <c r="K36" i="6"/>
  <c r="K2" i="7"/>
  <c r="M10" i="1" s="1"/>
  <c r="K10" i="7"/>
  <c r="M26" i="1" s="1"/>
  <c r="K18" i="7"/>
  <c r="K42" i="7"/>
  <c r="K24" i="7"/>
  <c r="K39" i="7"/>
  <c r="K38" i="7"/>
  <c r="K35" i="7"/>
  <c r="M52" i="1" s="1"/>
  <c r="K31" i="7"/>
  <c r="K30" i="7"/>
  <c r="K27" i="7"/>
  <c r="K37" i="7"/>
  <c r="L21" i="1"/>
  <c r="Q21" i="1" s="1"/>
  <c r="K9" i="6"/>
  <c r="K7" i="6"/>
  <c r="K15" i="6"/>
  <c r="K23" i="6"/>
  <c r="K27" i="6"/>
  <c r="K3" i="6"/>
  <c r="K11" i="6"/>
  <c r="K19" i="6"/>
  <c r="K30" i="6"/>
  <c r="K2" i="6"/>
  <c r="K5" i="6"/>
  <c r="K10" i="6"/>
  <c r="K13" i="6"/>
  <c r="K18" i="6"/>
  <c r="K21" i="6"/>
  <c r="K35" i="6"/>
  <c r="K3" i="5"/>
  <c r="K12" i="1" s="1"/>
  <c r="K6" i="5"/>
  <c r="K18" i="1" s="1"/>
  <c r="K11" i="5"/>
  <c r="K28" i="1" s="1"/>
  <c r="K14" i="5"/>
  <c r="K35" i="5"/>
  <c r="K52" i="1" s="1"/>
  <c r="K27" i="5"/>
  <c r="K36" i="1" s="1"/>
  <c r="K10" i="5"/>
  <c r="K26" i="1" s="1"/>
  <c r="K29" i="5"/>
  <c r="K40" i="1" s="1"/>
  <c r="K4" i="6"/>
  <c r="K12" i="6"/>
  <c r="K20" i="6"/>
  <c r="K6" i="6"/>
  <c r="K14" i="6"/>
  <c r="K22" i="6"/>
  <c r="K10" i="10"/>
  <c r="J26" i="1" s="1"/>
  <c r="K5" i="10"/>
  <c r="J16" i="1" s="1"/>
  <c r="K16" i="4"/>
  <c r="I40" i="1" s="1"/>
  <c r="U40" i="1" s="1"/>
  <c r="K8" i="4"/>
  <c r="I22" i="1" s="1"/>
  <c r="U22" i="1" s="1"/>
  <c r="K18" i="10"/>
  <c r="K4" i="4"/>
  <c r="I14" i="1" s="1"/>
  <c r="U14" i="1" s="1"/>
  <c r="K9" i="10"/>
  <c r="J24" i="1" s="1"/>
  <c r="K17" i="10"/>
  <c r="K21" i="10"/>
  <c r="J50" i="1" s="1"/>
  <c r="K21" i="4"/>
  <c r="I50" i="1" s="1"/>
  <c r="U50" i="1" s="1"/>
  <c r="K19" i="5"/>
  <c r="K22" i="5"/>
  <c r="K8" i="10"/>
  <c r="K16" i="10"/>
  <c r="K16" i="3"/>
  <c r="G40" i="1" s="1"/>
  <c r="K6" i="7"/>
  <c r="M18" i="1" s="1"/>
  <c r="K11" i="7"/>
  <c r="M28" i="1" s="1"/>
  <c r="K14" i="7"/>
  <c r="K19" i="7"/>
  <c r="K22" i="7"/>
  <c r="K2" i="4"/>
  <c r="I10" i="1" s="1"/>
  <c r="U10" i="1" s="1"/>
  <c r="K10" i="4"/>
  <c r="I26" i="1" s="1"/>
  <c r="U26" i="1" s="1"/>
  <c r="K18" i="4"/>
  <c r="I44" i="1" s="1"/>
  <c r="U44" i="1" s="1"/>
  <c r="K13" i="3"/>
  <c r="G34" i="1" s="1"/>
  <c r="K3" i="9"/>
  <c r="H12" i="1" s="1"/>
  <c r="K6" i="9"/>
  <c r="H18" i="1" s="1"/>
  <c r="K11" i="9"/>
  <c r="H28" i="1" s="1"/>
  <c r="K14" i="9"/>
  <c r="H36" i="1" s="1"/>
  <c r="K19" i="9"/>
  <c r="H46" i="1" s="1"/>
  <c r="K22" i="9"/>
  <c r="H52" i="1" s="1"/>
  <c r="K19" i="3"/>
  <c r="G46" i="1" s="1"/>
  <c r="K5" i="4"/>
  <c r="I16" i="1" s="1"/>
  <c r="U16" i="1" s="1"/>
  <c r="K13" i="4"/>
  <c r="I34" i="1" s="1"/>
  <c r="U34" i="1" s="1"/>
  <c r="K21" i="9"/>
  <c r="H50" i="1" s="1"/>
  <c r="K6" i="10"/>
  <c r="K14" i="10"/>
  <c r="K22" i="10"/>
  <c r="K5" i="3"/>
  <c r="G16" i="1" s="1"/>
  <c r="K21" i="3"/>
  <c r="G50" i="1" s="1"/>
  <c r="K14" i="3"/>
  <c r="G36" i="1" s="1"/>
  <c r="K12" i="4"/>
  <c r="I30" i="1" s="1"/>
  <c r="U30" i="1" s="1"/>
  <c r="K20" i="4"/>
  <c r="I48" i="1" s="1"/>
  <c r="U48" i="1" s="1"/>
  <c r="K7" i="7"/>
  <c r="M20" i="1" s="1"/>
  <c r="K15" i="7"/>
  <c r="K23" i="7"/>
  <c r="K2" i="10"/>
  <c r="K7" i="4"/>
  <c r="I20" i="1" s="1"/>
  <c r="U20" i="1" s="1"/>
  <c r="K15" i="4"/>
  <c r="I38" i="1" s="1"/>
  <c r="U38" i="1" s="1"/>
  <c r="K23" i="4"/>
  <c r="I54" i="1" s="1"/>
  <c r="U54" i="1" s="1"/>
  <c r="K6" i="4"/>
  <c r="I18" i="1" s="1"/>
  <c r="U18" i="1" s="1"/>
  <c r="K14" i="4"/>
  <c r="I36" i="1" s="1"/>
  <c r="U36" i="1" s="1"/>
  <c r="K22" i="4"/>
  <c r="I52" i="1" s="1"/>
  <c r="U52" i="1" s="1"/>
  <c r="J22" i="1"/>
  <c r="J25" i="1"/>
  <c r="J43" i="1"/>
  <c r="J23" i="1"/>
  <c r="J17" i="1"/>
  <c r="K7" i="10"/>
  <c r="K15" i="10"/>
  <c r="K23" i="10"/>
  <c r="J11" i="1"/>
  <c r="J19" i="1"/>
  <c r="J27" i="1"/>
  <c r="J37" i="1"/>
  <c r="J45" i="1"/>
  <c r="J53" i="1"/>
  <c r="J13" i="1"/>
  <c r="J21" i="1"/>
  <c r="J29" i="1"/>
  <c r="J39" i="1"/>
  <c r="J47" i="1"/>
  <c r="J55" i="1"/>
  <c r="J44" i="1"/>
  <c r="K3" i="10"/>
  <c r="K11" i="10"/>
  <c r="K19" i="10"/>
  <c r="K4" i="10"/>
  <c r="K12" i="10"/>
  <c r="K20" i="10"/>
  <c r="K3" i="4"/>
  <c r="I12" i="1" s="1"/>
  <c r="U12" i="1" s="1"/>
  <c r="K11" i="4"/>
  <c r="I28" i="1" s="1"/>
  <c r="U28" i="1" s="1"/>
  <c r="K19" i="4"/>
  <c r="I46" i="1" s="1"/>
  <c r="U46" i="1" s="1"/>
  <c r="M42" i="1" l="1"/>
  <c r="M44" i="1"/>
  <c r="M46" i="1"/>
  <c r="M36" i="1"/>
  <c r="M48" i="1"/>
  <c r="M50" i="1"/>
  <c r="N34" i="1"/>
  <c r="N52" i="1"/>
  <c r="N50" i="1"/>
  <c r="N38" i="1"/>
  <c r="N42" i="1"/>
  <c r="N44" i="1"/>
  <c r="N40" i="1"/>
  <c r="N36" i="1"/>
  <c r="N46" i="1"/>
  <c r="N48" i="1"/>
  <c r="L36" i="1"/>
  <c r="Q36" i="1" s="1"/>
  <c r="L38" i="1"/>
  <c r="Q38" i="1" s="1"/>
  <c r="L42" i="1"/>
  <c r="Q42" i="1" s="1"/>
  <c r="L54" i="1"/>
  <c r="Q54" i="1" s="1"/>
  <c r="L40" i="1"/>
  <c r="Q40" i="1" s="1"/>
  <c r="L46" i="1"/>
  <c r="Q46" i="1" s="1"/>
  <c r="L52" i="1"/>
  <c r="Q52" i="1" s="1"/>
  <c r="L48" i="1"/>
  <c r="Q48" i="1" s="1"/>
  <c r="L20" i="1"/>
  <c r="Q20" i="1" s="1"/>
  <c r="L18" i="1"/>
  <c r="Q18" i="1" s="1"/>
  <c r="L28" i="1"/>
  <c r="Q28" i="1" s="1"/>
  <c r="L26" i="1"/>
  <c r="Q26" i="1" s="1"/>
  <c r="L12" i="1"/>
  <c r="Q12" i="1" s="1"/>
  <c r="L16" i="1"/>
  <c r="Q16" i="1" s="1"/>
  <c r="L30" i="1"/>
  <c r="Q30" i="1" s="1"/>
  <c r="L14" i="1"/>
  <c r="Q14" i="1" s="1"/>
  <c r="L10" i="1"/>
  <c r="Q10" i="1" s="1"/>
  <c r="L24" i="1"/>
  <c r="Q24" i="1" s="1"/>
  <c r="J10" i="1"/>
  <c r="J42" i="1"/>
  <c r="J40" i="1"/>
  <c r="J36" i="1"/>
  <c r="J18" i="1"/>
  <c r="J52" i="1"/>
  <c r="J48" i="1"/>
  <c r="J14" i="1"/>
  <c r="J46" i="1"/>
  <c r="J30" i="1"/>
  <c r="J28" i="1"/>
  <c r="J54" i="1"/>
  <c r="J12" i="1"/>
  <c r="J38" i="1"/>
  <c r="J20" i="1"/>
</calcChain>
</file>

<file path=xl/sharedStrings.xml><?xml version="1.0" encoding="utf-8"?>
<sst xmlns="http://schemas.openxmlformats.org/spreadsheetml/2006/main" count="272" uniqueCount="169">
  <si>
    <t>Coefficient</t>
  </si>
  <si>
    <t>Variable</t>
  </si>
  <si>
    <t>Value</t>
  </si>
  <si>
    <t>se</t>
  </si>
  <si>
    <t>$\bar\beta$</t>
  </si>
  <si>
    <t>$\beta^u$</t>
  </si>
  <si>
    <t>M1</t>
  </si>
  <si>
    <t>M2</t>
  </si>
  <si>
    <t>M3</t>
  </si>
  <si>
    <t>Unobserved heterogeneity</t>
  </si>
  <si>
    <t>Observed heterogeneity</t>
  </si>
  <si>
    <t>N</t>
  </si>
  <si>
    <t>Y</t>
  </si>
  <si>
    <t>Estimates of $\bar\beta$</t>
  </si>
  <si>
    <t>Estimates of $\beta^u$</t>
  </si>
  <si>
    <t>old</t>
  </si>
  <si>
    <t>new</t>
  </si>
  <si>
    <t>0.004</t>
  </si>
  <si>
    <t>-0.001</t>
  </si>
  <si>
    <t>0.023</t>
  </si>
  <si>
    <t>-0.003</t>
  </si>
  <si>
    <t>0.187*</t>
  </si>
  <si>
    <t>(0.102)</t>
  </si>
  <si>
    <t>0.181***</t>
  </si>
  <si>
    <t>(0.057)</t>
  </si>
  <si>
    <t>3.558**</t>
  </si>
  <si>
    <t>(1.412)</t>
  </si>
  <si>
    <t>23.550</t>
  </si>
  <si>
    <t>(7070.110)</t>
  </si>
  <si>
    <t>3.325***</t>
  </si>
  <si>
    <t>(0.018)</t>
  </si>
  <si>
    <t>3.224***</t>
  </si>
  <si>
    <t>(0.028)</t>
  </si>
  <si>
    <t>-3.411***</t>
  </si>
  <si>
    <t>(0.000)</t>
  </si>
  <si>
    <t>-0.436***</t>
  </si>
  <si>
    <t>(0.124)</t>
  </si>
  <si>
    <t>-1.461***</t>
  </si>
  <si>
    <t>(0.024)</t>
  </si>
  <si>
    <t>-0.348**</t>
  </si>
  <si>
    <t>(0.165)</t>
  </si>
  <si>
    <t>-16.788</t>
  </si>
  <si>
    <t>(12.490)</t>
  </si>
  <si>
    <t>0.007</t>
  </si>
  <si>
    <t>(26.704)</t>
  </si>
  <si>
    <t>(15.669)</t>
  </si>
  <si>
    <t>0.003</t>
  </si>
  <si>
    <t>(20.915)</t>
  </si>
  <si>
    <t>0.119***</t>
  </si>
  <si>
    <t>0.005</t>
  </si>
  <si>
    <t>(12.283)</t>
  </si>
  <si>
    <t>0.002</t>
  </si>
  <si>
    <t>(34.966)</t>
  </si>
  <si>
    <t>0.325***</t>
  </si>
  <si>
    <t>(12.194)</t>
  </si>
  <si>
    <t>(16.283)</t>
  </si>
  <si>
    <t>(10.913)</t>
  </si>
  <si>
    <t>-0.046</t>
  </si>
  <si>
    <t>(40.375)</t>
  </si>
  <si>
    <t>0.000</t>
  </si>
  <si>
    <t>-10.764</t>
  </si>
  <si>
    <t>(6.582)</t>
  </si>
  <si>
    <t>5.017</t>
  </si>
  <si>
    <t>(3.109)</t>
  </si>
  <si>
    <t>-28.438***</t>
  </si>
  <si>
    <t>(5.917)</t>
  </si>
  <si>
    <t>6.060***</t>
  </si>
  <si>
    <t>(0.659)</t>
  </si>
  <si>
    <t>-39.044***</t>
  </si>
  <si>
    <t>(2.872)</t>
  </si>
  <si>
    <t>-30.589***</t>
  </si>
  <si>
    <t>(3.251)</t>
  </si>
  <si>
    <t>-30.319***</t>
  </si>
  <si>
    <t>(2.917)</t>
  </si>
  <si>
    <t>-13.448***</t>
  </si>
  <si>
    <t>(3.379)</t>
  </si>
  <si>
    <t>31.371***</t>
  </si>
  <si>
    <t>(0.099)</t>
  </si>
  <si>
    <t>2.441</t>
  </si>
  <si>
    <t>(4.877)</t>
  </si>
  <si>
    <t>-62.007***</t>
  </si>
  <si>
    <t>(1.497)</t>
  </si>
  <si>
    <t>0.967</t>
  </si>
  <si>
    <t>(6.460)</t>
  </si>
  <si>
    <t>0.657</t>
  </si>
  <si>
    <t>(16.962)</t>
  </si>
  <si>
    <t>-4.231*</t>
  </si>
  <si>
    <t>(2.569)</t>
  </si>
  <si>
    <t>-2.089</t>
  </si>
  <si>
    <t>(12.473)</t>
  </si>
  <si>
    <t>-0.644</t>
  </si>
  <si>
    <t>(6.530)</t>
  </si>
  <si>
    <t>-16.611</t>
  </si>
  <si>
    <t>(16.289)</t>
  </si>
  <si>
    <t>3.163</t>
  </si>
  <si>
    <t>(7.471)</t>
  </si>
  <si>
    <t>-5.328</t>
  </si>
  <si>
    <t>(3.635)</t>
  </si>
  <si>
    <t>-1.793</t>
  </si>
  <si>
    <t>(1.587)</t>
  </si>
  <si>
    <t>-0.139</t>
  </si>
  <si>
    <t>(77.598)</t>
  </si>
  <si>
    <t>0.145</t>
  </si>
  <si>
    <t>(0.373)</t>
  </si>
  <si>
    <t>(0.177)</t>
  </si>
  <si>
    <t>(2.110)</t>
  </si>
  <si>
    <t>-2.742**</t>
  </si>
  <si>
    <t>(1.290)</t>
  </si>
  <si>
    <t>0.075</t>
  </si>
  <si>
    <t>(1.499)</t>
  </si>
  <si>
    <t>(1.613)</t>
  </si>
  <si>
    <t>-2.337</t>
  </si>
  <si>
    <t>(1.446)</t>
  </si>
  <si>
    <t>-0.563</t>
  </si>
  <si>
    <t>(2.141)</t>
  </si>
  <si>
    <t>-1.309</t>
  </si>
  <si>
    <t>(1.093)</t>
  </si>
  <si>
    <t>0.217</t>
  </si>
  <si>
    <t>(1.099)</t>
  </si>
  <si>
    <t>-19.210**</t>
  </si>
  <si>
    <t>(7.987)</t>
  </si>
  <si>
    <t>-0.897</t>
  </si>
  <si>
    <t>(3.430)</t>
  </si>
  <si>
    <t>0.027</t>
  </si>
  <si>
    <t>(2.319)</t>
  </si>
  <si>
    <t>1.117</t>
  </si>
  <si>
    <t>(2.017)</t>
  </si>
  <si>
    <t>-0.501</t>
  </si>
  <si>
    <t>(2.791)</t>
  </si>
  <si>
    <t>-0.009</t>
  </si>
  <si>
    <t>(26.922)</t>
  </si>
  <si>
    <t>(48.234)</t>
  </si>
  <si>
    <t>0.037</t>
  </si>
  <si>
    <t>(54.479)</t>
  </si>
  <si>
    <t>0.219</t>
  </si>
  <si>
    <t>(2.833)</t>
  </si>
  <si>
    <t>0.178</t>
  </si>
  <si>
    <t>(1.219)</t>
  </si>
  <si>
    <t>16.402</t>
  </si>
  <si>
    <t>(85.168)</t>
  </si>
  <si>
    <t>28.318</t>
  </si>
  <si>
    <t>(169.888)</t>
  </si>
  <si>
    <t>15.644</t>
  </si>
  <si>
    <t>(85.080)</t>
  </si>
  <si>
    <t>15.367</t>
  </si>
  <si>
    <t>(85.079)</t>
  </si>
  <si>
    <t>4.871</t>
  </si>
  <si>
    <t>(1284.871)</t>
  </si>
  <si>
    <t>-0.243</t>
  </si>
  <si>
    <t>(0.900)</t>
  </si>
  <si>
    <t>-2.407***</t>
  </si>
  <si>
    <t>(0.404)</t>
  </si>
  <si>
    <t>-0.839</t>
  </si>
  <si>
    <t>(1.510)</t>
  </si>
  <si>
    <t>-26.143</t>
  </si>
  <si>
    <t>(21.524)</t>
  </si>
  <si>
    <t>-0.744</t>
  </si>
  <si>
    <t>(4.132)</t>
  </si>
  <si>
    <t>0.139</t>
  </si>
  <si>
    <t>(3.587)</t>
  </si>
  <si>
    <t>9.463</t>
  </si>
  <si>
    <t>(1394.035)</t>
  </si>
  <si>
    <t>-0.384</t>
  </si>
  <si>
    <t>(0.455)</t>
  </si>
  <si>
    <t>0.011</t>
  </si>
  <si>
    <t>(53.847)</t>
  </si>
  <si>
    <t>-0.002</t>
  </si>
  <si>
    <t>(31.387)</t>
  </si>
  <si>
    <t>(26.984)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</si>
</sst>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_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d_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_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d_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_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_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d_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-1.374453847460539</v>
          </cell>
          <cell r="E2">
            <v>0.10214904574002991</v>
          </cell>
          <cell r="F2">
            <v>-13.455376283773949</v>
          </cell>
          <cell r="G2" t="str">
            <v>***</v>
          </cell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1.564340470949233</v>
          </cell>
          <cell r="E3">
            <v>7.840575337396001E-2</v>
          </cell>
          <cell r="F3">
            <v>19.951858168979459</v>
          </cell>
          <cell r="G3" t="str">
            <v>***</v>
          </cell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-0.10249269549447899</v>
          </cell>
          <cell r="E4">
            <v>0.15531974768235021</v>
          </cell>
          <cell r="F4">
            <v>-0.65988193403513862</v>
          </cell>
          <cell r="G4"/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-8.1144301542742076E-2</v>
          </cell>
          <cell r="E5">
            <v>0.10794884730062219</v>
          </cell>
          <cell r="F5">
            <v>-0.75169215393997391</v>
          </cell>
          <cell r="G5"/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-2.8471727889019749</v>
          </cell>
          <cell r="E6">
            <v>0.1148467549175259</v>
          </cell>
          <cell r="F6">
            <v>-24.791059973323541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-0.61120190172332045</v>
          </cell>
          <cell r="E7">
            <v>9.9776934979254356E-2</v>
          </cell>
          <cell r="F7">
            <v>-6.1256832738989404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-2.5764442219506889</v>
          </cell>
          <cell r="E8">
            <v>0.1942392818570304</v>
          </cell>
          <cell r="F8">
            <v>-13.26428000205992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-3.3036517188746579</v>
          </cell>
          <cell r="E9">
            <v>9.48972371513883E-2</v>
          </cell>
          <cell r="F9">
            <v>-34.81293890152341</v>
          </cell>
          <cell r="G9" t="str">
            <v>***</v>
          </cell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3.05509344779634E-2</v>
          </cell>
          <cell r="E10">
            <v>9.86298297140525E-2</v>
          </cell>
          <cell r="F10">
            <v>0.30975349512958328</v>
          </cell>
          <cell r="G10"/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0.42884953528351399</v>
          </cell>
          <cell r="E11">
            <v>6.8172431088333457E-2</v>
          </cell>
          <cell r="F11">
            <v>6.2906592655884346</v>
          </cell>
          <cell r="G11" t="str">
            <v>***</v>
          </cell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-15.67780289121195</v>
          </cell>
          <cell r="E12">
            <v>0.79034747220180868</v>
          </cell>
          <cell r="F12">
            <v>-19.836595222523538</v>
          </cell>
          <cell r="G12" t="str">
            <v>***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-7.7221239531344654</v>
          </cell>
          <cell r="E2">
            <v>0.11052548024478311</v>
          </cell>
          <cell r="F2">
            <v>-69.867363942071236</v>
          </cell>
          <cell r="G2" t="str">
            <v>***</v>
          </cell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6.3390787074079586</v>
          </cell>
          <cell r="E3">
            <v>6.8139317816134345E-2</v>
          </cell>
          <cell r="F3">
            <v>93.031144287549097</v>
          </cell>
          <cell r="G3" t="str">
            <v>***</v>
          </cell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-4.8396596050631251</v>
          </cell>
          <cell r="E4">
            <v>6.7422795168221153E-2</v>
          </cell>
          <cell r="F4">
            <v>-71.780761877167549</v>
          </cell>
          <cell r="G4" t="str">
            <v>***</v>
          </cell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0.62031192163666249</v>
          </cell>
          <cell r="E5">
            <v>0.18050154707696081</v>
          </cell>
          <cell r="F5">
            <v>3.4366016894701681</v>
          </cell>
          <cell r="G5" t="str">
            <v>***</v>
          </cell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-14.32917344695497</v>
          </cell>
          <cell r="E6">
            <v>5.1803769337310408E-2</v>
          </cell>
          <cell r="F6">
            <v>-276.60484227804488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-3.558898731138838</v>
          </cell>
          <cell r="E7">
            <v>6.2831773497126972E-2</v>
          </cell>
          <cell r="F7">
            <v>-56.641704237451961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-16.27560100597951</v>
          </cell>
          <cell r="E8">
            <v>0.22600280171866019</v>
          </cell>
          <cell r="F8">
            <v>-72.01504088537898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-15.288151723652179</v>
          </cell>
          <cell r="E9">
            <v>5.3466848190025562E-2</v>
          </cell>
          <cell r="F9">
            <v>-285.93702904118908</v>
          </cell>
          <cell r="G9" t="str">
            <v>***</v>
          </cell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3.5613439448631241</v>
          </cell>
          <cell r="E10">
            <v>0.30558947056691599</v>
          </cell>
          <cell r="F10">
            <v>11.65401392350423</v>
          </cell>
          <cell r="G10" t="str">
            <v>***</v>
          </cell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3.4105650801141092</v>
          </cell>
          <cell r="E11">
            <v>0.22935057315805249</v>
          </cell>
          <cell r="F11">
            <v>14.87053218639128</v>
          </cell>
          <cell r="G11" t="str">
            <v>***</v>
          </cell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-50.499980600139203</v>
          </cell>
          <cell r="E12">
            <v>0.97992692306316098</v>
          </cell>
          <cell r="F12">
            <v>-51.534435284501548</v>
          </cell>
          <cell r="G12" t="str">
            <v>***</v>
          </cell>
        </row>
        <row r="13">
          <cell r="A13">
            <v>11</v>
          </cell>
          <cell r="B13" t="str">
            <v>betaU</v>
          </cell>
          <cell r="C13" t="str">
            <v>brand_Aquafresh</v>
          </cell>
          <cell r="D13">
            <v>-6.8846713595868767</v>
          </cell>
          <cell r="E13">
            <v>0.31259119028740912</v>
          </cell>
          <cell r="F13">
            <v>-22.02452139888149</v>
          </cell>
          <cell r="G13" t="str">
            <v>***</v>
          </cell>
        </row>
        <row r="14">
          <cell r="A14">
            <v>12</v>
          </cell>
          <cell r="B14" t="str">
            <v>betaU</v>
          </cell>
          <cell r="C14" t="str">
            <v>brand_Colgate</v>
          </cell>
          <cell r="D14">
            <v>1.973329230182244</v>
          </cell>
          <cell r="E14">
            <v>0.37726135484915863</v>
          </cell>
          <cell r="F14">
            <v>5.2306688846283924</v>
          </cell>
          <cell r="G14" t="str">
            <v>***</v>
          </cell>
        </row>
        <row r="15">
          <cell r="A15">
            <v>13</v>
          </cell>
          <cell r="B15" t="str">
            <v>betaU</v>
          </cell>
          <cell r="C15" t="str">
            <v>brand_Sensodyne</v>
          </cell>
          <cell r="D15">
            <v>5.9803668343094838</v>
          </cell>
          <cell r="E15">
            <v>6.6546071112418878E-2</v>
          </cell>
          <cell r="F15">
            <v>89.868067856427118</v>
          </cell>
          <cell r="G15" t="str">
            <v>***</v>
          </cell>
        </row>
        <row r="16">
          <cell r="A16">
            <v>14</v>
          </cell>
          <cell r="B16" t="str">
            <v>betaU</v>
          </cell>
          <cell r="C16" t="str">
            <v>mint</v>
          </cell>
          <cell r="D16">
            <v>1.5028932902045791</v>
          </cell>
          <cell r="E16">
            <v>0.2020460757955275</v>
          </cell>
          <cell r="F16">
            <v>7.4383691159907528</v>
          </cell>
          <cell r="G16" t="str">
            <v>***</v>
          </cell>
        </row>
        <row r="17">
          <cell r="A17">
            <v>15</v>
          </cell>
          <cell r="B17" t="str">
            <v>betaU</v>
          </cell>
          <cell r="C17" t="str">
            <v>white</v>
          </cell>
          <cell r="D17">
            <v>-8.0767137744202309</v>
          </cell>
          <cell r="E17">
            <v>0.3228275758485642</v>
          </cell>
          <cell r="F17">
            <v>-25.01866128750089</v>
          </cell>
          <cell r="G17" t="str">
            <v>***</v>
          </cell>
        </row>
        <row r="18">
          <cell r="A18">
            <v>16</v>
          </cell>
          <cell r="B18" t="str">
            <v>betaU</v>
          </cell>
          <cell r="C18" t="str">
            <v>fluoride</v>
          </cell>
          <cell r="D18">
            <v>0.42141747322735601</v>
          </cell>
          <cell r="E18">
            <v>0.68986070565185775</v>
          </cell>
          <cell r="F18">
            <v>0.61087328177237388</v>
          </cell>
          <cell r="G18"/>
        </row>
        <row r="19">
          <cell r="A19">
            <v>17</v>
          </cell>
          <cell r="B19" t="str">
            <v>betaU</v>
          </cell>
          <cell r="C19" t="str">
            <v>kids</v>
          </cell>
          <cell r="D19">
            <v>-5.4884437231639227</v>
          </cell>
          <cell r="E19">
            <v>0.18819490915822981</v>
          </cell>
          <cell r="F19">
            <v>-29.163614189740748</v>
          </cell>
          <cell r="G19" t="str">
            <v>***</v>
          </cell>
        </row>
        <row r="20">
          <cell r="A20">
            <v>18</v>
          </cell>
          <cell r="B20" t="str">
            <v>betaU</v>
          </cell>
          <cell r="C20" t="str">
            <v>sizeNorm</v>
          </cell>
          <cell r="D20">
            <v>-4.0290619577081523</v>
          </cell>
          <cell r="E20">
            <v>0.3187490560010684</v>
          </cell>
          <cell r="F20">
            <v>-12.64023181199522</v>
          </cell>
          <cell r="G20" t="str">
            <v>***</v>
          </cell>
        </row>
        <row r="21">
          <cell r="A21">
            <v>19</v>
          </cell>
          <cell r="B21" t="str">
            <v>betaU</v>
          </cell>
          <cell r="C21" t="str">
            <v>discount</v>
          </cell>
          <cell r="D21">
            <v>7.0372525608655918</v>
          </cell>
          <cell r="E21">
            <v>0.37598321744086882</v>
          </cell>
          <cell r="F21">
            <v>18.716932656634729</v>
          </cell>
          <cell r="G21" t="str">
            <v>***</v>
          </cell>
        </row>
        <row r="22">
          <cell r="A22">
            <v>20</v>
          </cell>
          <cell r="B22" t="str">
            <v>betaU</v>
          </cell>
          <cell r="C22" t="str">
            <v>familypack</v>
          </cell>
          <cell r="D22">
            <v>-3.3745704412922</v>
          </cell>
          <cell r="E22">
            <v>0.30167334640510018</v>
          </cell>
          <cell r="F22">
            <v>-11.186173659374861</v>
          </cell>
          <cell r="G22" t="str">
            <v>***</v>
          </cell>
        </row>
        <row r="23">
          <cell r="A23">
            <v>21</v>
          </cell>
          <cell r="B23" t="str">
            <v>betaU</v>
          </cell>
          <cell r="C23" t="str">
            <v>priceperoz</v>
          </cell>
          <cell r="D23">
            <v>2.2928410966548789E-2</v>
          </cell>
          <cell r="E23">
            <v>0.13621763091922129</v>
          </cell>
          <cell r="F23">
            <v>0.16832190379339079</v>
          </cell>
          <cell r="G23"/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0.18666918360299581</v>
          </cell>
          <cell r="E2">
            <v>0.1024381943226387</v>
          </cell>
          <cell r="F2">
            <v>1.82226155817491</v>
          </cell>
          <cell r="G2" t="str">
            <v>*</v>
          </cell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0.1810329159797045</v>
          </cell>
          <cell r="E3">
            <v>5.6854023518365847E-2</v>
          </cell>
          <cell r="F3">
            <v>3.1841707020299879</v>
          </cell>
          <cell r="G3" t="str">
            <v>***</v>
          </cell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3.557982528252678</v>
          </cell>
          <cell r="E4">
            <v>1.412064823591388</v>
          </cell>
          <cell r="F4">
            <v>2.519701977422999</v>
          </cell>
          <cell r="G4" t="str">
            <v>**</v>
          </cell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23.550329481263908</v>
          </cell>
          <cell r="E5">
            <v>7070.1100522922461</v>
          </cell>
          <cell r="F5">
            <v>3.330970707256319E-3</v>
          </cell>
          <cell r="G5"/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3.3251464909007442</v>
          </cell>
          <cell r="E6">
            <v>1.7817863486142432E-2</v>
          </cell>
          <cell r="F6">
            <v>186.6186983353434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3.2239838178325142</v>
          </cell>
          <cell r="E7">
            <v>2.8358893588881561E-2</v>
          </cell>
          <cell r="F7">
            <v>113.6851057932851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-3.4114424917223451</v>
          </cell>
          <cell r="E8">
            <v>0</v>
          </cell>
          <cell r="F8" t="str">
            <v>-inf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-0.43634457317399339</v>
          </cell>
          <cell r="E9">
            <v>0.1240063634221573</v>
          </cell>
          <cell r="F9">
            <v>-3.518727274410403</v>
          </cell>
          <cell r="G9" t="str">
            <v>***</v>
          </cell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-1.46093598621136</v>
          </cell>
          <cell r="E10">
            <v>2.3665125462285459E-2</v>
          </cell>
          <cell r="F10">
            <v>-61.733709738391987</v>
          </cell>
          <cell r="G10" t="str">
            <v>***</v>
          </cell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-0.34845273968440821</v>
          </cell>
          <cell r="E11">
            <v>0.1646382753260523</v>
          </cell>
          <cell r="F11">
            <v>-2.116474671484057</v>
          </cell>
          <cell r="G11" t="str">
            <v>**</v>
          </cell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-16.78775685376198</v>
          </cell>
          <cell r="E12">
            <v>12.48953105482768</v>
          </cell>
          <cell r="F12">
            <v>-1.34414629180756</v>
          </cell>
          <cell r="G12"/>
        </row>
        <row r="13">
          <cell r="A13">
            <v>11</v>
          </cell>
          <cell r="B13" t="str">
            <v>betaU</v>
          </cell>
          <cell r="C13" t="str">
            <v>brand_Aquafresh</v>
          </cell>
          <cell r="D13">
            <v>7.234969956827134E-3</v>
          </cell>
          <cell r="E13">
            <v>26.70377617562335</v>
          </cell>
          <cell r="F13">
            <v>2.7093433937001041E-4</v>
          </cell>
          <cell r="G13"/>
        </row>
        <row r="14">
          <cell r="A14">
            <v>12</v>
          </cell>
          <cell r="B14" t="str">
            <v>betaU</v>
          </cell>
          <cell r="C14" t="str">
            <v>brand_Colgate</v>
          </cell>
          <cell r="D14">
            <v>-1.142850346996662E-3</v>
          </cell>
          <cell r="E14">
            <v>15.66854110010094</v>
          </cell>
          <cell r="F14">
            <v>-7.2939167705237068E-5</v>
          </cell>
          <cell r="G14"/>
        </row>
        <row r="15">
          <cell r="A15">
            <v>13</v>
          </cell>
          <cell r="B15" t="str">
            <v>betaU</v>
          </cell>
          <cell r="C15" t="str">
            <v>brand_Sensodyne</v>
          </cell>
          <cell r="D15">
            <v>3.334961968061081E-3</v>
          </cell>
          <cell r="E15">
            <v>20.914701267162979</v>
          </cell>
          <cell r="F15">
            <v>1.5945539577450819E-4</v>
          </cell>
          <cell r="G15"/>
        </row>
        <row r="16">
          <cell r="A16">
            <v>14</v>
          </cell>
          <cell r="B16" t="str">
            <v>betaU</v>
          </cell>
          <cell r="C16" t="str">
            <v>mint</v>
          </cell>
          <cell r="D16">
            <v>0.1194233393413322</v>
          </cell>
          <cell r="E16">
            <v>0</v>
          </cell>
          <cell r="F16" t="str">
            <v>inf</v>
          </cell>
          <cell r="G16" t="str">
            <v>***</v>
          </cell>
        </row>
        <row r="17">
          <cell r="A17">
            <v>15</v>
          </cell>
          <cell r="B17" t="str">
            <v>betaU</v>
          </cell>
          <cell r="C17" t="str">
            <v>white</v>
          </cell>
          <cell r="D17">
            <v>4.6659196115455548E-3</v>
          </cell>
          <cell r="E17">
            <v>12.283301666155291</v>
          </cell>
          <cell r="F17">
            <v>3.798587495739653E-4</v>
          </cell>
          <cell r="G17"/>
        </row>
        <row r="18">
          <cell r="A18">
            <v>16</v>
          </cell>
          <cell r="B18" t="str">
            <v>betaU</v>
          </cell>
          <cell r="C18" t="str">
            <v>fluoride</v>
          </cell>
          <cell r="D18">
            <v>1.885601354925263E-3</v>
          </cell>
          <cell r="E18">
            <v>34.965696607240083</v>
          </cell>
          <cell r="F18">
            <v>5.3927178288643777E-5</v>
          </cell>
          <cell r="G18"/>
        </row>
        <row r="19">
          <cell r="A19">
            <v>17</v>
          </cell>
          <cell r="B19" t="str">
            <v>betaU</v>
          </cell>
          <cell r="C19" t="str">
            <v>kids</v>
          </cell>
          <cell r="D19">
            <v>0.32466752310635472</v>
          </cell>
          <cell r="E19">
            <v>0</v>
          </cell>
          <cell r="F19" t="str">
            <v>inf</v>
          </cell>
          <cell r="G19" t="str">
            <v>***</v>
          </cell>
        </row>
        <row r="20">
          <cell r="A20">
            <v>18</v>
          </cell>
          <cell r="B20" t="str">
            <v>betaU</v>
          </cell>
          <cell r="C20" t="str">
            <v>sizeNorm</v>
          </cell>
          <cell r="D20">
            <v>-1.192521413311574E-3</v>
          </cell>
          <cell r="E20">
            <v>12.194176164811401</v>
          </cell>
          <cell r="F20">
            <v>-9.7794340281290944E-5</v>
          </cell>
          <cell r="G20"/>
        </row>
        <row r="21">
          <cell r="A21">
            <v>19</v>
          </cell>
          <cell r="B21" t="str">
            <v>betaU</v>
          </cell>
          <cell r="C21" t="str">
            <v>discount</v>
          </cell>
          <cell r="D21">
            <v>-2.6416411314614521E-3</v>
          </cell>
          <cell r="E21">
            <v>16.28318937067684</v>
          </cell>
          <cell r="F21">
            <v>-1.6223118649093301E-4</v>
          </cell>
          <cell r="G21"/>
        </row>
        <row r="22">
          <cell r="A22">
            <v>20</v>
          </cell>
          <cell r="B22" t="str">
            <v>betaU</v>
          </cell>
          <cell r="C22" t="str">
            <v>familypack</v>
          </cell>
          <cell r="D22">
            <v>3.55568959703496E-3</v>
          </cell>
          <cell r="E22">
            <v>10.912573741762371</v>
          </cell>
          <cell r="F22">
            <v>3.2583418734916342E-4</v>
          </cell>
          <cell r="G22"/>
        </row>
        <row r="23">
          <cell r="A23">
            <v>21</v>
          </cell>
          <cell r="B23" t="str">
            <v>betaU</v>
          </cell>
          <cell r="C23" t="str">
            <v>priceperoz</v>
          </cell>
          <cell r="D23">
            <v>-4.551350074560219E-2</v>
          </cell>
          <cell r="E23">
            <v>40.375415581379663</v>
          </cell>
          <cell r="F23">
            <v>-1.12725776540594E-3</v>
          </cell>
          <cell r="G23"/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-6.1902620616891593</v>
          </cell>
          <cell r="E2">
            <v>4.9791706594288852E-2</v>
          </cell>
          <cell r="F2">
            <v>-124.32315510148</v>
          </cell>
          <cell r="G2" t="str">
            <v>***</v>
          </cell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7.5836042023067733</v>
          </cell>
          <cell r="E3">
            <v>6.2703211396370459E-2</v>
          </cell>
          <cell r="F3">
            <v>120.94443065073609</v>
          </cell>
          <cell r="G3" t="str">
            <v>***</v>
          </cell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-5.5303628836458332</v>
          </cell>
          <cell r="E4">
            <v>3.6017686189665062E-2</v>
          </cell>
          <cell r="F4">
            <v>-153.5457567852518</v>
          </cell>
          <cell r="G4" t="str">
            <v>***</v>
          </cell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1.7655585641360669</v>
          </cell>
          <cell r="E5">
            <v>7.3807183735071946E-2</v>
          </cell>
          <cell r="F5">
            <v>23.921229273202879</v>
          </cell>
          <cell r="G5" t="str">
            <v>***</v>
          </cell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-14.11526463126558</v>
          </cell>
          <cell r="E6">
            <v>4.7136314132167963E-2</v>
          </cell>
          <cell r="F6">
            <v>-299.45626617488722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-8.3929515292432981</v>
          </cell>
          <cell r="E7">
            <v>2.6138512317904969E-2</v>
          </cell>
          <cell r="F7">
            <v>-321.09522635280581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-11.97213196173097</v>
          </cell>
          <cell r="E8">
            <v>0.1843215271143889</v>
          </cell>
          <cell r="F8">
            <v>-64.952434743561639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-10.91739025503734</v>
          </cell>
          <cell r="E9">
            <v>3.9511852049621883E-2</v>
          </cell>
          <cell r="F9">
            <v>-276.30672035637502</v>
          </cell>
          <cell r="G9" t="str">
            <v>***</v>
          </cell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2.7211578884922138</v>
          </cell>
          <cell r="E10">
            <v>3.6669205598516941E-2</v>
          </cell>
          <cell r="F10">
            <v>74.208258512212481</v>
          </cell>
          <cell r="G10" t="str">
            <v>***</v>
          </cell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3.5664080131775782</v>
          </cell>
          <cell r="E11">
            <v>0.1351505535411541</v>
          </cell>
          <cell r="F11">
            <v>26.388408480262619</v>
          </cell>
          <cell r="G11" t="str">
            <v>***</v>
          </cell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-45.573582193472802</v>
          </cell>
          <cell r="E12">
            <v>6.7648690193035765E-2</v>
          </cell>
          <cell r="F12">
            <v>-673.68018602323912</v>
          </cell>
          <cell r="G12" t="str">
            <v>***</v>
          </cell>
        </row>
        <row r="13">
          <cell r="A13">
            <v>11</v>
          </cell>
          <cell r="B13" t="str">
            <v>betaO</v>
          </cell>
          <cell r="C13" t="str">
            <v>priceperoz_inc</v>
          </cell>
          <cell r="D13">
            <v>-3.2482821168247091</v>
          </cell>
          <cell r="E13">
            <v>1.6994831917533311</v>
          </cell>
          <cell r="F13">
            <v>-1.91133524155276</v>
          </cell>
          <cell r="G13" t="str">
            <v>*</v>
          </cell>
        </row>
        <row r="14">
          <cell r="A14">
            <v>12</v>
          </cell>
          <cell r="B14" t="str">
            <v>betaO</v>
          </cell>
          <cell r="C14" t="str">
            <v>discount_inc</v>
          </cell>
          <cell r="D14">
            <v>0.20920548289438021</v>
          </cell>
          <cell r="E14">
            <v>0.43192700245033983</v>
          </cell>
          <cell r="F14">
            <v>0.48435379521898109</v>
          </cell>
          <cell r="G14"/>
        </row>
        <row r="15">
          <cell r="A15">
            <v>13</v>
          </cell>
          <cell r="B15" t="str">
            <v>betaO</v>
          </cell>
          <cell r="C15" t="str">
            <v>mint_purchase_InStore</v>
          </cell>
          <cell r="D15">
            <v>-2.229477996849051</v>
          </cell>
          <cell r="E15">
            <v>0.1641013225268258</v>
          </cell>
          <cell r="F15">
            <v>-13.585984332847749</v>
          </cell>
          <cell r="G15" t="str">
            <v>***</v>
          </cell>
        </row>
        <row r="16">
          <cell r="A16">
            <v>14</v>
          </cell>
          <cell r="B16" t="str">
            <v>betaO</v>
          </cell>
          <cell r="C16" t="str">
            <v>fluoride_purchase_InStore</v>
          </cell>
          <cell r="D16">
            <v>6.0538002005315592</v>
          </cell>
          <cell r="E16">
            <v>3.8674193074841899E-2</v>
          </cell>
          <cell r="F16">
            <v>156.53332931384779</v>
          </cell>
          <cell r="G16" t="str">
            <v>***</v>
          </cell>
        </row>
        <row r="17">
          <cell r="A17">
            <v>15</v>
          </cell>
          <cell r="B17" t="str">
            <v>betaO</v>
          </cell>
          <cell r="C17" t="str">
            <v>kids_purchase_InStore</v>
          </cell>
          <cell r="D17">
            <v>-2.1576249112013342</v>
          </cell>
          <cell r="E17">
            <v>0.32772975663534082</v>
          </cell>
          <cell r="F17">
            <v>-6.5835489988847282</v>
          </cell>
          <cell r="G17" t="str">
            <v>***</v>
          </cell>
        </row>
        <row r="18">
          <cell r="A18">
            <v>16</v>
          </cell>
          <cell r="B18" t="str">
            <v>betaO</v>
          </cell>
          <cell r="C18" t="str">
            <v>sizeNorm_purchase_InStore</v>
          </cell>
          <cell r="D18">
            <v>-6.5465611352582487</v>
          </cell>
          <cell r="E18">
            <v>0.1166750560267083</v>
          </cell>
          <cell r="F18">
            <v>-56.109346403567741</v>
          </cell>
          <cell r="G18" t="str">
            <v>***</v>
          </cell>
        </row>
        <row r="19">
          <cell r="A19">
            <v>17</v>
          </cell>
          <cell r="B19" t="str">
            <v>betaO</v>
          </cell>
          <cell r="C19" t="str">
            <v>discount_purchase_InStore</v>
          </cell>
          <cell r="D19">
            <v>1.3410676885366639</v>
          </cell>
          <cell r="E19">
            <v>0.12605438916370659</v>
          </cell>
          <cell r="F19">
            <v>10.638802007877899</v>
          </cell>
          <cell r="G19" t="str">
            <v>***</v>
          </cell>
        </row>
        <row r="20">
          <cell r="A20">
            <v>18</v>
          </cell>
          <cell r="B20" t="str">
            <v>betaO</v>
          </cell>
          <cell r="C20" t="str">
            <v>brand_Aquafresh_ed_HighSchool</v>
          </cell>
          <cell r="D20">
            <v>1.3272046856266351</v>
          </cell>
          <cell r="E20">
            <v>0.3956954632631855</v>
          </cell>
          <cell r="F20">
            <v>3.3541063996073239</v>
          </cell>
          <cell r="G20" t="str">
            <v>***</v>
          </cell>
        </row>
        <row r="21">
          <cell r="A21">
            <v>19</v>
          </cell>
          <cell r="B21" t="str">
            <v>betaO</v>
          </cell>
          <cell r="C21" t="str">
            <v>brand_Sensodyne_ed_HighSchool</v>
          </cell>
          <cell r="D21">
            <v>-0.86157286658450949</v>
          </cell>
          <cell r="E21">
            <v>0.48278499332388553</v>
          </cell>
          <cell r="F21">
            <v>-1.784589161839393</v>
          </cell>
          <cell r="G21" t="str">
            <v>*</v>
          </cell>
        </row>
        <row r="22">
          <cell r="A22">
            <v>20</v>
          </cell>
          <cell r="B22" t="str">
            <v>betaO</v>
          </cell>
          <cell r="C22" t="str">
            <v>white_ed_HighSchool</v>
          </cell>
          <cell r="D22">
            <v>-0.36817278512641421</v>
          </cell>
          <cell r="E22">
            <v>0.65186131412370474</v>
          </cell>
          <cell r="F22">
            <v>-0.56480232397492069</v>
          </cell>
          <cell r="G22"/>
        </row>
        <row r="23">
          <cell r="A23">
            <v>21</v>
          </cell>
          <cell r="B23" t="str">
            <v>betaO</v>
          </cell>
          <cell r="C23" t="str">
            <v>fluoride_ed_HighSchool</v>
          </cell>
          <cell r="D23">
            <v>-0.16925946250736501</v>
          </cell>
          <cell r="E23">
            <v>0.32589767387859758</v>
          </cell>
          <cell r="F23">
            <v>-0.51936382513247692</v>
          </cell>
          <cell r="G23"/>
        </row>
        <row r="24">
          <cell r="A24">
            <v>22</v>
          </cell>
          <cell r="B24" t="str">
            <v>betaO</v>
          </cell>
          <cell r="C24" t="str">
            <v>sizeNorm_ed_HighSchool</v>
          </cell>
          <cell r="D24">
            <v>-0.1013840461851527</v>
          </cell>
          <cell r="E24">
            <v>0.5045590259679944</v>
          </cell>
          <cell r="F24">
            <v>-0.2009359479609899</v>
          </cell>
          <cell r="G24"/>
        </row>
        <row r="25">
          <cell r="A25">
            <v>23</v>
          </cell>
          <cell r="B25" t="str">
            <v>betaU</v>
          </cell>
          <cell r="C25" t="str">
            <v>brand_Aquafresh</v>
          </cell>
          <cell r="D25">
            <v>-5.913292123100133</v>
          </cell>
          <cell r="E25">
            <v>1.9631640205924832E-2</v>
          </cell>
          <cell r="F25">
            <v>-301.21233178038278</v>
          </cell>
          <cell r="G25" t="str">
            <v>***</v>
          </cell>
        </row>
        <row r="26">
          <cell r="A26">
            <v>24</v>
          </cell>
          <cell r="B26" t="str">
            <v>betaU</v>
          </cell>
          <cell r="C26" t="str">
            <v>brand_Colgate</v>
          </cell>
          <cell r="D26">
            <v>6.6091418743618036</v>
          </cell>
          <cell r="E26">
            <v>0.355057119857493</v>
          </cell>
          <cell r="F26">
            <v>18.614305993960841</v>
          </cell>
          <cell r="G26" t="str">
            <v>***</v>
          </cell>
        </row>
        <row r="27">
          <cell r="A27">
            <v>25</v>
          </cell>
          <cell r="B27" t="str">
            <v>betaU</v>
          </cell>
          <cell r="C27" t="str">
            <v>brand_Sensodyne</v>
          </cell>
          <cell r="D27">
            <v>6.5581052155775943</v>
          </cell>
          <cell r="E27">
            <v>1.9652492425759251E-2</v>
          </cell>
          <cell r="F27">
            <v>333.70348521196439</v>
          </cell>
          <cell r="G27" t="str">
            <v>***</v>
          </cell>
        </row>
        <row r="28">
          <cell r="A28">
            <v>26</v>
          </cell>
          <cell r="B28" t="str">
            <v>betaU</v>
          </cell>
          <cell r="C28" t="str">
            <v>mint</v>
          </cell>
          <cell r="D28">
            <v>1.933539426334018</v>
          </cell>
          <cell r="E28">
            <v>0.1587763920369567</v>
          </cell>
          <cell r="F28">
            <v>12.17775137429731</v>
          </cell>
          <cell r="G28" t="str">
            <v>***</v>
          </cell>
        </row>
        <row r="29">
          <cell r="A29">
            <v>27</v>
          </cell>
          <cell r="B29" t="str">
            <v>betaU</v>
          </cell>
          <cell r="C29" t="str">
            <v>white</v>
          </cell>
          <cell r="D29">
            <v>-4.3725557453091799</v>
          </cell>
          <cell r="E29">
            <v>0.2165791234042512</v>
          </cell>
          <cell r="F29">
            <v>-20.189183872296312</v>
          </cell>
          <cell r="G29" t="str">
            <v>***</v>
          </cell>
        </row>
        <row r="30">
          <cell r="A30">
            <v>28</v>
          </cell>
          <cell r="B30" t="str">
            <v>betaU</v>
          </cell>
          <cell r="C30" t="str">
            <v>fluoride</v>
          </cell>
          <cell r="D30">
            <v>0.1159123142384506</v>
          </cell>
          <cell r="E30">
            <v>0.39600488894320479</v>
          </cell>
          <cell r="F30">
            <v>0.29270425056564092</v>
          </cell>
          <cell r="G30"/>
        </row>
        <row r="31">
          <cell r="A31">
            <v>29</v>
          </cell>
          <cell r="B31" t="str">
            <v>betaU</v>
          </cell>
          <cell r="C31" t="str">
            <v>kids</v>
          </cell>
          <cell r="D31">
            <v>-2.7104330797152438</v>
          </cell>
          <cell r="E31">
            <v>0.137465530859498</v>
          </cell>
          <cell r="F31">
            <v>-19.717183375122222</v>
          </cell>
          <cell r="G31" t="str">
            <v>***</v>
          </cell>
        </row>
        <row r="32">
          <cell r="A32">
            <v>30</v>
          </cell>
          <cell r="B32" t="str">
            <v>betaU</v>
          </cell>
          <cell r="C32" t="str">
            <v>sizeNorm</v>
          </cell>
          <cell r="D32">
            <v>-4.1771723013595254</v>
          </cell>
          <cell r="E32">
            <v>0.19223480201376519</v>
          </cell>
          <cell r="F32">
            <v>-21.729532101374719</v>
          </cell>
          <cell r="G32" t="str">
            <v>***</v>
          </cell>
        </row>
        <row r="33">
          <cell r="A33">
            <v>31</v>
          </cell>
          <cell r="B33" t="str">
            <v>betaU</v>
          </cell>
          <cell r="C33" t="str">
            <v>discount</v>
          </cell>
          <cell r="D33">
            <v>4.4014835552401568</v>
          </cell>
          <cell r="E33">
            <v>0.16915851103409779</v>
          </cell>
          <cell r="F33">
            <v>26.019876436208019</v>
          </cell>
          <cell r="G33" t="str">
            <v>***</v>
          </cell>
        </row>
        <row r="34">
          <cell r="A34">
            <v>32</v>
          </cell>
          <cell r="B34" t="str">
            <v>betaU</v>
          </cell>
          <cell r="C34" t="str">
            <v>familypack</v>
          </cell>
          <cell r="D34">
            <v>-3.7396670515823351</v>
          </cell>
          <cell r="E34">
            <v>0.2905797290630483</v>
          </cell>
          <cell r="F34">
            <v>-12.86967629724413</v>
          </cell>
          <cell r="G34" t="str">
            <v>***</v>
          </cell>
        </row>
        <row r="35">
          <cell r="A35">
            <v>33</v>
          </cell>
          <cell r="B35" t="str">
            <v>betaU</v>
          </cell>
          <cell r="C35" t="str">
            <v>priceperoz</v>
          </cell>
          <cell r="D35">
            <v>0.38682361136179638</v>
          </cell>
          <cell r="E35">
            <v>0.4995186395130905</v>
          </cell>
          <cell r="F35">
            <v>0.77439274686297122</v>
          </cell>
          <cell r="G35"/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-10.763787862050529</v>
          </cell>
          <cell r="E2">
            <v>6.5816348795031088</v>
          </cell>
          <cell r="F2">
            <v>-1.6354276800695391</v>
          </cell>
          <cell r="G2"/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5.0171456723075698</v>
          </cell>
          <cell r="E3">
            <v>3.1094821026497121</v>
          </cell>
          <cell r="F3">
            <v>1.613498809989053</v>
          </cell>
          <cell r="G3"/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-28.438038610765549</v>
          </cell>
          <cell r="E4">
            <v>5.9165214887027124</v>
          </cell>
          <cell r="F4">
            <v>-4.80654699979819</v>
          </cell>
          <cell r="G4" t="str">
            <v>***</v>
          </cell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6.0598504877560853</v>
          </cell>
          <cell r="E5">
            <v>0.65921730819854618</v>
          </cell>
          <cell r="F5">
            <v>9.1924929949365808</v>
          </cell>
          <cell r="G5" t="str">
            <v>***</v>
          </cell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-39.044201609337087</v>
          </cell>
          <cell r="E6">
            <v>2.8718245570590808</v>
          </cell>
          <cell r="F6">
            <v>-13.595608239146991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-30.589223121640991</v>
          </cell>
          <cell r="E7">
            <v>3.251277037947411</v>
          </cell>
          <cell r="F7">
            <v>-9.4083717765719879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-30.318694716583789</v>
          </cell>
          <cell r="E8">
            <v>2.916660475994417</v>
          </cell>
          <cell r="F8">
            <v>-10.395003109248369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-13.4482525737365</v>
          </cell>
          <cell r="E9">
            <v>3.379154056402276</v>
          </cell>
          <cell r="F9">
            <v>-3.9797690040964309</v>
          </cell>
          <cell r="G9" t="str">
            <v>***</v>
          </cell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31.371347007738041</v>
          </cell>
          <cell r="E10">
            <v>9.9388046380993161E-2</v>
          </cell>
          <cell r="F10">
            <v>315.64507151573758</v>
          </cell>
          <cell r="G10" t="str">
            <v>***</v>
          </cell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2.440900917813102</v>
          </cell>
          <cell r="E11">
            <v>4.8768362954016817</v>
          </cell>
          <cell r="F11">
            <v>0.5005090944132371</v>
          </cell>
          <cell r="G11"/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-62.006940005031133</v>
          </cell>
          <cell r="E12">
            <v>1.497467726584415</v>
          </cell>
          <cell r="F12">
            <v>-41.40786402553276</v>
          </cell>
          <cell r="G12" t="str">
            <v>***</v>
          </cell>
        </row>
        <row r="13">
          <cell r="A13">
            <v>11</v>
          </cell>
          <cell r="B13" t="str">
            <v>betaO</v>
          </cell>
          <cell r="C13" t="str">
            <v>priceperoz_inc</v>
          </cell>
          <cell r="D13">
            <v>38.340723846091343</v>
          </cell>
          <cell r="E13">
            <v>14.67036133170911</v>
          </cell>
          <cell r="F13">
            <v>2.6134819026727141</v>
          </cell>
          <cell r="G13" t="str">
            <v>***</v>
          </cell>
        </row>
        <row r="14">
          <cell r="A14">
            <v>12</v>
          </cell>
          <cell r="B14" t="str">
            <v>betaO</v>
          </cell>
          <cell r="C14" t="str">
            <v>discount_inc</v>
          </cell>
          <cell r="D14">
            <v>-428.94534435030101</v>
          </cell>
          <cell r="E14">
            <v>5.8224921972410746</v>
          </cell>
          <cell r="F14">
            <v>-73.670402607589935</v>
          </cell>
          <cell r="G14" t="str">
            <v>***</v>
          </cell>
        </row>
        <row r="15">
          <cell r="A15">
            <v>13</v>
          </cell>
          <cell r="B15" t="str">
            <v>betaO</v>
          </cell>
          <cell r="C15" t="str">
            <v>mint_purchase_InStore</v>
          </cell>
          <cell r="D15">
            <v>-6.4456492510534558</v>
          </cell>
          <cell r="E15">
            <v>1.900948298291963</v>
          </cell>
          <cell r="F15">
            <v>-3.3907546338030281</v>
          </cell>
          <cell r="G15" t="str">
            <v>***</v>
          </cell>
        </row>
        <row r="16">
          <cell r="A16">
            <v>14</v>
          </cell>
          <cell r="B16" t="str">
            <v>betaO</v>
          </cell>
          <cell r="C16" t="str">
            <v>fluoride_purchase_InStore</v>
          </cell>
          <cell r="D16">
            <v>2.371029038006057</v>
          </cell>
          <cell r="E16">
            <v>2.8747406826515109</v>
          </cell>
          <cell r="F16">
            <v>0.82478014532397537</v>
          </cell>
          <cell r="G16"/>
        </row>
        <row r="17">
          <cell r="A17">
            <v>15</v>
          </cell>
          <cell r="B17" t="str">
            <v>betaO</v>
          </cell>
          <cell r="C17" t="str">
            <v>kids_purchase_InStore</v>
          </cell>
          <cell r="D17">
            <v>-5.3071534081467888</v>
          </cell>
          <cell r="E17">
            <v>5.8496002588141209</v>
          </cell>
          <cell r="F17">
            <v>-0.90726770605393448</v>
          </cell>
          <cell r="G17"/>
        </row>
        <row r="18">
          <cell r="A18">
            <v>16</v>
          </cell>
          <cell r="B18" t="str">
            <v>betaO</v>
          </cell>
          <cell r="C18" t="str">
            <v>sizeNorm_purchase_InStore</v>
          </cell>
          <cell r="D18">
            <v>-0.49940587389419461</v>
          </cell>
          <cell r="E18">
            <v>0.55069422032168336</v>
          </cell>
          <cell r="F18">
            <v>-0.90686601650271692</v>
          </cell>
          <cell r="G18"/>
        </row>
        <row r="19">
          <cell r="A19">
            <v>17</v>
          </cell>
          <cell r="B19" t="str">
            <v>betaO</v>
          </cell>
          <cell r="C19" t="str">
            <v>discount_purchase_InStore</v>
          </cell>
          <cell r="D19">
            <v>0.84901316631635437</v>
          </cell>
          <cell r="E19">
            <v>1.03432705720669</v>
          </cell>
          <cell r="F19">
            <v>0.82083627262850944</v>
          </cell>
          <cell r="G19"/>
        </row>
        <row r="20">
          <cell r="A20">
            <v>18</v>
          </cell>
          <cell r="B20" t="str">
            <v>betaO</v>
          </cell>
          <cell r="C20" t="str">
            <v>brand_Aquafresh_ed_HighSchool</v>
          </cell>
          <cell r="D20">
            <v>-9.2710163850918335</v>
          </cell>
          <cell r="E20">
            <v>15.373697151608511</v>
          </cell>
          <cell r="F20">
            <v>-0.60304403642567084</v>
          </cell>
          <cell r="G20"/>
        </row>
        <row r="21">
          <cell r="A21">
            <v>19</v>
          </cell>
          <cell r="B21" t="str">
            <v>betaO</v>
          </cell>
          <cell r="C21" t="str">
            <v>brand_Sensodyne_ed_HighSchool</v>
          </cell>
          <cell r="D21">
            <v>20.900780838806799</v>
          </cell>
          <cell r="E21">
            <v>7.4382501862601993</v>
          </cell>
          <cell r="F21">
            <v>2.8099055981491921</v>
          </cell>
          <cell r="G21" t="str">
            <v>***</v>
          </cell>
        </row>
        <row r="22">
          <cell r="A22">
            <v>20</v>
          </cell>
          <cell r="B22" t="str">
            <v>betaO</v>
          </cell>
          <cell r="C22" t="str">
            <v>white_ed_HighSchool</v>
          </cell>
          <cell r="D22">
            <v>29.898054125817389</v>
          </cell>
          <cell r="E22">
            <v>15.776338733281429</v>
          </cell>
          <cell r="F22">
            <v>1.8951199407721311</v>
          </cell>
          <cell r="G22" t="str">
            <v>*</v>
          </cell>
        </row>
        <row r="23">
          <cell r="A23">
            <v>21</v>
          </cell>
          <cell r="B23" t="str">
            <v>betaO</v>
          </cell>
          <cell r="C23" t="str">
            <v>fluoride_ed_HighSchool</v>
          </cell>
          <cell r="D23">
            <v>18.932588252209971</v>
          </cell>
          <cell r="E23">
            <v>11.13022968357263</v>
          </cell>
          <cell r="F23">
            <v>1.701006069996293</v>
          </cell>
          <cell r="G23" t="str">
            <v>*</v>
          </cell>
        </row>
        <row r="24">
          <cell r="A24">
            <v>22</v>
          </cell>
          <cell r="B24" t="str">
            <v>betaO</v>
          </cell>
          <cell r="C24" t="str">
            <v>sizeNorm_ed_HighSchool</v>
          </cell>
          <cell r="D24">
            <v>-18.27633777161358</v>
          </cell>
          <cell r="E24">
            <v>7.4497613597894947</v>
          </cell>
          <cell r="F24">
            <v>-2.4532782848939481</v>
          </cell>
          <cell r="G24" t="str">
            <v>**</v>
          </cell>
        </row>
        <row r="25">
          <cell r="A25">
            <v>23</v>
          </cell>
          <cell r="B25" t="str">
            <v>betaU</v>
          </cell>
          <cell r="C25" t="str">
            <v>brand_Aquafresh</v>
          </cell>
          <cell r="D25">
            <v>-10.22073874677891</v>
          </cell>
          <cell r="E25">
            <v>10.625013879616571</v>
          </cell>
          <cell r="F25">
            <v>-0.96195062543746535</v>
          </cell>
          <cell r="G25"/>
        </row>
        <row r="26">
          <cell r="A26">
            <v>24</v>
          </cell>
          <cell r="B26" t="str">
            <v>betaU</v>
          </cell>
          <cell r="C26" t="str">
            <v>brand_Colgate</v>
          </cell>
          <cell r="D26">
            <v>0.96671295267711665</v>
          </cell>
          <cell r="E26">
            <v>6.460264077621229</v>
          </cell>
          <cell r="F26">
            <v>0.14963985079586339</v>
          </cell>
          <cell r="G26"/>
        </row>
        <row r="27">
          <cell r="A27">
            <v>25</v>
          </cell>
          <cell r="B27" t="str">
            <v>betaU</v>
          </cell>
          <cell r="C27" t="str">
            <v>brand_Sensodyne</v>
          </cell>
          <cell r="D27">
            <v>0.65671575426516793</v>
          </cell>
          <cell r="E27">
            <v>16.961542343332891</v>
          </cell>
          <cell r="F27">
            <v>3.8717926764679188E-2</v>
          </cell>
          <cell r="G27"/>
        </row>
        <row r="28">
          <cell r="A28">
            <v>26</v>
          </cell>
          <cell r="B28" t="str">
            <v>betaU</v>
          </cell>
          <cell r="C28" t="str">
            <v>mint</v>
          </cell>
          <cell r="D28">
            <v>-4.2305930403938854</v>
          </cell>
          <cell r="E28">
            <v>2.568796029817241</v>
          </cell>
          <cell r="F28">
            <v>-1.646916684426234</v>
          </cell>
          <cell r="G28" t="str">
            <v>*</v>
          </cell>
        </row>
        <row r="29">
          <cell r="A29">
            <v>27</v>
          </cell>
          <cell r="B29" t="str">
            <v>betaU</v>
          </cell>
          <cell r="C29" t="str">
            <v>white</v>
          </cell>
          <cell r="D29">
            <v>-2.0893758870490782</v>
          </cell>
          <cell r="E29">
            <v>12.472876390227251</v>
          </cell>
          <cell r="F29">
            <v>-0.16751355675152421</v>
          </cell>
          <cell r="G29"/>
        </row>
        <row r="30">
          <cell r="A30">
            <v>28</v>
          </cell>
          <cell r="B30" t="str">
            <v>betaU</v>
          </cell>
          <cell r="C30" t="str">
            <v>fluoride</v>
          </cell>
          <cell r="D30">
            <v>-0.64371732398400094</v>
          </cell>
          <cell r="E30">
            <v>6.530223178635894</v>
          </cell>
          <cell r="F30">
            <v>-9.8575087921951826E-2</v>
          </cell>
          <cell r="G30"/>
        </row>
        <row r="31">
          <cell r="A31">
            <v>29</v>
          </cell>
          <cell r="B31" t="str">
            <v>betaU</v>
          </cell>
          <cell r="C31" t="str">
            <v>kids</v>
          </cell>
          <cell r="D31">
            <v>-16.611236570207829</v>
          </cell>
          <cell r="E31">
            <v>16.28886565148381</v>
          </cell>
          <cell r="F31">
            <v>-1.019790875903912</v>
          </cell>
          <cell r="G31"/>
        </row>
        <row r="32">
          <cell r="A32">
            <v>30</v>
          </cell>
          <cell r="B32" t="str">
            <v>betaU</v>
          </cell>
          <cell r="C32" t="str">
            <v>sizeNorm</v>
          </cell>
          <cell r="D32">
            <v>3.1625620273314312</v>
          </cell>
          <cell r="E32">
            <v>7.4707751040678518</v>
          </cell>
          <cell r="F32">
            <v>0.42332448551548679</v>
          </cell>
          <cell r="G32"/>
        </row>
        <row r="33">
          <cell r="A33">
            <v>31</v>
          </cell>
          <cell r="B33" t="str">
            <v>betaU</v>
          </cell>
          <cell r="C33" t="str">
            <v>discount</v>
          </cell>
          <cell r="D33">
            <v>-5.3282565997034981</v>
          </cell>
          <cell r="E33">
            <v>3.634868602985954</v>
          </cell>
          <cell r="F33">
            <v>-1.4658732355074591</v>
          </cell>
          <cell r="G33"/>
        </row>
        <row r="34">
          <cell r="A34">
            <v>32</v>
          </cell>
          <cell r="B34" t="str">
            <v>betaU</v>
          </cell>
          <cell r="C34" t="str">
            <v>familypack</v>
          </cell>
          <cell r="D34">
            <v>-1.7925851402294579</v>
          </cell>
          <cell r="E34">
            <v>1.5870320540076861</v>
          </cell>
          <cell r="F34">
            <v>-1.1295204376639369</v>
          </cell>
          <cell r="G34"/>
        </row>
        <row r="35">
          <cell r="A35">
            <v>33</v>
          </cell>
          <cell r="B35" t="str">
            <v>betaU</v>
          </cell>
          <cell r="C35" t="str">
            <v>priceperoz</v>
          </cell>
          <cell r="D35">
            <v>-0.1393773225114627</v>
          </cell>
          <cell r="E35">
            <v>77.598273703792046</v>
          </cell>
          <cell r="F35">
            <v>-1.7961394739719791E-3</v>
          </cell>
          <cell r="G35"/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0.18638583086000959</v>
          </cell>
          <cell r="E2">
            <v>0.70493545425228576</v>
          </cell>
          <cell r="F2">
            <v>0.26440127211037517</v>
          </cell>
          <cell r="G2"/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0.18094709107889381</v>
          </cell>
          <cell r="E3">
            <v>0.3285021674155662</v>
          </cell>
          <cell r="F3">
            <v>0.55082464905015271</v>
          </cell>
          <cell r="G3"/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1.126658571056921</v>
          </cell>
          <cell r="E4">
            <v>11.4813025174887</v>
          </cell>
          <cell r="F4">
            <v>9.8129856724945383E-2</v>
          </cell>
          <cell r="G4"/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17.961134159069751</v>
          </cell>
          <cell r="E5">
            <v>62279.208346196952</v>
          </cell>
          <cell r="F5">
            <v>2.8839695680182072E-4</v>
          </cell>
          <cell r="G5"/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0.89511400774995964</v>
          </cell>
          <cell r="E6">
            <v>3.7151925007347129</v>
          </cell>
          <cell r="F6">
            <v>0.24093341262207621</v>
          </cell>
          <cell r="G6"/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0.79331334008754084</v>
          </cell>
          <cell r="E7">
            <v>3.7595546994548839</v>
          </cell>
          <cell r="F7">
            <v>0.21101258087894481</v>
          </cell>
          <cell r="G7"/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-2.12763018518066</v>
          </cell>
          <cell r="E8">
            <v>0</v>
          </cell>
          <cell r="F8" t="str">
            <v>-inf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-0.43375747396776859</v>
          </cell>
          <cell r="E9">
            <v>1.7945816797348211</v>
          </cell>
          <cell r="F9">
            <v>-0.24170394631013031</v>
          </cell>
          <cell r="G9"/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-1.460358086325382</v>
          </cell>
          <cell r="E10">
            <v>0.94467927190265399</v>
          </cell>
          <cell r="F10">
            <v>-1.545877134981603</v>
          </cell>
          <cell r="G10"/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-0.34769991872998501</v>
          </cell>
          <cell r="E11">
            <v>0.54053390325732276</v>
          </cell>
          <cell r="F11">
            <v>-0.64325274813421174</v>
          </cell>
          <cell r="G11"/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-16.776832080297989</v>
          </cell>
          <cell r="E12">
            <v>7.6876927965657833</v>
          </cell>
          <cell r="F12">
            <v>-2.1822974101921022</v>
          </cell>
          <cell r="G12" t="str">
            <v>**</v>
          </cell>
        </row>
        <row r="13">
          <cell r="A13">
            <v>11</v>
          </cell>
          <cell r="B13" t="str">
            <v>betaO</v>
          </cell>
          <cell r="C13" t="str">
            <v>mint_purchase_InStore</v>
          </cell>
          <cell r="D13">
            <v>1.460762348970327</v>
          </cell>
          <cell r="E13">
            <v>91131.634995919812</v>
          </cell>
          <cell r="F13">
            <v>1.6029146728638508E-5</v>
          </cell>
          <cell r="G13"/>
        </row>
        <row r="14">
          <cell r="A14">
            <v>12</v>
          </cell>
          <cell r="B14" t="str">
            <v>betaO</v>
          </cell>
          <cell r="C14" t="str">
            <v>fluoride_purchase_InStore</v>
          </cell>
          <cell r="D14">
            <v>1.835274020112757E-3</v>
          </cell>
          <cell r="E14">
            <v>1.787028999111534</v>
          </cell>
          <cell r="F14">
            <v>1.026997335256008E-3</v>
          </cell>
          <cell r="G14"/>
        </row>
        <row r="15">
          <cell r="A15">
            <v>13</v>
          </cell>
          <cell r="B15" t="str">
            <v>betaO</v>
          </cell>
          <cell r="C15" t="str">
            <v>kids_purchase_InStore</v>
          </cell>
          <cell r="D15">
            <v>-0.64691669345652525</v>
          </cell>
          <cell r="E15">
            <v>0</v>
          </cell>
          <cell r="F15" t="str">
            <v>-inf</v>
          </cell>
          <cell r="G15" t="str">
            <v>***</v>
          </cell>
        </row>
        <row r="16">
          <cell r="A16">
            <v>14</v>
          </cell>
          <cell r="B16" t="str">
            <v>betaO</v>
          </cell>
          <cell r="C16" t="str">
            <v>sizeNorm_purchase_InStore</v>
          </cell>
          <cell r="D16">
            <v>-4.9713580131144266E-3</v>
          </cell>
          <cell r="E16">
            <v>6.0670323927322816</v>
          </cell>
          <cell r="F16">
            <v>-8.1940522009897837E-4</v>
          </cell>
          <cell r="G16"/>
        </row>
        <row r="17">
          <cell r="A17">
            <v>15</v>
          </cell>
          <cell r="B17" t="str">
            <v>betaU</v>
          </cell>
          <cell r="C17" t="str">
            <v>brand_Aquafresh</v>
          </cell>
          <cell r="D17">
            <v>7.3142536761080009E-3</v>
          </cell>
          <cell r="E17">
            <v>13.99710123428102</v>
          </cell>
          <cell r="F17">
            <v>5.2255488859323843E-4</v>
          </cell>
          <cell r="G17"/>
        </row>
        <row r="18">
          <cell r="A18">
            <v>16</v>
          </cell>
          <cell r="B18" t="str">
            <v>betaU</v>
          </cell>
          <cell r="C18" t="str">
            <v>brand_Colgate</v>
          </cell>
          <cell r="D18">
            <v>-1.132792781115131E-3</v>
          </cell>
          <cell r="E18">
            <v>18.302343616945521</v>
          </cell>
          <cell r="F18">
            <v>-6.1893318409032429E-5</v>
          </cell>
          <cell r="G18"/>
        </row>
        <row r="19">
          <cell r="A19">
            <v>17</v>
          </cell>
          <cell r="B19" t="str">
            <v>betaU</v>
          </cell>
          <cell r="C19" t="str">
            <v>brand_Sensodyne</v>
          </cell>
          <cell r="D19">
            <v>3.0997508043132021E-3</v>
          </cell>
          <cell r="E19">
            <v>23.99863582077608</v>
          </cell>
          <cell r="F19">
            <v>1.2916362527697051E-4</v>
          </cell>
          <cell r="G19"/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0.21936763040256591</v>
          </cell>
          <cell r="E2">
            <v>1.411830022393886</v>
          </cell>
          <cell r="F2">
            <v>0.1553782161613253</v>
          </cell>
          <cell r="G2"/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0.17780453950891201</v>
          </cell>
          <cell r="E3">
            <v>0.60753801859902934</v>
          </cell>
          <cell r="F3">
            <v>0.29266405404377133</v>
          </cell>
          <cell r="G3"/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16.401897424324069</v>
          </cell>
          <cell r="E4">
            <v>3.458418272607688</v>
          </cell>
          <cell r="F4">
            <v>4.7426008456625581</v>
          </cell>
          <cell r="G4" t="str">
            <v>***</v>
          </cell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28.318289504671409</v>
          </cell>
          <cell r="E5">
            <v>4.3121213642977274</v>
          </cell>
          <cell r="F5">
            <v>6.5671364769862697</v>
          </cell>
          <cell r="G5" t="str">
            <v>***</v>
          </cell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15.644219065315429</v>
          </cell>
          <cell r="E6">
            <v>2.7180044879589729</v>
          </cell>
          <cell r="F6">
            <v>5.7557738166441057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15.36682168193096</v>
          </cell>
          <cell r="E7">
            <v>2.522417442627249</v>
          </cell>
          <cell r="F7">
            <v>6.0921009434209639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4.8712218054101113</v>
          </cell>
          <cell r="E8">
            <v>326.0889899853762</v>
          </cell>
          <cell r="F8">
            <v>1.4938320381895029E-2</v>
          </cell>
          <cell r="G8"/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-0.24297291028594939</v>
          </cell>
          <cell r="E9">
            <v>0.43512570572273379</v>
          </cell>
          <cell r="F9">
            <v>-0.55839704961208159</v>
          </cell>
          <cell r="G9"/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-2.406746270971496</v>
          </cell>
          <cell r="E10">
            <v>0.31381916112130631</v>
          </cell>
          <cell r="F10">
            <v>-7.6692138949449689</v>
          </cell>
          <cell r="G10" t="str">
            <v>***</v>
          </cell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-0.83932468517928704</v>
          </cell>
          <cell r="E11">
            <v>0.7693255191861178</v>
          </cell>
          <cell r="F11">
            <v>-1.0909877083854209</v>
          </cell>
          <cell r="G11"/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-26.14325371036335</v>
          </cell>
          <cell r="E12">
            <v>11.121508014523419</v>
          </cell>
          <cell r="F12">
            <v>-2.3506932401813909</v>
          </cell>
          <cell r="G12" t="str">
            <v>**</v>
          </cell>
        </row>
        <row r="13">
          <cell r="A13">
            <v>11</v>
          </cell>
          <cell r="B13" t="str">
            <v>betaO</v>
          </cell>
          <cell r="C13" t="str">
            <v>mint_purchase_InStore</v>
          </cell>
          <cell r="D13">
            <v>-0.74435144160696298</v>
          </cell>
          <cell r="E13">
            <v>1.969950550155513</v>
          </cell>
          <cell r="F13">
            <v>-0.37785285602636148</v>
          </cell>
          <cell r="G13"/>
        </row>
        <row r="14">
          <cell r="A14">
            <v>12</v>
          </cell>
          <cell r="B14" t="str">
            <v>betaO</v>
          </cell>
          <cell r="C14" t="str">
            <v>fluoride_purchase_InStore</v>
          </cell>
          <cell r="D14">
            <v>0.13919790668562959</v>
          </cell>
          <cell r="E14">
            <v>1.780952873841952</v>
          </cell>
          <cell r="F14">
            <v>7.8159230786014861E-2</v>
          </cell>
          <cell r="G14"/>
        </row>
        <row r="15">
          <cell r="A15">
            <v>13</v>
          </cell>
          <cell r="B15" t="str">
            <v>betaO</v>
          </cell>
          <cell r="C15" t="str">
            <v>kids_purchase_InStore</v>
          </cell>
          <cell r="D15">
            <v>9.4629310756597445</v>
          </cell>
          <cell r="E15">
            <v>348.75613048641918</v>
          </cell>
          <cell r="F15">
            <v>2.71333755838544E-2</v>
          </cell>
          <cell r="G15"/>
        </row>
        <row r="16">
          <cell r="A16">
            <v>14</v>
          </cell>
          <cell r="B16" t="str">
            <v>betaO</v>
          </cell>
          <cell r="C16" t="str">
            <v>sizeNorm_purchase_InStore</v>
          </cell>
          <cell r="D16">
            <v>-0.38422342605641008</v>
          </cell>
          <cell r="E16">
            <v>0.21296064596804229</v>
          </cell>
          <cell r="F16">
            <v>-1.804199195160537</v>
          </cell>
          <cell r="G16" t="str">
            <v>*</v>
          </cell>
        </row>
        <row r="17">
          <cell r="A17">
            <v>15</v>
          </cell>
          <cell r="B17" t="str">
            <v>betaU</v>
          </cell>
          <cell r="C17" t="str">
            <v>brand_Aquafresh</v>
          </cell>
          <cell r="D17">
            <v>1.058407050147751E-2</v>
          </cell>
          <cell r="E17">
            <v>26.89177624498728</v>
          </cell>
          <cell r="F17">
            <v>3.935801936270541E-4</v>
          </cell>
          <cell r="G17"/>
        </row>
        <row r="18">
          <cell r="A18">
            <v>16</v>
          </cell>
          <cell r="B18" t="str">
            <v>betaU</v>
          </cell>
          <cell r="C18" t="str">
            <v>brand_Colgate</v>
          </cell>
          <cell r="D18">
            <v>-2.0071041913739562E-3</v>
          </cell>
          <cell r="E18">
            <v>15.333375468506549</v>
          </cell>
          <cell r="F18">
            <v>-1.308977397375012E-4</v>
          </cell>
          <cell r="G18"/>
        </row>
        <row r="19">
          <cell r="A19">
            <v>17</v>
          </cell>
          <cell r="B19" t="str">
            <v>betaU</v>
          </cell>
          <cell r="C19" t="str">
            <v>brand_Sensodyne</v>
          </cell>
          <cell r="D19">
            <v>1.054447248376479E-2</v>
          </cell>
          <cell r="E19">
            <v>13.59494976839037</v>
          </cell>
          <cell r="F19">
            <v>7.756168771054792E-4</v>
          </cell>
          <cell r="G19"/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-9.6134052185401302</v>
          </cell>
          <cell r="E2">
            <v>1.4573508809143929</v>
          </cell>
          <cell r="F2">
            <v>-6.5964932292135066</v>
          </cell>
          <cell r="G2" t="str">
            <v>***</v>
          </cell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5.0828371166174877</v>
          </cell>
          <cell r="E3">
            <v>0.94928046748472694</v>
          </cell>
          <cell r="F3">
            <v>5.3544103041383453</v>
          </cell>
          <cell r="G3" t="str">
            <v>***</v>
          </cell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-41.355994651101859</v>
          </cell>
          <cell r="E4">
            <v>1.2010389788450839</v>
          </cell>
          <cell r="F4">
            <v>-34.433515797188939</v>
          </cell>
          <cell r="G4" t="str">
            <v>***</v>
          </cell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-1.4974229672820421</v>
          </cell>
          <cell r="E5">
            <v>1.979014123700013</v>
          </cell>
          <cell r="F5">
            <v>-0.75665097552837257</v>
          </cell>
          <cell r="G5"/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-54.648724663263152</v>
          </cell>
          <cell r="E6">
            <v>2.0910830172688062</v>
          </cell>
          <cell r="F6">
            <v>-26.134172680834379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-40.96810094670753</v>
          </cell>
          <cell r="E7">
            <v>1.5377248978942639</v>
          </cell>
          <cell r="F7">
            <v>-26.642022251710038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-32.393401629490768</v>
          </cell>
          <cell r="E8">
            <v>2.46834486205625</v>
          </cell>
          <cell r="F8">
            <v>-13.12353153218044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-17.290620422877641</v>
          </cell>
          <cell r="E9">
            <v>1.947496249638021</v>
          </cell>
          <cell r="F9">
            <v>-8.8783844518783681</v>
          </cell>
          <cell r="G9" t="str">
            <v>***</v>
          </cell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2.8376380046412759</v>
          </cell>
          <cell r="E10">
            <v>6.4103979415719161</v>
          </cell>
          <cell r="F10">
            <v>0.44266175524595419</v>
          </cell>
          <cell r="G10"/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2.8197417146569461</v>
          </cell>
          <cell r="E11">
            <v>1.1550685404519181</v>
          </cell>
          <cell r="F11">
            <v>2.4411899518566469</v>
          </cell>
          <cell r="G11" t="str">
            <v>**</v>
          </cell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-94.696999478888756</v>
          </cell>
          <cell r="E12">
            <v>21.796723615370379</v>
          </cell>
          <cell r="F12">
            <v>-4.3445520138683298</v>
          </cell>
          <cell r="G12" t="str">
            <v>***</v>
          </cell>
        </row>
        <row r="13">
          <cell r="A13">
            <v>11</v>
          </cell>
          <cell r="B13" t="str">
            <v>betaU</v>
          </cell>
          <cell r="C13" t="str">
            <v>brand_Aquafresh</v>
          </cell>
          <cell r="D13">
            <v>1.5597999114613399</v>
          </cell>
          <cell r="E13">
            <v>2.6601019044014129</v>
          </cell>
          <cell r="F13">
            <v>0.58636848042568956</v>
          </cell>
          <cell r="G13"/>
        </row>
        <row r="14">
          <cell r="A14">
            <v>12</v>
          </cell>
          <cell r="B14" t="str">
            <v>betaU</v>
          </cell>
          <cell r="C14" t="str">
            <v>brand_Colgate</v>
          </cell>
          <cell r="D14">
            <v>-0.43157461553704252</v>
          </cell>
          <cell r="E14">
            <v>4.5295135792474843</v>
          </cell>
          <cell r="F14">
            <v>-9.5280565558817171E-2</v>
          </cell>
          <cell r="G14"/>
        </row>
        <row r="15">
          <cell r="A15">
            <v>13</v>
          </cell>
          <cell r="B15" t="str">
            <v>betaU</v>
          </cell>
          <cell r="C15" t="str">
            <v>brand_Sensodyne</v>
          </cell>
          <cell r="D15">
            <v>6.1047515701568598</v>
          </cell>
          <cell r="E15">
            <v>4.6837204136744583</v>
          </cell>
          <cell r="F15">
            <v>1.3033979467121051</v>
          </cell>
          <cell r="G15"/>
        </row>
        <row r="16">
          <cell r="A16">
            <v>14</v>
          </cell>
          <cell r="B16" t="str">
            <v>betaU</v>
          </cell>
          <cell r="C16" t="str">
            <v>mint</v>
          </cell>
          <cell r="D16">
            <v>-1.1828523676841181</v>
          </cell>
          <cell r="E16">
            <v>4.6233214997294194</v>
          </cell>
          <cell r="F16">
            <v>-0.25584471418510363</v>
          </cell>
          <cell r="G16"/>
        </row>
        <row r="17">
          <cell r="A17">
            <v>15</v>
          </cell>
          <cell r="B17" t="str">
            <v>betaU</v>
          </cell>
          <cell r="C17" t="str">
            <v>white</v>
          </cell>
          <cell r="D17">
            <v>-6.7716177827440722</v>
          </cell>
          <cell r="E17">
            <v>4.554543924089109</v>
          </cell>
          <cell r="F17">
            <v>-1.4867828471098501</v>
          </cell>
          <cell r="G17"/>
        </row>
        <row r="18">
          <cell r="A18">
            <v>16</v>
          </cell>
          <cell r="B18" t="str">
            <v>betaU</v>
          </cell>
          <cell r="C18" t="str">
            <v>fluoride</v>
          </cell>
          <cell r="D18">
            <v>5.2860774366197862</v>
          </cell>
          <cell r="E18">
            <v>1.9126621069546099</v>
          </cell>
          <cell r="F18">
            <v>2.7637277998027661</v>
          </cell>
          <cell r="G18" t="str">
            <v>***</v>
          </cell>
        </row>
        <row r="19">
          <cell r="A19">
            <v>17</v>
          </cell>
          <cell r="B19" t="str">
            <v>betaU</v>
          </cell>
          <cell r="C19" t="str">
            <v>kids</v>
          </cell>
          <cell r="D19">
            <v>15.666115083713571</v>
          </cell>
          <cell r="E19">
            <v>3.691824642479788</v>
          </cell>
          <cell r="F19">
            <v>4.2434613235558993</v>
          </cell>
          <cell r="G19" t="str">
            <v>***</v>
          </cell>
        </row>
        <row r="20">
          <cell r="A20">
            <v>18</v>
          </cell>
          <cell r="B20" t="str">
            <v>betaU</v>
          </cell>
          <cell r="C20" t="str">
            <v>sizeNorm</v>
          </cell>
          <cell r="D20">
            <v>6.0972524640619321</v>
          </cell>
          <cell r="E20">
            <v>4.0709636842055623</v>
          </cell>
          <cell r="F20">
            <v>1.4977417970388489</v>
          </cell>
          <cell r="G20"/>
        </row>
        <row r="21">
          <cell r="A21">
            <v>19</v>
          </cell>
          <cell r="B21" t="str">
            <v>betaU</v>
          </cell>
          <cell r="C21" t="str">
            <v>discount</v>
          </cell>
          <cell r="D21">
            <v>9.7851004711179126</v>
          </cell>
          <cell r="E21">
            <v>9.5487496860869427</v>
          </cell>
          <cell r="F21">
            <v>1.0247520139076789</v>
          </cell>
          <cell r="G21"/>
        </row>
        <row r="22">
          <cell r="A22">
            <v>20</v>
          </cell>
          <cell r="B22" t="str">
            <v>betaU</v>
          </cell>
          <cell r="C22" t="str">
            <v>familypack</v>
          </cell>
          <cell r="D22">
            <v>1.6290747414115461</v>
          </cell>
          <cell r="E22">
            <v>2.590959099255929</v>
          </cell>
          <cell r="F22">
            <v>0.62875355380151798</v>
          </cell>
          <cell r="G22"/>
        </row>
        <row r="23">
          <cell r="A23">
            <v>21</v>
          </cell>
          <cell r="B23" t="str">
            <v>betaU</v>
          </cell>
          <cell r="C23" t="str">
            <v>priceperoz</v>
          </cell>
          <cell r="D23">
            <v>-4.2162095356726068</v>
          </cell>
          <cell r="E23">
            <v>28.469332864756499</v>
          </cell>
          <cell r="F23">
            <v>-0.14809653446049131</v>
          </cell>
          <cell r="G23"/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0.24396503437991299</v>
          </cell>
          <cell r="E2">
            <v>0.24214994451561769</v>
          </cell>
          <cell r="F2">
            <v>1.0074957269468969</v>
          </cell>
          <cell r="G2"/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0.200050210670175</v>
          </cell>
          <cell r="E3">
            <v>0.18852814946452101</v>
          </cell>
          <cell r="F3">
            <v>1.0611158664548519</v>
          </cell>
          <cell r="G3"/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18.358306400781139</v>
          </cell>
          <cell r="E4">
            <v>0.48546977571268057</v>
          </cell>
          <cell r="F4">
            <v>37.8155496371133</v>
          </cell>
          <cell r="G4" t="str">
            <v>***</v>
          </cell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30.690558361957049</v>
          </cell>
          <cell r="E5">
            <v>0.28891783268586763</v>
          </cell>
          <cell r="F5">
            <v>106.2259053954833</v>
          </cell>
          <cell r="G5" t="str">
            <v>***</v>
          </cell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17.34502492610935</v>
          </cell>
          <cell r="E6">
            <v>0.152492758945449</v>
          </cell>
          <cell r="F6">
            <v>113.7432691627945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17.101770772882279</v>
          </cell>
          <cell r="E7">
            <v>0.1344398328275988</v>
          </cell>
          <cell r="F7">
            <v>127.2076170669821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15.446840050488881</v>
          </cell>
          <cell r="E8">
            <v>0.47756236405313529</v>
          </cell>
          <cell r="F8">
            <v>32.345178793800869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-0.40085565836680798</v>
          </cell>
          <cell r="E9">
            <v>0.15730142795652191</v>
          </cell>
          <cell r="F9">
            <v>-2.548328159345155</v>
          </cell>
          <cell r="G9" t="str">
            <v>**</v>
          </cell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-2.872994112068147</v>
          </cell>
          <cell r="E10">
            <v>0.44112734700432088</v>
          </cell>
          <cell r="F10">
            <v>-6.5128451717594498</v>
          </cell>
          <cell r="G10" t="str">
            <v>***</v>
          </cell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-1.0842452095540771</v>
          </cell>
          <cell r="E11">
            <v>0.26174919011927261</v>
          </cell>
          <cell r="F11">
            <v>-4.1423058809084141</v>
          </cell>
          <cell r="G11" t="str">
            <v>***</v>
          </cell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-30.254169930849901</v>
          </cell>
          <cell r="E12">
            <v>3.9253306781564561</v>
          </cell>
          <cell r="F12">
            <v>-7.7074194281789454</v>
          </cell>
          <cell r="G12" t="str">
            <v>***</v>
          </cell>
        </row>
        <row r="13">
          <cell r="A13">
            <v>11</v>
          </cell>
          <cell r="B13" t="str">
            <v>betaU</v>
          </cell>
          <cell r="C13" t="str">
            <v>brand_Aquafresh</v>
          </cell>
          <cell r="D13">
            <v>-7.0184031322251513E-3</v>
          </cell>
          <cell r="E13">
            <v>0.94011571458468191</v>
          </cell>
          <cell r="F13">
            <v>-7.465467307208767E-3</v>
          </cell>
          <cell r="G13"/>
        </row>
        <row r="14">
          <cell r="A14">
            <v>12</v>
          </cell>
          <cell r="B14" t="str">
            <v>betaU</v>
          </cell>
          <cell r="C14" t="str">
            <v>brand_Colgate</v>
          </cell>
          <cell r="D14">
            <v>-2.210537913926483E-2</v>
          </cell>
          <cell r="E14">
            <v>1.4074036991680581</v>
          </cell>
          <cell r="F14">
            <v>-1.5706494982450109E-2</v>
          </cell>
          <cell r="G14"/>
        </row>
        <row r="15">
          <cell r="A15">
            <v>13</v>
          </cell>
          <cell r="B15" t="str">
            <v>betaU</v>
          </cell>
          <cell r="C15" t="str">
            <v>brand_Sensodyne</v>
          </cell>
          <cell r="D15">
            <v>-0.13646639847607181</v>
          </cell>
          <cell r="E15">
            <v>0.76381418054973715</v>
          </cell>
          <cell r="F15">
            <v>-0.17866439502059689</v>
          </cell>
          <cell r="G15"/>
        </row>
        <row r="16">
          <cell r="A16">
            <v>14</v>
          </cell>
          <cell r="B16" t="str">
            <v>betaU</v>
          </cell>
          <cell r="C16" t="str">
            <v>mint</v>
          </cell>
          <cell r="D16">
            <v>-1.2212339809578881E-2</v>
          </cell>
          <cell r="E16">
            <v>2.1843671729395302</v>
          </cell>
          <cell r="F16">
            <v>-5.5907907612183089E-3</v>
          </cell>
          <cell r="G16"/>
        </row>
        <row r="17">
          <cell r="A17">
            <v>15</v>
          </cell>
          <cell r="B17" t="str">
            <v>betaU</v>
          </cell>
          <cell r="C17" t="str">
            <v>white</v>
          </cell>
          <cell r="D17">
            <v>5.1367104556991816E-3</v>
          </cell>
          <cell r="E17">
            <v>5.165210202958221</v>
          </cell>
          <cell r="F17">
            <v>9.9448236448485341E-4</v>
          </cell>
          <cell r="G17"/>
        </row>
        <row r="18">
          <cell r="A18">
            <v>16</v>
          </cell>
          <cell r="B18" t="str">
            <v>betaU</v>
          </cell>
          <cell r="C18" t="str">
            <v>fluoride</v>
          </cell>
          <cell r="D18">
            <v>1.428622459263415E-2</v>
          </cell>
          <cell r="E18">
            <v>2.8641925581917071</v>
          </cell>
          <cell r="F18">
            <v>4.9878715562523789E-3</v>
          </cell>
          <cell r="G18"/>
        </row>
        <row r="19">
          <cell r="A19">
            <v>17</v>
          </cell>
          <cell r="B19" t="str">
            <v>betaU</v>
          </cell>
          <cell r="C19" t="str">
            <v>kids</v>
          </cell>
          <cell r="D19">
            <v>3.6632683528477823E-2</v>
          </cell>
          <cell r="E19">
            <v>4.5928814345763671</v>
          </cell>
          <cell r="F19">
            <v>7.9759697806909974E-3</v>
          </cell>
          <cell r="G19"/>
        </row>
        <row r="20">
          <cell r="A20">
            <v>18</v>
          </cell>
          <cell r="B20" t="str">
            <v>betaU</v>
          </cell>
          <cell r="C20" t="str">
            <v>sizeNorm</v>
          </cell>
          <cell r="D20">
            <v>-9.8997356312511779E-3</v>
          </cell>
          <cell r="E20">
            <v>2.4184369135684149</v>
          </cell>
          <cell r="F20">
            <v>-4.0934438172480891E-3</v>
          </cell>
          <cell r="G20"/>
        </row>
        <row r="21">
          <cell r="A21">
            <v>19</v>
          </cell>
          <cell r="B21" t="str">
            <v>betaU</v>
          </cell>
          <cell r="C21" t="str">
            <v>discount</v>
          </cell>
          <cell r="D21">
            <v>5.0627233288617991E-2</v>
          </cell>
          <cell r="E21">
            <v>3.8820199080696498</v>
          </cell>
          <cell r="F21">
            <v>1.3041466681656609E-2</v>
          </cell>
          <cell r="G21"/>
        </row>
        <row r="22">
          <cell r="A22">
            <v>20</v>
          </cell>
          <cell r="B22" t="str">
            <v>betaU</v>
          </cell>
          <cell r="C22" t="str">
            <v>familypack</v>
          </cell>
          <cell r="D22">
            <v>6.0776265802291018E-3</v>
          </cell>
          <cell r="E22">
            <v>1.5701190521635371</v>
          </cell>
          <cell r="F22">
            <v>3.8708062117038008E-3</v>
          </cell>
          <cell r="G22"/>
        </row>
        <row r="23">
          <cell r="A23">
            <v>21</v>
          </cell>
          <cell r="B23" t="str">
            <v>betaU</v>
          </cell>
          <cell r="C23" t="str">
            <v>priceperoz</v>
          </cell>
          <cell r="D23">
            <v>-0.14330301614818811</v>
          </cell>
          <cell r="E23">
            <v>19.603626238621811</v>
          </cell>
          <cell r="F23">
            <v>-7.3100259311137906E-3</v>
          </cell>
          <cell r="G23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5516-77E1-4F35-A397-5700A5827AF6}">
  <dimension ref="A5:U61"/>
  <sheetViews>
    <sheetView tabSelected="1" topLeftCell="A7" workbookViewId="0">
      <selection activeCell="Q23" sqref="Q23"/>
    </sheetView>
  </sheetViews>
  <sheetFormatPr defaultRowHeight="15" x14ac:dyDescent="0.25"/>
  <cols>
    <col min="3" max="3" width="12.28515625" customWidth="1"/>
    <col min="4" max="4" width="14.85546875" customWidth="1"/>
    <col min="5" max="5" width="23.28515625" customWidth="1"/>
    <col min="8" max="8" width="10.5703125" customWidth="1"/>
  </cols>
  <sheetData>
    <row r="5" spans="2:21" x14ac:dyDescent="0.25"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</row>
    <row r="7" spans="2:21" x14ac:dyDescent="0.25">
      <c r="F7" s="1" t="str">
        <f t="shared" ref="F7:N7" si="0">"("&amp;F5&amp;")"</f>
        <v>(1)</v>
      </c>
      <c r="G7" s="1" t="str">
        <f t="shared" si="0"/>
        <v>(2)</v>
      </c>
      <c r="H7" s="1" t="str">
        <f t="shared" si="0"/>
        <v>(3)</v>
      </c>
      <c r="I7" s="1" t="str">
        <f t="shared" si="0"/>
        <v>(4)</v>
      </c>
      <c r="J7" s="1" t="str">
        <f t="shared" si="0"/>
        <v>(5)</v>
      </c>
      <c r="K7" s="1" t="str">
        <f t="shared" si="0"/>
        <v>(6)</v>
      </c>
      <c r="L7" s="1" t="str">
        <f t="shared" si="0"/>
        <v>(7)</v>
      </c>
      <c r="M7" s="1" t="str">
        <f t="shared" si="0"/>
        <v>(8)</v>
      </c>
      <c r="N7" s="1" t="str">
        <f t="shared" si="0"/>
        <v>(9)</v>
      </c>
    </row>
    <row r="9" spans="2:21" x14ac:dyDescent="0.25">
      <c r="F9" s="4" t="s">
        <v>13</v>
      </c>
      <c r="G9" s="4"/>
      <c r="H9" s="4"/>
      <c r="I9" s="4"/>
      <c r="J9" s="4"/>
      <c r="K9" s="4"/>
      <c r="L9" s="4"/>
      <c r="M9" s="4"/>
      <c r="N9" s="4"/>
      <c r="Q9" t="s">
        <v>16</v>
      </c>
      <c r="R9" t="s">
        <v>15</v>
      </c>
    </row>
    <row r="10" spans="2:21" x14ac:dyDescent="0.25">
      <c r="B10">
        <v>0</v>
      </c>
      <c r="D10" t="s">
        <v>4</v>
      </c>
      <c r="E10" t="str">
        <f ca="1">OFFSET('mod1'!$K$2,All!$B10,-1)</f>
        <v>brand_Aquafresh</v>
      </c>
      <c r="F10" s="1" t="str">
        <f ca="1">OFFSET('mod1'!$K$2,All!$B10,0)</f>
        <v>-1.374***</v>
      </c>
      <c r="G10" s="1" t="str">
        <f ca="1">OFFSET('mod2'!$K$2,All!$B10,0)</f>
        <v>-7.722***</v>
      </c>
      <c r="H10" s="1" t="str">
        <f ca="1">OFFSET('mod8'!$K$2,All!$B10,0)</f>
        <v>-9.613***</v>
      </c>
      <c r="I10" s="1" t="str">
        <f ca="1">OFFSET('mod3'!$K$2,All!$B10,0)</f>
        <v>0.187*</v>
      </c>
      <c r="J10" s="1" t="str">
        <f ca="1">OFFSET('mod9'!$K$2,All!$B10,0)</f>
        <v>0.244</v>
      </c>
      <c r="K10" s="3" t="str">
        <f ca="1">OFFSET('mod4'!$K$2,All!$B10,0)</f>
        <v>-6.190***</v>
      </c>
      <c r="L10" s="3" t="str">
        <f ca="1">OFFSET('mod5'!$K$2,All!$B10,0)</f>
        <v>-10.764</v>
      </c>
      <c r="M10" s="3" t="str">
        <f ca="1">OFFSET('mod6'!$K$2,All!$B10,0)</f>
        <v>0.186</v>
      </c>
      <c r="N10" s="3" t="str">
        <f ca="1">OFFSET('mod7'!$K$2,All!$B10,0)</f>
        <v>0.219</v>
      </c>
      <c r="Q10" s="3" t="str">
        <f ca="1">L10</f>
        <v>-10.764</v>
      </c>
      <c r="R10" t="s">
        <v>60</v>
      </c>
      <c r="T10" s="2" t="s">
        <v>21</v>
      </c>
      <c r="U10" s="1" t="str">
        <f ca="1">I10</f>
        <v>0.187*</v>
      </c>
    </row>
    <row r="11" spans="2:21" x14ac:dyDescent="0.25">
      <c r="F11" s="1" t="str">
        <f ca="1">OFFSET('mod1'!$K$2,All!$B10,1)</f>
        <v>(0.102)</v>
      </c>
      <c r="G11" s="1" t="str">
        <f ca="1">OFFSET('mod2'!$K$2,All!$B10,1)</f>
        <v>(0.111)</v>
      </c>
      <c r="H11" s="1" t="str">
        <f ca="1">OFFSET('mod8'!$K$2,All!$B10,1)</f>
        <v>(1.457)</v>
      </c>
      <c r="I11" s="1" t="str">
        <f ca="1">OFFSET('mod3'!$K$2,All!$B10,1)</f>
        <v>(0.102)</v>
      </c>
      <c r="J11" s="1" t="str">
        <f ca="1">OFFSET('mod9'!$K$2,All!$B10,1)</f>
        <v>(0.242)</v>
      </c>
      <c r="K11" s="3" t="str">
        <f ca="1">OFFSET('mod4'!$K$2,All!$B10,1)</f>
        <v>(0.050)</v>
      </c>
      <c r="L11" s="3" t="str">
        <f ca="1">OFFSET('mod5'!$K$2,All!$B10,1)</f>
        <v>(6.582)</v>
      </c>
      <c r="M11" s="3" t="str">
        <f ca="1">OFFSET('mod6'!$K$2,All!$B10,1)</f>
        <v>(0.705)</v>
      </c>
      <c r="N11" s="3" t="str">
        <f ca="1">OFFSET('mod7'!$K$2,All!$B10,1)</f>
        <v>(1.412)</v>
      </c>
      <c r="Q11" s="3" t="str">
        <f t="shared" ref="Q11:Q31" ca="1" si="1">L11</f>
        <v>(6.582)</v>
      </c>
      <c r="R11" t="s">
        <v>61</v>
      </c>
      <c r="T11" s="2" t="s">
        <v>22</v>
      </c>
      <c r="U11" s="2" t="str">
        <f t="shared" ref="U11:U31" ca="1" si="2">I11</f>
        <v>(0.102)</v>
      </c>
    </row>
    <row r="12" spans="2:21" x14ac:dyDescent="0.25">
      <c r="B12">
        <v>1</v>
      </c>
      <c r="D12" t="s">
        <v>4</v>
      </c>
      <c r="E12" t="str">
        <f ca="1">OFFSET('mod1'!$K$2,All!$B12,-1)</f>
        <v>brand_Colgate</v>
      </c>
      <c r="F12" s="1" t="str">
        <f ca="1">OFFSET('mod1'!$K$2,All!$B12,0)</f>
        <v>1.564***</v>
      </c>
      <c r="G12" s="1" t="str">
        <f ca="1">OFFSET('mod2'!$K$2,All!$B12,0)</f>
        <v>6.339***</v>
      </c>
      <c r="H12" s="1" t="str">
        <f ca="1">OFFSET('mod8'!$K$2,All!$B12,0)</f>
        <v>5.083***</v>
      </c>
      <c r="I12" s="1" t="str">
        <f ca="1">OFFSET('mod3'!$K$2,All!$B12,0)</f>
        <v>0.181***</v>
      </c>
      <c r="J12" s="1" t="str">
        <f ca="1">OFFSET('mod9'!$K$2,All!$B12,0)</f>
        <v>0.200</v>
      </c>
      <c r="K12" s="3" t="str">
        <f ca="1">OFFSET('mod4'!$K$2,All!$B12,0)</f>
        <v>7.584***</v>
      </c>
      <c r="L12" s="3" t="str">
        <f ca="1">OFFSET('mod5'!$K$2,All!$B12,0)</f>
        <v>5.017</v>
      </c>
      <c r="M12" s="3" t="str">
        <f ca="1">OFFSET('mod6'!$K$2,All!$B12,0)</f>
        <v>0.181</v>
      </c>
      <c r="N12" s="3" t="str">
        <f ca="1">OFFSET('mod7'!$K$2,All!$B12,0)</f>
        <v>0.178</v>
      </c>
      <c r="Q12" s="3" t="str">
        <f t="shared" ca="1" si="1"/>
        <v>5.017</v>
      </c>
      <c r="R12" t="s">
        <v>62</v>
      </c>
      <c r="T12" s="2" t="s">
        <v>23</v>
      </c>
      <c r="U12" s="2" t="str">
        <f t="shared" ca="1" si="2"/>
        <v>0.181***</v>
      </c>
    </row>
    <row r="13" spans="2:21" x14ac:dyDescent="0.25">
      <c r="F13" s="1" t="str">
        <f ca="1">OFFSET('mod1'!$K$2,All!$B12,1)</f>
        <v>(0.078)</v>
      </c>
      <c r="G13" s="1" t="str">
        <f ca="1">OFFSET('mod2'!$K$2,All!$B12,1)</f>
        <v>(0.068)</v>
      </c>
      <c r="H13" s="1" t="str">
        <f ca="1">OFFSET('mod8'!$K$2,All!$B12,1)</f>
        <v>(0.949)</v>
      </c>
      <c r="I13" s="1" t="str">
        <f ca="1">OFFSET('mod3'!$K$2,All!$B12,1)</f>
        <v>(0.057)</v>
      </c>
      <c r="J13" s="1" t="str">
        <f ca="1">OFFSET('mod9'!$K$2,All!$B12,1)</f>
        <v>(0.189)</v>
      </c>
      <c r="K13" s="3" t="str">
        <f ca="1">OFFSET('mod4'!$K$2,All!$B12,1)</f>
        <v>(0.063)</v>
      </c>
      <c r="L13" s="3" t="str">
        <f ca="1">OFFSET('mod5'!$K$2,All!$B12,1)</f>
        <v>(3.109)</v>
      </c>
      <c r="M13" s="3" t="str">
        <f ca="1">OFFSET('mod6'!$K$2,All!$B12,1)</f>
        <v>(0.329)</v>
      </c>
      <c r="N13" s="3" t="str">
        <f ca="1">OFFSET('mod7'!$K$2,All!$B12,1)</f>
        <v>(0.608)</v>
      </c>
      <c r="Q13" s="3" t="str">
        <f t="shared" ca="1" si="1"/>
        <v>(3.109)</v>
      </c>
      <c r="R13" t="s">
        <v>63</v>
      </c>
      <c r="T13" s="2" t="s">
        <v>24</v>
      </c>
      <c r="U13" s="2" t="str">
        <f t="shared" ca="1" si="2"/>
        <v>(0.057)</v>
      </c>
    </row>
    <row r="14" spans="2:21" x14ac:dyDescent="0.25">
      <c r="B14">
        <v>2</v>
      </c>
      <c r="D14" t="s">
        <v>4</v>
      </c>
      <c r="E14" t="str">
        <f ca="1">OFFSET('mod1'!$K$2,All!$B14,-1)</f>
        <v>brand_Sensodyne</v>
      </c>
      <c r="F14" s="1" t="str">
        <f ca="1">OFFSET('mod1'!$K$2,All!$B14,0)</f>
        <v>-0.102</v>
      </c>
      <c r="G14" s="1" t="str">
        <f ca="1">OFFSET('mod2'!$K$2,All!$B14,0)</f>
        <v>-4.840***</v>
      </c>
      <c r="H14" s="1" t="str">
        <f ca="1">OFFSET('mod8'!$K$2,All!$B14,0)</f>
        <v>-41.356***</v>
      </c>
      <c r="I14" s="1" t="str">
        <f ca="1">OFFSET('mod3'!$K$2,All!$B14,0)</f>
        <v>3.558**</v>
      </c>
      <c r="J14" s="1" t="str">
        <f ca="1">OFFSET('mod9'!$K$2,All!$B14,0)</f>
        <v>18.358***</v>
      </c>
      <c r="K14" s="3" t="str">
        <f ca="1">OFFSET('mod4'!$K$2,All!$B14,0)</f>
        <v>-5.530***</v>
      </c>
      <c r="L14" s="3" t="str">
        <f ca="1">OFFSET('mod5'!$K$2,All!$B14,0)</f>
        <v>-28.438***</v>
      </c>
      <c r="M14" s="3" t="str">
        <f ca="1">OFFSET('mod6'!$K$2,All!$B14,0)</f>
        <v>1.127</v>
      </c>
      <c r="N14" s="3" t="str">
        <f ca="1">OFFSET('mod7'!$K$2,All!$B14,0)</f>
        <v>16.402***</v>
      </c>
      <c r="Q14" s="3" t="str">
        <f t="shared" ca="1" si="1"/>
        <v>-28.438***</v>
      </c>
      <c r="R14" t="s">
        <v>64</v>
      </c>
      <c r="T14" s="2" t="s">
        <v>25</v>
      </c>
      <c r="U14" s="2" t="str">
        <f t="shared" ca="1" si="2"/>
        <v>3.558**</v>
      </c>
    </row>
    <row r="15" spans="2:21" x14ac:dyDescent="0.25">
      <c r="F15" s="1" t="str">
        <f ca="1">OFFSET('mod1'!$K$2,All!$B14,1)</f>
        <v>(0.155)</v>
      </c>
      <c r="G15" s="1" t="str">
        <f ca="1">OFFSET('mod2'!$K$2,All!$B14,1)</f>
        <v>(0.067)</v>
      </c>
      <c r="H15" s="1" t="str">
        <f ca="1">OFFSET('mod8'!$K$2,All!$B14,1)</f>
        <v>(1.201)</v>
      </c>
      <c r="I15" s="1" t="str">
        <f ca="1">OFFSET('mod3'!$K$2,All!$B14,1)</f>
        <v>(1.412)</v>
      </c>
      <c r="J15" s="1" t="str">
        <f ca="1">OFFSET('mod9'!$K$2,All!$B14,1)</f>
        <v>(0.485)</v>
      </c>
      <c r="K15" s="3" t="str">
        <f ca="1">OFFSET('mod4'!$K$2,All!$B14,1)</f>
        <v>(0.036)</v>
      </c>
      <c r="L15" s="3" t="str">
        <f ca="1">OFFSET('mod5'!$K$2,All!$B14,1)</f>
        <v>(5.917)</v>
      </c>
      <c r="M15" s="3" t="str">
        <f ca="1">OFFSET('mod6'!$K$2,All!$B14,1)</f>
        <v>(11.481)</v>
      </c>
      <c r="N15" s="3" t="str">
        <f ca="1">OFFSET('mod7'!$K$2,All!$B14,1)</f>
        <v>(3.458)</v>
      </c>
      <c r="Q15" s="3" t="str">
        <f t="shared" ca="1" si="1"/>
        <v>(5.917)</v>
      </c>
      <c r="R15" t="s">
        <v>65</v>
      </c>
      <c r="T15" s="2" t="s">
        <v>26</v>
      </c>
      <c r="U15" s="2" t="str">
        <f t="shared" ca="1" si="2"/>
        <v>(1.412)</v>
      </c>
    </row>
    <row r="16" spans="2:21" x14ac:dyDescent="0.25">
      <c r="B16">
        <v>3</v>
      </c>
      <c r="D16" t="s">
        <v>4</v>
      </c>
      <c r="E16" t="str">
        <f ca="1">OFFSET('mod1'!$K$2,All!$B16,-1)</f>
        <v>mint</v>
      </c>
      <c r="F16" s="1" t="str">
        <f ca="1">OFFSET('mod1'!$K$2,All!$B16,0)</f>
        <v>-0.081</v>
      </c>
      <c r="G16" s="1" t="str">
        <f ca="1">OFFSET('mod2'!$K$2,All!$B16,0)</f>
        <v>0.620***</v>
      </c>
      <c r="H16" s="1" t="str">
        <f ca="1">OFFSET('mod8'!$K$2,All!$B16,0)</f>
        <v>-1.497</v>
      </c>
      <c r="I16" s="1" t="str">
        <f ca="1">OFFSET('mod3'!$K$2,All!$B16,0)</f>
        <v>23.550</v>
      </c>
      <c r="J16" s="1" t="str">
        <f ca="1">OFFSET('mod9'!$K$2,All!$B16,0)</f>
        <v>30.691***</v>
      </c>
      <c r="K16" s="3" t="str">
        <f ca="1">OFFSET('mod4'!$K$2,All!$B16,0)</f>
        <v>1.766***</v>
      </c>
      <c r="L16" s="3" t="str">
        <f ca="1">OFFSET('mod5'!$K$2,All!$B16,0)</f>
        <v>6.060***</v>
      </c>
      <c r="M16" s="3" t="str">
        <f ca="1">OFFSET('mod6'!$K$2,All!$B16,0)</f>
        <v>17.961</v>
      </c>
      <c r="N16" s="3" t="str">
        <f ca="1">OFFSET('mod7'!$K$2,All!$B16,0)</f>
        <v>28.318***</v>
      </c>
      <c r="Q16" s="3" t="str">
        <f t="shared" ca="1" si="1"/>
        <v>6.060***</v>
      </c>
      <c r="R16" t="s">
        <v>66</v>
      </c>
      <c r="T16" s="2" t="s">
        <v>27</v>
      </c>
      <c r="U16" s="2" t="str">
        <f t="shared" ca="1" si="2"/>
        <v>23.550</v>
      </c>
    </row>
    <row r="17" spans="2:21" x14ac:dyDescent="0.25">
      <c r="F17" s="1" t="str">
        <f ca="1">OFFSET('mod1'!$K$2,All!$B16,1)</f>
        <v>(0.108)</v>
      </c>
      <c r="G17" s="1" t="str">
        <f ca="1">OFFSET('mod2'!$K$2,All!$B16,1)</f>
        <v>(0.181)</v>
      </c>
      <c r="H17" s="1" t="str">
        <f ca="1">OFFSET('mod8'!$K$2,All!$B16,1)</f>
        <v>(1.979)</v>
      </c>
      <c r="I17" s="1" t="str">
        <f ca="1">OFFSET('mod3'!$K$2,All!$B16,1)</f>
        <v>(7070.110)</v>
      </c>
      <c r="J17" s="1" t="str">
        <f ca="1">OFFSET('mod9'!$K$2,All!$B16,1)</f>
        <v>(0.289)</v>
      </c>
      <c r="K17" s="3" t="str">
        <f ca="1">OFFSET('mod4'!$K$2,All!$B16,1)</f>
        <v>(0.074)</v>
      </c>
      <c r="L17" s="3" t="str">
        <f ca="1">OFFSET('mod5'!$K$2,All!$B16,1)</f>
        <v>(0.659)</v>
      </c>
      <c r="M17" s="3" t="str">
        <f ca="1">OFFSET('mod6'!$K$2,All!$B16,1)</f>
        <v>(62279.208)</v>
      </c>
      <c r="N17" s="3" t="str">
        <f ca="1">OFFSET('mod7'!$K$2,All!$B16,1)</f>
        <v>(4.312)</v>
      </c>
      <c r="Q17" s="3" t="str">
        <f t="shared" ca="1" si="1"/>
        <v>(0.659)</v>
      </c>
      <c r="R17" t="s">
        <v>67</v>
      </c>
      <c r="T17" s="2" t="s">
        <v>28</v>
      </c>
      <c r="U17" s="2" t="str">
        <f t="shared" ca="1" si="2"/>
        <v>(7070.110)</v>
      </c>
    </row>
    <row r="18" spans="2:21" x14ac:dyDescent="0.25">
      <c r="B18">
        <v>4</v>
      </c>
      <c r="D18" t="s">
        <v>4</v>
      </c>
      <c r="E18" t="str">
        <f ca="1">OFFSET('mod1'!$K$2,All!$B18,-1)</f>
        <v>white</v>
      </c>
      <c r="F18" s="1" t="str">
        <f ca="1">OFFSET('mod1'!$K$2,All!$B18,0)</f>
        <v>-2.847***</v>
      </c>
      <c r="G18" s="1" t="str">
        <f ca="1">OFFSET('mod2'!$K$2,All!$B18,0)</f>
        <v>-14.329***</v>
      </c>
      <c r="H18" s="1" t="str">
        <f ca="1">OFFSET('mod8'!$K$2,All!$B18,0)</f>
        <v>-54.649***</v>
      </c>
      <c r="I18" s="1" t="str">
        <f ca="1">OFFSET('mod3'!$K$2,All!$B18,0)</f>
        <v>3.325***</v>
      </c>
      <c r="J18" s="1" t="str">
        <f ca="1">OFFSET('mod9'!$K$2,All!$B18,0)</f>
        <v>17.345***</v>
      </c>
      <c r="K18" s="3" t="str">
        <f ca="1">OFFSET('mod4'!$K$2,All!$B18,0)</f>
        <v>-14.115***</v>
      </c>
      <c r="L18" s="3" t="str">
        <f ca="1">OFFSET('mod5'!$K$2,All!$B18,0)</f>
        <v>-39.044***</v>
      </c>
      <c r="M18" s="3" t="str">
        <f ca="1">OFFSET('mod6'!$K$2,All!$B18,0)</f>
        <v>0.895</v>
      </c>
      <c r="N18" s="3" t="str">
        <f ca="1">OFFSET('mod7'!$K$2,All!$B18,0)</f>
        <v>15.644***</v>
      </c>
      <c r="Q18" s="3" t="str">
        <f t="shared" ca="1" si="1"/>
        <v>-39.044***</v>
      </c>
      <c r="R18" t="s">
        <v>68</v>
      </c>
      <c r="T18" s="2" t="s">
        <v>29</v>
      </c>
      <c r="U18" s="2" t="str">
        <f t="shared" ca="1" si="2"/>
        <v>3.325***</v>
      </c>
    </row>
    <row r="19" spans="2:21" x14ac:dyDescent="0.25">
      <c r="F19" s="1" t="str">
        <f ca="1">OFFSET('mod1'!$K$2,All!$B18,1)</f>
        <v>(0.115)</v>
      </c>
      <c r="G19" s="1" t="str">
        <f ca="1">OFFSET('mod2'!$K$2,All!$B18,1)</f>
        <v>(0.052)</v>
      </c>
      <c r="H19" s="1" t="str">
        <f ca="1">OFFSET('mod8'!$K$2,All!$B18,1)</f>
        <v>(2.091)</v>
      </c>
      <c r="I19" s="1" t="str">
        <f ca="1">OFFSET('mod3'!$K$2,All!$B18,1)</f>
        <v>(0.018)</v>
      </c>
      <c r="J19" s="1" t="str">
        <f ca="1">OFFSET('mod9'!$K$2,All!$B18,1)</f>
        <v>(0.152)</v>
      </c>
      <c r="K19" s="3" t="str">
        <f ca="1">OFFSET('mod4'!$K$2,All!$B18,1)</f>
        <v>(0.047)</v>
      </c>
      <c r="L19" s="3" t="str">
        <f ca="1">OFFSET('mod5'!$K$2,All!$B18,1)</f>
        <v>(2.872)</v>
      </c>
      <c r="M19" s="3" t="str">
        <f ca="1">OFFSET('mod6'!$K$2,All!$B18,1)</f>
        <v>(3.715)</v>
      </c>
      <c r="N19" s="3" t="str">
        <f ca="1">OFFSET('mod7'!$K$2,All!$B18,1)</f>
        <v>(2.718)</v>
      </c>
      <c r="Q19" s="3" t="str">
        <f t="shared" ca="1" si="1"/>
        <v>(2.872)</v>
      </c>
      <c r="R19" t="s">
        <v>69</v>
      </c>
      <c r="T19" s="2" t="s">
        <v>30</v>
      </c>
      <c r="U19" s="2" t="str">
        <f t="shared" ca="1" si="2"/>
        <v>(0.018)</v>
      </c>
    </row>
    <row r="20" spans="2:21" x14ac:dyDescent="0.25">
      <c r="B20">
        <v>5</v>
      </c>
      <c r="D20" t="s">
        <v>4</v>
      </c>
      <c r="E20" t="str">
        <f ca="1">OFFSET('mod1'!$K$2,All!$B20,-1)</f>
        <v>fluoride</v>
      </c>
      <c r="F20" s="1" t="str">
        <f ca="1">OFFSET('mod1'!$K$2,All!$B20,0)</f>
        <v>-0.611***</v>
      </c>
      <c r="G20" s="1" t="str">
        <f ca="1">OFFSET('mod2'!$K$2,All!$B20,0)</f>
        <v>-3.559***</v>
      </c>
      <c r="H20" s="1" t="str">
        <f ca="1">OFFSET('mod8'!$K$2,All!$B20,0)</f>
        <v>-40.968***</v>
      </c>
      <c r="I20" s="1" t="str">
        <f ca="1">OFFSET('mod3'!$K$2,All!$B20,0)</f>
        <v>3.224***</v>
      </c>
      <c r="J20" s="1" t="str">
        <f ca="1">OFFSET('mod9'!$K$2,All!$B20,0)</f>
        <v>17.102***</v>
      </c>
      <c r="K20" s="3" t="str">
        <f ca="1">OFFSET('mod4'!$K$2,All!$B20,0)</f>
        <v>-8.393***</v>
      </c>
      <c r="L20" s="3" t="str">
        <f ca="1">OFFSET('mod5'!$K$2,All!$B20,0)</f>
        <v>-30.589***</v>
      </c>
      <c r="M20" s="3" t="str">
        <f ca="1">OFFSET('mod6'!$K$2,All!$B20,0)</f>
        <v>0.793</v>
      </c>
      <c r="N20" s="3" t="str">
        <f ca="1">OFFSET('mod7'!$K$2,All!$B20,0)</f>
        <v>15.367***</v>
      </c>
      <c r="Q20" s="3" t="str">
        <f t="shared" ca="1" si="1"/>
        <v>-30.589***</v>
      </c>
      <c r="R20" t="s">
        <v>70</v>
      </c>
      <c r="T20" s="2" t="s">
        <v>31</v>
      </c>
      <c r="U20" s="2" t="str">
        <f t="shared" ca="1" si="2"/>
        <v>3.224***</v>
      </c>
    </row>
    <row r="21" spans="2:21" x14ac:dyDescent="0.25">
      <c r="F21" s="1" t="str">
        <f ca="1">OFFSET('mod1'!$K$2,All!$B20,1)</f>
        <v>(0.100)</v>
      </c>
      <c r="G21" s="1" t="str">
        <f ca="1">OFFSET('mod2'!$K$2,All!$B20,1)</f>
        <v>(0.063)</v>
      </c>
      <c r="H21" s="1" t="str">
        <f ca="1">OFFSET('mod8'!$K$2,All!$B20,1)</f>
        <v>(1.538)</v>
      </c>
      <c r="I21" s="1" t="str">
        <f ca="1">OFFSET('mod3'!$K$2,All!$B20,1)</f>
        <v>(0.028)</v>
      </c>
      <c r="J21" s="1" t="str">
        <f ca="1">OFFSET('mod9'!$K$2,All!$B20,1)</f>
        <v>(0.134)</v>
      </c>
      <c r="K21" s="3" t="str">
        <f ca="1">OFFSET('mod4'!$K$2,All!$B20,1)</f>
        <v>(0.026)</v>
      </c>
      <c r="L21" s="3" t="str">
        <f ca="1">OFFSET('mod5'!$K$2,All!$B20,1)</f>
        <v>(3.251)</v>
      </c>
      <c r="M21" s="3" t="str">
        <f ca="1">OFFSET('mod6'!$K$2,All!$B20,1)</f>
        <v>(3.760)</v>
      </c>
      <c r="N21" s="3" t="str">
        <f ca="1">OFFSET('mod7'!$K$2,All!$B20,1)</f>
        <v>(2.522)</v>
      </c>
      <c r="Q21" s="3" t="str">
        <f t="shared" ca="1" si="1"/>
        <v>(3.251)</v>
      </c>
      <c r="R21" t="s">
        <v>71</v>
      </c>
      <c r="T21" s="2" t="s">
        <v>32</v>
      </c>
      <c r="U21" s="2" t="str">
        <f t="shared" ca="1" si="2"/>
        <v>(0.028)</v>
      </c>
    </row>
    <row r="22" spans="2:21" x14ac:dyDescent="0.25">
      <c r="B22">
        <v>6</v>
      </c>
      <c r="D22" t="s">
        <v>4</v>
      </c>
      <c r="E22" t="str">
        <f ca="1">OFFSET('mod1'!$K$2,All!$B22,-1)</f>
        <v>kids</v>
      </c>
      <c r="F22" s="1" t="str">
        <f ca="1">OFFSET('mod1'!$K$2,All!$B22,0)</f>
        <v>-2.576***</v>
      </c>
      <c r="G22" s="1" t="str">
        <f ca="1">OFFSET('mod2'!$K$2,All!$B22,0)</f>
        <v>-16.276***</v>
      </c>
      <c r="H22" s="1" t="str">
        <f ca="1">OFFSET('mod8'!$K$2,All!$B22,0)</f>
        <v>-32.393***</v>
      </c>
      <c r="I22" s="1" t="str">
        <f ca="1">OFFSET('mod3'!$K$2,All!$B22,0)</f>
        <v>-3.411***</v>
      </c>
      <c r="J22" s="1" t="str">
        <f ca="1">OFFSET('mod9'!$K$2,All!$B22,0)</f>
        <v>15.447***</v>
      </c>
      <c r="K22" s="3" t="str">
        <f ca="1">OFFSET('mod4'!$K$2,All!$B22,0)</f>
        <v>-11.972***</v>
      </c>
      <c r="L22" s="3" t="str">
        <f ca="1">OFFSET('mod5'!$K$2,All!$B22,0)</f>
        <v>-30.319***</v>
      </c>
      <c r="M22" s="3" t="str">
        <f ca="1">OFFSET('mod6'!$K$2,All!$B22,0)</f>
        <v>-2.128***</v>
      </c>
      <c r="N22" s="3" t="str">
        <f ca="1">OFFSET('mod7'!$K$2,All!$B22,0)</f>
        <v>4.871</v>
      </c>
      <c r="Q22" s="3" t="str">
        <f t="shared" ca="1" si="1"/>
        <v>-30.319***</v>
      </c>
      <c r="R22" t="s">
        <v>72</v>
      </c>
      <c r="T22" s="2" t="s">
        <v>33</v>
      </c>
      <c r="U22" s="2" t="str">
        <f t="shared" ca="1" si="2"/>
        <v>-3.411***</v>
      </c>
    </row>
    <row r="23" spans="2:21" x14ac:dyDescent="0.25">
      <c r="F23" s="1" t="str">
        <f ca="1">OFFSET('mod1'!$K$2,All!$B22,1)</f>
        <v>(0.194)</v>
      </c>
      <c r="G23" s="1" t="str">
        <f ca="1">OFFSET('mod2'!$K$2,All!$B22,1)</f>
        <v>(0.226)</v>
      </c>
      <c r="H23" s="1" t="str">
        <f ca="1">OFFSET('mod8'!$K$2,All!$B22,1)</f>
        <v>(2.468)</v>
      </c>
      <c r="I23" s="1" t="str">
        <f ca="1">OFFSET('mod3'!$K$2,All!$B22,1)</f>
        <v>(0.000)</v>
      </c>
      <c r="J23" s="1" t="str">
        <f ca="1">OFFSET('mod9'!$K$2,All!$B22,1)</f>
        <v>(0.478)</v>
      </c>
      <c r="K23" s="3" t="str">
        <f ca="1">OFFSET('mod4'!$K$2,All!$B22,1)</f>
        <v>(0.184)</v>
      </c>
      <c r="L23" s="3" t="str">
        <f ca="1">OFFSET('mod5'!$K$2,All!$B22,1)</f>
        <v>(2.917)</v>
      </c>
      <c r="M23" s="3" t="str">
        <f ca="1">OFFSET('mod6'!$K$2,All!$B22,1)</f>
        <v>(0.000)</v>
      </c>
      <c r="N23" s="3" t="str">
        <f ca="1">OFFSET('mod7'!$K$2,All!$B22,1)</f>
        <v>(326.089)</v>
      </c>
      <c r="Q23" s="3" t="str">
        <f t="shared" ca="1" si="1"/>
        <v>(2.917)</v>
      </c>
      <c r="R23" t="s">
        <v>73</v>
      </c>
      <c r="T23" s="2" t="s">
        <v>34</v>
      </c>
      <c r="U23" s="2" t="str">
        <f t="shared" ca="1" si="2"/>
        <v>(0.000)</v>
      </c>
    </row>
    <row r="24" spans="2:21" x14ac:dyDescent="0.25">
      <c r="B24">
        <v>7</v>
      </c>
      <c r="D24" t="s">
        <v>4</v>
      </c>
      <c r="E24" t="str">
        <f ca="1">OFFSET('mod1'!$K$2,All!$B24,-1)</f>
        <v>sizeNorm</v>
      </c>
      <c r="F24" s="1" t="str">
        <f ca="1">OFFSET('mod1'!$K$2,All!$B24,0)</f>
        <v>-3.304***</v>
      </c>
      <c r="G24" s="1" t="str">
        <f ca="1">OFFSET('mod2'!$K$2,All!$B24,0)</f>
        <v>-15.288***</v>
      </c>
      <c r="H24" s="1" t="str">
        <f ca="1">OFFSET('mod8'!$K$2,All!$B24,0)</f>
        <v>-17.291***</v>
      </c>
      <c r="I24" s="1" t="str">
        <f ca="1">OFFSET('mod3'!$K$2,All!$B24,0)</f>
        <v>-0.436***</v>
      </c>
      <c r="J24" s="1" t="str">
        <f ca="1">OFFSET('mod9'!$K$2,All!$B24,0)</f>
        <v>-0.401**</v>
      </c>
      <c r="K24" s="3" t="str">
        <f ca="1">OFFSET('mod4'!$K$2,All!$B24,0)</f>
        <v>-10.917***</v>
      </c>
      <c r="L24" s="3" t="str">
        <f ca="1">OFFSET('mod5'!$K$2,All!$B24,0)</f>
        <v>-13.448***</v>
      </c>
      <c r="M24" s="3" t="str">
        <f ca="1">OFFSET('mod6'!$K$2,All!$B24,0)</f>
        <v>-0.434</v>
      </c>
      <c r="N24" s="3" t="str">
        <f ca="1">OFFSET('mod7'!$K$2,All!$B24,0)</f>
        <v>-0.243</v>
      </c>
      <c r="Q24" s="3" t="str">
        <f t="shared" ca="1" si="1"/>
        <v>-13.448***</v>
      </c>
      <c r="R24" t="s">
        <v>74</v>
      </c>
      <c r="T24" s="2" t="s">
        <v>35</v>
      </c>
      <c r="U24" s="2" t="str">
        <f t="shared" ca="1" si="2"/>
        <v>-0.436***</v>
      </c>
    </row>
    <row r="25" spans="2:21" x14ac:dyDescent="0.25">
      <c r="F25" s="1" t="str">
        <f ca="1">OFFSET('mod1'!$K$2,All!$B24,1)</f>
        <v>(0.095)</v>
      </c>
      <c r="G25" s="1" t="str">
        <f ca="1">OFFSET('mod2'!$K$2,All!$B24,1)</f>
        <v>(0.053)</v>
      </c>
      <c r="H25" s="1" t="str">
        <f ca="1">OFFSET('mod8'!$K$2,All!$B24,1)</f>
        <v>(1.947)</v>
      </c>
      <c r="I25" s="1" t="str">
        <f ca="1">OFFSET('mod3'!$K$2,All!$B24,1)</f>
        <v>(0.124)</v>
      </c>
      <c r="J25" s="1" t="str">
        <f ca="1">OFFSET('mod9'!$K$2,All!$B24,1)</f>
        <v>(0.157)</v>
      </c>
      <c r="K25" s="3" t="str">
        <f ca="1">OFFSET('mod4'!$K$2,All!$B24,1)</f>
        <v>(0.040)</v>
      </c>
      <c r="L25" s="3" t="str">
        <f ca="1">OFFSET('mod5'!$K$2,All!$B24,1)</f>
        <v>(3.379)</v>
      </c>
      <c r="M25" s="3" t="str">
        <f ca="1">OFFSET('mod6'!$K$2,All!$B24,1)</f>
        <v>(1.795)</v>
      </c>
      <c r="N25" s="3" t="str">
        <f ca="1">OFFSET('mod7'!$K$2,All!$B24,1)</f>
        <v>(0.435)</v>
      </c>
      <c r="Q25" s="3" t="str">
        <f t="shared" ca="1" si="1"/>
        <v>(3.379)</v>
      </c>
      <c r="R25" t="s">
        <v>75</v>
      </c>
      <c r="T25" s="2" t="s">
        <v>36</v>
      </c>
      <c r="U25" s="2" t="str">
        <f t="shared" ca="1" si="2"/>
        <v>(0.124)</v>
      </c>
    </row>
    <row r="26" spans="2:21" x14ac:dyDescent="0.25">
      <c r="B26">
        <v>8</v>
      </c>
      <c r="D26" t="s">
        <v>4</v>
      </c>
      <c r="E26" t="str">
        <f ca="1">OFFSET('mod1'!$K$2,All!$B26,-1)</f>
        <v>discount</v>
      </c>
      <c r="F26" s="1" t="str">
        <f ca="1">OFFSET('mod1'!$K$2,All!$B26,0)</f>
        <v>0.031</v>
      </c>
      <c r="G26" s="1" t="str">
        <f ca="1">OFFSET('mod2'!$K$2,All!$B26,0)</f>
        <v>3.561***</v>
      </c>
      <c r="H26" s="1" t="str">
        <f ca="1">OFFSET('mod8'!$K$2,All!$B26,0)</f>
        <v>2.838</v>
      </c>
      <c r="I26" s="1" t="str">
        <f ca="1">OFFSET('mod3'!$K$2,All!$B26,0)</f>
        <v>-1.461***</v>
      </c>
      <c r="J26" s="1" t="str">
        <f ca="1">OFFSET('mod9'!$K$2,All!$B26,0)</f>
        <v>-2.873***</v>
      </c>
      <c r="K26" s="3" t="str">
        <f ca="1">OFFSET('mod4'!$K$2,All!$B26,0)</f>
        <v>2.721***</v>
      </c>
      <c r="L26" s="3" t="str">
        <f ca="1">OFFSET('mod5'!$K$2,All!$B26,0)</f>
        <v>31.371***</v>
      </c>
      <c r="M26" s="3" t="str">
        <f ca="1">OFFSET('mod6'!$K$2,All!$B26,0)</f>
        <v>-1.460</v>
      </c>
      <c r="N26" s="3" t="str">
        <f ca="1">OFFSET('mod7'!$K$2,All!$B26,0)</f>
        <v>-2.407***</v>
      </c>
      <c r="Q26" s="3" t="str">
        <f t="shared" ca="1" si="1"/>
        <v>31.371***</v>
      </c>
      <c r="R26" t="s">
        <v>76</v>
      </c>
      <c r="T26" s="2" t="s">
        <v>37</v>
      </c>
      <c r="U26" s="2" t="str">
        <f t="shared" ca="1" si="2"/>
        <v>-1.461***</v>
      </c>
    </row>
    <row r="27" spans="2:21" x14ac:dyDescent="0.25">
      <c r="F27" s="1" t="str">
        <f ca="1">OFFSET('mod1'!$K$2,All!$B26,1)</f>
        <v>(0.099)</v>
      </c>
      <c r="G27" s="1" t="str">
        <f ca="1">OFFSET('mod2'!$K$2,All!$B26,1)</f>
        <v>(0.306)</v>
      </c>
      <c r="H27" s="1" t="str">
        <f ca="1">OFFSET('mod8'!$K$2,All!$B26,1)</f>
        <v>(6.410)</v>
      </c>
      <c r="I27" s="1" t="str">
        <f ca="1">OFFSET('mod3'!$K$2,All!$B26,1)</f>
        <v>(0.024)</v>
      </c>
      <c r="J27" s="1" t="str">
        <f ca="1">OFFSET('mod9'!$K$2,All!$B26,1)</f>
        <v>(0.441)</v>
      </c>
      <c r="K27" s="3" t="str">
        <f ca="1">OFFSET('mod4'!$K$2,All!$B26,1)</f>
        <v>(0.037)</v>
      </c>
      <c r="L27" s="3" t="str">
        <f ca="1">OFFSET('mod5'!$K$2,All!$B26,1)</f>
        <v>(0.099)</v>
      </c>
      <c r="M27" s="3" t="str">
        <f ca="1">OFFSET('mod6'!$K$2,All!$B26,1)</f>
        <v>(0.945)</v>
      </c>
      <c r="N27" s="3" t="str">
        <f ca="1">OFFSET('mod7'!$K$2,All!$B26,1)</f>
        <v>(0.314)</v>
      </c>
      <c r="Q27" s="3" t="str">
        <f t="shared" ca="1" si="1"/>
        <v>(0.099)</v>
      </c>
      <c r="R27" t="s">
        <v>77</v>
      </c>
      <c r="T27" s="2" t="s">
        <v>38</v>
      </c>
      <c r="U27" s="2" t="str">
        <f t="shared" ca="1" si="2"/>
        <v>(0.024)</v>
      </c>
    </row>
    <row r="28" spans="2:21" x14ac:dyDescent="0.25">
      <c r="B28">
        <v>9</v>
      </c>
      <c r="D28" t="s">
        <v>4</v>
      </c>
      <c r="E28" t="str">
        <f ca="1">OFFSET('mod1'!$K$2,All!$B28,-1)</f>
        <v>familypack</v>
      </c>
      <c r="F28" s="1" t="str">
        <f ca="1">OFFSET('mod1'!$K$2,All!$B28,0)</f>
        <v>0.429***</v>
      </c>
      <c r="G28" s="1" t="str">
        <f ca="1">OFFSET('mod2'!$K$2,All!$B28,0)</f>
        <v>3.411***</v>
      </c>
      <c r="H28" s="1" t="str">
        <f ca="1">OFFSET('mod8'!$K$2,All!$B28,0)</f>
        <v>2.820**</v>
      </c>
      <c r="I28" s="1" t="str">
        <f ca="1">OFFSET('mod3'!$K$2,All!$B28,0)</f>
        <v>-0.348**</v>
      </c>
      <c r="J28" s="1" t="str">
        <f ca="1">OFFSET('mod9'!$K$2,All!$B28,0)</f>
        <v>-1.084***</v>
      </c>
      <c r="K28" s="3" t="str">
        <f ca="1">OFFSET('mod4'!$K$2,All!$B28,0)</f>
        <v>3.566***</v>
      </c>
      <c r="L28" s="3" t="str">
        <f ca="1">OFFSET('mod5'!$K$2,All!$B28,0)</f>
        <v>2.441</v>
      </c>
      <c r="M28" s="3" t="str">
        <f ca="1">OFFSET('mod6'!$K$2,All!$B28,0)</f>
        <v>-0.348</v>
      </c>
      <c r="N28" s="3" t="str">
        <f ca="1">OFFSET('mod7'!$K$2,All!$B28,0)</f>
        <v>-0.839</v>
      </c>
      <c r="Q28" s="3" t="str">
        <f t="shared" ca="1" si="1"/>
        <v>2.441</v>
      </c>
      <c r="R28" t="s">
        <v>78</v>
      </c>
      <c r="T28" s="2" t="s">
        <v>39</v>
      </c>
      <c r="U28" s="2" t="str">
        <f t="shared" ca="1" si="2"/>
        <v>-0.348**</v>
      </c>
    </row>
    <row r="29" spans="2:21" x14ac:dyDescent="0.25">
      <c r="F29" s="1" t="str">
        <f ca="1">OFFSET('mod1'!$K$2,All!$B28,1)</f>
        <v>(0.068)</v>
      </c>
      <c r="G29" s="1" t="str">
        <f ca="1">OFFSET('mod2'!$K$2,All!$B28,1)</f>
        <v>(0.229)</v>
      </c>
      <c r="H29" s="1" t="str">
        <f ca="1">OFFSET('mod8'!$K$2,All!$B28,1)</f>
        <v>(1.155)</v>
      </c>
      <c r="I29" s="1" t="str">
        <f ca="1">OFFSET('mod3'!$K$2,All!$B28,1)</f>
        <v>(0.165)</v>
      </c>
      <c r="J29" s="1" t="str">
        <f ca="1">OFFSET('mod9'!$K$2,All!$B28,1)</f>
        <v>(0.262)</v>
      </c>
      <c r="K29" s="3" t="str">
        <f ca="1">OFFSET('mod4'!$K$2,All!$B28,1)</f>
        <v>(0.135)</v>
      </c>
      <c r="L29" s="3" t="str">
        <f ca="1">OFFSET('mod5'!$K$2,All!$B28,1)</f>
        <v>(4.877)</v>
      </c>
      <c r="M29" s="3" t="str">
        <f ca="1">OFFSET('mod6'!$K$2,All!$B28,1)</f>
        <v>(0.541)</v>
      </c>
      <c r="N29" s="3" t="str">
        <f ca="1">OFFSET('mod7'!$K$2,All!$B28,1)</f>
        <v>(0.769)</v>
      </c>
      <c r="Q29" s="3" t="str">
        <f t="shared" ca="1" si="1"/>
        <v>(4.877)</v>
      </c>
      <c r="R29" t="s">
        <v>79</v>
      </c>
      <c r="T29" s="2" t="s">
        <v>40</v>
      </c>
      <c r="U29" s="2" t="str">
        <f t="shared" ca="1" si="2"/>
        <v>(0.165)</v>
      </c>
    </row>
    <row r="30" spans="2:21" x14ac:dyDescent="0.25">
      <c r="B30">
        <v>10</v>
      </c>
      <c r="D30" t="s">
        <v>4</v>
      </c>
      <c r="E30" t="str">
        <f ca="1">OFFSET('mod1'!$K$2,All!$B30,-1)</f>
        <v>priceperoz</v>
      </c>
      <c r="F30" s="1" t="str">
        <f ca="1">OFFSET('mod1'!$K$2,All!$B30,0)</f>
        <v>-15.678***</v>
      </c>
      <c r="G30" s="1" t="str">
        <f ca="1">OFFSET('mod2'!$K$2,All!$B30,0)</f>
        <v>-50.500***</v>
      </c>
      <c r="H30" s="1" t="str">
        <f ca="1">OFFSET('mod8'!$K$2,All!$B30,0)</f>
        <v>-94.697***</v>
      </c>
      <c r="I30" s="1" t="str">
        <f ca="1">OFFSET('mod3'!$K$2,All!$B30,0)</f>
        <v>-16.788</v>
      </c>
      <c r="J30" s="1" t="str">
        <f ca="1">OFFSET('mod9'!$K$2,All!$B30,0)</f>
        <v>-30.254***</v>
      </c>
      <c r="K30" s="3" t="str">
        <f ca="1">OFFSET('mod4'!$K$2,All!$B30,0)</f>
        <v>-45.574***</v>
      </c>
      <c r="L30" s="3" t="str">
        <f ca="1">OFFSET('mod5'!$K$2,All!$B30,0)</f>
        <v>-62.007***</v>
      </c>
      <c r="M30" s="3" t="str">
        <f ca="1">OFFSET('mod6'!$K$2,All!$B30,0)</f>
        <v>-16.777**</v>
      </c>
      <c r="N30" s="3" t="str">
        <f ca="1">OFFSET('mod7'!$K$2,All!$B30,0)</f>
        <v>-26.143**</v>
      </c>
      <c r="Q30" s="3" t="str">
        <f t="shared" ca="1" si="1"/>
        <v>-62.007***</v>
      </c>
      <c r="R30" t="s">
        <v>80</v>
      </c>
      <c r="T30" s="2" t="s">
        <v>41</v>
      </c>
      <c r="U30" s="2" t="str">
        <f t="shared" ca="1" si="2"/>
        <v>-16.788</v>
      </c>
    </row>
    <row r="31" spans="2:21" x14ac:dyDescent="0.25">
      <c r="F31" s="1" t="str">
        <f ca="1">OFFSET('mod1'!$K$2,All!$B30,1)</f>
        <v>(0.790)</v>
      </c>
      <c r="G31" s="1" t="str">
        <f ca="1">OFFSET('mod2'!$K$2,All!$B30,1)</f>
        <v>(0.980)</v>
      </c>
      <c r="H31" s="1" t="str">
        <f ca="1">OFFSET('mod8'!$K$2,All!$B30,1)</f>
        <v>(21.797)</v>
      </c>
      <c r="I31" s="1" t="str">
        <f ca="1">OFFSET('mod3'!$K$2,All!$B30,1)</f>
        <v>(12.490)</v>
      </c>
      <c r="J31" s="1" t="str">
        <f ca="1">OFFSET('mod9'!$K$2,All!$B30,1)</f>
        <v>(3.925)</v>
      </c>
      <c r="K31" s="3" t="str">
        <f ca="1">OFFSET('mod4'!$K$2,All!$B30,1)</f>
        <v>(0.068)</v>
      </c>
      <c r="L31" s="3" t="str">
        <f ca="1">OFFSET('mod5'!$K$2,All!$B30,1)</f>
        <v>(1.497)</v>
      </c>
      <c r="M31" s="3" t="str">
        <f ca="1">OFFSET('mod6'!$K$2,All!$B30,1)</f>
        <v>(7.688)</v>
      </c>
      <c r="N31" s="3" t="str">
        <f ca="1">OFFSET('mod7'!$K$2,All!$B30,1)</f>
        <v>(11.122)</v>
      </c>
      <c r="Q31" s="3" t="str">
        <f t="shared" ca="1" si="1"/>
        <v>(1.497)</v>
      </c>
      <c r="R31" t="s">
        <v>81</v>
      </c>
      <c r="T31" s="2" t="s">
        <v>42</v>
      </c>
      <c r="U31" s="2" t="str">
        <f t="shared" ca="1" si="2"/>
        <v>(12.490)</v>
      </c>
    </row>
    <row r="32" spans="2:21" x14ac:dyDescent="0.25">
      <c r="F32" s="1"/>
      <c r="G32" s="1"/>
      <c r="H32" s="1"/>
      <c r="I32" s="1"/>
      <c r="J32" s="1"/>
      <c r="K32" s="1"/>
      <c r="L32" s="1"/>
      <c r="M32" s="1"/>
      <c r="N32" s="1"/>
    </row>
    <row r="33" spans="1:21" x14ac:dyDescent="0.25">
      <c r="F33" s="4" t="s">
        <v>14</v>
      </c>
      <c r="G33" s="4"/>
      <c r="H33" s="4"/>
      <c r="I33" s="4"/>
      <c r="J33" s="4"/>
      <c r="K33" s="4"/>
      <c r="L33" s="4"/>
      <c r="M33" s="4"/>
      <c r="N33" s="4"/>
    </row>
    <row r="34" spans="1:21" x14ac:dyDescent="0.25">
      <c r="A34">
        <v>21</v>
      </c>
      <c r="B34">
        <v>11</v>
      </c>
      <c r="D34" t="s">
        <v>5</v>
      </c>
      <c r="E34" t="str">
        <f ca="1">OFFSET('mod2'!$K$2,All!$B34,-1)</f>
        <v>brand_Aquafresh</v>
      </c>
      <c r="F34" s="1"/>
      <c r="G34" s="1" t="str">
        <f ca="1">OFFSET('mod2'!$K$2,All!$B34,0)</f>
        <v>-6.885***</v>
      </c>
      <c r="H34" s="1" t="str">
        <f ca="1">OFFSET('mod8'!$K$2,All!$B34,0)</f>
        <v>1.560</v>
      </c>
      <c r="I34" s="1" t="str">
        <f ca="1">OFFSET('mod3'!$K$2,All!$B34,0)</f>
        <v>0.007</v>
      </c>
      <c r="J34" s="1" t="str">
        <f ca="1">OFFSET('mod9'!$K$2,All!$B34,0)</f>
        <v>-0.007</v>
      </c>
      <c r="K34" s="3" t="str">
        <f ca="1">OFFSET('mod4'!$K$2,All!$A34,0)</f>
        <v>-0.169</v>
      </c>
      <c r="L34" s="3" t="str">
        <f ca="1">OFFSET('mod5'!$K$2,All!$A34,0)</f>
        <v>18.933*</v>
      </c>
      <c r="M34" s="3" t="str">
        <f ca="1">OFFSET('mod6'!$K$2,All!$A34,0)</f>
        <v>0.000</v>
      </c>
      <c r="N34" s="3">
        <f ca="1">OFFSET('mod7'!$K$2,All!$A34,0)</f>
        <v>0</v>
      </c>
      <c r="Q34" s="3" t="str">
        <f t="shared" ref="Q34:Q55" ca="1" si="3">L34</f>
        <v>18.933*</v>
      </c>
      <c r="R34" t="s">
        <v>82</v>
      </c>
      <c r="T34" s="2" t="s">
        <v>43</v>
      </c>
      <c r="U34" s="2" t="str">
        <f t="shared" ref="U34:U55" ca="1" si="4">I34</f>
        <v>0.007</v>
      </c>
    </row>
    <row r="35" spans="1:21" x14ac:dyDescent="0.25">
      <c r="F35" s="1"/>
      <c r="G35" s="1" t="str">
        <f ca="1">OFFSET('mod2'!$K$2,All!$B34,1)</f>
        <v>(0.313)</v>
      </c>
      <c r="H35" s="1" t="str">
        <f ca="1">OFFSET('mod8'!$K$2,All!$B34,1)</f>
        <v>(2.660)</v>
      </c>
      <c r="I35" s="1" t="str">
        <f ca="1">OFFSET('mod3'!$K$2,All!$B34,1)</f>
        <v>(26.704)</v>
      </c>
      <c r="J35" s="1" t="str">
        <f ca="1">OFFSET('mod9'!$K$2,All!$B34,1)</f>
        <v>(0.940)</v>
      </c>
      <c r="K35" s="3" t="str">
        <f ca="1">OFFSET('mod4'!$K$2,All!$A34,1)</f>
        <v>(0.326)</v>
      </c>
      <c r="L35" s="3" t="str">
        <f ca="1">OFFSET('mod5'!$K$2,All!$A34,1)</f>
        <v>(11.130)</v>
      </c>
      <c r="M35" s="3" t="str">
        <f ca="1">OFFSET('mod6'!$K$2,All!$A34,1)</f>
        <v>(0.000)</v>
      </c>
      <c r="N35" s="3">
        <f ca="1">OFFSET('mod7'!$K$2,All!$A34,1)</f>
        <v>0</v>
      </c>
      <c r="Q35" s="3" t="str">
        <f t="shared" ca="1" si="3"/>
        <v>(11.130)</v>
      </c>
      <c r="R35" t="s">
        <v>83</v>
      </c>
      <c r="T35" s="2" t="s">
        <v>44</v>
      </c>
      <c r="U35" s="2" t="str">
        <f t="shared" ca="1" si="4"/>
        <v>(26.704)</v>
      </c>
    </row>
    <row r="36" spans="1:21" x14ac:dyDescent="0.25">
      <c r="A36">
        <f>A34+1</f>
        <v>22</v>
      </c>
      <c r="B36">
        <v>12</v>
      </c>
      <c r="D36" t="s">
        <v>5</v>
      </c>
      <c r="E36" t="str">
        <f ca="1">OFFSET('mod2'!$K$2,All!$B36,-1)</f>
        <v>brand_Colgate</v>
      </c>
      <c r="F36" s="1"/>
      <c r="G36" s="1" t="str">
        <f ca="1">OFFSET('mod2'!$K$2,All!$B36,0)</f>
        <v>1.973***</v>
      </c>
      <c r="H36" s="1" t="str">
        <f ca="1">OFFSET('mod8'!$K$2,All!$B36,0)</f>
        <v>-0.432</v>
      </c>
      <c r="I36" s="1" t="str">
        <f ca="1">OFFSET('mod3'!$K$2,All!$B36,0)</f>
        <v>-0.001</v>
      </c>
      <c r="J36" s="1" t="str">
        <f ca="1">OFFSET('mod9'!$K$2,All!$B36,0)</f>
        <v>-0.022</v>
      </c>
      <c r="K36" s="3" t="str">
        <f ca="1">OFFSET('mod4'!$K$2,All!$A36,0)</f>
        <v>-0.101</v>
      </c>
      <c r="L36" s="3" t="str">
        <f ca="1">OFFSET('mod5'!$K$2,All!$A36,0)</f>
        <v>-18.276**</v>
      </c>
      <c r="M36" s="3" t="str">
        <f ca="1">OFFSET('mod6'!$K$2,All!$A36,0)</f>
        <v>0.000</v>
      </c>
      <c r="N36" s="3">
        <f ca="1">OFFSET('mod7'!$K$2,All!$A36,0)</f>
        <v>0</v>
      </c>
      <c r="Q36" s="3" t="str">
        <f t="shared" ca="1" si="3"/>
        <v>-18.276**</v>
      </c>
      <c r="R36" t="s">
        <v>84</v>
      </c>
      <c r="T36" s="2" t="s">
        <v>18</v>
      </c>
      <c r="U36" s="2" t="str">
        <f t="shared" ca="1" si="4"/>
        <v>-0.001</v>
      </c>
    </row>
    <row r="37" spans="1:21" x14ac:dyDescent="0.25">
      <c r="F37" s="1"/>
      <c r="G37" s="1" t="str">
        <f ca="1">OFFSET('mod2'!$K$2,All!$B36,1)</f>
        <v>(0.377)</v>
      </c>
      <c r="H37" s="1" t="str">
        <f ca="1">OFFSET('mod8'!$K$2,All!$B36,1)</f>
        <v>(4.530)</v>
      </c>
      <c r="I37" s="1" t="str">
        <f ca="1">OFFSET('mod3'!$K$2,All!$B36,1)</f>
        <v>(15.669)</v>
      </c>
      <c r="J37" s="1" t="str">
        <f ca="1">OFFSET('mod9'!$K$2,All!$B36,1)</f>
        <v>(1.407)</v>
      </c>
      <c r="K37" s="3" t="str">
        <f ca="1">OFFSET('mod4'!$K$2,All!$A36,1)</f>
        <v>(0.505)</v>
      </c>
      <c r="L37" s="3" t="str">
        <f ca="1">OFFSET('mod5'!$K$2,All!$A36,1)</f>
        <v>(7.450)</v>
      </c>
      <c r="M37" s="3" t="str">
        <f ca="1">OFFSET('mod6'!$K$2,All!$A36,1)</f>
        <v>(0.000)</v>
      </c>
      <c r="N37" s="3">
        <f ca="1">OFFSET('mod7'!$K$2,All!$A36,1)</f>
        <v>0</v>
      </c>
      <c r="Q37" s="3" t="str">
        <f t="shared" ca="1" si="3"/>
        <v>(7.450)</v>
      </c>
      <c r="R37" t="s">
        <v>85</v>
      </c>
      <c r="T37" s="2" t="s">
        <v>45</v>
      </c>
      <c r="U37" s="2" t="str">
        <f t="shared" ca="1" si="4"/>
        <v>(15.669)</v>
      </c>
    </row>
    <row r="38" spans="1:21" x14ac:dyDescent="0.25">
      <c r="A38">
        <f>A36+1</f>
        <v>23</v>
      </c>
      <c r="B38">
        <v>13</v>
      </c>
      <c r="D38" t="s">
        <v>5</v>
      </c>
      <c r="E38" t="str">
        <f ca="1">OFFSET('mod2'!$K$2,All!$B38,-1)</f>
        <v>brand_Sensodyne</v>
      </c>
      <c r="F38" s="1"/>
      <c r="G38" s="1" t="str">
        <f ca="1">OFFSET('mod2'!$K$2,All!$B38,0)</f>
        <v>5.980***</v>
      </c>
      <c r="H38" s="1" t="str">
        <f ca="1">OFFSET('mod8'!$K$2,All!$B38,0)</f>
        <v>6.105</v>
      </c>
      <c r="I38" s="1" t="str">
        <f ca="1">OFFSET('mod3'!$K$2,All!$B38,0)</f>
        <v>0.003</v>
      </c>
      <c r="J38" s="1" t="str">
        <f ca="1">OFFSET('mod9'!$K$2,All!$B38,0)</f>
        <v>-0.136</v>
      </c>
      <c r="K38" s="3" t="str">
        <f ca="1">OFFSET('mod4'!$K$2,All!$A38,0)</f>
        <v>-5.913***</v>
      </c>
      <c r="L38" s="3" t="str">
        <f ca="1">OFFSET('mod5'!$K$2,All!$A38,0)</f>
        <v>-10.221</v>
      </c>
      <c r="M38" s="3" t="str">
        <f ca="1">OFFSET('mod6'!$K$2,All!$A38,0)</f>
        <v>0.000</v>
      </c>
      <c r="N38" s="3">
        <f ca="1">OFFSET('mod7'!$K$2,All!$A38,0)</f>
        <v>0</v>
      </c>
      <c r="Q38" s="3" t="str">
        <f t="shared" ca="1" si="3"/>
        <v>-10.221</v>
      </c>
      <c r="R38" t="s">
        <v>86</v>
      </c>
      <c r="T38" s="2" t="s">
        <v>46</v>
      </c>
      <c r="U38" s="2" t="str">
        <f t="shared" ca="1" si="4"/>
        <v>0.003</v>
      </c>
    </row>
    <row r="39" spans="1:21" x14ac:dyDescent="0.25">
      <c r="F39" s="1"/>
      <c r="G39" s="1" t="str">
        <f ca="1">OFFSET('mod2'!$K$2,All!$B38,1)</f>
        <v>(0.067)</v>
      </c>
      <c r="H39" s="1" t="str">
        <f ca="1">OFFSET('mod8'!$K$2,All!$B38,1)</f>
        <v>(4.684)</v>
      </c>
      <c r="I39" s="1" t="str">
        <f ca="1">OFFSET('mod3'!$K$2,All!$B38,1)</f>
        <v>(20.915)</v>
      </c>
      <c r="J39" s="1" t="str">
        <f ca="1">OFFSET('mod9'!$K$2,All!$B38,1)</f>
        <v>(0.764)</v>
      </c>
      <c r="K39" s="3" t="str">
        <f ca="1">OFFSET('mod4'!$K$2,All!$A38,1)</f>
        <v>(0.020)</v>
      </c>
      <c r="L39" s="3" t="str">
        <f ca="1">OFFSET('mod5'!$K$2,All!$A38,1)</f>
        <v>(10.625)</v>
      </c>
      <c r="M39" s="3" t="str">
        <f ca="1">OFFSET('mod6'!$K$2,All!$A38,1)</f>
        <v>(0.000)</v>
      </c>
      <c r="N39" s="3">
        <f ca="1">OFFSET('mod7'!$K$2,All!$A38,1)</f>
        <v>0</v>
      </c>
      <c r="Q39" s="3" t="str">
        <f t="shared" ca="1" si="3"/>
        <v>(10.625)</v>
      </c>
      <c r="R39" t="s">
        <v>87</v>
      </c>
      <c r="T39" s="2" t="s">
        <v>47</v>
      </c>
      <c r="U39" s="2" t="str">
        <f t="shared" ca="1" si="4"/>
        <v>(20.915)</v>
      </c>
    </row>
    <row r="40" spans="1:21" x14ac:dyDescent="0.25">
      <c r="A40">
        <f>A38+1</f>
        <v>24</v>
      </c>
      <c r="B40">
        <v>14</v>
      </c>
      <c r="D40" t="s">
        <v>5</v>
      </c>
      <c r="E40" t="str">
        <f ca="1">OFFSET('mod2'!$K$2,All!$B40,-1)</f>
        <v>mint</v>
      </c>
      <c r="F40" s="1"/>
      <c r="G40" s="1" t="str">
        <f ca="1">OFFSET('mod2'!$K$2,All!$B40,0)</f>
        <v>1.503***</v>
      </c>
      <c r="H40" s="1" t="str">
        <f ca="1">OFFSET('mod8'!$K$2,All!$B40,0)</f>
        <v>-1.183</v>
      </c>
      <c r="I40" s="1" t="str">
        <f ca="1">OFFSET('mod3'!$K$2,All!$B40,0)</f>
        <v>0.119***</v>
      </c>
      <c r="J40" s="1" t="str">
        <f ca="1">OFFSET('mod9'!$K$2,All!$B40,0)</f>
        <v>-0.012</v>
      </c>
      <c r="K40" s="3" t="str">
        <f ca="1">OFFSET('mod4'!$K$2,All!$A40,0)</f>
        <v>6.609***</v>
      </c>
      <c r="L40" s="3" t="str">
        <f ca="1">OFFSET('mod5'!$K$2,All!$A40,0)</f>
        <v>0.967</v>
      </c>
      <c r="M40" s="3" t="str">
        <f ca="1">OFFSET('mod6'!$K$2,All!$A40,0)</f>
        <v>0.000</v>
      </c>
      <c r="N40" s="3">
        <f ca="1">OFFSET('mod7'!$K$2,All!$A40,0)</f>
        <v>0</v>
      </c>
      <c r="Q40" s="3" t="str">
        <f t="shared" ca="1" si="3"/>
        <v>0.967</v>
      </c>
      <c r="R40" t="s">
        <v>88</v>
      </c>
      <c r="T40" s="2" t="s">
        <v>48</v>
      </c>
      <c r="U40" s="2" t="str">
        <f t="shared" ca="1" si="4"/>
        <v>0.119***</v>
      </c>
    </row>
    <row r="41" spans="1:21" x14ac:dyDescent="0.25">
      <c r="F41" s="1"/>
      <c r="G41" s="1" t="str">
        <f ca="1">OFFSET('mod2'!$K$2,All!$B40,1)</f>
        <v>(0.202)</v>
      </c>
      <c r="H41" s="1" t="str">
        <f ca="1">OFFSET('mod8'!$K$2,All!$B40,1)</f>
        <v>(4.623)</v>
      </c>
      <c r="I41" s="1" t="str">
        <f ca="1">OFFSET('mod3'!$K$2,All!$B40,1)</f>
        <v>(0.000)</v>
      </c>
      <c r="J41" s="1" t="str">
        <f ca="1">OFFSET('mod9'!$K$2,All!$B40,1)</f>
        <v>(2.184)</v>
      </c>
      <c r="K41" s="3" t="str">
        <f ca="1">OFFSET('mod4'!$K$2,All!$A40,1)</f>
        <v>(0.355)</v>
      </c>
      <c r="L41" s="3" t="str">
        <f ca="1">OFFSET('mod5'!$K$2,All!$A40,1)</f>
        <v>(6.460)</v>
      </c>
      <c r="M41" s="3" t="str">
        <f ca="1">OFFSET('mod6'!$K$2,All!$A40,1)</f>
        <v>(0.000)</v>
      </c>
      <c r="N41" s="3">
        <f ca="1">OFFSET('mod7'!$K$2,All!$A40,1)</f>
        <v>0</v>
      </c>
      <c r="Q41" s="3" t="str">
        <f t="shared" ca="1" si="3"/>
        <v>(6.460)</v>
      </c>
      <c r="R41" t="s">
        <v>89</v>
      </c>
      <c r="T41" s="2" t="s">
        <v>34</v>
      </c>
      <c r="U41" s="2" t="str">
        <f t="shared" ca="1" si="4"/>
        <v>(0.000)</v>
      </c>
    </row>
    <row r="42" spans="1:21" x14ac:dyDescent="0.25">
      <c r="A42">
        <f>A40+1</f>
        <v>25</v>
      </c>
      <c r="B42">
        <v>15</v>
      </c>
      <c r="D42" t="s">
        <v>5</v>
      </c>
      <c r="E42" t="str">
        <f ca="1">OFFSET('mod2'!$K$2,All!$B42,-1)</f>
        <v>white</v>
      </c>
      <c r="F42" s="1"/>
      <c r="G42" s="1" t="str">
        <f ca="1">OFFSET('mod2'!$K$2,All!$B42,0)</f>
        <v>-8.077***</v>
      </c>
      <c r="H42" s="1" t="str">
        <f ca="1">OFFSET('mod8'!$K$2,All!$B42,0)</f>
        <v>-6.772</v>
      </c>
      <c r="I42" s="1" t="str">
        <f ca="1">OFFSET('mod3'!$K$2,All!$B42,0)</f>
        <v>0.005</v>
      </c>
      <c r="J42" s="1" t="str">
        <f ca="1">OFFSET('mod9'!$K$2,All!$B42,0)</f>
        <v>0.005</v>
      </c>
      <c r="K42" s="3" t="str">
        <f ca="1">OFFSET('mod4'!$K$2,All!$A42,0)</f>
        <v>6.558***</v>
      </c>
      <c r="L42" s="3" t="str">
        <f ca="1">OFFSET('mod5'!$K$2,All!$A42,0)</f>
        <v>0.657</v>
      </c>
      <c r="M42" s="3" t="str">
        <f ca="1">OFFSET('mod6'!$K$2,All!$A42,0)</f>
        <v>0.000</v>
      </c>
      <c r="N42" s="3">
        <f ca="1">OFFSET('mod7'!$K$2,All!$A42,0)</f>
        <v>0</v>
      </c>
      <c r="Q42" s="3" t="str">
        <f t="shared" ca="1" si="3"/>
        <v>0.657</v>
      </c>
      <c r="R42" t="s">
        <v>90</v>
      </c>
      <c r="T42" s="2" t="s">
        <v>49</v>
      </c>
      <c r="U42" s="2" t="str">
        <f t="shared" ca="1" si="4"/>
        <v>0.005</v>
      </c>
    </row>
    <row r="43" spans="1:21" x14ac:dyDescent="0.25">
      <c r="F43" s="1"/>
      <c r="G43" s="1" t="str">
        <f ca="1">OFFSET('mod2'!$K$2,All!$B42,1)</f>
        <v>(0.323)</v>
      </c>
      <c r="H43" s="1" t="str">
        <f ca="1">OFFSET('mod8'!$K$2,All!$B42,1)</f>
        <v>(4.555)</v>
      </c>
      <c r="I43" s="1" t="str">
        <f ca="1">OFFSET('mod3'!$K$2,All!$B42,1)</f>
        <v>(12.283)</v>
      </c>
      <c r="J43" s="1" t="str">
        <f ca="1">OFFSET('mod9'!$K$2,All!$B42,1)</f>
        <v>(5.165)</v>
      </c>
      <c r="K43" s="3" t="str">
        <f ca="1">OFFSET('mod4'!$K$2,All!$A42,1)</f>
        <v>(0.020)</v>
      </c>
      <c r="L43" s="3" t="str">
        <f ca="1">OFFSET('mod5'!$K$2,All!$A42,1)</f>
        <v>(16.962)</v>
      </c>
      <c r="M43" s="3" t="str">
        <f ca="1">OFFSET('mod6'!$K$2,All!$A42,1)</f>
        <v>(0.000)</v>
      </c>
      <c r="N43" s="3">
        <f ca="1">OFFSET('mod7'!$K$2,All!$A42,1)</f>
        <v>0</v>
      </c>
      <c r="Q43" s="3" t="str">
        <f t="shared" ca="1" si="3"/>
        <v>(16.962)</v>
      </c>
      <c r="R43" t="s">
        <v>91</v>
      </c>
      <c r="T43" s="2" t="s">
        <v>50</v>
      </c>
      <c r="U43" s="2" t="str">
        <f t="shared" ca="1" si="4"/>
        <v>(12.283)</v>
      </c>
    </row>
    <row r="44" spans="1:21" x14ac:dyDescent="0.25">
      <c r="A44">
        <f>A42+1</f>
        <v>26</v>
      </c>
      <c r="B44">
        <v>16</v>
      </c>
      <c r="D44" t="s">
        <v>5</v>
      </c>
      <c r="E44" t="str">
        <f ca="1">OFFSET('mod2'!$K$2,All!$B44,-1)</f>
        <v>fluoride</v>
      </c>
      <c r="F44" s="1"/>
      <c r="G44" s="1" t="str">
        <f ca="1">OFFSET('mod2'!$K$2,All!$B44,0)</f>
        <v>0.421</v>
      </c>
      <c r="H44" s="1" t="str">
        <f ca="1">OFFSET('mod8'!$K$2,All!$B44,0)</f>
        <v>5.286***</v>
      </c>
      <c r="I44" s="1" t="str">
        <f ca="1">OFFSET('mod3'!$K$2,All!$B44,0)</f>
        <v>0.002</v>
      </c>
      <c r="J44" s="1" t="str">
        <f ca="1">OFFSET('mod9'!$K$2,All!$B44,0)</f>
        <v>0.014</v>
      </c>
      <c r="K44" s="3" t="str">
        <f ca="1">OFFSET('mod4'!$K$2,All!$A44,0)</f>
        <v>1.934***</v>
      </c>
      <c r="L44" s="3" t="str">
        <f ca="1">OFFSET('mod5'!$K$2,All!$A44,0)</f>
        <v>-4.231*</v>
      </c>
      <c r="M44" s="3" t="str">
        <f ca="1">OFFSET('mod6'!$K$2,All!$A44,0)</f>
        <v>0.000</v>
      </c>
      <c r="N44" s="3">
        <f ca="1">OFFSET('mod7'!$K$2,All!$A44,0)</f>
        <v>0</v>
      </c>
      <c r="Q44" s="3" t="str">
        <f t="shared" ca="1" si="3"/>
        <v>-4.231*</v>
      </c>
      <c r="R44" t="s">
        <v>92</v>
      </c>
      <c r="T44" s="2" t="s">
        <v>51</v>
      </c>
      <c r="U44" s="2" t="str">
        <f t="shared" ca="1" si="4"/>
        <v>0.002</v>
      </c>
    </row>
    <row r="45" spans="1:21" x14ac:dyDescent="0.25">
      <c r="F45" s="1"/>
      <c r="G45" s="1" t="str">
        <f ca="1">OFFSET('mod2'!$K$2,All!$B44,1)</f>
        <v>(0.690)</v>
      </c>
      <c r="H45" s="1" t="str">
        <f ca="1">OFFSET('mod8'!$K$2,All!$B44,1)</f>
        <v>(1.913)</v>
      </c>
      <c r="I45" s="1" t="str">
        <f ca="1">OFFSET('mod3'!$K$2,All!$B44,1)</f>
        <v>(34.966)</v>
      </c>
      <c r="J45" s="1" t="str">
        <f ca="1">OFFSET('mod9'!$K$2,All!$B44,1)</f>
        <v>(2.864)</v>
      </c>
      <c r="K45" s="3" t="str">
        <f ca="1">OFFSET('mod4'!$K$2,All!$A44,1)</f>
        <v>(0.159)</v>
      </c>
      <c r="L45" s="3" t="str">
        <f ca="1">OFFSET('mod5'!$K$2,All!$A44,1)</f>
        <v>(2.569)</v>
      </c>
      <c r="M45" s="3" t="str">
        <f ca="1">OFFSET('mod6'!$K$2,All!$A44,1)</f>
        <v>(0.000)</v>
      </c>
      <c r="N45" s="3">
        <f ca="1">OFFSET('mod7'!$K$2,All!$A44,1)</f>
        <v>0</v>
      </c>
      <c r="Q45" s="3" t="str">
        <f t="shared" ca="1" si="3"/>
        <v>(2.569)</v>
      </c>
      <c r="R45" t="s">
        <v>93</v>
      </c>
      <c r="T45" s="2" t="s">
        <v>52</v>
      </c>
      <c r="U45" s="2" t="str">
        <f t="shared" ca="1" si="4"/>
        <v>(34.966)</v>
      </c>
    </row>
    <row r="46" spans="1:21" x14ac:dyDescent="0.25">
      <c r="A46">
        <f>A44+1</f>
        <v>27</v>
      </c>
      <c r="B46">
        <v>17</v>
      </c>
      <c r="D46" t="s">
        <v>5</v>
      </c>
      <c r="E46" t="str">
        <f ca="1">OFFSET('mod2'!$K$2,All!$B46,-1)</f>
        <v>kids</v>
      </c>
      <c r="F46" s="1"/>
      <c r="G46" s="1" t="str">
        <f ca="1">OFFSET('mod2'!$K$2,All!$B46,0)</f>
        <v>-5.488***</v>
      </c>
      <c r="H46" s="1" t="str">
        <f ca="1">OFFSET('mod8'!$K$2,All!$B46,0)</f>
        <v>15.666***</v>
      </c>
      <c r="I46" s="1" t="str">
        <f ca="1">OFFSET('mod3'!$K$2,All!$B46,0)</f>
        <v>0.325***</v>
      </c>
      <c r="J46" s="1" t="str">
        <f ca="1">OFFSET('mod9'!$K$2,All!$B46,0)</f>
        <v>0.037</v>
      </c>
      <c r="K46" s="3" t="str">
        <f ca="1">OFFSET('mod4'!$K$2,All!$A46,0)</f>
        <v>-4.373***</v>
      </c>
      <c r="L46" s="3" t="str">
        <f ca="1">OFFSET('mod5'!$K$2,All!$A46,0)</f>
        <v>-2.089</v>
      </c>
      <c r="M46" s="3" t="str">
        <f ca="1">OFFSET('mod6'!$K$2,All!$A46,0)</f>
        <v>0.000</v>
      </c>
      <c r="N46" s="3">
        <f ca="1">OFFSET('mod7'!$K$2,All!$A46,0)</f>
        <v>0</v>
      </c>
      <c r="Q46" s="3" t="str">
        <f t="shared" ca="1" si="3"/>
        <v>-2.089</v>
      </c>
      <c r="R46" t="s">
        <v>94</v>
      </c>
      <c r="T46" s="2" t="s">
        <v>53</v>
      </c>
      <c r="U46" s="2" t="str">
        <f t="shared" ca="1" si="4"/>
        <v>0.325***</v>
      </c>
    </row>
    <row r="47" spans="1:21" x14ac:dyDescent="0.25">
      <c r="F47" s="1"/>
      <c r="G47" s="1" t="str">
        <f ca="1">OFFSET('mod2'!$K$2,All!$B46,1)</f>
        <v>(0.188)</v>
      </c>
      <c r="H47" s="1" t="str">
        <f ca="1">OFFSET('mod8'!$K$2,All!$B46,1)</f>
        <v>(3.692)</v>
      </c>
      <c r="I47" s="1" t="str">
        <f ca="1">OFFSET('mod3'!$K$2,All!$B46,1)</f>
        <v>(0.000)</v>
      </c>
      <c r="J47" s="1" t="str">
        <f ca="1">OFFSET('mod9'!$K$2,All!$B46,1)</f>
        <v>(4.593)</v>
      </c>
      <c r="K47" s="3" t="str">
        <f ca="1">OFFSET('mod4'!$K$2,All!$A46,1)</f>
        <v>(0.217)</v>
      </c>
      <c r="L47" s="3" t="str">
        <f ca="1">OFFSET('mod5'!$K$2,All!$A46,1)</f>
        <v>(12.473)</v>
      </c>
      <c r="M47" s="3" t="str">
        <f ca="1">OFFSET('mod6'!$K$2,All!$A46,1)</f>
        <v>(0.000)</v>
      </c>
      <c r="N47" s="3">
        <f ca="1">OFFSET('mod7'!$K$2,All!$A46,1)</f>
        <v>0</v>
      </c>
      <c r="Q47" s="3" t="str">
        <f t="shared" ca="1" si="3"/>
        <v>(12.473)</v>
      </c>
      <c r="R47" t="s">
        <v>95</v>
      </c>
      <c r="T47" s="2" t="s">
        <v>34</v>
      </c>
      <c r="U47" s="2" t="str">
        <f t="shared" ca="1" si="4"/>
        <v>(0.000)</v>
      </c>
    </row>
    <row r="48" spans="1:21" x14ac:dyDescent="0.25">
      <c r="A48">
        <f>A46+1</f>
        <v>28</v>
      </c>
      <c r="B48">
        <v>18</v>
      </c>
      <c r="D48" t="s">
        <v>5</v>
      </c>
      <c r="E48" t="str">
        <f ca="1">OFFSET('mod2'!$K$2,All!$B48,-1)</f>
        <v>sizeNorm</v>
      </c>
      <c r="F48" s="1"/>
      <c r="G48" s="1" t="str">
        <f ca="1">OFFSET('mod2'!$K$2,All!$B48,0)</f>
        <v>-4.029***</v>
      </c>
      <c r="H48" s="1" t="str">
        <f ca="1">OFFSET('mod8'!$K$2,All!$B48,0)</f>
        <v>6.097</v>
      </c>
      <c r="I48" s="1" t="str">
        <f ca="1">OFFSET('mod3'!$K$2,All!$B48,0)</f>
        <v>-0.001</v>
      </c>
      <c r="J48" s="1" t="str">
        <f ca="1">OFFSET('mod9'!$K$2,All!$B48,0)</f>
        <v>-0.010</v>
      </c>
      <c r="K48" s="3" t="str">
        <f ca="1">OFFSET('mod4'!$K$2,All!$A48,0)</f>
        <v>0.116</v>
      </c>
      <c r="L48" s="3" t="str">
        <f ca="1">OFFSET('mod5'!$K$2,All!$A48,0)</f>
        <v>-0.644</v>
      </c>
      <c r="M48" s="3" t="str">
        <f ca="1">OFFSET('mod6'!$K$2,All!$A48,0)</f>
        <v>0.000</v>
      </c>
      <c r="N48" s="3">
        <f ca="1">OFFSET('mod7'!$K$2,All!$A48,0)</f>
        <v>0</v>
      </c>
      <c r="Q48" s="3" t="str">
        <f t="shared" ca="1" si="3"/>
        <v>-0.644</v>
      </c>
      <c r="R48" t="s">
        <v>96</v>
      </c>
      <c r="T48" s="2" t="s">
        <v>18</v>
      </c>
      <c r="U48" s="2" t="str">
        <f t="shared" ca="1" si="4"/>
        <v>-0.001</v>
      </c>
    </row>
    <row r="49" spans="1:21" x14ac:dyDescent="0.25">
      <c r="F49" s="1"/>
      <c r="G49" s="1" t="str">
        <f ca="1">OFFSET('mod2'!$K$2,All!$B48,1)</f>
        <v>(0.319)</v>
      </c>
      <c r="H49" s="1" t="str">
        <f ca="1">OFFSET('mod8'!$K$2,All!$B48,1)</f>
        <v>(4.071)</v>
      </c>
      <c r="I49" s="1" t="str">
        <f ca="1">OFFSET('mod3'!$K$2,All!$B48,1)</f>
        <v>(12.194)</v>
      </c>
      <c r="J49" s="1" t="str">
        <f ca="1">OFFSET('mod9'!$K$2,All!$B48,1)</f>
        <v>(2.418)</v>
      </c>
      <c r="K49" s="3" t="str">
        <f ca="1">OFFSET('mod4'!$K$2,All!$A48,1)</f>
        <v>(0.396)</v>
      </c>
      <c r="L49" s="3" t="str">
        <f ca="1">OFFSET('mod5'!$K$2,All!$A48,1)</f>
        <v>(6.530)</v>
      </c>
      <c r="M49" s="3" t="str">
        <f ca="1">OFFSET('mod6'!$K$2,All!$A48,1)</f>
        <v>(0.000)</v>
      </c>
      <c r="N49" s="3">
        <f ca="1">OFFSET('mod7'!$K$2,All!$A48,1)</f>
        <v>0</v>
      </c>
      <c r="Q49" s="3" t="str">
        <f t="shared" ca="1" si="3"/>
        <v>(6.530)</v>
      </c>
      <c r="R49" t="s">
        <v>97</v>
      </c>
      <c r="T49" s="2" t="s">
        <v>54</v>
      </c>
      <c r="U49" s="2" t="str">
        <f t="shared" ca="1" si="4"/>
        <v>(12.194)</v>
      </c>
    </row>
    <row r="50" spans="1:21" x14ac:dyDescent="0.25">
      <c r="A50">
        <f>A48+1</f>
        <v>29</v>
      </c>
      <c r="B50">
        <v>19</v>
      </c>
      <c r="D50" t="s">
        <v>5</v>
      </c>
      <c r="E50" t="str">
        <f ca="1">OFFSET('mod2'!$K$2,All!$B50,-1)</f>
        <v>discount</v>
      </c>
      <c r="F50" s="1"/>
      <c r="G50" s="1" t="str">
        <f ca="1">OFFSET('mod2'!$K$2,All!$B50,0)</f>
        <v>7.037***</v>
      </c>
      <c r="H50" s="1" t="str">
        <f ca="1">OFFSET('mod8'!$K$2,All!$B50,0)</f>
        <v>9.785</v>
      </c>
      <c r="I50" s="1" t="str">
        <f ca="1">OFFSET('mod3'!$K$2,All!$B50,0)</f>
        <v>-0.003</v>
      </c>
      <c r="J50" s="1" t="str">
        <f ca="1">OFFSET('mod9'!$K$2,All!$B50,0)</f>
        <v>0.051</v>
      </c>
      <c r="K50" s="3" t="str">
        <f ca="1">OFFSET('mod4'!$K$2,All!$A50,0)</f>
        <v>-2.710***</v>
      </c>
      <c r="L50" s="3" t="str">
        <f ca="1">OFFSET('mod5'!$K$2,All!$A50,0)</f>
        <v>-16.611</v>
      </c>
      <c r="M50" s="3" t="str">
        <f ca="1">OFFSET('mod6'!$K$2,All!$A50,0)</f>
        <v>0.000</v>
      </c>
      <c r="N50" s="3">
        <f ca="1">OFFSET('mod7'!$K$2,All!$A50,0)</f>
        <v>0</v>
      </c>
      <c r="Q50" s="3" t="str">
        <f t="shared" ca="1" si="3"/>
        <v>-16.611</v>
      </c>
      <c r="R50" t="s">
        <v>98</v>
      </c>
      <c r="T50" s="2" t="s">
        <v>20</v>
      </c>
      <c r="U50" s="2" t="str">
        <f t="shared" ca="1" si="4"/>
        <v>-0.003</v>
      </c>
    </row>
    <row r="51" spans="1:21" x14ac:dyDescent="0.25">
      <c r="F51" s="1"/>
      <c r="G51" s="1" t="str">
        <f ca="1">OFFSET('mod2'!$K$2,All!$B50,1)</f>
        <v>(0.376)</v>
      </c>
      <c r="H51" s="1" t="str">
        <f ca="1">OFFSET('mod8'!$K$2,All!$B50,1)</f>
        <v>(9.549)</v>
      </c>
      <c r="I51" s="1" t="str">
        <f ca="1">OFFSET('mod3'!$K$2,All!$B50,1)</f>
        <v>(16.283)</v>
      </c>
      <c r="J51" s="1" t="str">
        <f ca="1">OFFSET('mod9'!$K$2,All!$B50,1)</f>
        <v>(3.882)</v>
      </c>
      <c r="K51" s="3" t="str">
        <f ca="1">OFFSET('mod4'!$K$2,All!$A50,1)</f>
        <v>(0.137)</v>
      </c>
      <c r="L51" s="3" t="str">
        <f ca="1">OFFSET('mod5'!$K$2,All!$A50,1)</f>
        <v>(16.289)</v>
      </c>
      <c r="M51" s="3" t="str">
        <f ca="1">OFFSET('mod6'!$K$2,All!$A50,1)</f>
        <v>(0.000)</v>
      </c>
      <c r="N51" s="3">
        <f ca="1">OFFSET('mod7'!$K$2,All!$A50,1)</f>
        <v>0</v>
      </c>
      <c r="Q51" s="3" t="str">
        <f t="shared" ca="1" si="3"/>
        <v>(16.289)</v>
      </c>
      <c r="R51" t="s">
        <v>99</v>
      </c>
      <c r="T51" s="2" t="s">
        <v>55</v>
      </c>
      <c r="U51" s="2" t="str">
        <f t="shared" ca="1" si="4"/>
        <v>(16.283)</v>
      </c>
    </row>
    <row r="52" spans="1:21" x14ac:dyDescent="0.25">
      <c r="A52">
        <f>A50+1</f>
        <v>30</v>
      </c>
      <c r="B52">
        <v>20</v>
      </c>
      <c r="D52" t="s">
        <v>5</v>
      </c>
      <c r="E52" t="str">
        <f ca="1">OFFSET('mod2'!$K$2,All!$B52,-1)</f>
        <v>familypack</v>
      </c>
      <c r="F52" s="1"/>
      <c r="G52" s="1" t="str">
        <f ca="1">OFFSET('mod2'!$K$2,All!$B52,0)</f>
        <v>-3.375***</v>
      </c>
      <c r="H52" s="1" t="str">
        <f ca="1">OFFSET('mod8'!$K$2,All!$B52,0)</f>
        <v>1.629</v>
      </c>
      <c r="I52" s="1" t="str">
        <f ca="1">OFFSET('mod3'!$K$2,All!$B52,0)</f>
        <v>0.004</v>
      </c>
      <c r="J52" s="1" t="str">
        <f ca="1">OFFSET('mod9'!$K$2,All!$B52,0)</f>
        <v>0.006</v>
      </c>
      <c r="K52" s="3" t="str">
        <f ca="1">OFFSET('mod4'!$K$2,All!$A52,0)</f>
        <v>-4.177***</v>
      </c>
      <c r="L52" s="3" t="str">
        <f ca="1">OFFSET('mod5'!$K$2,All!$A52,0)</f>
        <v>3.163</v>
      </c>
      <c r="M52" s="3" t="str">
        <f ca="1">OFFSET('mod6'!$K$2,All!$A52,0)</f>
        <v>0.000</v>
      </c>
      <c r="N52" s="3">
        <f ca="1">OFFSET('mod7'!$K$2,All!$A52,0)</f>
        <v>0</v>
      </c>
      <c r="Q52" s="3" t="str">
        <f t="shared" ca="1" si="3"/>
        <v>3.163</v>
      </c>
      <c r="R52" t="s">
        <v>100</v>
      </c>
      <c r="T52" s="2" t="s">
        <v>17</v>
      </c>
      <c r="U52" s="2" t="str">
        <f t="shared" ca="1" si="4"/>
        <v>0.004</v>
      </c>
    </row>
    <row r="53" spans="1:21" x14ac:dyDescent="0.25">
      <c r="F53" s="1"/>
      <c r="G53" s="1" t="str">
        <f ca="1">OFFSET('mod2'!$K$2,All!$B52,1)</f>
        <v>(0.302)</v>
      </c>
      <c r="H53" s="1" t="str">
        <f ca="1">OFFSET('mod8'!$K$2,All!$B52,1)</f>
        <v>(2.591)</v>
      </c>
      <c r="I53" s="1" t="str">
        <f ca="1">OFFSET('mod3'!$K$2,All!$B52,1)</f>
        <v>(10.913)</v>
      </c>
      <c r="J53" s="1" t="str">
        <f ca="1">OFFSET('mod9'!$K$2,All!$B52,1)</f>
        <v>(1.570)</v>
      </c>
      <c r="K53" s="3" t="str">
        <f ca="1">OFFSET('mod4'!$K$2,All!$A52,1)</f>
        <v>(0.192)</v>
      </c>
      <c r="L53" s="3" t="str">
        <f ca="1">OFFSET('mod5'!$K$2,All!$A52,1)</f>
        <v>(7.471)</v>
      </c>
      <c r="M53" s="3" t="str">
        <f ca="1">OFFSET('mod6'!$K$2,All!$A52,1)</f>
        <v>(0.000)</v>
      </c>
      <c r="N53" s="3">
        <f ca="1">OFFSET('mod7'!$K$2,All!$A52,1)</f>
        <v>0</v>
      </c>
      <c r="Q53" s="3" t="str">
        <f t="shared" ca="1" si="3"/>
        <v>(7.471)</v>
      </c>
      <c r="R53" t="s">
        <v>101</v>
      </c>
      <c r="T53" s="2" t="s">
        <v>56</v>
      </c>
      <c r="U53" s="2" t="str">
        <f t="shared" ca="1" si="4"/>
        <v>(10.913)</v>
      </c>
    </row>
    <row r="54" spans="1:21" x14ac:dyDescent="0.25">
      <c r="A54">
        <f>A52+1</f>
        <v>31</v>
      </c>
      <c r="B54">
        <v>21</v>
      </c>
      <c r="D54" t="s">
        <v>5</v>
      </c>
      <c r="E54" t="str">
        <f ca="1">OFFSET('mod2'!$K$2,All!$B54,-1)</f>
        <v>priceperoz</v>
      </c>
      <c r="F54" s="1"/>
      <c r="G54" s="1" t="str">
        <f ca="1">OFFSET('mod2'!$K$2,All!$B54,0)</f>
        <v>0.023</v>
      </c>
      <c r="H54" s="1" t="str">
        <f ca="1">OFFSET('mod8'!$K$2,All!$B54,0)</f>
        <v>-4.216</v>
      </c>
      <c r="I54" s="1" t="str">
        <f ca="1">OFFSET('mod3'!$K$2,All!$B54,0)</f>
        <v>-0.046</v>
      </c>
      <c r="J54" s="1" t="str">
        <f ca="1">OFFSET('mod9'!$K$2,All!$B54,0)</f>
        <v>-0.143</v>
      </c>
      <c r="K54" s="3" t="str">
        <f ca="1">OFFSET('mod4'!$K$2,All!$A54,0)</f>
        <v>4.401***</v>
      </c>
      <c r="L54" s="3" t="str">
        <f ca="1">OFFSET('mod5'!$K$2,All!$A54,0)</f>
        <v>-5.328</v>
      </c>
      <c r="M54" s="3" t="str">
        <f ca="1">OFFSET('mod6'!$K$2,All!$A54,0)</f>
        <v>0.000</v>
      </c>
      <c r="N54" s="3">
        <f ca="1">OFFSET('mod7'!$K$2,All!$A54,0)</f>
        <v>0</v>
      </c>
      <c r="Q54" s="3" t="str">
        <f t="shared" ca="1" si="3"/>
        <v>-5.328</v>
      </c>
      <c r="R54" t="s">
        <v>59</v>
      </c>
      <c r="T54" s="2" t="s">
        <v>57</v>
      </c>
      <c r="U54" s="2" t="str">
        <f t="shared" ca="1" si="4"/>
        <v>-0.046</v>
      </c>
    </row>
    <row r="55" spans="1:21" x14ac:dyDescent="0.25">
      <c r="F55" s="1"/>
      <c r="G55" s="1" t="str">
        <f ca="1">OFFSET('mod2'!$K$2,All!$B54,1)</f>
        <v>(0.136)</v>
      </c>
      <c r="H55" s="1" t="str">
        <f ca="1">OFFSET('mod8'!$K$2,All!$B54,1)</f>
        <v>(28.469)</v>
      </c>
      <c r="I55" s="1" t="str">
        <f ca="1">OFFSET('mod3'!$K$2,All!$B54,1)</f>
        <v>(40.375)</v>
      </c>
      <c r="J55" s="1" t="str">
        <f ca="1">OFFSET('mod9'!$K$2,All!$B54,1)</f>
        <v>(19.604)</v>
      </c>
      <c r="K55" s="3" t="str">
        <f ca="1">OFFSET('mod4'!$K$2,All!$A54,1)</f>
        <v>(0.169)</v>
      </c>
      <c r="L55" s="3" t="str">
        <f ca="1">OFFSET('mod5'!$K$2,All!$A54,1)</f>
        <v>(3.635)</v>
      </c>
      <c r="M55" s="3" t="str">
        <f ca="1">OFFSET('mod6'!$K$2,All!$A54,1)</f>
        <v>(0.000)</v>
      </c>
      <c r="N55" s="3">
        <f ca="1">OFFSET('mod7'!$K$2,All!$A54,1)</f>
        <v>0</v>
      </c>
      <c r="Q55" s="3" t="str">
        <f t="shared" ca="1" si="3"/>
        <v>(3.635)</v>
      </c>
      <c r="R55" t="s">
        <v>34</v>
      </c>
      <c r="T55" s="2" t="s">
        <v>58</v>
      </c>
      <c r="U55" s="2" t="str">
        <f t="shared" ca="1" si="4"/>
        <v>(40.375)</v>
      </c>
    </row>
    <row r="56" spans="1:21" x14ac:dyDescent="0.25">
      <c r="F56" s="1"/>
      <c r="G56" s="1"/>
      <c r="H56" s="1"/>
      <c r="I56" s="1"/>
      <c r="J56" s="1"/>
      <c r="K56" s="1"/>
      <c r="L56" s="1"/>
      <c r="M56" s="1"/>
      <c r="N56" s="1"/>
    </row>
    <row r="57" spans="1:21" x14ac:dyDescent="0.25">
      <c r="E57" t="s">
        <v>9</v>
      </c>
      <c r="F57" s="1" t="s">
        <v>11</v>
      </c>
      <c r="G57" s="1" t="s">
        <v>12</v>
      </c>
      <c r="H57" s="1" t="s">
        <v>12</v>
      </c>
      <c r="I57" s="1" t="s">
        <v>12</v>
      </c>
      <c r="J57" s="1" t="s">
        <v>12</v>
      </c>
      <c r="K57" s="1" t="s">
        <v>12</v>
      </c>
      <c r="L57" s="1" t="s">
        <v>12</v>
      </c>
      <c r="M57" s="1" t="s">
        <v>12</v>
      </c>
      <c r="N57" s="1" t="s">
        <v>12</v>
      </c>
    </row>
    <row r="58" spans="1:21" x14ac:dyDescent="0.25">
      <c r="E58" t="s">
        <v>10</v>
      </c>
      <c r="F58" s="1" t="s">
        <v>11</v>
      </c>
      <c r="G58" s="1" t="s">
        <v>11</v>
      </c>
      <c r="H58" s="1" t="s">
        <v>11</v>
      </c>
      <c r="I58" s="1" t="s">
        <v>11</v>
      </c>
      <c r="J58" s="1" t="s">
        <v>11</v>
      </c>
      <c r="K58" s="1" t="s">
        <v>12</v>
      </c>
      <c r="L58" s="1" t="s">
        <v>12</v>
      </c>
      <c r="M58" s="1" t="s">
        <v>12</v>
      </c>
      <c r="N58" s="1" t="s">
        <v>12</v>
      </c>
    </row>
    <row r="59" spans="1:21" x14ac:dyDescent="0.25">
      <c r="E59" t="s">
        <v>6</v>
      </c>
      <c r="F59" s="1" t="s">
        <v>12</v>
      </c>
      <c r="G59" s="1" t="s">
        <v>12</v>
      </c>
      <c r="H59" s="1" t="s">
        <v>12</v>
      </c>
      <c r="I59" s="1" t="s">
        <v>12</v>
      </c>
      <c r="J59" s="1" t="s">
        <v>12</v>
      </c>
      <c r="K59" s="1" t="s">
        <v>12</v>
      </c>
      <c r="L59" s="1" t="s">
        <v>12</v>
      </c>
      <c r="M59" s="1" t="s">
        <v>12</v>
      </c>
      <c r="N59" s="1" t="s">
        <v>12</v>
      </c>
    </row>
    <row r="60" spans="1:21" x14ac:dyDescent="0.25">
      <c r="E60" t="s">
        <v>7</v>
      </c>
      <c r="F60" s="1" t="s">
        <v>11</v>
      </c>
      <c r="G60" s="1" t="s">
        <v>11</v>
      </c>
      <c r="H60" s="1" t="s">
        <v>12</v>
      </c>
      <c r="I60" s="1" t="s">
        <v>11</v>
      </c>
      <c r="J60" s="1" t="s">
        <v>12</v>
      </c>
      <c r="K60" s="1" t="s">
        <v>11</v>
      </c>
      <c r="L60" s="1" t="s">
        <v>12</v>
      </c>
      <c r="M60" s="1" t="s">
        <v>11</v>
      </c>
      <c r="N60" s="1" t="s">
        <v>12</v>
      </c>
    </row>
    <row r="61" spans="1:21" x14ac:dyDescent="0.25">
      <c r="E61" t="s">
        <v>8</v>
      </c>
      <c r="F61" s="1" t="s">
        <v>11</v>
      </c>
      <c r="G61" s="1" t="s">
        <v>11</v>
      </c>
      <c r="H61" s="1" t="s">
        <v>11</v>
      </c>
      <c r="I61" s="1" t="s">
        <v>12</v>
      </c>
      <c r="J61" s="1" t="s">
        <v>12</v>
      </c>
      <c r="K61" s="1" t="s">
        <v>11</v>
      </c>
      <c r="L61" s="1" t="s">
        <v>11</v>
      </c>
      <c r="M61" s="1" t="s">
        <v>12</v>
      </c>
      <c r="N61" s="1" t="s">
        <v>12</v>
      </c>
    </row>
  </sheetData>
  <mergeCells count="2">
    <mergeCell ref="F9:N9"/>
    <mergeCell ref="F33:N33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AA0D-A66F-45E7-9739-2D189C8F0BA6}">
  <dimension ref="A1:Q19"/>
  <sheetViews>
    <sheetView workbookViewId="0">
      <selection activeCell="V14" sqref="V14"/>
    </sheetView>
  </sheetViews>
  <sheetFormatPr defaultRowHeight="15" x14ac:dyDescent="0.25"/>
  <cols>
    <col min="10" max="10" width="22.85546875" customWidth="1"/>
  </cols>
  <sheetData>
    <row r="1" spans="1:17" x14ac:dyDescent="0.25">
      <c r="A1">
        <f>[7]estimates!A1</f>
        <v>0</v>
      </c>
      <c r="B1" t="str">
        <f>[7]estimates!B1</f>
        <v>coeficient</v>
      </c>
      <c r="C1" t="str">
        <f>[7]estimates!C1</f>
        <v>var. name</v>
      </c>
      <c r="D1" t="str">
        <f>[7]estimates!D1</f>
        <v>coefficient</v>
      </c>
      <c r="E1" t="str">
        <f>[7]estimates!E1</f>
        <v>s.e.</v>
      </c>
      <c r="F1" t="str">
        <f>[7]estimates!F1</f>
        <v>t-stat</v>
      </c>
      <c r="G1" t="str">
        <f>[7]estimates!G1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7" x14ac:dyDescent="0.25">
      <c r="A2">
        <f>[7]estimates!A2</f>
        <v>0</v>
      </c>
      <c r="B2" t="str">
        <f>[7]estimates!B2</f>
        <v>betaBar</v>
      </c>
      <c r="C2" t="str">
        <f>[7]estimates!C2</f>
        <v>brand_Aquafresh</v>
      </c>
      <c r="D2">
        <f>[7]estimates!D2</f>
        <v>0.21936763040256591</v>
      </c>
      <c r="E2">
        <f>[7]estimates!E2</f>
        <v>1.411830022393886</v>
      </c>
      <c r="F2">
        <f>[7]estimates!F2</f>
        <v>0.1553782161613253</v>
      </c>
      <c r="G2">
        <f>[7]estimates!G2</f>
        <v>0</v>
      </c>
      <c r="I2" t="str">
        <f>B2</f>
        <v>betaBar</v>
      </c>
      <c r="J2" t="str">
        <f>C2</f>
        <v>brand_Aquafresh</v>
      </c>
      <c r="K2" t="str">
        <f>TEXT(D2,"0.000")&amp;IF(G2&lt;&gt;0,G2,"")</f>
        <v>0.219</v>
      </c>
      <c r="L2" t="str">
        <f>"("&amp;TEXT(E2,"0.000")&amp;")"</f>
        <v>(1.412)</v>
      </c>
      <c r="N2" t="s">
        <v>102</v>
      </c>
      <c r="O2" t="s">
        <v>103</v>
      </c>
      <c r="P2" t="s">
        <v>134</v>
      </c>
      <c r="Q2" t="s">
        <v>135</v>
      </c>
    </row>
    <row r="3" spans="1:17" x14ac:dyDescent="0.25">
      <c r="A3">
        <f>[7]estimates!A3</f>
        <v>1</v>
      </c>
      <c r="B3" t="str">
        <f>[7]estimates!B3</f>
        <v>betaBar</v>
      </c>
      <c r="C3" t="str">
        <f>[7]estimates!C3</f>
        <v>brand_Colgate</v>
      </c>
      <c r="D3">
        <f>[7]estimates!D3</f>
        <v>0.17780453950891201</v>
      </c>
      <c r="E3">
        <f>[7]estimates!E3</f>
        <v>0.60753801859902934</v>
      </c>
      <c r="F3">
        <f>[7]estimates!F3</f>
        <v>0.29266405404377133</v>
      </c>
      <c r="G3">
        <f>[7]estimates!G3</f>
        <v>0</v>
      </c>
      <c r="I3" t="str">
        <f t="shared" ref="I3:J18" si="0">B3</f>
        <v>betaBar</v>
      </c>
      <c r="J3" t="str">
        <f t="shared" si="0"/>
        <v>brand_Colgate</v>
      </c>
      <c r="K3" t="str">
        <f t="shared" ref="K3:K23" si="1">TEXT(D3,"0.000")&amp;IF(G3&lt;&gt;0,G3,"")</f>
        <v>0.178</v>
      </c>
      <c r="L3" t="str">
        <f t="shared" ref="L3:L23" si="2">"("&amp;TEXT(E3,"0.000")&amp;")"</f>
        <v>(0.608)</v>
      </c>
      <c r="N3" t="s">
        <v>17</v>
      </c>
      <c r="O3" t="s">
        <v>104</v>
      </c>
      <c r="P3" t="s">
        <v>136</v>
      </c>
      <c r="Q3" t="s">
        <v>137</v>
      </c>
    </row>
    <row r="4" spans="1:17" x14ac:dyDescent="0.25">
      <c r="A4">
        <f>[7]estimates!A4</f>
        <v>2</v>
      </c>
      <c r="B4" t="str">
        <f>[7]estimates!B4</f>
        <v>betaBar</v>
      </c>
      <c r="C4" t="str">
        <f>[7]estimates!C4</f>
        <v>brand_Sensodyne</v>
      </c>
      <c r="D4">
        <f>[7]estimates!D4</f>
        <v>16.401897424324069</v>
      </c>
      <c r="E4">
        <f>[7]estimates!E4</f>
        <v>3.458418272607688</v>
      </c>
      <c r="F4">
        <f>[7]estimates!F4</f>
        <v>4.7426008456625581</v>
      </c>
      <c r="G4" t="str">
        <f>[7]estimates!G4</f>
        <v>***</v>
      </c>
      <c r="I4" t="str">
        <f t="shared" si="0"/>
        <v>betaBar</v>
      </c>
      <c r="J4" t="str">
        <f t="shared" si="0"/>
        <v>brand_Sensodyne</v>
      </c>
      <c r="K4" t="str">
        <f t="shared" si="1"/>
        <v>16.402***</v>
      </c>
      <c r="L4" t="str">
        <f t="shared" si="2"/>
        <v>(3.458)</v>
      </c>
      <c r="N4" t="s">
        <v>19</v>
      </c>
      <c r="O4" t="s">
        <v>105</v>
      </c>
      <c r="P4" t="s">
        <v>138</v>
      </c>
      <c r="Q4" t="s">
        <v>139</v>
      </c>
    </row>
    <row r="5" spans="1:17" x14ac:dyDescent="0.25">
      <c r="A5">
        <f>[7]estimates!A5</f>
        <v>3</v>
      </c>
      <c r="B5" t="str">
        <f>[7]estimates!B5</f>
        <v>betaBar</v>
      </c>
      <c r="C5" t="str">
        <f>[7]estimates!C5</f>
        <v>mint</v>
      </c>
      <c r="D5">
        <f>[7]estimates!D5</f>
        <v>28.318289504671409</v>
      </c>
      <c r="E5">
        <f>[7]estimates!E5</f>
        <v>4.3121213642977274</v>
      </c>
      <c r="F5">
        <f>[7]estimates!F5</f>
        <v>6.5671364769862697</v>
      </c>
      <c r="G5" t="str">
        <f>[7]estimates!G5</f>
        <v>***</v>
      </c>
      <c r="I5" t="str">
        <f t="shared" si="0"/>
        <v>betaBar</v>
      </c>
      <c r="J5" t="str">
        <f t="shared" si="0"/>
        <v>mint</v>
      </c>
      <c r="K5" t="str">
        <f t="shared" si="1"/>
        <v>28.318***</v>
      </c>
      <c r="L5" t="str">
        <f t="shared" si="2"/>
        <v>(4.312)</v>
      </c>
      <c r="N5" t="s">
        <v>106</v>
      </c>
      <c r="O5" t="s">
        <v>107</v>
      </c>
      <c r="P5" t="s">
        <v>140</v>
      </c>
      <c r="Q5" t="s">
        <v>141</v>
      </c>
    </row>
    <row r="6" spans="1:17" x14ac:dyDescent="0.25">
      <c r="A6">
        <f>[7]estimates!A6</f>
        <v>4</v>
      </c>
      <c r="B6" t="str">
        <f>[7]estimates!B6</f>
        <v>betaBar</v>
      </c>
      <c r="C6" t="str">
        <f>[7]estimates!C6</f>
        <v>white</v>
      </c>
      <c r="D6">
        <f>[7]estimates!D6</f>
        <v>15.644219065315429</v>
      </c>
      <c r="E6">
        <f>[7]estimates!E6</f>
        <v>2.7180044879589729</v>
      </c>
      <c r="F6">
        <f>[7]estimates!F6</f>
        <v>5.7557738166441057</v>
      </c>
      <c r="G6" t="str">
        <f>[7]estimates!G6</f>
        <v>***</v>
      </c>
      <c r="I6" t="str">
        <f t="shared" si="0"/>
        <v>betaBar</v>
      </c>
      <c r="J6" t="str">
        <f t="shared" si="0"/>
        <v>white</v>
      </c>
      <c r="K6" t="str">
        <f t="shared" si="1"/>
        <v>15.644***</v>
      </c>
      <c r="L6" t="str">
        <f t="shared" si="2"/>
        <v>(2.718)</v>
      </c>
      <c r="N6" t="s">
        <v>108</v>
      </c>
      <c r="O6" t="s">
        <v>109</v>
      </c>
      <c r="P6" t="s">
        <v>142</v>
      </c>
      <c r="Q6" t="s">
        <v>143</v>
      </c>
    </row>
    <row r="7" spans="1:17" x14ac:dyDescent="0.25">
      <c r="A7">
        <f>[7]estimates!A7</f>
        <v>5</v>
      </c>
      <c r="B7" t="str">
        <f>[7]estimates!B7</f>
        <v>betaBar</v>
      </c>
      <c r="C7" t="str">
        <f>[7]estimates!C7</f>
        <v>fluoride</v>
      </c>
      <c r="D7">
        <f>[7]estimates!D7</f>
        <v>15.36682168193096</v>
      </c>
      <c r="E7">
        <f>[7]estimates!E7</f>
        <v>2.522417442627249</v>
      </c>
      <c r="F7">
        <f>[7]estimates!F7</f>
        <v>6.0921009434209639</v>
      </c>
      <c r="G7" t="str">
        <f>[7]estimates!G7</f>
        <v>***</v>
      </c>
      <c r="I7" t="str">
        <f t="shared" si="0"/>
        <v>betaBar</v>
      </c>
      <c r="J7" t="str">
        <f t="shared" si="0"/>
        <v>fluoride</v>
      </c>
      <c r="K7" t="str">
        <f t="shared" si="1"/>
        <v>15.367***</v>
      </c>
      <c r="L7" t="str">
        <f t="shared" si="2"/>
        <v>(2.522)</v>
      </c>
      <c r="N7" t="s">
        <v>102</v>
      </c>
      <c r="O7" t="s">
        <v>110</v>
      </c>
      <c r="P7" t="s">
        <v>144</v>
      </c>
      <c r="Q7" t="s">
        <v>145</v>
      </c>
    </row>
    <row r="8" spans="1:17" x14ac:dyDescent="0.25">
      <c r="A8">
        <f>[7]estimates!A8</f>
        <v>6</v>
      </c>
      <c r="B8" t="str">
        <f>[7]estimates!B8</f>
        <v>betaBar</v>
      </c>
      <c r="C8" t="str">
        <f>[7]estimates!C8</f>
        <v>kids</v>
      </c>
      <c r="D8">
        <f>[7]estimates!D8</f>
        <v>4.8712218054101113</v>
      </c>
      <c r="E8">
        <f>[7]estimates!E8</f>
        <v>326.0889899853762</v>
      </c>
      <c r="F8">
        <f>[7]estimates!F8</f>
        <v>1.4938320381895029E-2</v>
      </c>
      <c r="G8">
        <f>[7]estimates!G8</f>
        <v>0</v>
      </c>
      <c r="I8" t="str">
        <f t="shared" si="0"/>
        <v>betaBar</v>
      </c>
      <c r="J8" t="str">
        <f t="shared" si="0"/>
        <v>kids</v>
      </c>
      <c r="K8" t="str">
        <f t="shared" si="1"/>
        <v>4.871</v>
      </c>
      <c r="L8" t="str">
        <f t="shared" si="2"/>
        <v>(326.089)</v>
      </c>
      <c r="N8" t="s">
        <v>111</v>
      </c>
      <c r="O8" t="s">
        <v>112</v>
      </c>
      <c r="P8" t="s">
        <v>146</v>
      </c>
      <c r="Q8" t="s">
        <v>147</v>
      </c>
    </row>
    <row r="9" spans="1:17" x14ac:dyDescent="0.25">
      <c r="A9">
        <f>[7]estimates!A9</f>
        <v>7</v>
      </c>
      <c r="B9" t="str">
        <f>[7]estimates!B9</f>
        <v>betaBar</v>
      </c>
      <c r="C9" t="str">
        <f>[7]estimates!C9</f>
        <v>sizeNorm</v>
      </c>
      <c r="D9">
        <f>[7]estimates!D9</f>
        <v>-0.24297291028594939</v>
      </c>
      <c r="E9">
        <f>[7]estimates!E9</f>
        <v>0.43512570572273379</v>
      </c>
      <c r="F9">
        <f>[7]estimates!F9</f>
        <v>-0.55839704961208159</v>
      </c>
      <c r="G9">
        <f>[7]estimates!G9</f>
        <v>0</v>
      </c>
      <c r="I9" t="str">
        <f t="shared" si="0"/>
        <v>betaBar</v>
      </c>
      <c r="J9" t="str">
        <f t="shared" si="0"/>
        <v>sizeNorm</v>
      </c>
      <c r="K9" t="str">
        <f t="shared" si="1"/>
        <v>-0.243</v>
      </c>
      <c r="L9" t="str">
        <f t="shared" si="2"/>
        <v>(0.435)</v>
      </c>
      <c r="N9" t="s">
        <v>113</v>
      </c>
      <c r="O9" t="s">
        <v>114</v>
      </c>
      <c r="P9" t="s">
        <v>148</v>
      </c>
      <c r="Q9" t="s">
        <v>149</v>
      </c>
    </row>
    <row r="10" spans="1:17" x14ac:dyDescent="0.25">
      <c r="A10">
        <f>[7]estimates!A10</f>
        <v>8</v>
      </c>
      <c r="B10" t="str">
        <f>[7]estimates!B10</f>
        <v>betaBar</v>
      </c>
      <c r="C10" t="str">
        <f>[7]estimates!C10</f>
        <v>discount</v>
      </c>
      <c r="D10">
        <f>[7]estimates!D10</f>
        <v>-2.406746270971496</v>
      </c>
      <c r="E10">
        <f>[7]estimates!E10</f>
        <v>0.31381916112130631</v>
      </c>
      <c r="F10">
        <f>[7]estimates!F10</f>
        <v>-7.6692138949449689</v>
      </c>
      <c r="G10" t="str">
        <f>[7]estimates!G10</f>
        <v>***</v>
      </c>
      <c r="I10" t="str">
        <f t="shared" si="0"/>
        <v>betaBar</v>
      </c>
      <c r="J10" t="str">
        <f t="shared" si="0"/>
        <v>discount</v>
      </c>
      <c r="K10" t="str">
        <f t="shared" si="1"/>
        <v>-2.407***</v>
      </c>
      <c r="L10" t="str">
        <f t="shared" si="2"/>
        <v>(0.314)</v>
      </c>
      <c r="N10" t="s">
        <v>115</v>
      </c>
      <c r="O10" t="s">
        <v>116</v>
      </c>
      <c r="P10" t="s">
        <v>150</v>
      </c>
      <c r="Q10" t="s">
        <v>151</v>
      </c>
    </row>
    <row r="11" spans="1:17" x14ac:dyDescent="0.25">
      <c r="A11">
        <f>[7]estimates!A11</f>
        <v>9</v>
      </c>
      <c r="B11" t="str">
        <f>[7]estimates!B11</f>
        <v>betaBar</v>
      </c>
      <c r="C11" t="str">
        <f>[7]estimates!C11</f>
        <v>familypack</v>
      </c>
      <c r="D11">
        <f>[7]estimates!D11</f>
        <v>-0.83932468517928704</v>
      </c>
      <c r="E11">
        <f>[7]estimates!E11</f>
        <v>0.7693255191861178</v>
      </c>
      <c r="F11">
        <f>[7]estimates!F11</f>
        <v>-1.0909877083854209</v>
      </c>
      <c r="G11">
        <f>[7]estimates!G11</f>
        <v>0</v>
      </c>
      <c r="I11" t="str">
        <f t="shared" si="0"/>
        <v>betaBar</v>
      </c>
      <c r="J11" t="str">
        <f t="shared" si="0"/>
        <v>familypack</v>
      </c>
      <c r="K11" t="str">
        <f t="shared" si="1"/>
        <v>-0.839</v>
      </c>
      <c r="L11" t="str">
        <f t="shared" si="2"/>
        <v>(0.769)</v>
      </c>
      <c r="N11" t="s">
        <v>117</v>
      </c>
      <c r="O11" t="s">
        <v>118</v>
      </c>
      <c r="P11" t="s">
        <v>152</v>
      </c>
      <c r="Q11" t="s">
        <v>153</v>
      </c>
    </row>
    <row r="12" spans="1:17" x14ac:dyDescent="0.25">
      <c r="A12">
        <f>[7]estimates!A12</f>
        <v>10</v>
      </c>
      <c r="B12" t="str">
        <f>[7]estimates!B12</f>
        <v>betaBar</v>
      </c>
      <c r="C12" t="str">
        <f>[7]estimates!C12</f>
        <v>priceperoz</v>
      </c>
      <c r="D12">
        <f>[7]estimates!D12</f>
        <v>-26.14325371036335</v>
      </c>
      <c r="E12">
        <f>[7]estimates!E12</f>
        <v>11.121508014523419</v>
      </c>
      <c r="F12">
        <f>[7]estimates!F12</f>
        <v>-2.3506932401813909</v>
      </c>
      <c r="G12" t="str">
        <f>[7]estimates!G12</f>
        <v>**</v>
      </c>
      <c r="I12" t="str">
        <f t="shared" si="0"/>
        <v>betaBar</v>
      </c>
      <c r="J12" t="str">
        <f t="shared" si="0"/>
        <v>priceperoz</v>
      </c>
      <c r="K12" t="str">
        <f t="shared" si="1"/>
        <v>-26.143**</v>
      </c>
      <c r="L12" t="str">
        <f t="shared" si="2"/>
        <v>(11.122)</v>
      </c>
      <c r="N12" t="s">
        <v>119</v>
      </c>
      <c r="O12" t="s">
        <v>120</v>
      </c>
      <c r="P12" t="s">
        <v>154</v>
      </c>
      <c r="Q12" t="s">
        <v>155</v>
      </c>
    </row>
    <row r="13" spans="1:17" x14ac:dyDescent="0.25">
      <c r="A13">
        <f>[7]estimates!A13</f>
        <v>11</v>
      </c>
      <c r="B13" t="str">
        <f>[7]estimates!B13</f>
        <v>betaO</v>
      </c>
      <c r="C13" t="str">
        <f>[7]estimates!C13</f>
        <v>mint_purchase_InStore</v>
      </c>
      <c r="D13">
        <f>[7]estimates!D13</f>
        <v>-0.74435144160696298</v>
      </c>
      <c r="E13">
        <f>[7]estimates!E13</f>
        <v>1.969950550155513</v>
      </c>
      <c r="F13">
        <f>[7]estimates!F13</f>
        <v>-0.37785285602636148</v>
      </c>
      <c r="G13">
        <f>[7]estimates!G13</f>
        <v>0</v>
      </c>
      <c r="I13" t="str">
        <f t="shared" si="0"/>
        <v>betaO</v>
      </c>
      <c r="J13" t="str">
        <f t="shared" si="0"/>
        <v>mint_purchase_InStore</v>
      </c>
      <c r="K13" t="str">
        <f t="shared" si="1"/>
        <v>-0.744</v>
      </c>
      <c r="L13" t="str">
        <f t="shared" si="2"/>
        <v>(1.970)</v>
      </c>
      <c r="N13" t="s">
        <v>121</v>
      </c>
      <c r="O13" t="s">
        <v>122</v>
      </c>
      <c r="P13" t="s">
        <v>156</v>
      </c>
      <c r="Q13" t="s">
        <v>157</v>
      </c>
    </row>
    <row r="14" spans="1:17" x14ac:dyDescent="0.25">
      <c r="A14">
        <f>[7]estimates!A14</f>
        <v>12</v>
      </c>
      <c r="B14" t="str">
        <f>[7]estimates!B14</f>
        <v>betaO</v>
      </c>
      <c r="C14" t="str">
        <f>[7]estimates!C14</f>
        <v>fluoride_purchase_InStore</v>
      </c>
      <c r="D14">
        <f>[7]estimates!D14</f>
        <v>0.13919790668562959</v>
      </c>
      <c r="E14">
        <f>[7]estimates!E14</f>
        <v>1.780952873841952</v>
      </c>
      <c r="F14">
        <f>[7]estimates!F14</f>
        <v>7.8159230786014861E-2</v>
      </c>
      <c r="G14">
        <f>[7]estimates!G14</f>
        <v>0</v>
      </c>
      <c r="I14" t="str">
        <f t="shared" si="0"/>
        <v>betaO</v>
      </c>
      <c r="J14" t="str">
        <f t="shared" si="0"/>
        <v>fluoride_purchase_InStore</v>
      </c>
      <c r="K14" t="str">
        <f t="shared" si="1"/>
        <v>0.139</v>
      </c>
      <c r="L14" t="str">
        <f t="shared" si="2"/>
        <v>(1.781)</v>
      </c>
      <c r="N14" t="s">
        <v>123</v>
      </c>
      <c r="O14" t="s">
        <v>124</v>
      </c>
      <c r="P14" t="s">
        <v>158</v>
      </c>
      <c r="Q14" t="s">
        <v>159</v>
      </c>
    </row>
    <row r="15" spans="1:17" x14ac:dyDescent="0.25">
      <c r="A15">
        <f>[7]estimates!A15</f>
        <v>13</v>
      </c>
      <c r="B15" t="str">
        <f>[7]estimates!B15</f>
        <v>betaO</v>
      </c>
      <c r="C15" t="str">
        <f>[7]estimates!C15</f>
        <v>kids_purchase_InStore</v>
      </c>
      <c r="D15">
        <f>[7]estimates!D15</f>
        <v>9.4629310756597445</v>
      </c>
      <c r="E15">
        <f>[7]estimates!E15</f>
        <v>348.75613048641918</v>
      </c>
      <c r="F15">
        <f>[7]estimates!F15</f>
        <v>2.71333755838544E-2</v>
      </c>
      <c r="G15">
        <f>[7]estimates!G15</f>
        <v>0</v>
      </c>
      <c r="I15" t="str">
        <f t="shared" si="0"/>
        <v>betaO</v>
      </c>
      <c r="J15" t="str">
        <f t="shared" si="0"/>
        <v>kids_purchase_InStore</v>
      </c>
      <c r="K15" t="str">
        <f t="shared" si="1"/>
        <v>9.463</v>
      </c>
      <c r="L15" t="str">
        <f t="shared" si="2"/>
        <v>(348.756)</v>
      </c>
      <c r="N15" t="s">
        <v>125</v>
      </c>
      <c r="O15" t="s">
        <v>126</v>
      </c>
      <c r="P15" t="s">
        <v>160</v>
      </c>
      <c r="Q15" t="s">
        <v>161</v>
      </c>
    </row>
    <row r="16" spans="1:17" x14ac:dyDescent="0.25">
      <c r="A16">
        <f>[7]estimates!A16</f>
        <v>14</v>
      </c>
      <c r="B16" t="str">
        <f>[7]estimates!B16</f>
        <v>betaO</v>
      </c>
      <c r="C16" t="str">
        <f>[7]estimates!C16</f>
        <v>sizeNorm_purchase_InStore</v>
      </c>
      <c r="D16">
        <f>[7]estimates!D16</f>
        <v>-0.38422342605641008</v>
      </c>
      <c r="E16">
        <f>[7]estimates!E16</f>
        <v>0.21296064596804229</v>
      </c>
      <c r="F16">
        <f>[7]estimates!F16</f>
        <v>-1.804199195160537</v>
      </c>
      <c r="G16" t="str">
        <f>[7]estimates!G16</f>
        <v>*</v>
      </c>
      <c r="I16" t="str">
        <f t="shared" si="0"/>
        <v>betaO</v>
      </c>
      <c r="J16" t="str">
        <f t="shared" si="0"/>
        <v>sizeNorm_purchase_InStore</v>
      </c>
      <c r="K16" t="str">
        <f t="shared" si="1"/>
        <v>-0.384*</v>
      </c>
      <c r="L16" t="str">
        <f t="shared" si="2"/>
        <v>(0.213)</v>
      </c>
      <c r="N16" t="s">
        <v>127</v>
      </c>
      <c r="O16" t="s">
        <v>128</v>
      </c>
      <c r="P16" t="s">
        <v>162</v>
      </c>
      <c r="Q16" t="s">
        <v>163</v>
      </c>
    </row>
    <row r="17" spans="1:17" x14ac:dyDescent="0.25">
      <c r="A17">
        <f>[7]estimates!A17</f>
        <v>15</v>
      </c>
      <c r="B17" t="str">
        <f>[7]estimates!B17</f>
        <v>betaU</v>
      </c>
      <c r="C17" t="str">
        <f>[7]estimates!C17</f>
        <v>brand_Aquafresh</v>
      </c>
      <c r="D17">
        <f>[7]estimates!D17</f>
        <v>1.058407050147751E-2</v>
      </c>
      <c r="E17">
        <f>[7]estimates!E17</f>
        <v>26.89177624498728</v>
      </c>
      <c r="F17">
        <f>[7]estimates!F17</f>
        <v>3.935801936270541E-4</v>
      </c>
      <c r="G17">
        <f>[7]estimates!G17</f>
        <v>0</v>
      </c>
      <c r="I17" t="str">
        <f t="shared" si="0"/>
        <v>betaU</v>
      </c>
      <c r="J17" t="str">
        <f t="shared" si="0"/>
        <v>brand_Aquafresh</v>
      </c>
      <c r="K17" t="str">
        <f t="shared" si="1"/>
        <v>0.011</v>
      </c>
      <c r="L17" t="str">
        <f t="shared" si="2"/>
        <v>(26.892)</v>
      </c>
      <c r="N17" t="s">
        <v>129</v>
      </c>
      <c r="O17" t="s">
        <v>130</v>
      </c>
      <c r="P17" t="s">
        <v>164</v>
      </c>
      <c r="Q17" t="s">
        <v>165</v>
      </c>
    </row>
    <row r="18" spans="1:17" x14ac:dyDescent="0.25">
      <c r="A18">
        <f>[7]estimates!A18</f>
        <v>16</v>
      </c>
      <c r="B18" t="str">
        <f>[7]estimates!B18</f>
        <v>betaU</v>
      </c>
      <c r="C18" t="str">
        <f>[7]estimates!C18</f>
        <v>brand_Colgate</v>
      </c>
      <c r="D18">
        <f>[7]estimates!D18</f>
        <v>-2.0071041913739562E-3</v>
      </c>
      <c r="E18">
        <f>[7]estimates!E18</f>
        <v>15.333375468506549</v>
      </c>
      <c r="F18">
        <f>[7]estimates!F18</f>
        <v>-1.308977397375012E-4</v>
      </c>
      <c r="G18">
        <f>[7]estimates!G18</f>
        <v>0</v>
      </c>
      <c r="I18" t="str">
        <f t="shared" si="0"/>
        <v>betaU</v>
      </c>
      <c r="J18" t="str">
        <f t="shared" si="0"/>
        <v>brand_Colgate</v>
      </c>
      <c r="K18" t="str">
        <f t="shared" si="1"/>
        <v>-0.002</v>
      </c>
      <c r="L18" t="str">
        <f t="shared" si="2"/>
        <v>(15.333)</v>
      </c>
      <c r="N18" t="s">
        <v>18</v>
      </c>
      <c r="O18" t="s">
        <v>131</v>
      </c>
      <c r="P18" t="s">
        <v>166</v>
      </c>
      <c r="Q18" t="s">
        <v>167</v>
      </c>
    </row>
    <row r="19" spans="1:17" x14ac:dyDescent="0.25">
      <c r="A19">
        <f>[7]estimates!A19</f>
        <v>17</v>
      </c>
      <c r="B19" t="str">
        <f>[7]estimates!B19</f>
        <v>betaU</v>
      </c>
      <c r="C19" t="str">
        <f>[7]estimates!C19</f>
        <v>brand_Sensodyne</v>
      </c>
      <c r="D19">
        <f>[7]estimates!D19</f>
        <v>1.054447248376479E-2</v>
      </c>
      <c r="E19">
        <f>[7]estimates!E19</f>
        <v>13.59494976839037</v>
      </c>
      <c r="F19">
        <f>[7]estimates!F19</f>
        <v>7.756168771054792E-4</v>
      </c>
      <c r="G19">
        <f>[7]estimates!G19</f>
        <v>0</v>
      </c>
      <c r="I19" t="str">
        <f t="shared" ref="I19:J23" si="3">B19</f>
        <v>betaU</v>
      </c>
      <c r="J19" t="str">
        <f t="shared" si="3"/>
        <v>brand_Sensodyne</v>
      </c>
      <c r="K19" t="str">
        <f t="shared" si="1"/>
        <v>0.011</v>
      </c>
      <c r="L19" t="str">
        <f t="shared" si="2"/>
        <v>(13.595)</v>
      </c>
      <c r="N19" t="s">
        <v>132</v>
      </c>
      <c r="O19" t="s">
        <v>133</v>
      </c>
      <c r="P19" t="s">
        <v>164</v>
      </c>
      <c r="Q19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DD82-9AC5-4A38-84F2-B7C33DAA79CF}">
  <dimension ref="A1:L12"/>
  <sheetViews>
    <sheetView workbookViewId="0">
      <selection activeCell="J22" sqref="J22"/>
    </sheetView>
  </sheetViews>
  <sheetFormatPr defaultRowHeight="15" x14ac:dyDescent="0.25"/>
  <cols>
    <col min="10" max="10" width="17.140625" customWidth="1"/>
  </cols>
  <sheetData>
    <row r="1" spans="1:12" x14ac:dyDescent="0.25">
      <c r="A1">
        <f>[1]estimates!A1</f>
        <v>0</v>
      </c>
      <c r="B1" t="str">
        <f>[1]estimates!B1</f>
        <v>coeficient</v>
      </c>
      <c r="C1" t="str">
        <f>[1]estimates!C1</f>
        <v>var. name</v>
      </c>
      <c r="D1" t="str">
        <f>[1]estimates!D1</f>
        <v>coefficient</v>
      </c>
      <c r="E1" t="str">
        <f>[1]estimates!E1</f>
        <v>s.e.</v>
      </c>
      <c r="F1" t="str">
        <f>[1]estimates!F1</f>
        <v>t-stat</v>
      </c>
      <c r="G1" t="str">
        <f>[1]estimates!G1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f>[1]estimates!A2</f>
        <v>0</v>
      </c>
      <c r="B2" t="str">
        <f>[1]estimates!B2</f>
        <v>betaBar</v>
      </c>
      <c r="C2" t="str">
        <f>[1]estimates!C2</f>
        <v>brand_Aquafresh</v>
      </c>
      <c r="D2">
        <f>[1]estimates!D2</f>
        <v>-1.374453847460539</v>
      </c>
      <c r="E2">
        <f>[1]estimates!E2</f>
        <v>0.10214904574002991</v>
      </c>
      <c r="F2">
        <f>[1]estimates!F2</f>
        <v>-13.455376283773949</v>
      </c>
      <c r="G2" t="str">
        <f>[1]estimates!G2</f>
        <v>***</v>
      </c>
      <c r="I2" t="str">
        <f>B2</f>
        <v>betaBar</v>
      </c>
      <c r="J2" t="str">
        <f>C2</f>
        <v>brand_Aquafresh</v>
      </c>
      <c r="K2" t="str">
        <f>TEXT(D2,"0.000")&amp;IF(G2&lt;&gt;0,G2,"")</f>
        <v>-1.374***</v>
      </c>
      <c r="L2" t="str">
        <f>"("&amp;TEXT(E2,"0.000")&amp;")"</f>
        <v>(0.102)</v>
      </c>
    </row>
    <row r="3" spans="1:12" x14ac:dyDescent="0.25">
      <c r="A3">
        <f>[1]estimates!A3</f>
        <v>1</v>
      </c>
      <c r="B3" t="str">
        <f>[1]estimates!B3</f>
        <v>betaBar</v>
      </c>
      <c r="C3" t="str">
        <f>[1]estimates!C3</f>
        <v>brand_Colgate</v>
      </c>
      <c r="D3">
        <f>[1]estimates!D3</f>
        <v>1.564340470949233</v>
      </c>
      <c r="E3">
        <f>[1]estimates!E3</f>
        <v>7.840575337396001E-2</v>
      </c>
      <c r="F3">
        <f>[1]estimates!F3</f>
        <v>19.951858168979459</v>
      </c>
      <c r="G3" t="str">
        <f>[1]estimates!G3</f>
        <v>***</v>
      </c>
      <c r="I3" t="str">
        <f t="shared" ref="I3:I12" si="0">B3</f>
        <v>betaBar</v>
      </c>
      <c r="J3" t="str">
        <f t="shared" ref="J3:J12" si="1">C3</f>
        <v>brand_Colgate</v>
      </c>
      <c r="K3" t="str">
        <f t="shared" ref="K3:K12" si="2">TEXT(D3,"0.000")&amp;IF(G3&lt;&gt;0,G3,"")</f>
        <v>1.564***</v>
      </c>
      <c r="L3" t="str">
        <f t="shared" ref="L3:L12" si="3">"("&amp;TEXT(E3,"0.000")&amp;")"</f>
        <v>(0.078)</v>
      </c>
    </row>
    <row r="4" spans="1:12" x14ac:dyDescent="0.25">
      <c r="A4">
        <f>[1]estimates!A4</f>
        <v>2</v>
      </c>
      <c r="B4" t="str">
        <f>[1]estimates!B4</f>
        <v>betaBar</v>
      </c>
      <c r="C4" t="str">
        <f>[1]estimates!C4</f>
        <v>brand_Sensodyne</v>
      </c>
      <c r="D4">
        <f>[1]estimates!D4</f>
        <v>-0.10249269549447899</v>
      </c>
      <c r="E4">
        <f>[1]estimates!E4</f>
        <v>0.15531974768235021</v>
      </c>
      <c r="F4">
        <f>[1]estimates!F4</f>
        <v>-0.65988193403513862</v>
      </c>
      <c r="G4">
        <f>[1]estimates!G4</f>
        <v>0</v>
      </c>
      <c r="I4" t="str">
        <f t="shared" si="0"/>
        <v>betaBar</v>
      </c>
      <c r="J4" t="str">
        <f t="shared" si="1"/>
        <v>brand_Sensodyne</v>
      </c>
      <c r="K4" t="str">
        <f t="shared" si="2"/>
        <v>-0.102</v>
      </c>
      <c r="L4" t="str">
        <f t="shared" si="3"/>
        <v>(0.155)</v>
      </c>
    </row>
    <row r="5" spans="1:12" x14ac:dyDescent="0.25">
      <c r="A5">
        <f>[1]estimates!A5</f>
        <v>3</v>
      </c>
      <c r="B5" t="str">
        <f>[1]estimates!B5</f>
        <v>betaBar</v>
      </c>
      <c r="C5" t="str">
        <f>[1]estimates!C5</f>
        <v>mint</v>
      </c>
      <c r="D5">
        <f>[1]estimates!D5</f>
        <v>-8.1144301542742076E-2</v>
      </c>
      <c r="E5">
        <f>[1]estimates!E5</f>
        <v>0.10794884730062219</v>
      </c>
      <c r="F5">
        <f>[1]estimates!F5</f>
        <v>-0.75169215393997391</v>
      </c>
      <c r="G5">
        <f>[1]estimates!G5</f>
        <v>0</v>
      </c>
      <c r="I5" t="str">
        <f t="shared" si="0"/>
        <v>betaBar</v>
      </c>
      <c r="J5" t="str">
        <f t="shared" si="1"/>
        <v>mint</v>
      </c>
      <c r="K5" t="str">
        <f t="shared" si="2"/>
        <v>-0.081</v>
      </c>
      <c r="L5" t="str">
        <f t="shared" si="3"/>
        <v>(0.108)</v>
      </c>
    </row>
    <row r="6" spans="1:12" x14ac:dyDescent="0.25">
      <c r="A6">
        <f>[1]estimates!A6</f>
        <v>4</v>
      </c>
      <c r="B6" t="str">
        <f>[1]estimates!B6</f>
        <v>betaBar</v>
      </c>
      <c r="C6" t="str">
        <f>[1]estimates!C6</f>
        <v>white</v>
      </c>
      <c r="D6">
        <f>[1]estimates!D6</f>
        <v>-2.8471727889019749</v>
      </c>
      <c r="E6">
        <f>[1]estimates!E6</f>
        <v>0.1148467549175259</v>
      </c>
      <c r="F6">
        <f>[1]estimates!F6</f>
        <v>-24.791059973323541</v>
      </c>
      <c r="G6" t="str">
        <f>[1]estimates!G6</f>
        <v>***</v>
      </c>
      <c r="I6" t="str">
        <f t="shared" si="0"/>
        <v>betaBar</v>
      </c>
      <c r="J6" t="str">
        <f t="shared" si="1"/>
        <v>white</v>
      </c>
      <c r="K6" t="str">
        <f t="shared" si="2"/>
        <v>-2.847***</v>
      </c>
      <c r="L6" t="str">
        <f t="shared" si="3"/>
        <v>(0.115)</v>
      </c>
    </row>
    <row r="7" spans="1:12" x14ac:dyDescent="0.25">
      <c r="A7">
        <f>[1]estimates!A7</f>
        <v>5</v>
      </c>
      <c r="B7" t="str">
        <f>[1]estimates!B7</f>
        <v>betaBar</v>
      </c>
      <c r="C7" t="str">
        <f>[1]estimates!C7</f>
        <v>fluoride</v>
      </c>
      <c r="D7">
        <f>[1]estimates!D7</f>
        <v>-0.61120190172332045</v>
      </c>
      <c r="E7">
        <f>[1]estimates!E7</f>
        <v>9.9776934979254356E-2</v>
      </c>
      <c r="F7">
        <f>[1]estimates!F7</f>
        <v>-6.1256832738989404</v>
      </c>
      <c r="G7" t="str">
        <f>[1]estimates!G7</f>
        <v>***</v>
      </c>
      <c r="I7" t="str">
        <f t="shared" si="0"/>
        <v>betaBar</v>
      </c>
      <c r="J7" t="str">
        <f t="shared" si="1"/>
        <v>fluoride</v>
      </c>
      <c r="K7" t="str">
        <f t="shared" si="2"/>
        <v>-0.611***</v>
      </c>
      <c r="L7" t="str">
        <f t="shared" si="3"/>
        <v>(0.100)</v>
      </c>
    </row>
    <row r="8" spans="1:12" x14ac:dyDescent="0.25">
      <c r="A8">
        <f>[1]estimates!A8</f>
        <v>6</v>
      </c>
      <c r="B8" t="str">
        <f>[1]estimates!B8</f>
        <v>betaBar</v>
      </c>
      <c r="C8" t="str">
        <f>[1]estimates!C8</f>
        <v>kids</v>
      </c>
      <c r="D8">
        <f>[1]estimates!D8</f>
        <v>-2.5764442219506889</v>
      </c>
      <c r="E8">
        <f>[1]estimates!E8</f>
        <v>0.1942392818570304</v>
      </c>
      <c r="F8">
        <f>[1]estimates!F8</f>
        <v>-13.26428000205992</v>
      </c>
      <c r="G8" t="str">
        <f>[1]estimates!G8</f>
        <v>***</v>
      </c>
      <c r="I8" t="str">
        <f t="shared" si="0"/>
        <v>betaBar</v>
      </c>
      <c r="J8" t="str">
        <f t="shared" si="1"/>
        <v>kids</v>
      </c>
      <c r="K8" t="str">
        <f t="shared" si="2"/>
        <v>-2.576***</v>
      </c>
      <c r="L8" t="str">
        <f t="shared" si="3"/>
        <v>(0.194)</v>
      </c>
    </row>
    <row r="9" spans="1:12" x14ac:dyDescent="0.25">
      <c r="A9">
        <f>[1]estimates!A9</f>
        <v>7</v>
      </c>
      <c r="B9" t="str">
        <f>[1]estimates!B9</f>
        <v>betaBar</v>
      </c>
      <c r="C9" t="str">
        <f>[1]estimates!C9</f>
        <v>sizeNorm</v>
      </c>
      <c r="D9">
        <f>[1]estimates!D9</f>
        <v>-3.3036517188746579</v>
      </c>
      <c r="E9">
        <f>[1]estimates!E9</f>
        <v>9.48972371513883E-2</v>
      </c>
      <c r="F9">
        <f>[1]estimates!F9</f>
        <v>-34.81293890152341</v>
      </c>
      <c r="G9" t="str">
        <f>[1]estimates!G9</f>
        <v>***</v>
      </c>
      <c r="I9" t="str">
        <f t="shared" si="0"/>
        <v>betaBar</v>
      </c>
      <c r="J9" t="str">
        <f t="shared" si="1"/>
        <v>sizeNorm</v>
      </c>
      <c r="K9" t="str">
        <f t="shared" si="2"/>
        <v>-3.304***</v>
      </c>
      <c r="L9" t="str">
        <f t="shared" si="3"/>
        <v>(0.095)</v>
      </c>
    </row>
    <row r="10" spans="1:12" x14ac:dyDescent="0.25">
      <c r="A10">
        <f>[1]estimates!A10</f>
        <v>8</v>
      </c>
      <c r="B10" t="str">
        <f>[1]estimates!B10</f>
        <v>betaBar</v>
      </c>
      <c r="C10" t="str">
        <f>[1]estimates!C10</f>
        <v>discount</v>
      </c>
      <c r="D10">
        <f>[1]estimates!D10</f>
        <v>3.05509344779634E-2</v>
      </c>
      <c r="E10">
        <f>[1]estimates!E10</f>
        <v>9.86298297140525E-2</v>
      </c>
      <c r="F10">
        <f>[1]estimates!F10</f>
        <v>0.30975349512958328</v>
      </c>
      <c r="G10">
        <f>[1]estimates!G10</f>
        <v>0</v>
      </c>
      <c r="I10" t="str">
        <f t="shared" si="0"/>
        <v>betaBar</v>
      </c>
      <c r="J10" t="str">
        <f t="shared" si="1"/>
        <v>discount</v>
      </c>
      <c r="K10" t="str">
        <f t="shared" si="2"/>
        <v>0.031</v>
      </c>
      <c r="L10" t="str">
        <f t="shared" si="3"/>
        <v>(0.099)</v>
      </c>
    </row>
    <row r="11" spans="1:12" x14ac:dyDescent="0.25">
      <c r="A11">
        <f>[1]estimates!A11</f>
        <v>9</v>
      </c>
      <c r="B11" t="str">
        <f>[1]estimates!B11</f>
        <v>betaBar</v>
      </c>
      <c r="C11" t="str">
        <f>[1]estimates!C11</f>
        <v>familypack</v>
      </c>
      <c r="D11">
        <f>[1]estimates!D11</f>
        <v>0.42884953528351399</v>
      </c>
      <c r="E11">
        <f>[1]estimates!E11</f>
        <v>6.8172431088333457E-2</v>
      </c>
      <c r="F11">
        <f>[1]estimates!F11</f>
        <v>6.2906592655884346</v>
      </c>
      <c r="G11" t="str">
        <f>[1]estimates!G11</f>
        <v>***</v>
      </c>
      <c r="I11" t="str">
        <f t="shared" si="0"/>
        <v>betaBar</v>
      </c>
      <c r="J11" t="str">
        <f t="shared" si="1"/>
        <v>familypack</v>
      </c>
      <c r="K11" t="str">
        <f t="shared" si="2"/>
        <v>0.429***</v>
      </c>
      <c r="L11" t="str">
        <f t="shared" si="3"/>
        <v>(0.068)</v>
      </c>
    </row>
    <row r="12" spans="1:12" x14ac:dyDescent="0.25">
      <c r="A12">
        <f>[1]estimates!A12</f>
        <v>10</v>
      </c>
      <c r="B12" t="str">
        <f>[1]estimates!B12</f>
        <v>betaBar</v>
      </c>
      <c r="C12" t="str">
        <f>[1]estimates!C12</f>
        <v>priceperoz</v>
      </c>
      <c r="D12">
        <f>[1]estimates!D12</f>
        <v>-15.67780289121195</v>
      </c>
      <c r="E12">
        <f>[1]estimates!E12</f>
        <v>0.79034747220180868</v>
      </c>
      <c r="F12">
        <f>[1]estimates!F12</f>
        <v>-19.836595222523538</v>
      </c>
      <c r="G12" t="str">
        <f>[1]estimates!G12</f>
        <v>***</v>
      </c>
      <c r="I12" t="str">
        <f t="shared" si="0"/>
        <v>betaBar</v>
      </c>
      <c r="J12" t="str">
        <f t="shared" si="1"/>
        <v>priceperoz</v>
      </c>
      <c r="K12" t="str">
        <f t="shared" si="2"/>
        <v>-15.678***</v>
      </c>
      <c r="L12" t="str">
        <f t="shared" si="3"/>
        <v>(0.790)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95B5D-6518-4F20-8F8C-633A9921EC10}">
  <dimension ref="A1:L23"/>
  <sheetViews>
    <sheetView workbookViewId="0">
      <selection activeCell="D25" sqref="D25"/>
    </sheetView>
  </sheetViews>
  <sheetFormatPr defaultRowHeight="15" x14ac:dyDescent="0.25"/>
  <cols>
    <col min="10" max="10" width="17.140625" customWidth="1"/>
  </cols>
  <sheetData>
    <row r="1" spans="1:12" x14ac:dyDescent="0.25">
      <c r="A1">
        <f>[2]estimates!A1</f>
        <v>0</v>
      </c>
      <c r="B1" t="str">
        <f>[2]estimates!B1</f>
        <v>coeficient</v>
      </c>
      <c r="C1" t="str">
        <f>[2]estimates!C1</f>
        <v>var. name</v>
      </c>
      <c r="D1" t="str">
        <f>[2]estimates!D1</f>
        <v>coefficient</v>
      </c>
      <c r="E1" t="str">
        <f>[2]estimates!E1</f>
        <v>s.e.</v>
      </c>
      <c r="F1" t="str">
        <f>[2]estimates!F1</f>
        <v>t-stat</v>
      </c>
      <c r="G1" t="str">
        <f>[2]estimates!G1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f>[2]estimates!A2</f>
        <v>0</v>
      </c>
      <c r="B2" t="str">
        <f>[2]estimates!B2</f>
        <v>betaBar</v>
      </c>
      <c r="C2" t="str">
        <f>[2]estimates!C2</f>
        <v>brand_Aquafresh</v>
      </c>
      <c r="D2">
        <f>[2]estimates!D2</f>
        <v>-7.7221239531344654</v>
      </c>
      <c r="E2">
        <f>[2]estimates!E2</f>
        <v>0.11052548024478311</v>
      </c>
      <c r="F2">
        <f>[2]estimates!F2</f>
        <v>-69.867363942071236</v>
      </c>
      <c r="G2" t="str">
        <f>[2]estimates!G2</f>
        <v>***</v>
      </c>
      <c r="I2" t="str">
        <f>B2</f>
        <v>betaBar</v>
      </c>
      <c r="J2" t="str">
        <f>C2</f>
        <v>brand_Aquafresh</v>
      </c>
      <c r="K2" t="str">
        <f>TEXT(D2,"0.000")&amp;IF(G2&lt;&gt;0,G2,"")</f>
        <v>-7.722***</v>
      </c>
      <c r="L2" t="str">
        <f>"("&amp;TEXT(E2,"0.000")&amp;")"</f>
        <v>(0.111)</v>
      </c>
    </row>
    <row r="3" spans="1:12" x14ac:dyDescent="0.25">
      <c r="A3">
        <f>[2]estimates!A3</f>
        <v>1</v>
      </c>
      <c r="B3" t="str">
        <f>[2]estimates!B3</f>
        <v>betaBar</v>
      </c>
      <c r="C3" t="str">
        <f>[2]estimates!C3</f>
        <v>brand_Colgate</v>
      </c>
      <c r="D3">
        <f>[2]estimates!D3</f>
        <v>6.3390787074079586</v>
      </c>
      <c r="E3">
        <f>[2]estimates!E3</f>
        <v>6.8139317816134345E-2</v>
      </c>
      <c r="F3">
        <f>[2]estimates!F3</f>
        <v>93.031144287549097</v>
      </c>
      <c r="G3" t="str">
        <f>[2]estimates!G3</f>
        <v>***</v>
      </c>
      <c r="I3" t="str">
        <f t="shared" ref="I3:J12" si="0">B3</f>
        <v>betaBar</v>
      </c>
      <c r="J3" t="str">
        <f t="shared" si="0"/>
        <v>brand_Colgate</v>
      </c>
      <c r="K3" t="str">
        <f t="shared" ref="K3:K12" si="1">TEXT(D3,"0.000")&amp;IF(G3&lt;&gt;0,G3,"")</f>
        <v>6.339***</v>
      </c>
      <c r="L3" t="str">
        <f t="shared" ref="L3:L12" si="2">"("&amp;TEXT(E3,"0.000")&amp;")"</f>
        <v>(0.068)</v>
      </c>
    </row>
    <row r="4" spans="1:12" x14ac:dyDescent="0.25">
      <c r="A4">
        <f>[2]estimates!A4</f>
        <v>2</v>
      </c>
      <c r="B4" t="str">
        <f>[2]estimates!B4</f>
        <v>betaBar</v>
      </c>
      <c r="C4" t="str">
        <f>[2]estimates!C4</f>
        <v>brand_Sensodyne</v>
      </c>
      <c r="D4">
        <f>[2]estimates!D4</f>
        <v>-4.8396596050631251</v>
      </c>
      <c r="E4">
        <f>[2]estimates!E4</f>
        <v>6.7422795168221153E-2</v>
      </c>
      <c r="F4">
        <f>[2]estimates!F4</f>
        <v>-71.780761877167549</v>
      </c>
      <c r="G4" t="str">
        <f>[2]estimates!G4</f>
        <v>***</v>
      </c>
      <c r="I4" t="str">
        <f t="shared" si="0"/>
        <v>betaBar</v>
      </c>
      <c r="J4" t="str">
        <f t="shared" si="0"/>
        <v>brand_Sensodyne</v>
      </c>
      <c r="K4" t="str">
        <f t="shared" si="1"/>
        <v>-4.840***</v>
      </c>
      <c r="L4" t="str">
        <f t="shared" si="2"/>
        <v>(0.067)</v>
      </c>
    </row>
    <row r="5" spans="1:12" x14ac:dyDescent="0.25">
      <c r="A5">
        <f>[2]estimates!A5</f>
        <v>3</v>
      </c>
      <c r="B5" t="str">
        <f>[2]estimates!B5</f>
        <v>betaBar</v>
      </c>
      <c r="C5" t="str">
        <f>[2]estimates!C5</f>
        <v>mint</v>
      </c>
      <c r="D5">
        <f>[2]estimates!D5</f>
        <v>0.62031192163666249</v>
      </c>
      <c r="E5">
        <f>[2]estimates!E5</f>
        <v>0.18050154707696081</v>
      </c>
      <c r="F5">
        <f>[2]estimates!F5</f>
        <v>3.4366016894701681</v>
      </c>
      <c r="G5" t="str">
        <f>[2]estimates!G5</f>
        <v>***</v>
      </c>
      <c r="I5" t="str">
        <f t="shared" si="0"/>
        <v>betaBar</v>
      </c>
      <c r="J5" t="str">
        <f t="shared" si="0"/>
        <v>mint</v>
      </c>
      <c r="K5" t="str">
        <f t="shared" si="1"/>
        <v>0.620***</v>
      </c>
      <c r="L5" t="str">
        <f t="shared" si="2"/>
        <v>(0.181)</v>
      </c>
    </row>
    <row r="6" spans="1:12" x14ac:dyDescent="0.25">
      <c r="A6">
        <f>[2]estimates!A6</f>
        <v>4</v>
      </c>
      <c r="B6" t="str">
        <f>[2]estimates!B6</f>
        <v>betaBar</v>
      </c>
      <c r="C6" t="str">
        <f>[2]estimates!C6</f>
        <v>white</v>
      </c>
      <c r="D6">
        <f>[2]estimates!D6</f>
        <v>-14.32917344695497</v>
      </c>
      <c r="E6">
        <f>[2]estimates!E6</f>
        <v>5.1803769337310408E-2</v>
      </c>
      <c r="F6">
        <f>[2]estimates!F6</f>
        <v>-276.60484227804488</v>
      </c>
      <c r="G6" t="str">
        <f>[2]estimates!G6</f>
        <v>***</v>
      </c>
      <c r="I6" t="str">
        <f t="shared" si="0"/>
        <v>betaBar</v>
      </c>
      <c r="J6" t="str">
        <f t="shared" si="0"/>
        <v>white</v>
      </c>
      <c r="K6" t="str">
        <f t="shared" si="1"/>
        <v>-14.329***</v>
      </c>
      <c r="L6" t="str">
        <f t="shared" si="2"/>
        <v>(0.052)</v>
      </c>
    </row>
    <row r="7" spans="1:12" x14ac:dyDescent="0.25">
      <c r="A7">
        <f>[2]estimates!A7</f>
        <v>5</v>
      </c>
      <c r="B7" t="str">
        <f>[2]estimates!B7</f>
        <v>betaBar</v>
      </c>
      <c r="C7" t="str">
        <f>[2]estimates!C7</f>
        <v>fluoride</v>
      </c>
      <c r="D7">
        <f>[2]estimates!D7</f>
        <v>-3.558898731138838</v>
      </c>
      <c r="E7">
        <f>[2]estimates!E7</f>
        <v>6.2831773497126972E-2</v>
      </c>
      <c r="F7">
        <f>[2]estimates!F7</f>
        <v>-56.641704237451961</v>
      </c>
      <c r="G7" t="str">
        <f>[2]estimates!G7</f>
        <v>***</v>
      </c>
      <c r="I7" t="str">
        <f t="shared" si="0"/>
        <v>betaBar</v>
      </c>
      <c r="J7" t="str">
        <f t="shared" si="0"/>
        <v>fluoride</v>
      </c>
      <c r="K7" t="str">
        <f t="shared" si="1"/>
        <v>-3.559***</v>
      </c>
      <c r="L7" t="str">
        <f t="shared" si="2"/>
        <v>(0.063)</v>
      </c>
    </row>
    <row r="8" spans="1:12" x14ac:dyDescent="0.25">
      <c r="A8">
        <f>[2]estimates!A8</f>
        <v>6</v>
      </c>
      <c r="B8" t="str">
        <f>[2]estimates!B8</f>
        <v>betaBar</v>
      </c>
      <c r="C8" t="str">
        <f>[2]estimates!C8</f>
        <v>kids</v>
      </c>
      <c r="D8">
        <f>[2]estimates!D8</f>
        <v>-16.27560100597951</v>
      </c>
      <c r="E8">
        <f>[2]estimates!E8</f>
        <v>0.22600280171866019</v>
      </c>
      <c r="F8">
        <f>[2]estimates!F8</f>
        <v>-72.01504088537898</v>
      </c>
      <c r="G8" t="str">
        <f>[2]estimates!G8</f>
        <v>***</v>
      </c>
      <c r="I8" t="str">
        <f t="shared" si="0"/>
        <v>betaBar</v>
      </c>
      <c r="J8" t="str">
        <f t="shared" si="0"/>
        <v>kids</v>
      </c>
      <c r="K8" t="str">
        <f t="shared" si="1"/>
        <v>-16.276***</v>
      </c>
      <c r="L8" t="str">
        <f t="shared" si="2"/>
        <v>(0.226)</v>
      </c>
    </row>
    <row r="9" spans="1:12" x14ac:dyDescent="0.25">
      <c r="A9">
        <f>[2]estimates!A9</f>
        <v>7</v>
      </c>
      <c r="B9" t="str">
        <f>[2]estimates!B9</f>
        <v>betaBar</v>
      </c>
      <c r="C9" t="str">
        <f>[2]estimates!C9</f>
        <v>sizeNorm</v>
      </c>
      <c r="D9">
        <f>[2]estimates!D9</f>
        <v>-15.288151723652179</v>
      </c>
      <c r="E9">
        <f>[2]estimates!E9</f>
        <v>5.3466848190025562E-2</v>
      </c>
      <c r="F9">
        <f>[2]estimates!F9</f>
        <v>-285.93702904118908</v>
      </c>
      <c r="G9" t="str">
        <f>[2]estimates!G9</f>
        <v>***</v>
      </c>
      <c r="I9" t="str">
        <f t="shared" si="0"/>
        <v>betaBar</v>
      </c>
      <c r="J9" t="str">
        <f t="shared" si="0"/>
        <v>sizeNorm</v>
      </c>
      <c r="K9" t="str">
        <f t="shared" si="1"/>
        <v>-15.288***</v>
      </c>
      <c r="L9" t="str">
        <f t="shared" si="2"/>
        <v>(0.053)</v>
      </c>
    </row>
    <row r="10" spans="1:12" x14ac:dyDescent="0.25">
      <c r="A10">
        <f>[2]estimates!A10</f>
        <v>8</v>
      </c>
      <c r="B10" t="str">
        <f>[2]estimates!B10</f>
        <v>betaBar</v>
      </c>
      <c r="C10" t="str">
        <f>[2]estimates!C10</f>
        <v>discount</v>
      </c>
      <c r="D10">
        <f>[2]estimates!D10</f>
        <v>3.5613439448631241</v>
      </c>
      <c r="E10">
        <f>[2]estimates!E10</f>
        <v>0.30558947056691599</v>
      </c>
      <c r="F10">
        <f>[2]estimates!F10</f>
        <v>11.65401392350423</v>
      </c>
      <c r="G10" t="str">
        <f>[2]estimates!G10</f>
        <v>***</v>
      </c>
      <c r="I10" t="str">
        <f t="shared" si="0"/>
        <v>betaBar</v>
      </c>
      <c r="J10" t="str">
        <f t="shared" si="0"/>
        <v>discount</v>
      </c>
      <c r="K10" t="str">
        <f t="shared" si="1"/>
        <v>3.561***</v>
      </c>
      <c r="L10" t="str">
        <f t="shared" si="2"/>
        <v>(0.306)</v>
      </c>
    </row>
    <row r="11" spans="1:12" x14ac:dyDescent="0.25">
      <c r="A11">
        <f>[2]estimates!A11</f>
        <v>9</v>
      </c>
      <c r="B11" t="str">
        <f>[2]estimates!B11</f>
        <v>betaBar</v>
      </c>
      <c r="C11" t="str">
        <f>[2]estimates!C11</f>
        <v>familypack</v>
      </c>
      <c r="D11">
        <f>[2]estimates!D11</f>
        <v>3.4105650801141092</v>
      </c>
      <c r="E11">
        <f>[2]estimates!E11</f>
        <v>0.22935057315805249</v>
      </c>
      <c r="F11">
        <f>[2]estimates!F11</f>
        <v>14.87053218639128</v>
      </c>
      <c r="G11" t="str">
        <f>[2]estimates!G11</f>
        <v>***</v>
      </c>
      <c r="I11" t="str">
        <f t="shared" si="0"/>
        <v>betaBar</v>
      </c>
      <c r="J11" t="str">
        <f t="shared" si="0"/>
        <v>familypack</v>
      </c>
      <c r="K11" t="str">
        <f t="shared" si="1"/>
        <v>3.411***</v>
      </c>
      <c r="L11" t="str">
        <f t="shared" si="2"/>
        <v>(0.229)</v>
      </c>
    </row>
    <row r="12" spans="1:12" x14ac:dyDescent="0.25">
      <c r="A12">
        <f>[2]estimates!A12</f>
        <v>10</v>
      </c>
      <c r="B12" t="str">
        <f>[2]estimates!B12</f>
        <v>betaBar</v>
      </c>
      <c r="C12" t="str">
        <f>[2]estimates!C12</f>
        <v>priceperoz</v>
      </c>
      <c r="D12">
        <f>[2]estimates!D12</f>
        <v>-50.499980600139203</v>
      </c>
      <c r="E12">
        <f>[2]estimates!E12</f>
        <v>0.97992692306316098</v>
      </c>
      <c r="F12">
        <f>[2]estimates!F12</f>
        <v>-51.534435284501548</v>
      </c>
      <c r="G12" t="str">
        <f>[2]estimates!G12</f>
        <v>***</v>
      </c>
      <c r="I12" t="str">
        <f t="shared" si="0"/>
        <v>betaBar</v>
      </c>
      <c r="J12" t="str">
        <f t="shared" si="0"/>
        <v>priceperoz</v>
      </c>
      <c r="K12" t="str">
        <f t="shared" si="1"/>
        <v>-50.500***</v>
      </c>
      <c r="L12" t="str">
        <f t="shared" si="2"/>
        <v>(0.980)</v>
      </c>
    </row>
    <row r="13" spans="1:12" x14ac:dyDescent="0.25">
      <c r="A13">
        <f>[2]estimates!A13</f>
        <v>11</v>
      </c>
      <c r="B13" t="str">
        <f>[2]estimates!B13</f>
        <v>betaU</v>
      </c>
      <c r="C13" t="str">
        <f>[2]estimates!C13</f>
        <v>brand_Aquafresh</v>
      </c>
      <c r="D13">
        <f>[2]estimates!D13</f>
        <v>-6.8846713595868767</v>
      </c>
      <c r="E13">
        <f>[2]estimates!E13</f>
        <v>0.31259119028740912</v>
      </c>
      <c r="F13">
        <f>[2]estimates!F13</f>
        <v>-22.02452139888149</v>
      </c>
      <c r="G13" t="str">
        <f>[2]estimates!G13</f>
        <v>***</v>
      </c>
      <c r="I13" t="str">
        <f t="shared" ref="I13:I23" si="3">B13</f>
        <v>betaU</v>
      </c>
      <c r="J13" t="str">
        <f t="shared" ref="J13:J23" si="4">C13</f>
        <v>brand_Aquafresh</v>
      </c>
      <c r="K13" t="str">
        <f t="shared" ref="K13:K23" si="5">TEXT(D13,"0.000")&amp;IF(G13&lt;&gt;0,G13,"")</f>
        <v>-6.885***</v>
      </c>
      <c r="L13" t="str">
        <f t="shared" ref="L13:L23" si="6">"("&amp;TEXT(E13,"0.000")&amp;")"</f>
        <v>(0.313)</v>
      </c>
    </row>
    <row r="14" spans="1:12" x14ac:dyDescent="0.25">
      <c r="A14">
        <f>[2]estimates!A14</f>
        <v>12</v>
      </c>
      <c r="B14" t="str">
        <f>[2]estimates!B14</f>
        <v>betaU</v>
      </c>
      <c r="C14" t="str">
        <f>[2]estimates!C14</f>
        <v>brand_Colgate</v>
      </c>
      <c r="D14">
        <f>[2]estimates!D14</f>
        <v>1.973329230182244</v>
      </c>
      <c r="E14">
        <f>[2]estimates!E14</f>
        <v>0.37726135484915863</v>
      </c>
      <c r="F14">
        <f>[2]estimates!F14</f>
        <v>5.2306688846283924</v>
      </c>
      <c r="G14" t="str">
        <f>[2]estimates!G14</f>
        <v>***</v>
      </c>
      <c r="I14" t="str">
        <f t="shared" si="3"/>
        <v>betaU</v>
      </c>
      <c r="J14" t="str">
        <f t="shared" si="4"/>
        <v>brand_Colgate</v>
      </c>
      <c r="K14" t="str">
        <f t="shared" si="5"/>
        <v>1.973***</v>
      </c>
      <c r="L14" t="str">
        <f t="shared" si="6"/>
        <v>(0.377)</v>
      </c>
    </row>
    <row r="15" spans="1:12" x14ac:dyDescent="0.25">
      <c r="A15">
        <f>[2]estimates!A15</f>
        <v>13</v>
      </c>
      <c r="B15" t="str">
        <f>[2]estimates!B15</f>
        <v>betaU</v>
      </c>
      <c r="C15" t="str">
        <f>[2]estimates!C15</f>
        <v>brand_Sensodyne</v>
      </c>
      <c r="D15">
        <f>[2]estimates!D15</f>
        <v>5.9803668343094838</v>
      </c>
      <c r="E15">
        <f>[2]estimates!E15</f>
        <v>6.6546071112418878E-2</v>
      </c>
      <c r="F15">
        <f>[2]estimates!F15</f>
        <v>89.868067856427118</v>
      </c>
      <c r="G15" t="str">
        <f>[2]estimates!G15</f>
        <v>***</v>
      </c>
      <c r="I15" t="str">
        <f t="shared" si="3"/>
        <v>betaU</v>
      </c>
      <c r="J15" t="str">
        <f t="shared" si="4"/>
        <v>brand_Sensodyne</v>
      </c>
      <c r="K15" t="str">
        <f t="shared" si="5"/>
        <v>5.980***</v>
      </c>
      <c r="L15" t="str">
        <f t="shared" si="6"/>
        <v>(0.067)</v>
      </c>
    </row>
    <row r="16" spans="1:12" x14ac:dyDescent="0.25">
      <c r="A16">
        <f>[2]estimates!A16</f>
        <v>14</v>
      </c>
      <c r="B16" t="str">
        <f>[2]estimates!B16</f>
        <v>betaU</v>
      </c>
      <c r="C16" t="str">
        <f>[2]estimates!C16</f>
        <v>mint</v>
      </c>
      <c r="D16">
        <f>[2]estimates!D16</f>
        <v>1.5028932902045791</v>
      </c>
      <c r="E16">
        <f>[2]estimates!E16</f>
        <v>0.2020460757955275</v>
      </c>
      <c r="F16">
        <f>[2]estimates!F16</f>
        <v>7.4383691159907528</v>
      </c>
      <c r="G16" t="str">
        <f>[2]estimates!G16</f>
        <v>***</v>
      </c>
      <c r="I16" t="str">
        <f t="shared" si="3"/>
        <v>betaU</v>
      </c>
      <c r="J16" t="str">
        <f t="shared" si="4"/>
        <v>mint</v>
      </c>
      <c r="K16" t="str">
        <f t="shared" si="5"/>
        <v>1.503***</v>
      </c>
      <c r="L16" t="str">
        <f t="shared" si="6"/>
        <v>(0.202)</v>
      </c>
    </row>
    <row r="17" spans="1:12" x14ac:dyDescent="0.25">
      <c r="A17">
        <f>[2]estimates!A17</f>
        <v>15</v>
      </c>
      <c r="B17" t="str">
        <f>[2]estimates!B17</f>
        <v>betaU</v>
      </c>
      <c r="C17" t="str">
        <f>[2]estimates!C17</f>
        <v>white</v>
      </c>
      <c r="D17">
        <f>[2]estimates!D17</f>
        <v>-8.0767137744202309</v>
      </c>
      <c r="E17">
        <f>[2]estimates!E17</f>
        <v>0.3228275758485642</v>
      </c>
      <c r="F17">
        <f>[2]estimates!F17</f>
        <v>-25.01866128750089</v>
      </c>
      <c r="G17" t="str">
        <f>[2]estimates!G17</f>
        <v>***</v>
      </c>
      <c r="I17" t="str">
        <f t="shared" si="3"/>
        <v>betaU</v>
      </c>
      <c r="J17" t="str">
        <f t="shared" si="4"/>
        <v>white</v>
      </c>
      <c r="K17" t="str">
        <f t="shared" si="5"/>
        <v>-8.077***</v>
      </c>
      <c r="L17" t="str">
        <f t="shared" si="6"/>
        <v>(0.323)</v>
      </c>
    </row>
    <row r="18" spans="1:12" x14ac:dyDescent="0.25">
      <c r="A18">
        <f>[2]estimates!A18</f>
        <v>16</v>
      </c>
      <c r="B18" t="str">
        <f>[2]estimates!B18</f>
        <v>betaU</v>
      </c>
      <c r="C18" t="str">
        <f>[2]estimates!C18</f>
        <v>fluoride</v>
      </c>
      <c r="D18">
        <f>[2]estimates!D18</f>
        <v>0.42141747322735601</v>
      </c>
      <c r="E18">
        <f>[2]estimates!E18</f>
        <v>0.68986070565185775</v>
      </c>
      <c r="F18">
        <f>[2]estimates!F18</f>
        <v>0.61087328177237388</v>
      </c>
      <c r="G18">
        <f>[2]estimates!G18</f>
        <v>0</v>
      </c>
      <c r="I18" t="str">
        <f t="shared" si="3"/>
        <v>betaU</v>
      </c>
      <c r="J18" t="str">
        <f t="shared" si="4"/>
        <v>fluoride</v>
      </c>
      <c r="K18" t="str">
        <f t="shared" si="5"/>
        <v>0.421</v>
      </c>
      <c r="L18" t="str">
        <f t="shared" si="6"/>
        <v>(0.690)</v>
      </c>
    </row>
    <row r="19" spans="1:12" x14ac:dyDescent="0.25">
      <c r="A19">
        <f>[2]estimates!A19</f>
        <v>17</v>
      </c>
      <c r="B19" t="str">
        <f>[2]estimates!B19</f>
        <v>betaU</v>
      </c>
      <c r="C19" t="str">
        <f>[2]estimates!C19</f>
        <v>kids</v>
      </c>
      <c r="D19">
        <f>[2]estimates!D19</f>
        <v>-5.4884437231639227</v>
      </c>
      <c r="E19">
        <f>[2]estimates!E19</f>
        <v>0.18819490915822981</v>
      </c>
      <c r="F19">
        <f>[2]estimates!F19</f>
        <v>-29.163614189740748</v>
      </c>
      <c r="G19" t="str">
        <f>[2]estimates!G19</f>
        <v>***</v>
      </c>
      <c r="I19" t="str">
        <f t="shared" si="3"/>
        <v>betaU</v>
      </c>
      <c r="J19" t="str">
        <f t="shared" si="4"/>
        <v>kids</v>
      </c>
      <c r="K19" t="str">
        <f t="shared" si="5"/>
        <v>-5.488***</v>
      </c>
      <c r="L19" t="str">
        <f t="shared" si="6"/>
        <v>(0.188)</v>
      </c>
    </row>
    <row r="20" spans="1:12" x14ac:dyDescent="0.25">
      <c r="A20">
        <f>[2]estimates!A20</f>
        <v>18</v>
      </c>
      <c r="B20" t="str">
        <f>[2]estimates!B20</f>
        <v>betaU</v>
      </c>
      <c r="C20" t="str">
        <f>[2]estimates!C20</f>
        <v>sizeNorm</v>
      </c>
      <c r="D20">
        <f>[2]estimates!D20</f>
        <v>-4.0290619577081523</v>
      </c>
      <c r="E20">
        <f>[2]estimates!E20</f>
        <v>0.3187490560010684</v>
      </c>
      <c r="F20">
        <f>[2]estimates!F20</f>
        <v>-12.64023181199522</v>
      </c>
      <c r="G20" t="str">
        <f>[2]estimates!G20</f>
        <v>***</v>
      </c>
      <c r="I20" t="str">
        <f t="shared" si="3"/>
        <v>betaU</v>
      </c>
      <c r="J20" t="str">
        <f t="shared" si="4"/>
        <v>sizeNorm</v>
      </c>
      <c r="K20" t="str">
        <f t="shared" si="5"/>
        <v>-4.029***</v>
      </c>
      <c r="L20" t="str">
        <f t="shared" si="6"/>
        <v>(0.319)</v>
      </c>
    </row>
    <row r="21" spans="1:12" x14ac:dyDescent="0.25">
      <c r="A21">
        <f>[2]estimates!A21</f>
        <v>19</v>
      </c>
      <c r="B21" t="str">
        <f>[2]estimates!B21</f>
        <v>betaU</v>
      </c>
      <c r="C21" t="str">
        <f>[2]estimates!C21</f>
        <v>discount</v>
      </c>
      <c r="D21">
        <f>[2]estimates!D21</f>
        <v>7.0372525608655918</v>
      </c>
      <c r="E21">
        <f>[2]estimates!E21</f>
        <v>0.37598321744086882</v>
      </c>
      <c r="F21">
        <f>[2]estimates!F21</f>
        <v>18.716932656634729</v>
      </c>
      <c r="G21" t="str">
        <f>[2]estimates!G21</f>
        <v>***</v>
      </c>
      <c r="I21" t="str">
        <f t="shared" si="3"/>
        <v>betaU</v>
      </c>
      <c r="J21" t="str">
        <f t="shared" si="4"/>
        <v>discount</v>
      </c>
      <c r="K21" t="str">
        <f t="shared" si="5"/>
        <v>7.037***</v>
      </c>
      <c r="L21" t="str">
        <f t="shared" si="6"/>
        <v>(0.376)</v>
      </c>
    </row>
    <row r="22" spans="1:12" x14ac:dyDescent="0.25">
      <c r="A22">
        <f>[2]estimates!A22</f>
        <v>20</v>
      </c>
      <c r="B22" t="str">
        <f>[2]estimates!B22</f>
        <v>betaU</v>
      </c>
      <c r="C22" t="str">
        <f>[2]estimates!C22</f>
        <v>familypack</v>
      </c>
      <c r="D22">
        <f>[2]estimates!D22</f>
        <v>-3.3745704412922</v>
      </c>
      <c r="E22">
        <f>[2]estimates!E22</f>
        <v>0.30167334640510018</v>
      </c>
      <c r="F22">
        <f>[2]estimates!F22</f>
        <v>-11.186173659374861</v>
      </c>
      <c r="G22" t="str">
        <f>[2]estimates!G22</f>
        <v>***</v>
      </c>
      <c r="I22" t="str">
        <f t="shared" si="3"/>
        <v>betaU</v>
      </c>
      <c r="J22" t="str">
        <f t="shared" si="4"/>
        <v>familypack</v>
      </c>
      <c r="K22" t="str">
        <f t="shared" si="5"/>
        <v>-3.375***</v>
      </c>
      <c r="L22" t="str">
        <f t="shared" si="6"/>
        <v>(0.302)</v>
      </c>
    </row>
    <row r="23" spans="1:12" x14ac:dyDescent="0.25">
      <c r="A23">
        <f>[2]estimates!A23</f>
        <v>21</v>
      </c>
      <c r="B23" t="str">
        <f>[2]estimates!B23</f>
        <v>betaU</v>
      </c>
      <c r="C23" t="str">
        <f>[2]estimates!C23</f>
        <v>priceperoz</v>
      </c>
      <c r="D23">
        <f>[2]estimates!D23</f>
        <v>2.2928410966548789E-2</v>
      </c>
      <c r="E23">
        <f>[2]estimates!E23</f>
        <v>0.13621763091922129</v>
      </c>
      <c r="F23">
        <f>[2]estimates!F23</f>
        <v>0.16832190379339079</v>
      </c>
      <c r="G23">
        <f>[2]estimates!G23</f>
        <v>0</v>
      </c>
      <c r="I23" t="str">
        <f t="shared" si="3"/>
        <v>betaU</v>
      </c>
      <c r="J23" t="str">
        <f t="shared" si="4"/>
        <v>priceperoz</v>
      </c>
      <c r="K23" t="str">
        <f t="shared" si="5"/>
        <v>0.023</v>
      </c>
      <c r="L23" t="str">
        <f t="shared" si="6"/>
        <v>(0.136)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4FDFD-FD76-4CEE-ADA6-6289F5DA66E9}">
  <dimension ref="A1:L23"/>
  <sheetViews>
    <sheetView workbookViewId="0">
      <selection activeCell="K4" sqref="K4"/>
    </sheetView>
  </sheetViews>
  <sheetFormatPr defaultRowHeight="15" x14ac:dyDescent="0.25"/>
  <cols>
    <col min="10" max="10" width="17.140625" customWidth="1"/>
  </cols>
  <sheetData>
    <row r="1" spans="1:12" x14ac:dyDescent="0.25">
      <c r="A1">
        <f>[8]estimates!A1</f>
        <v>0</v>
      </c>
      <c r="B1" t="str">
        <f>[8]estimates!B1</f>
        <v>coeficient</v>
      </c>
      <c r="C1" t="str">
        <f>[8]estimates!C1</f>
        <v>var. name</v>
      </c>
      <c r="D1" t="str">
        <f>[8]estimates!D1</f>
        <v>coefficient</v>
      </c>
      <c r="E1" t="str">
        <f>[8]estimates!E1</f>
        <v>s.e.</v>
      </c>
      <c r="F1" t="str">
        <f>[8]estimates!F1</f>
        <v>t-stat</v>
      </c>
      <c r="G1" t="str">
        <f>[8]estimates!G1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f>[8]estimates!A2</f>
        <v>0</v>
      </c>
      <c r="B2" t="str">
        <f>[8]estimates!B2</f>
        <v>betaBar</v>
      </c>
      <c r="C2" t="str">
        <f>[8]estimates!C2</f>
        <v>brand_Aquafresh</v>
      </c>
      <c r="D2">
        <f>[8]estimates!D2</f>
        <v>-9.6134052185401302</v>
      </c>
      <c r="E2">
        <f>[8]estimates!E2</f>
        <v>1.4573508809143929</v>
      </c>
      <c r="F2">
        <f>[8]estimates!F2</f>
        <v>-6.5964932292135066</v>
      </c>
      <c r="G2" t="str">
        <f>[8]estimates!G2</f>
        <v>***</v>
      </c>
      <c r="I2" t="str">
        <f>B2</f>
        <v>betaBar</v>
      </c>
      <c r="J2" t="str">
        <f>C2</f>
        <v>brand_Aquafresh</v>
      </c>
      <c r="K2" t="str">
        <f>TEXT(D2,"0.000")&amp;IF(G2&lt;&gt;0,G2,"")</f>
        <v>-9.613***</v>
      </c>
      <c r="L2" t="str">
        <f>"("&amp;TEXT(E2,"0.000")&amp;")"</f>
        <v>(1.457)</v>
      </c>
    </row>
    <row r="3" spans="1:12" x14ac:dyDescent="0.25">
      <c r="A3">
        <f>[8]estimates!A3</f>
        <v>1</v>
      </c>
      <c r="B3" t="str">
        <f>[8]estimates!B3</f>
        <v>betaBar</v>
      </c>
      <c r="C3" t="str">
        <f>[8]estimates!C3</f>
        <v>brand_Colgate</v>
      </c>
      <c r="D3">
        <f>[8]estimates!D3</f>
        <v>5.0828371166174877</v>
      </c>
      <c r="E3">
        <f>[8]estimates!E3</f>
        <v>0.94928046748472694</v>
      </c>
      <c r="F3">
        <f>[8]estimates!F3</f>
        <v>5.3544103041383453</v>
      </c>
      <c r="G3" t="str">
        <f>[8]estimates!G3</f>
        <v>***</v>
      </c>
      <c r="I3" t="str">
        <f t="shared" ref="I3:J18" si="0">B3</f>
        <v>betaBar</v>
      </c>
      <c r="J3" t="str">
        <f t="shared" si="0"/>
        <v>brand_Colgate</v>
      </c>
      <c r="K3" t="str">
        <f t="shared" ref="K3:K23" si="1">TEXT(D3,"0.000")&amp;IF(G3&lt;&gt;0,G3,"")</f>
        <v>5.083***</v>
      </c>
      <c r="L3" t="str">
        <f t="shared" ref="L3:L23" si="2">"("&amp;TEXT(E3,"0.000")&amp;")"</f>
        <v>(0.949)</v>
      </c>
    </row>
    <row r="4" spans="1:12" x14ac:dyDescent="0.25">
      <c r="A4">
        <f>[8]estimates!A4</f>
        <v>2</v>
      </c>
      <c r="B4" t="str">
        <f>[8]estimates!B4</f>
        <v>betaBar</v>
      </c>
      <c r="C4" t="str">
        <f>[8]estimates!C4</f>
        <v>brand_Sensodyne</v>
      </c>
      <c r="D4">
        <f>[8]estimates!D4</f>
        <v>-41.355994651101859</v>
      </c>
      <c r="E4">
        <f>[8]estimates!E4</f>
        <v>1.2010389788450839</v>
      </c>
      <c r="F4">
        <f>[8]estimates!F4</f>
        <v>-34.433515797188939</v>
      </c>
      <c r="G4" t="str">
        <f>[8]estimates!G4</f>
        <v>***</v>
      </c>
      <c r="I4" t="str">
        <f t="shared" si="0"/>
        <v>betaBar</v>
      </c>
      <c r="J4" t="str">
        <f t="shared" si="0"/>
        <v>brand_Sensodyne</v>
      </c>
      <c r="K4" t="str">
        <f t="shared" si="1"/>
        <v>-41.356***</v>
      </c>
      <c r="L4" t="str">
        <f t="shared" si="2"/>
        <v>(1.201)</v>
      </c>
    </row>
    <row r="5" spans="1:12" x14ac:dyDescent="0.25">
      <c r="A5">
        <f>[8]estimates!A5</f>
        <v>3</v>
      </c>
      <c r="B5" t="str">
        <f>[8]estimates!B5</f>
        <v>betaBar</v>
      </c>
      <c r="C5" t="str">
        <f>[8]estimates!C5</f>
        <v>mint</v>
      </c>
      <c r="D5">
        <f>[8]estimates!D5</f>
        <v>-1.4974229672820421</v>
      </c>
      <c r="E5">
        <f>[8]estimates!E5</f>
        <v>1.979014123700013</v>
      </c>
      <c r="F5">
        <f>[8]estimates!F5</f>
        <v>-0.75665097552837257</v>
      </c>
      <c r="G5">
        <f>[8]estimates!G5</f>
        <v>0</v>
      </c>
      <c r="I5" t="str">
        <f t="shared" si="0"/>
        <v>betaBar</v>
      </c>
      <c r="J5" t="str">
        <f t="shared" si="0"/>
        <v>mint</v>
      </c>
      <c r="K5" t="str">
        <f t="shared" si="1"/>
        <v>-1.497</v>
      </c>
      <c r="L5" t="str">
        <f t="shared" si="2"/>
        <v>(1.979)</v>
      </c>
    </row>
    <row r="6" spans="1:12" x14ac:dyDescent="0.25">
      <c r="A6">
        <f>[8]estimates!A6</f>
        <v>4</v>
      </c>
      <c r="B6" t="str">
        <f>[8]estimates!B6</f>
        <v>betaBar</v>
      </c>
      <c r="C6" t="str">
        <f>[8]estimates!C6</f>
        <v>white</v>
      </c>
      <c r="D6">
        <f>[8]estimates!D6</f>
        <v>-54.648724663263152</v>
      </c>
      <c r="E6">
        <f>[8]estimates!E6</f>
        <v>2.0910830172688062</v>
      </c>
      <c r="F6">
        <f>[8]estimates!F6</f>
        <v>-26.134172680834379</v>
      </c>
      <c r="G6" t="str">
        <f>[8]estimates!G6</f>
        <v>***</v>
      </c>
      <c r="I6" t="str">
        <f t="shared" si="0"/>
        <v>betaBar</v>
      </c>
      <c r="J6" t="str">
        <f t="shared" si="0"/>
        <v>white</v>
      </c>
      <c r="K6" t="str">
        <f t="shared" si="1"/>
        <v>-54.649***</v>
      </c>
      <c r="L6" t="str">
        <f t="shared" si="2"/>
        <v>(2.091)</v>
      </c>
    </row>
    <row r="7" spans="1:12" x14ac:dyDescent="0.25">
      <c r="A7">
        <f>[8]estimates!A7</f>
        <v>5</v>
      </c>
      <c r="B7" t="str">
        <f>[8]estimates!B7</f>
        <v>betaBar</v>
      </c>
      <c r="C7" t="str">
        <f>[8]estimates!C7</f>
        <v>fluoride</v>
      </c>
      <c r="D7">
        <f>[8]estimates!D7</f>
        <v>-40.96810094670753</v>
      </c>
      <c r="E7">
        <f>[8]estimates!E7</f>
        <v>1.5377248978942639</v>
      </c>
      <c r="F7">
        <f>[8]estimates!F7</f>
        <v>-26.642022251710038</v>
      </c>
      <c r="G7" t="str">
        <f>[8]estimates!G7</f>
        <v>***</v>
      </c>
      <c r="I7" t="str">
        <f t="shared" si="0"/>
        <v>betaBar</v>
      </c>
      <c r="J7" t="str">
        <f t="shared" si="0"/>
        <v>fluoride</v>
      </c>
      <c r="K7" t="str">
        <f t="shared" si="1"/>
        <v>-40.968***</v>
      </c>
      <c r="L7" t="str">
        <f t="shared" si="2"/>
        <v>(1.538)</v>
      </c>
    </row>
    <row r="8" spans="1:12" x14ac:dyDescent="0.25">
      <c r="A8">
        <f>[8]estimates!A8</f>
        <v>6</v>
      </c>
      <c r="B8" t="str">
        <f>[8]estimates!B8</f>
        <v>betaBar</v>
      </c>
      <c r="C8" t="str">
        <f>[8]estimates!C8</f>
        <v>kids</v>
      </c>
      <c r="D8">
        <f>[8]estimates!D8</f>
        <v>-32.393401629490768</v>
      </c>
      <c r="E8">
        <f>[8]estimates!E8</f>
        <v>2.46834486205625</v>
      </c>
      <c r="F8">
        <f>[8]estimates!F8</f>
        <v>-13.12353153218044</v>
      </c>
      <c r="G8" t="str">
        <f>[8]estimates!G8</f>
        <v>***</v>
      </c>
      <c r="I8" t="str">
        <f t="shared" si="0"/>
        <v>betaBar</v>
      </c>
      <c r="J8" t="str">
        <f t="shared" si="0"/>
        <v>kids</v>
      </c>
      <c r="K8" t="str">
        <f t="shared" si="1"/>
        <v>-32.393***</v>
      </c>
      <c r="L8" t="str">
        <f t="shared" si="2"/>
        <v>(2.468)</v>
      </c>
    </row>
    <row r="9" spans="1:12" x14ac:dyDescent="0.25">
      <c r="A9">
        <f>[8]estimates!A9</f>
        <v>7</v>
      </c>
      <c r="B9" t="str">
        <f>[8]estimates!B9</f>
        <v>betaBar</v>
      </c>
      <c r="C9" t="str">
        <f>[8]estimates!C9</f>
        <v>sizeNorm</v>
      </c>
      <c r="D9">
        <f>[8]estimates!D9</f>
        <v>-17.290620422877641</v>
      </c>
      <c r="E9">
        <f>[8]estimates!E9</f>
        <v>1.947496249638021</v>
      </c>
      <c r="F9">
        <f>[8]estimates!F9</f>
        <v>-8.8783844518783681</v>
      </c>
      <c r="G9" t="str">
        <f>[8]estimates!G9</f>
        <v>***</v>
      </c>
      <c r="I9" t="str">
        <f t="shared" si="0"/>
        <v>betaBar</v>
      </c>
      <c r="J9" t="str">
        <f t="shared" si="0"/>
        <v>sizeNorm</v>
      </c>
      <c r="K9" t="str">
        <f t="shared" si="1"/>
        <v>-17.291***</v>
      </c>
      <c r="L9" t="str">
        <f t="shared" si="2"/>
        <v>(1.947)</v>
      </c>
    </row>
    <row r="10" spans="1:12" x14ac:dyDescent="0.25">
      <c r="A10">
        <f>[8]estimates!A10</f>
        <v>8</v>
      </c>
      <c r="B10" t="str">
        <f>[8]estimates!B10</f>
        <v>betaBar</v>
      </c>
      <c r="C10" t="str">
        <f>[8]estimates!C10</f>
        <v>discount</v>
      </c>
      <c r="D10">
        <f>[8]estimates!D10</f>
        <v>2.8376380046412759</v>
      </c>
      <c r="E10">
        <f>[8]estimates!E10</f>
        <v>6.4103979415719161</v>
      </c>
      <c r="F10">
        <f>[8]estimates!F10</f>
        <v>0.44266175524595419</v>
      </c>
      <c r="G10">
        <f>[8]estimates!G10</f>
        <v>0</v>
      </c>
      <c r="I10" t="str">
        <f t="shared" si="0"/>
        <v>betaBar</v>
      </c>
      <c r="J10" t="str">
        <f t="shared" si="0"/>
        <v>discount</v>
      </c>
      <c r="K10" t="str">
        <f t="shared" si="1"/>
        <v>2.838</v>
      </c>
      <c r="L10" t="str">
        <f t="shared" si="2"/>
        <v>(6.410)</v>
      </c>
    </row>
    <row r="11" spans="1:12" x14ac:dyDescent="0.25">
      <c r="A11">
        <f>[8]estimates!A11</f>
        <v>9</v>
      </c>
      <c r="B11" t="str">
        <f>[8]estimates!B11</f>
        <v>betaBar</v>
      </c>
      <c r="C11" t="str">
        <f>[8]estimates!C11</f>
        <v>familypack</v>
      </c>
      <c r="D11">
        <f>[8]estimates!D11</f>
        <v>2.8197417146569461</v>
      </c>
      <c r="E11">
        <f>[8]estimates!E11</f>
        <v>1.1550685404519181</v>
      </c>
      <c r="F11">
        <f>[8]estimates!F11</f>
        <v>2.4411899518566469</v>
      </c>
      <c r="G11" t="str">
        <f>[8]estimates!G11</f>
        <v>**</v>
      </c>
      <c r="I11" t="str">
        <f t="shared" si="0"/>
        <v>betaBar</v>
      </c>
      <c r="J11" t="str">
        <f t="shared" si="0"/>
        <v>familypack</v>
      </c>
      <c r="K11" t="str">
        <f t="shared" si="1"/>
        <v>2.820**</v>
      </c>
      <c r="L11" t="str">
        <f t="shared" si="2"/>
        <v>(1.155)</v>
      </c>
    </row>
    <row r="12" spans="1:12" x14ac:dyDescent="0.25">
      <c r="A12">
        <f>[8]estimates!A12</f>
        <v>10</v>
      </c>
      <c r="B12" t="str">
        <f>[8]estimates!B12</f>
        <v>betaBar</v>
      </c>
      <c r="C12" t="str">
        <f>[8]estimates!C12</f>
        <v>priceperoz</v>
      </c>
      <c r="D12">
        <f>[8]estimates!D12</f>
        <v>-94.696999478888756</v>
      </c>
      <c r="E12">
        <f>[8]estimates!E12</f>
        <v>21.796723615370379</v>
      </c>
      <c r="F12">
        <f>[8]estimates!F12</f>
        <v>-4.3445520138683298</v>
      </c>
      <c r="G12" t="str">
        <f>[8]estimates!G12</f>
        <v>***</v>
      </c>
      <c r="I12" t="str">
        <f t="shared" si="0"/>
        <v>betaBar</v>
      </c>
      <c r="J12" t="str">
        <f t="shared" si="0"/>
        <v>priceperoz</v>
      </c>
      <c r="K12" t="str">
        <f t="shared" si="1"/>
        <v>-94.697***</v>
      </c>
      <c r="L12" t="str">
        <f t="shared" si="2"/>
        <v>(21.797)</v>
      </c>
    </row>
    <row r="13" spans="1:12" x14ac:dyDescent="0.25">
      <c r="A13">
        <f>[8]estimates!A13</f>
        <v>11</v>
      </c>
      <c r="B13" t="str">
        <f>[8]estimates!B13</f>
        <v>betaU</v>
      </c>
      <c r="C13" t="str">
        <f>[8]estimates!C13</f>
        <v>brand_Aquafresh</v>
      </c>
      <c r="D13">
        <f>[8]estimates!D13</f>
        <v>1.5597999114613399</v>
      </c>
      <c r="E13">
        <f>[8]estimates!E13</f>
        <v>2.6601019044014129</v>
      </c>
      <c r="F13">
        <f>[8]estimates!F13</f>
        <v>0.58636848042568956</v>
      </c>
      <c r="G13">
        <f>[8]estimates!G13</f>
        <v>0</v>
      </c>
      <c r="I13" t="str">
        <f t="shared" si="0"/>
        <v>betaU</v>
      </c>
      <c r="J13" t="str">
        <f t="shared" si="0"/>
        <v>brand_Aquafresh</v>
      </c>
      <c r="K13" t="str">
        <f t="shared" si="1"/>
        <v>1.560</v>
      </c>
      <c r="L13" t="str">
        <f t="shared" si="2"/>
        <v>(2.660)</v>
      </c>
    </row>
    <row r="14" spans="1:12" x14ac:dyDescent="0.25">
      <c r="A14">
        <f>[8]estimates!A14</f>
        <v>12</v>
      </c>
      <c r="B14" t="str">
        <f>[8]estimates!B14</f>
        <v>betaU</v>
      </c>
      <c r="C14" t="str">
        <f>[8]estimates!C14</f>
        <v>brand_Colgate</v>
      </c>
      <c r="D14">
        <f>[8]estimates!D14</f>
        <v>-0.43157461553704252</v>
      </c>
      <c r="E14">
        <f>[8]estimates!E14</f>
        <v>4.5295135792474843</v>
      </c>
      <c r="F14">
        <f>[8]estimates!F14</f>
        <v>-9.5280565558817171E-2</v>
      </c>
      <c r="G14">
        <f>[8]estimates!G14</f>
        <v>0</v>
      </c>
      <c r="I14" t="str">
        <f t="shared" si="0"/>
        <v>betaU</v>
      </c>
      <c r="J14" t="str">
        <f t="shared" si="0"/>
        <v>brand_Colgate</v>
      </c>
      <c r="K14" t="str">
        <f t="shared" si="1"/>
        <v>-0.432</v>
      </c>
      <c r="L14" t="str">
        <f t="shared" si="2"/>
        <v>(4.530)</v>
      </c>
    </row>
    <row r="15" spans="1:12" x14ac:dyDescent="0.25">
      <c r="A15">
        <f>[8]estimates!A15</f>
        <v>13</v>
      </c>
      <c r="B15" t="str">
        <f>[8]estimates!B15</f>
        <v>betaU</v>
      </c>
      <c r="C15" t="str">
        <f>[8]estimates!C15</f>
        <v>brand_Sensodyne</v>
      </c>
      <c r="D15">
        <f>[8]estimates!D15</f>
        <v>6.1047515701568598</v>
      </c>
      <c r="E15">
        <f>[8]estimates!E15</f>
        <v>4.6837204136744583</v>
      </c>
      <c r="F15">
        <f>[8]estimates!F15</f>
        <v>1.3033979467121051</v>
      </c>
      <c r="G15">
        <f>[8]estimates!G15</f>
        <v>0</v>
      </c>
      <c r="I15" t="str">
        <f t="shared" si="0"/>
        <v>betaU</v>
      </c>
      <c r="J15" t="str">
        <f t="shared" si="0"/>
        <v>brand_Sensodyne</v>
      </c>
      <c r="K15" t="str">
        <f t="shared" si="1"/>
        <v>6.105</v>
      </c>
      <c r="L15" t="str">
        <f t="shared" si="2"/>
        <v>(4.684)</v>
      </c>
    </row>
    <row r="16" spans="1:12" x14ac:dyDescent="0.25">
      <c r="A16">
        <f>[8]estimates!A16</f>
        <v>14</v>
      </c>
      <c r="B16" t="str">
        <f>[8]estimates!B16</f>
        <v>betaU</v>
      </c>
      <c r="C16" t="str">
        <f>[8]estimates!C16</f>
        <v>mint</v>
      </c>
      <c r="D16">
        <f>[8]estimates!D16</f>
        <v>-1.1828523676841181</v>
      </c>
      <c r="E16">
        <f>[8]estimates!E16</f>
        <v>4.6233214997294194</v>
      </c>
      <c r="F16">
        <f>[8]estimates!F16</f>
        <v>-0.25584471418510363</v>
      </c>
      <c r="G16">
        <f>[8]estimates!G16</f>
        <v>0</v>
      </c>
      <c r="I16" t="str">
        <f t="shared" si="0"/>
        <v>betaU</v>
      </c>
      <c r="J16" t="str">
        <f t="shared" si="0"/>
        <v>mint</v>
      </c>
      <c r="K16" t="str">
        <f t="shared" si="1"/>
        <v>-1.183</v>
      </c>
      <c r="L16" t="str">
        <f t="shared" si="2"/>
        <v>(4.623)</v>
      </c>
    </row>
    <row r="17" spans="1:12" x14ac:dyDescent="0.25">
      <c r="A17">
        <f>[8]estimates!A17</f>
        <v>15</v>
      </c>
      <c r="B17" t="str">
        <f>[8]estimates!B17</f>
        <v>betaU</v>
      </c>
      <c r="C17" t="str">
        <f>[8]estimates!C17</f>
        <v>white</v>
      </c>
      <c r="D17">
        <f>[8]estimates!D17</f>
        <v>-6.7716177827440722</v>
      </c>
      <c r="E17">
        <f>[8]estimates!E17</f>
        <v>4.554543924089109</v>
      </c>
      <c r="F17">
        <f>[8]estimates!F17</f>
        <v>-1.4867828471098501</v>
      </c>
      <c r="G17">
        <f>[8]estimates!G17</f>
        <v>0</v>
      </c>
      <c r="I17" t="str">
        <f t="shared" si="0"/>
        <v>betaU</v>
      </c>
      <c r="J17" t="str">
        <f t="shared" si="0"/>
        <v>white</v>
      </c>
      <c r="K17" t="str">
        <f t="shared" si="1"/>
        <v>-6.772</v>
      </c>
      <c r="L17" t="str">
        <f t="shared" si="2"/>
        <v>(4.555)</v>
      </c>
    </row>
    <row r="18" spans="1:12" x14ac:dyDescent="0.25">
      <c r="A18">
        <f>[8]estimates!A18</f>
        <v>16</v>
      </c>
      <c r="B18" t="str">
        <f>[8]estimates!B18</f>
        <v>betaU</v>
      </c>
      <c r="C18" t="str">
        <f>[8]estimates!C18</f>
        <v>fluoride</v>
      </c>
      <c r="D18">
        <f>[8]estimates!D18</f>
        <v>5.2860774366197862</v>
      </c>
      <c r="E18">
        <f>[8]estimates!E18</f>
        <v>1.9126621069546099</v>
      </c>
      <c r="F18">
        <f>[8]estimates!F18</f>
        <v>2.7637277998027661</v>
      </c>
      <c r="G18" t="str">
        <f>[8]estimates!G18</f>
        <v>***</v>
      </c>
      <c r="I18" t="str">
        <f t="shared" si="0"/>
        <v>betaU</v>
      </c>
      <c r="J18" t="str">
        <f t="shared" si="0"/>
        <v>fluoride</v>
      </c>
      <c r="K18" t="str">
        <f t="shared" si="1"/>
        <v>5.286***</v>
      </c>
      <c r="L18" t="str">
        <f t="shared" si="2"/>
        <v>(1.913)</v>
      </c>
    </row>
    <row r="19" spans="1:12" x14ac:dyDescent="0.25">
      <c r="A19">
        <f>[8]estimates!A19</f>
        <v>17</v>
      </c>
      <c r="B19" t="str">
        <f>[8]estimates!B19</f>
        <v>betaU</v>
      </c>
      <c r="C19" t="str">
        <f>[8]estimates!C19</f>
        <v>kids</v>
      </c>
      <c r="D19">
        <f>[8]estimates!D19</f>
        <v>15.666115083713571</v>
      </c>
      <c r="E19">
        <f>[8]estimates!E19</f>
        <v>3.691824642479788</v>
      </c>
      <c r="F19">
        <f>[8]estimates!F19</f>
        <v>4.2434613235558993</v>
      </c>
      <c r="G19" t="str">
        <f>[8]estimates!G19</f>
        <v>***</v>
      </c>
      <c r="I19" t="str">
        <f t="shared" ref="I19:J23" si="3">B19</f>
        <v>betaU</v>
      </c>
      <c r="J19" t="str">
        <f t="shared" si="3"/>
        <v>kids</v>
      </c>
      <c r="K19" t="str">
        <f t="shared" si="1"/>
        <v>15.666***</v>
      </c>
      <c r="L19" t="str">
        <f t="shared" si="2"/>
        <v>(3.692)</v>
      </c>
    </row>
    <row r="20" spans="1:12" x14ac:dyDescent="0.25">
      <c r="A20">
        <f>[8]estimates!A20</f>
        <v>18</v>
      </c>
      <c r="B20" t="str">
        <f>[8]estimates!B20</f>
        <v>betaU</v>
      </c>
      <c r="C20" t="str">
        <f>[8]estimates!C20</f>
        <v>sizeNorm</v>
      </c>
      <c r="D20">
        <f>[8]estimates!D20</f>
        <v>6.0972524640619321</v>
      </c>
      <c r="E20">
        <f>[8]estimates!E20</f>
        <v>4.0709636842055623</v>
      </c>
      <c r="F20">
        <f>[8]estimates!F20</f>
        <v>1.4977417970388489</v>
      </c>
      <c r="G20">
        <f>[8]estimates!G20</f>
        <v>0</v>
      </c>
      <c r="I20" t="str">
        <f t="shared" si="3"/>
        <v>betaU</v>
      </c>
      <c r="J20" t="str">
        <f t="shared" si="3"/>
        <v>sizeNorm</v>
      </c>
      <c r="K20" t="str">
        <f t="shared" si="1"/>
        <v>6.097</v>
      </c>
      <c r="L20" t="str">
        <f t="shared" si="2"/>
        <v>(4.071)</v>
      </c>
    </row>
    <row r="21" spans="1:12" x14ac:dyDescent="0.25">
      <c r="A21">
        <f>[8]estimates!A21</f>
        <v>19</v>
      </c>
      <c r="B21" t="str">
        <f>[8]estimates!B21</f>
        <v>betaU</v>
      </c>
      <c r="C21" t="str">
        <f>[8]estimates!C21</f>
        <v>discount</v>
      </c>
      <c r="D21">
        <f>[8]estimates!D21</f>
        <v>9.7851004711179126</v>
      </c>
      <c r="E21">
        <f>[8]estimates!E21</f>
        <v>9.5487496860869427</v>
      </c>
      <c r="F21">
        <f>[8]estimates!F21</f>
        <v>1.0247520139076789</v>
      </c>
      <c r="G21">
        <f>[8]estimates!G21</f>
        <v>0</v>
      </c>
      <c r="I21" t="str">
        <f t="shared" si="3"/>
        <v>betaU</v>
      </c>
      <c r="J21" t="str">
        <f t="shared" si="3"/>
        <v>discount</v>
      </c>
      <c r="K21" t="str">
        <f t="shared" si="1"/>
        <v>9.785</v>
      </c>
      <c r="L21" t="str">
        <f t="shared" si="2"/>
        <v>(9.549)</v>
      </c>
    </row>
    <row r="22" spans="1:12" x14ac:dyDescent="0.25">
      <c r="A22">
        <f>[8]estimates!A22</f>
        <v>20</v>
      </c>
      <c r="B22" t="str">
        <f>[8]estimates!B22</f>
        <v>betaU</v>
      </c>
      <c r="C22" t="str">
        <f>[8]estimates!C22</f>
        <v>familypack</v>
      </c>
      <c r="D22">
        <f>[8]estimates!D22</f>
        <v>1.6290747414115461</v>
      </c>
      <c r="E22">
        <f>[8]estimates!E22</f>
        <v>2.590959099255929</v>
      </c>
      <c r="F22">
        <f>[8]estimates!F22</f>
        <v>0.62875355380151798</v>
      </c>
      <c r="G22">
        <f>[8]estimates!G22</f>
        <v>0</v>
      </c>
      <c r="I22" t="str">
        <f t="shared" si="3"/>
        <v>betaU</v>
      </c>
      <c r="J22" t="str">
        <f t="shared" si="3"/>
        <v>familypack</v>
      </c>
      <c r="K22" t="str">
        <f t="shared" si="1"/>
        <v>1.629</v>
      </c>
      <c r="L22" t="str">
        <f t="shared" si="2"/>
        <v>(2.591)</v>
      </c>
    </row>
    <row r="23" spans="1:12" x14ac:dyDescent="0.25">
      <c r="A23">
        <f>[8]estimates!A23</f>
        <v>21</v>
      </c>
      <c r="B23" t="str">
        <f>[8]estimates!B23</f>
        <v>betaU</v>
      </c>
      <c r="C23" t="str">
        <f>[8]estimates!C23</f>
        <v>priceperoz</v>
      </c>
      <c r="D23">
        <f>[8]estimates!D23</f>
        <v>-4.2162095356726068</v>
      </c>
      <c r="E23">
        <f>[8]estimates!E23</f>
        <v>28.469332864756499</v>
      </c>
      <c r="F23">
        <f>[8]estimates!F23</f>
        <v>-0.14809653446049131</v>
      </c>
      <c r="G23">
        <f>[8]estimates!G23</f>
        <v>0</v>
      </c>
      <c r="I23" t="str">
        <f t="shared" si="3"/>
        <v>betaU</v>
      </c>
      <c r="J23" t="str">
        <f t="shared" si="3"/>
        <v>priceperoz</v>
      </c>
      <c r="K23" t="str">
        <f t="shared" si="1"/>
        <v>-4.216</v>
      </c>
      <c r="L23" t="str">
        <f t="shared" si="2"/>
        <v>(28.469)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085BB-A55A-403F-B49F-1458ECAEB593}">
  <dimension ref="A1:L23"/>
  <sheetViews>
    <sheetView workbookViewId="0">
      <selection activeCell="O18" sqref="O18"/>
    </sheetView>
  </sheetViews>
  <sheetFormatPr defaultRowHeight="15" x14ac:dyDescent="0.25"/>
  <cols>
    <col min="10" max="10" width="17.140625" customWidth="1"/>
  </cols>
  <sheetData>
    <row r="1" spans="1:12" x14ac:dyDescent="0.25">
      <c r="A1">
        <f>[3]estimates!A1</f>
        <v>0</v>
      </c>
      <c r="B1" t="str">
        <f>[3]estimates!B1</f>
        <v>coeficient</v>
      </c>
      <c r="C1" t="str">
        <f>[3]estimates!C1</f>
        <v>var. name</v>
      </c>
      <c r="D1" t="str">
        <f>[3]estimates!D1</f>
        <v>coefficient</v>
      </c>
      <c r="E1" t="str">
        <f>[3]estimates!E1</f>
        <v>s.e.</v>
      </c>
      <c r="F1" t="str">
        <f>[3]estimates!F1</f>
        <v>t-stat</v>
      </c>
      <c r="G1" t="str">
        <f>[3]estimates!G1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f>[3]estimates!A2</f>
        <v>0</v>
      </c>
      <c r="B2" t="str">
        <f>[3]estimates!B2</f>
        <v>betaBar</v>
      </c>
      <c r="C2" t="str">
        <f>[3]estimates!C2</f>
        <v>brand_Aquafresh</v>
      </c>
      <c r="D2">
        <f>[3]estimates!D2</f>
        <v>0.18666918360299581</v>
      </c>
      <c r="E2">
        <f>[3]estimates!E2</f>
        <v>0.1024381943226387</v>
      </c>
      <c r="F2">
        <f>[3]estimates!F2</f>
        <v>1.82226155817491</v>
      </c>
      <c r="G2" t="str">
        <f>[3]estimates!G2</f>
        <v>*</v>
      </c>
      <c r="I2" t="str">
        <f>B2</f>
        <v>betaBar</v>
      </c>
      <c r="J2" t="str">
        <f>C2</f>
        <v>brand_Aquafresh</v>
      </c>
      <c r="K2" t="str">
        <f>TEXT(D2,"0.000")&amp;IF(G2&lt;&gt;0,G2,"")</f>
        <v>0.187*</v>
      </c>
      <c r="L2" t="str">
        <f>"("&amp;TEXT(E2,"0.000")&amp;")"</f>
        <v>(0.102)</v>
      </c>
    </row>
    <row r="3" spans="1:12" x14ac:dyDescent="0.25">
      <c r="A3">
        <f>[3]estimates!A3</f>
        <v>1</v>
      </c>
      <c r="B3" t="str">
        <f>[3]estimates!B3</f>
        <v>betaBar</v>
      </c>
      <c r="C3" t="str">
        <f>[3]estimates!C3</f>
        <v>brand_Colgate</v>
      </c>
      <c r="D3">
        <f>[3]estimates!D3</f>
        <v>0.1810329159797045</v>
      </c>
      <c r="E3">
        <f>[3]estimates!E3</f>
        <v>5.6854023518365847E-2</v>
      </c>
      <c r="F3">
        <f>[3]estimates!F3</f>
        <v>3.1841707020299879</v>
      </c>
      <c r="G3" t="str">
        <f>[3]estimates!G3</f>
        <v>***</v>
      </c>
      <c r="I3" t="str">
        <f t="shared" ref="I3:J18" si="0">B3</f>
        <v>betaBar</v>
      </c>
      <c r="J3" t="str">
        <f t="shared" si="0"/>
        <v>brand_Colgate</v>
      </c>
      <c r="K3" t="str">
        <f t="shared" ref="K3:K23" si="1">TEXT(D3,"0.000")&amp;IF(G3&lt;&gt;0,G3,"")</f>
        <v>0.181***</v>
      </c>
      <c r="L3" t="str">
        <f t="shared" ref="L3:L23" si="2">"("&amp;TEXT(E3,"0.000")&amp;")"</f>
        <v>(0.057)</v>
      </c>
    </row>
    <row r="4" spans="1:12" x14ac:dyDescent="0.25">
      <c r="A4">
        <f>[3]estimates!A4</f>
        <v>2</v>
      </c>
      <c r="B4" t="str">
        <f>[3]estimates!B4</f>
        <v>betaBar</v>
      </c>
      <c r="C4" t="str">
        <f>[3]estimates!C4</f>
        <v>brand_Sensodyne</v>
      </c>
      <c r="D4">
        <f>[3]estimates!D4</f>
        <v>3.557982528252678</v>
      </c>
      <c r="E4">
        <f>[3]estimates!E4</f>
        <v>1.412064823591388</v>
      </c>
      <c r="F4">
        <f>[3]estimates!F4</f>
        <v>2.519701977422999</v>
      </c>
      <c r="G4" t="str">
        <f>[3]estimates!G4</f>
        <v>**</v>
      </c>
      <c r="I4" t="str">
        <f t="shared" si="0"/>
        <v>betaBar</v>
      </c>
      <c r="J4" t="str">
        <f t="shared" si="0"/>
        <v>brand_Sensodyne</v>
      </c>
      <c r="K4" t="str">
        <f t="shared" si="1"/>
        <v>3.558**</v>
      </c>
      <c r="L4" t="str">
        <f t="shared" si="2"/>
        <v>(1.412)</v>
      </c>
    </row>
    <row r="5" spans="1:12" x14ac:dyDescent="0.25">
      <c r="A5">
        <f>[3]estimates!A5</f>
        <v>3</v>
      </c>
      <c r="B5" t="str">
        <f>[3]estimates!B5</f>
        <v>betaBar</v>
      </c>
      <c r="C5" t="str">
        <f>[3]estimates!C5</f>
        <v>mint</v>
      </c>
      <c r="D5">
        <f>[3]estimates!D5</f>
        <v>23.550329481263908</v>
      </c>
      <c r="E5">
        <f>[3]estimates!E5</f>
        <v>7070.1100522922461</v>
      </c>
      <c r="F5">
        <f>[3]estimates!F5</f>
        <v>3.330970707256319E-3</v>
      </c>
      <c r="G5">
        <f>[3]estimates!G5</f>
        <v>0</v>
      </c>
      <c r="I5" t="str">
        <f t="shared" si="0"/>
        <v>betaBar</v>
      </c>
      <c r="J5" t="str">
        <f t="shared" si="0"/>
        <v>mint</v>
      </c>
      <c r="K5" t="str">
        <f t="shared" si="1"/>
        <v>23.550</v>
      </c>
      <c r="L5" t="str">
        <f t="shared" si="2"/>
        <v>(7070.110)</v>
      </c>
    </row>
    <row r="6" spans="1:12" x14ac:dyDescent="0.25">
      <c r="A6">
        <f>[3]estimates!A6</f>
        <v>4</v>
      </c>
      <c r="B6" t="str">
        <f>[3]estimates!B6</f>
        <v>betaBar</v>
      </c>
      <c r="C6" t="str">
        <f>[3]estimates!C6</f>
        <v>white</v>
      </c>
      <c r="D6">
        <f>[3]estimates!D6</f>
        <v>3.3251464909007442</v>
      </c>
      <c r="E6">
        <f>[3]estimates!E6</f>
        <v>1.7817863486142432E-2</v>
      </c>
      <c r="F6">
        <f>[3]estimates!F6</f>
        <v>186.6186983353434</v>
      </c>
      <c r="G6" t="str">
        <f>[3]estimates!G6</f>
        <v>***</v>
      </c>
      <c r="I6" t="str">
        <f t="shared" si="0"/>
        <v>betaBar</v>
      </c>
      <c r="J6" t="str">
        <f t="shared" si="0"/>
        <v>white</v>
      </c>
      <c r="K6" t="str">
        <f t="shared" si="1"/>
        <v>3.325***</v>
      </c>
      <c r="L6" t="str">
        <f t="shared" si="2"/>
        <v>(0.018)</v>
      </c>
    </row>
    <row r="7" spans="1:12" x14ac:dyDescent="0.25">
      <c r="A7">
        <f>[3]estimates!A7</f>
        <v>5</v>
      </c>
      <c r="B7" t="str">
        <f>[3]estimates!B7</f>
        <v>betaBar</v>
      </c>
      <c r="C7" t="str">
        <f>[3]estimates!C7</f>
        <v>fluoride</v>
      </c>
      <c r="D7">
        <f>[3]estimates!D7</f>
        <v>3.2239838178325142</v>
      </c>
      <c r="E7">
        <f>[3]estimates!E7</f>
        <v>2.8358893588881561E-2</v>
      </c>
      <c r="F7">
        <f>[3]estimates!F7</f>
        <v>113.6851057932851</v>
      </c>
      <c r="G7" t="str">
        <f>[3]estimates!G7</f>
        <v>***</v>
      </c>
      <c r="I7" t="str">
        <f t="shared" si="0"/>
        <v>betaBar</v>
      </c>
      <c r="J7" t="str">
        <f t="shared" si="0"/>
        <v>fluoride</v>
      </c>
      <c r="K7" t="str">
        <f t="shared" si="1"/>
        <v>3.224***</v>
      </c>
      <c r="L7" t="str">
        <f t="shared" si="2"/>
        <v>(0.028)</v>
      </c>
    </row>
    <row r="8" spans="1:12" x14ac:dyDescent="0.25">
      <c r="A8">
        <f>[3]estimates!A8</f>
        <v>6</v>
      </c>
      <c r="B8" t="str">
        <f>[3]estimates!B8</f>
        <v>betaBar</v>
      </c>
      <c r="C8" t="str">
        <f>[3]estimates!C8</f>
        <v>kids</v>
      </c>
      <c r="D8">
        <f>[3]estimates!D8</f>
        <v>-3.4114424917223451</v>
      </c>
      <c r="E8">
        <f>[3]estimates!E8</f>
        <v>0</v>
      </c>
      <c r="F8" t="str">
        <f>[3]estimates!F8</f>
        <v>-inf</v>
      </c>
      <c r="G8" t="str">
        <f>[3]estimates!G8</f>
        <v>***</v>
      </c>
      <c r="I8" t="str">
        <f t="shared" si="0"/>
        <v>betaBar</v>
      </c>
      <c r="J8" t="str">
        <f t="shared" si="0"/>
        <v>kids</v>
      </c>
      <c r="K8" t="str">
        <f t="shared" si="1"/>
        <v>-3.411***</v>
      </c>
      <c r="L8" t="str">
        <f t="shared" si="2"/>
        <v>(0.000)</v>
      </c>
    </row>
    <row r="9" spans="1:12" x14ac:dyDescent="0.25">
      <c r="A9">
        <f>[3]estimates!A9</f>
        <v>7</v>
      </c>
      <c r="B9" t="str">
        <f>[3]estimates!B9</f>
        <v>betaBar</v>
      </c>
      <c r="C9" t="str">
        <f>[3]estimates!C9</f>
        <v>sizeNorm</v>
      </c>
      <c r="D9">
        <f>[3]estimates!D9</f>
        <v>-0.43634457317399339</v>
      </c>
      <c r="E9">
        <f>[3]estimates!E9</f>
        <v>0.1240063634221573</v>
      </c>
      <c r="F9">
        <f>[3]estimates!F9</f>
        <v>-3.518727274410403</v>
      </c>
      <c r="G9" t="str">
        <f>[3]estimates!G9</f>
        <v>***</v>
      </c>
      <c r="I9" t="str">
        <f t="shared" si="0"/>
        <v>betaBar</v>
      </c>
      <c r="J9" t="str">
        <f t="shared" si="0"/>
        <v>sizeNorm</v>
      </c>
      <c r="K9" t="str">
        <f t="shared" si="1"/>
        <v>-0.436***</v>
      </c>
      <c r="L9" t="str">
        <f t="shared" si="2"/>
        <v>(0.124)</v>
      </c>
    </row>
    <row r="10" spans="1:12" x14ac:dyDescent="0.25">
      <c r="A10">
        <f>[3]estimates!A10</f>
        <v>8</v>
      </c>
      <c r="B10" t="str">
        <f>[3]estimates!B10</f>
        <v>betaBar</v>
      </c>
      <c r="C10" t="str">
        <f>[3]estimates!C10</f>
        <v>discount</v>
      </c>
      <c r="D10">
        <f>[3]estimates!D10</f>
        <v>-1.46093598621136</v>
      </c>
      <c r="E10">
        <f>[3]estimates!E10</f>
        <v>2.3665125462285459E-2</v>
      </c>
      <c r="F10">
        <f>[3]estimates!F10</f>
        <v>-61.733709738391987</v>
      </c>
      <c r="G10" t="str">
        <f>[3]estimates!G10</f>
        <v>***</v>
      </c>
      <c r="I10" t="str">
        <f t="shared" si="0"/>
        <v>betaBar</v>
      </c>
      <c r="J10" t="str">
        <f t="shared" si="0"/>
        <v>discount</v>
      </c>
      <c r="K10" t="str">
        <f t="shared" si="1"/>
        <v>-1.461***</v>
      </c>
      <c r="L10" t="str">
        <f t="shared" si="2"/>
        <v>(0.024)</v>
      </c>
    </row>
    <row r="11" spans="1:12" x14ac:dyDescent="0.25">
      <c r="A11">
        <f>[3]estimates!A11</f>
        <v>9</v>
      </c>
      <c r="B11" t="str">
        <f>[3]estimates!B11</f>
        <v>betaBar</v>
      </c>
      <c r="C11" t="str">
        <f>[3]estimates!C11</f>
        <v>familypack</v>
      </c>
      <c r="D11">
        <f>[3]estimates!D11</f>
        <v>-0.34845273968440821</v>
      </c>
      <c r="E11">
        <f>[3]estimates!E11</f>
        <v>0.1646382753260523</v>
      </c>
      <c r="F11">
        <f>[3]estimates!F11</f>
        <v>-2.116474671484057</v>
      </c>
      <c r="G11" t="str">
        <f>[3]estimates!G11</f>
        <v>**</v>
      </c>
      <c r="I11" t="str">
        <f t="shared" si="0"/>
        <v>betaBar</v>
      </c>
      <c r="J11" t="str">
        <f t="shared" si="0"/>
        <v>familypack</v>
      </c>
      <c r="K11" t="str">
        <f t="shared" si="1"/>
        <v>-0.348**</v>
      </c>
      <c r="L11" t="str">
        <f t="shared" si="2"/>
        <v>(0.165)</v>
      </c>
    </row>
    <row r="12" spans="1:12" x14ac:dyDescent="0.25">
      <c r="A12">
        <f>[3]estimates!A12</f>
        <v>10</v>
      </c>
      <c r="B12" t="str">
        <f>[3]estimates!B12</f>
        <v>betaBar</v>
      </c>
      <c r="C12" t="str">
        <f>[3]estimates!C12</f>
        <v>priceperoz</v>
      </c>
      <c r="D12">
        <f>[3]estimates!D12</f>
        <v>-16.78775685376198</v>
      </c>
      <c r="E12">
        <f>[3]estimates!E12</f>
        <v>12.48953105482768</v>
      </c>
      <c r="F12">
        <f>[3]estimates!F12</f>
        <v>-1.34414629180756</v>
      </c>
      <c r="G12">
        <f>[3]estimates!G12</f>
        <v>0</v>
      </c>
      <c r="I12" t="str">
        <f t="shared" si="0"/>
        <v>betaBar</v>
      </c>
      <c r="J12" t="str">
        <f t="shared" si="0"/>
        <v>priceperoz</v>
      </c>
      <c r="K12" t="str">
        <f t="shared" si="1"/>
        <v>-16.788</v>
      </c>
      <c r="L12" t="str">
        <f t="shared" si="2"/>
        <v>(12.490)</v>
      </c>
    </row>
    <row r="13" spans="1:12" x14ac:dyDescent="0.25">
      <c r="A13">
        <f>[3]estimates!A13</f>
        <v>11</v>
      </c>
      <c r="B13" t="str">
        <f>[3]estimates!B13</f>
        <v>betaU</v>
      </c>
      <c r="C13" t="str">
        <f>[3]estimates!C13</f>
        <v>brand_Aquafresh</v>
      </c>
      <c r="D13">
        <f>[3]estimates!D13</f>
        <v>7.234969956827134E-3</v>
      </c>
      <c r="E13">
        <f>[3]estimates!E13</f>
        <v>26.70377617562335</v>
      </c>
      <c r="F13">
        <f>[3]estimates!F13</f>
        <v>2.7093433937001041E-4</v>
      </c>
      <c r="G13">
        <f>[3]estimates!G13</f>
        <v>0</v>
      </c>
      <c r="I13" t="str">
        <f t="shared" si="0"/>
        <v>betaU</v>
      </c>
      <c r="J13" t="str">
        <f t="shared" si="0"/>
        <v>brand_Aquafresh</v>
      </c>
      <c r="K13" t="str">
        <f t="shared" si="1"/>
        <v>0.007</v>
      </c>
      <c r="L13" t="str">
        <f t="shared" si="2"/>
        <v>(26.704)</v>
      </c>
    </row>
    <row r="14" spans="1:12" x14ac:dyDescent="0.25">
      <c r="A14">
        <f>[3]estimates!A14</f>
        <v>12</v>
      </c>
      <c r="B14" t="str">
        <f>[3]estimates!B14</f>
        <v>betaU</v>
      </c>
      <c r="C14" t="str">
        <f>[3]estimates!C14</f>
        <v>brand_Colgate</v>
      </c>
      <c r="D14">
        <f>[3]estimates!D14</f>
        <v>-1.142850346996662E-3</v>
      </c>
      <c r="E14">
        <f>[3]estimates!E14</f>
        <v>15.66854110010094</v>
      </c>
      <c r="F14">
        <f>[3]estimates!F14</f>
        <v>-7.2939167705237068E-5</v>
      </c>
      <c r="G14">
        <f>[3]estimates!G14</f>
        <v>0</v>
      </c>
      <c r="I14" t="str">
        <f t="shared" si="0"/>
        <v>betaU</v>
      </c>
      <c r="J14" t="str">
        <f t="shared" si="0"/>
        <v>brand_Colgate</v>
      </c>
      <c r="K14" t="str">
        <f t="shared" si="1"/>
        <v>-0.001</v>
      </c>
      <c r="L14" t="str">
        <f t="shared" si="2"/>
        <v>(15.669)</v>
      </c>
    </row>
    <row r="15" spans="1:12" x14ac:dyDescent="0.25">
      <c r="A15">
        <f>[3]estimates!A15</f>
        <v>13</v>
      </c>
      <c r="B15" t="str">
        <f>[3]estimates!B15</f>
        <v>betaU</v>
      </c>
      <c r="C15" t="str">
        <f>[3]estimates!C15</f>
        <v>brand_Sensodyne</v>
      </c>
      <c r="D15">
        <f>[3]estimates!D15</f>
        <v>3.334961968061081E-3</v>
      </c>
      <c r="E15">
        <f>[3]estimates!E15</f>
        <v>20.914701267162979</v>
      </c>
      <c r="F15">
        <f>[3]estimates!F15</f>
        <v>1.5945539577450819E-4</v>
      </c>
      <c r="G15">
        <f>[3]estimates!G15</f>
        <v>0</v>
      </c>
      <c r="I15" t="str">
        <f t="shared" si="0"/>
        <v>betaU</v>
      </c>
      <c r="J15" t="str">
        <f t="shared" si="0"/>
        <v>brand_Sensodyne</v>
      </c>
      <c r="K15" t="str">
        <f t="shared" si="1"/>
        <v>0.003</v>
      </c>
      <c r="L15" t="str">
        <f t="shared" si="2"/>
        <v>(20.915)</v>
      </c>
    </row>
    <row r="16" spans="1:12" x14ac:dyDescent="0.25">
      <c r="A16">
        <f>[3]estimates!A16</f>
        <v>14</v>
      </c>
      <c r="B16" t="str">
        <f>[3]estimates!B16</f>
        <v>betaU</v>
      </c>
      <c r="C16" t="str">
        <f>[3]estimates!C16</f>
        <v>mint</v>
      </c>
      <c r="D16">
        <f>[3]estimates!D16</f>
        <v>0.1194233393413322</v>
      </c>
      <c r="E16">
        <f>[3]estimates!E16</f>
        <v>0</v>
      </c>
      <c r="F16" t="str">
        <f>[3]estimates!F16</f>
        <v>inf</v>
      </c>
      <c r="G16" t="str">
        <f>[3]estimates!G16</f>
        <v>***</v>
      </c>
      <c r="I16" t="str">
        <f t="shared" si="0"/>
        <v>betaU</v>
      </c>
      <c r="J16" t="str">
        <f t="shared" si="0"/>
        <v>mint</v>
      </c>
      <c r="K16" t="str">
        <f t="shared" si="1"/>
        <v>0.119***</v>
      </c>
      <c r="L16" t="str">
        <f t="shared" si="2"/>
        <v>(0.000)</v>
      </c>
    </row>
    <row r="17" spans="1:12" x14ac:dyDescent="0.25">
      <c r="A17">
        <f>[3]estimates!A17</f>
        <v>15</v>
      </c>
      <c r="B17" t="str">
        <f>[3]estimates!B17</f>
        <v>betaU</v>
      </c>
      <c r="C17" t="str">
        <f>[3]estimates!C17</f>
        <v>white</v>
      </c>
      <c r="D17">
        <f>[3]estimates!D17</f>
        <v>4.6659196115455548E-3</v>
      </c>
      <c r="E17">
        <f>[3]estimates!E17</f>
        <v>12.283301666155291</v>
      </c>
      <c r="F17">
        <f>[3]estimates!F17</f>
        <v>3.798587495739653E-4</v>
      </c>
      <c r="G17">
        <f>[3]estimates!G17</f>
        <v>0</v>
      </c>
      <c r="I17" t="str">
        <f t="shared" si="0"/>
        <v>betaU</v>
      </c>
      <c r="J17" t="str">
        <f t="shared" si="0"/>
        <v>white</v>
      </c>
      <c r="K17" t="str">
        <f t="shared" si="1"/>
        <v>0.005</v>
      </c>
      <c r="L17" t="str">
        <f t="shared" si="2"/>
        <v>(12.283)</v>
      </c>
    </row>
    <row r="18" spans="1:12" x14ac:dyDescent="0.25">
      <c r="A18">
        <f>[3]estimates!A18</f>
        <v>16</v>
      </c>
      <c r="B18" t="str">
        <f>[3]estimates!B18</f>
        <v>betaU</v>
      </c>
      <c r="C18" t="str">
        <f>[3]estimates!C18</f>
        <v>fluoride</v>
      </c>
      <c r="D18">
        <f>[3]estimates!D18</f>
        <v>1.885601354925263E-3</v>
      </c>
      <c r="E18">
        <f>[3]estimates!E18</f>
        <v>34.965696607240083</v>
      </c>
      <c r="F18">
        <f>[3]estimates!F18</f>
        <v>5.3927178288643777E-5</v>
      </c>
      <c r="G18">
        <f>[3]estimates!G18</f>
        <v>0</v>
      </c>
      <c r="I18" t="str">
        <f t="shared" si="0"/>
        <v>betaU</v>
      </c>
      <c r="J18" t="str">
        <f t="shared" si="0"/>
        <v>fluoride</v>
      </c>
      <c r="K18" t="str">
        <f t="shared" si="1"/>
        <v>0.002</v>
      </c>
      <c r="L18" t="str">
        <f t="shared" si="2"/>
        <v>(34.966)</v>
      </c>
    </row>
    <row r="19" spans="1:12" x14ac:dyDescent="0.25">
      <c r="A19">
        <f>[3]estimates!A19</f>
        <v>17</v>
      </c>
      <c r="B19" t="str">
        <f>[3]estimates!B19</f>
        <v>betaU</v>
      </c>
      <c r="C19" t="str">
        <f>[3]estimates!C19</f>
        <v>kids</v>
      </c>
      <c r="D19">
        <f>[3]estimates!D19</f>
        <v>0.32466752310635472</v>
      </c>
      <c r="E19">
        <f>[3]estimates!E19</f>
        <v>0</v>
      </c>
      <c r="F19" t="str">
        <f>[3]estimates!F19</f>
        <v>inf</v>
      </c>
      <c r="G19" t="str">
        <f>[3]estimates!G19</f>
        <v>***</v>
      </c>
      <c r="I19" t="str">
        <f t="shared" ref="I19:J23" si="3">B19</f>
        <v>betaU</v>
      </c>
      <c r="J19" t="str">
        <f t="shared" si="3"/>
        <v>kids</v>
      </c>
      <c r="K19" t="str">
        <f t="shared" si="1"/>
        <v>0.325***</v>
      </c>
      <c r="L19" t="str">
        <f t="shared" si="2"/>
        <v>(0.000)</v>
      </c>
    </row>
    <row r="20" spans="1:12" x14ac:dyDescent="0.25">
      <c r="A20">
        <f>[3]estimates!A20</f>
        <v>18</v>
      </c>
      <c r="B20" t="str">
        <f>[3]estimates!B20</f>
        <v>betaU</v>
      </c>
      <c r="C20" t="str">
        <f>[3]estimates!C20</f>
        <v>sizeNorm</v>
      </c>
      <c r="D20">
        <f>[3]estimates!D20</f>
        <v>-1.192521413311574E-3</v>
      </c>
      <c r="E20">
        <f>[3]estimates!E20</f>
        <v>12.194176164811401</v>
      </c>
      <c r="F20">
        <f>[3]estimates!F20</f>
        <v>-9.7794340281290944E-5</v>
      </c>
      <c r="G20">
        <f>[3]estimates!G20</f>
        <v>0</v>
      </c>
      <c r="I20" t="str">
        <f t="shared" si="3"/>
        <v>betaU</v>
      </c>
      <c r="J20" t="str">
        <f t="shared" si="3"/>
        <v>sizeNorm</v>
      </c>
      <c r="K20" t="str">
        <f t="shared" si="1"/>
        <v>-0.001</v>
      </c>
      <c r="L20" t="str">
        <f t="shared" si="2"/>
        <v>(12.194)</v>
      </c>
    </row>
    <row r="21" spans="1:12" x14ac:dyDescent="0.25">
      <c r="A21">
        <f>[3]estimates!A21</f>
        <v>19</v>
      </c>
      <c r="B21" t="str">
        <f>[3]estimates!B21</f>
        <v>betaU</v>
      </c>
      <c r="C21" t="str">
        <f>[3]estimates!C21</f>
        <v>discount</v>
      </c>
      <c r="D21">
        <f>[3]estimates!D21</f>
        <v>-2.6416411314614521E-3</v>
      </c>
      <c r="E21">
        <f>[3]estimates!E21</f>
        <v>16.28318937067684</v>
      </c>
      <c r="F21">
        <f>[3]estimates!F21</f>
        <v>-1.6223118649093301E-4</v>
      </c>
      <c r="G21">
        <f>[3]estimates!G21</f>
        <v>0</v>
      </c>
      <c r="I21" t="str">
        <f t="shared" si="3"/>
        <v>betaU</v>
      </c>
      <c r="J21" t="str">
        <f t="shared" si="3"/>
        <v>discount</v>
      </c>
      <c r="K21" t="str">
        <f t="shared" si="1"/>
        <v>-0.003</v>
      </c>
      <c r="L21" t="str">
        <f t="shared" si="2"/>
        <v>(16.283)</v>
      </c>
    </row>
    <row r="22" spans="1:12" x14ac:dyDescent="0.25">
      <c r="A22">
        <f>[3]estimates!A22</f>
        <v>20</v>
      </c>
      <c r="B22" t="str">
        <f>[3]estimates!B22</f>
        <v>betaU</v>
      </c>
      <c r="C22" t="str">
        <f>[3]estimates!C22</f>
        <v>familypack</v>
      </c>
      <c r="D22">
        <f>[3]estimates!D22</f>
        <v>3.55568959703496E-3</v>
      </c>
      <c r="E22">
        <f>[3]estimates!E22</f>
        <v>10.912573741762371</v>
      </c>
      <c r="F22">
        <f>[3]estimates!F22</f>
        <v>3.2583418734916342E-4</v>
      </c>
      <c r="G22">
        <f>[3]estimates!G22</f>
        <v>0</v>
      </c>
      <c r="I22" t="str">
        <f t="shared" si="3"/>
        <v>betaU</v>
      </c>
      <c r="J22" t="str">
        <f t="shared" si="3"/>
        <v>familypack</v>
      </c>
      <c r="K22" t="str">
        <f t="shared" si="1"/>
        <v>0.004</v>
      </c>
      <c r="L22" t="str">
        <f t="shared" si="2"/>
        <v>(10.913)</v>
      </c>
    </row>
    <row r="23" spans="1:12" x14ac:dyDescent="0.25">
      <c r="A23">
        <f>[3]estimates!A23</f>
        <v>21</v>
      </c>
      <c r="B23" t="str">
        <f>[3]estimates!B23</f>
        <v>betaU</v>
      </c>
      <c r="C23" t="str">
        <f>[3]estimates!C23</f>
        <v>priceperoz</v>
      </c>
      <c r="D23">
        <f>[3]estimates!D23</f>
        <v>-4.551350074560219E-2</v>
      </c>
      <c r="E23">
        <f>[3]estimates!E23</f>
        <v>40.375415581379663</v>
      </c>
      <c r="F23">
        <f>[3]estimates!F23</f>
        <v>-1.12725776540594E-3</v>
      </c>
      <c r="G23">
        <f>[3]estimates!G23</f>
        <v>0</v>
      </c>
      <c r="I23" t="str">
        <f t="shared" si="3"/>
        <v>betaU</v>
      </c>
      <c r="J23" t="str">
        <f t="shared" si="3"/>
        <v>priceperoz</v>
      </c>
      <c r="K23" t="str">
        <f t="shared" si="1"/>
        <v>-0.046</v>
      </c>
      <c r="L23" t="str">
        <f t="shared" si="2"/>
        <v>(40.375)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D728-08C1-4E39-AB77-926E6CF27006}">
  <dimension ref="A1:L23"/>
  <sheetViews>
    <sheetView workbookViewId="0">
      <selection activeCell="O9" sqref="O9"/>
    </sheetView>
  </sheetViews>
  <sheetFormatPr defaultRowHeight="15" x14ac:dyDescent="0.25"/>
  <cols>
    <col min="10" max="10" width="17.140625" customWidth="1"/>
  </cols>
  <sheetData>
    <row r="1" spans="1:12" x14ac:dyDescent="0.25">
      <c r="A1">
        <f>[9]estimates!A1</f>
        <v>0</v>
      </c>
      <c r="B1" t="str">
        <f>[9]estimates!B1</f>
        <v>coeficient</v>
      </c>
      <c r="C1" t="str">
        <f>[9]estimates!C1</f>
        <v>var. name</v>
      </c>
      <c r="D1" t="str">
        <f>[9]estimates!D1</f>
        <v>coefficient</v>
      </c>
      <c r="E1" t="str">
        <f>[9]estimates!E1</f>
        <v>s.e.</v>
      </c>
      <c r="F1" t="str">
        <f>[9]estimates!F1</f>
        <v>t-stat</v>
      </c>
      <c r="G1" t="str">
        <f>[9]estimates!G1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f>[9]estimates!A2</f>
        <v>0</v>
      </c>
      <c r="B2" t="str">
        <f>[9]estimates!B2</f>
        <v>betaBar</v>
      </c>
      <c r="C2" t="str">
        <f>[9]estimates!C2</f>
        <v>brand_Aquafresh</v>
      </c>
      <c r="D2">
        <f>[9]estimates!D2</f>
        <v>0.24396503437991299</v>
      </c>
      <c r="E2">
        <f>[9]estimates!E2</f>
        <v>0.24214994451561769</v>
      </c>
      <c r="F2">
        <f>[9]estimates!F2</f>
        <v>1.0074957269468969</v>
      </c>
      <c r="G2">
        <f>[9]estimates!G2</f>
        <v>0</v>
      </c>
      <c r="I2" t="str">
        <f>B2</f>
        <v>betaBar</v>
      </c>
      <c r="J2" t="str">
        <f>C2</f>
        <v>brand_Aquafresh</v>
      </c>
      <c r="K2" t="str">
        <f>TEXT(D2,"0.000")&amp;IF(G2&lt;&gt;0,G2,"")</f>
        <v>0.244</v>
      </c>
      <c r="L2" t="str">
        <f>"("&amp;TEXT(E2,"0.000")&amp;")"</f>
        <v>(0.242)</v>
      </c>
    </row>
    <row r="3" spans="1:12" x14ac:dyDescent="0.25">
      <c r="A3">
        <f>[9]estimates!A3</f>
        <v>1</v>
      </c>
      <c r="B3" t="str">
        <f>[9]estimates!B3</f>
        <v>betaBar</v>
      </c>
      <c r="C3" t="str">
        <f>[9]estimates!C3</f>
        <v>brand_Colgate</v>
      </c>
      <c r="D3">
        <f>[9]estimates!D3</f>
        <v>0.200050210670175</v>
      </c>
      <c r="E3">
        <f>[9]estimates!E3</f>
        <v>0.18852814946452101</v>
      </c>
      <c r="F3">
        <f>[9]estimates!F3</f>
        <v>1.0611158664548519</v>
      </c>
      <c r="G3">
        <f>[9]estimates!G3</f>
        <v>0</v>
      </c>
      <c r="I3" t="str">
        <f t="shared" ref="I3:J18" si="0">B3</f>
        <v>betaBar</v>
      </c>
      <c r="J3" t="str">
        <f t="shared" si="0"/>
        <v>brand_Colgate</v>
      </c>
      <c r="K3" t="str">
        <f t="shared" ref="K3:K23" si="1">TEXT(D3,"0.000")&amp;IF(G3&lt;&gt;0,G3,"")</f>
        <v>0.200</v>
      </c>
      <c r="L3" t="str">
        <f t="shared" ref="L3:L23" si="2">"("&amp;TEXT(E3,"0.000")&amp;")"</f>
        <v>(0.189)</v>
      </c>
    </row>
    <row r="4" spans="1:12" x14ac:dyDescent="0.25">
      <c r="A4">
        <f>[9]estimates!A4</f>
        <v>2</v>
      </c>
      <c r="B4" t="str">
        <f>[9]estimates!B4</f>
        <v>betaBar</v>
      </c>
      <c r="C4" t="str">
        <f>[9]estimates!C4</f>
        <v>brand_Sensodyne</v>
      </c>
      <c r="D4">
        <f>[9]estimates!D4</f>
        <v>18.358306400781139</v>
      </c>
      <c r="E4">
        <f>[9]estimates!E4</f>
        <v>0.48546977571268057</v>
      </c>
      <c r="F4">
        <f>[9]estimates!F4</f>
        <v>37.8155496371133</v>
      </c>
      <c r="G4" t="str">
        <f>[9]estimates!G4</f>
        <v>***</v>
      </c>
      <c r="I4" t="str">
        <f t="shared" si="0"/>
        <v>betaBar</v>
      </c>
      <c r="J4" t="str">
        <f t="shared" si="0"/>
        <v>brand_Sensodyne</v>
      </c>
      <c r="K4" t="str">
        <f t="shared" si="1"/>
        <v>18.358***</v>
      </c>
      <c r="L4" t="str">
        <f t="shared" si="2"/>
        <v>(0.485)</v>
      </c>
    </row>
    <row r="5" spans="1:12" x14ac:dyDescent="0.25">
      <c r="A5">
        <f>[9]estimates!A5</f>
        <v>3</v>
      </c>
      <c r="B5" t="str">
        <f>[9]estimates!B5</f>
        <v>betaBar</v>
      </c>
      <c r="C5" t="str">
        <f>[9]estimates!C5</f>
        <v>mint</v>
      </c>
      <c r="D5">
        <f>[9]estimates!D5</f>
        <v>30.690558361957049</v>
      </c>
      <c r="E5">
        <f>[9]estimates!E5</f>
        <v>0.28891783268586763</v>
      </c>
      <c r="F5">
        <f>[9]estimates!F5</f>
        <v>106.2259053954833</v>
      </c>
      <c r="G5" t="str">
        <f>[9]estimates!G5</f>
        <v>***</v>
      </c>
      <c r="I5" t="str">
        <f t="shared" si="0"/>
        <v>betaBar</v>
      </c>
      <c r="J5" t="str">
        <f t="shared" si="0"/>
        <v>mint</v>
      </c>
      <c r="K5" t="str">
        <f t="shared" si="1"/>
        <v>30.691***</v>
      </c>
      <c r="L5" t="str">
        <f t="shared" si="2"/>
        <v>(0.289)</v>
      </c>
    </row>
    <row r="6" spans="1:12" x14ac:dyDescent="0.25">
      <c r="A6">
        <f>[9]estimates!A6</f>
        <v>4</v>
      </c>
      <c r="B6" t="str">
        <f>[9]estimates!B6</f>
        <v>betaBar</v>
      </c>
      <c r="C6" t="str">
        <f>[9]estimates!C6</f>
        <v>white</v>
      </c>
      <c r="D6">
        <f>[9]estimates!D6</f>
        <v>17.34502492610935</v>
      </c>
      <c r="E6">
        <f>[9]estimates!E6</f>
        <v>0.152492758945449</v>
      </c>
      <c r="F6">
        <f>[9]estimates!F6</f>
        <v>113.7432691627945</v>
      </c>
      <c r="G6" t="str">
        <f>[9]estimates!G6</f>
        <v>***</v>
      </c>
      <c r="I6" t="str">
        <f t="shared" si="0"/>
        <v>betaBar</v>
      </c>
      <c r="J6" t="str">
        <f t="shared" si="0"/>
        <v>white</v>
      </c>
      <c r="K6" t="str">
        <f t="shared" si="1"/>
        <v>17.345***</v>
      </c>
      <c r="L6" t="str">
        <f t="shared" si="2"/>
        <v>(0.152)</v>
      </c>
    </row>
    <row r="7" spans="1:12" x14ac:dyDescent="0.25">
      <c r="A7">
        <f>[9]estimates!A7</f>
        <v>5</v>
      </c>
      <c r="B7" t="str">
        <f>[9]estimates!B7</f>
        <v>betaBar</v>
      </c>
      <c r="C7" t="str">
        <f>[9]estimates!C7</f>
        <v>fluoride</v>
      </c>
      <c r="D7">
        <f>[9]estimates!D7</f>
        <v>17.101770772882279</v>
      </c>
      <c r="E7">
        <f>[9]estimates!E7</f>
        <v>0.1344398328275988</v>
      </c>
      <c r="F7">
        <f>[9]estimates!F7</f>
        <v>127.2076170669821</v>
      </c>
      <c r="G7" t="str">
        <f>[9]estimates!G7</f>
        <v>***</v>
      </c>
      <c r="I7" t="str">
        <f t="shared" si="0"/>
        <v>betaBar</v>
      </c>
      <c r="J7" t="str">
        <f t="shared" si="0"/>
        <v>fluoride</v>
      </c>
      <c r="K7" t="str">
        <f t="shared" si="1"/>
        <v>17.102***</v>
      </c>
      <c r="L7" t="str">
        <f t="shared" si="2"/>
        <v>(0.134)</v>
      </c>
    </row>
    <row r="8" spans="1:12" x14ac:dyDescent="0.25">
      <c r="A8">
        <f>[9]estimates!A8</f>
        <v>6</v>
      </c>
      <c r="B8" t="str">
        <f>[9]estimates!B8</f>
        <v>betaBar</v>
      </c>
      <c r="C8" t="str">
        <f>[9]estimates!C8</f>
        <v>kids</v>
      </c>
      <c r="D8">
        <f>[9]estimates!D8</f>
        <v>15.446840050488881</v>
      </c>
      <c r="E8">
        <f>[9]estimates!E8</f>
        <v>0.47756236405313529</v>
      </c>
      <c r="F8">
        <f>[9]estimates!F8</f>
        <v>32.345178793800869</v>
      </c>
      <c r="G8" t="str">
        <f>[9]estimates!G8</f>
        <v>***</v>
      </c>
      <c r="I8" t="str">
        <f t="shared" si="0"/>
        <v>betaBar</v>
      </c>
      <c r="J8" t="str">
        <f t="shared" si="0"/>
        <v>kids</v>
      </c>
      <c r="K8" t="str">
        <f t="shared" si="1"/>
        <v>15.447***</v>
      </c>
      <c r="L8" t="str">
        <f t="shared" si="2"/>
        <v>(0.478)</v>
      </c>
    </row>
    <row r="9" spans="1:12" x14ac:dyDescent="0.25">
      <c r="A9">
        <f>[9]estimates!A9</f>
        <v>7</v>
      </c>
      <c r="B9" t="str">
        <f>[9]estimates!B9</f>
        <v>betaBar</v>
      </c>
      <c r="C9" t="str">
        <f>[9]estimates!C9</f>
        <v>sizeNorm</v>
      </c>
      <c r="D9">
        <f>[9]estimates!D9</f>
        <v>-0.40085565836680798</v>
      </c>
      <c r="E9">
        <f>[9]estimates!E9</f>
        <v>0.15730142795652191</v>
      </c>
      <c r="F9">
        <f>[9]estimates!F9</f>
        <v>-2.548328159345155</v>
      </c>
      <c r="G9" t="str">
        <f>[9]estimates!G9</f>
        <v>**</v>
      </c>
      <c r="I9" t="str">
        <f t="shared" si="0"/>
        <v>betaBar</v>
      </c>
      <c r="J9" t="str">
        <f t="shared" si="0"/>
        <v>sizeNorm</v>
      </c>
      <c r="K9" t="str">
        <f t="shared" si="1"/>
        <v>-0.401**</v>
      </c>
      <c r="L9" t="str">
        <f t="shared" si="2"/>
        <v>(0.157)</v>
      </c>
    </row>
    <row r="10" spans="1:12" x14ac:dyDescent="0.25">
      <c r="A10">
        <f>[9]estimates!A10</f>
        <v>8</v>
      </c>
      <c r="B10" t="str">
        <f>[9]estimates!B10</f>
        <v>betaBar</v>
      </c>
      <c r="C10" t="str">
        <f>[9]estimates!C10</f>
        <v>discount</v>
      </c>
      <c r="D10">
        <f>[9]estimates!D10</f>
        <v>-2.872994112068147</v>
      </c>
      <c r="E10">
        <f>[9]estimates!E10</f>
        <v>0.44112734700432088</v>
      </c>
      <c r="F10">
        <f>[9]estimates!F10</f>
        <v>-6.5128451717594498</v>
      </c>
      <c r="G10" t="str">
        <f>[9]estimates!G10</f>
        <v>***</v>
      </c>
      <c r="I10" t="str">
        <f t="shared" si="0"/>
        <v>betaBar</v>
      </c>
      <c r="J10" t="str">
        <f t="shared" si="0"/>
        <v>discount</v>
      </c>
      <c r="K10" t="str">
        <f t="shared" si="1"/>
        <v>-2.873***</v>
      </c>
      <c r="L10" t="str">
        <f t="shared" si="2"/>
        <v>(0.441)</v>
      </c>
    </row>
    <row r="11" spans="1:12" x14ac:dyDescent="0.25">
      <c r="A11">
        <f>[9]estimates!A11</f>
        <v>9</v>
      </c>
      <c r="B11" t="str">
        <f>[9]estimates!B11</f>
        <v>betaBar</v>
      </c>
      <c r="C11" t="str">
        <f>[9]estimates!C11</f>
        <v>familypack</v>
      </c>
      <c r="D11">
        <f>[9]estimates!D11</f>
        <v>-1.0842452095540771</v>
      </c>
      <c r="E11">
        <f>[9]estimates!E11</f>
        <v>0.26174919011927261</v>
      </c>
      <c r="F11">
        <f>[9]estimates!F11</f>
        <v>-4.1423058809084141</v>
      </c>
      <c r="G11" t="str">
        <f>[9]estimates!G11</f>
        <v>***</v>
      </c>
      <c r="I11" t="str">
        <f t="shared" si="0"/>
        <v>betaBar</v>
      </c>
      <c r="J11" t="str">
        <f t="shared" si="0"/>
        <v>familypack</v>
      </c>
      <c r="K11" t="str">
        <f t="shared" si="1"/>
        <v>-1.084***</v>
      </c>
      <c r="L11" t="str">
        <f t="shared" si="2"/>
        <v>(0.262)</v>
      </c>
    </row>
    <row r="12" spans="1:12" x14ac:dyDescent="0.25">
      <c r="A12">
        <f>[9]estimates!A12</f>
        <v>10</v>
      </c>
      <c r="B12" t="str">
        <f>[9]estimates!B12</f>
        <v>betaBar</v>
      </c>
      <c r="C12" t="str">
        <f>[9]estimates!C12</f>
        <v>priceperoz</v>
      </c>
      <c r="D12">
        <f>[9]estimates!D12</f>
        <v>-30.254169930849901</v>
      </c>
      <c r="E12">
        <f>[9]estimates!E12</f>
        <v>3.9253306781564561</v>
      </c>
      <c r="F12">
        <f>[9]estimates!F12</f>
        <v>-7.7074194281789454</v>
      </c>
      <c r="G12" t="str">
        <f>[9]estimates!G12</f>
        <v>***</v>
      </c>
      <c r="I12" t="str">
        <f t="shared" si="0"/>
        <v>betaBar</v>
      </c>
      <c r="J12" t="str">
        <f t="shared" si="0"/>
        <v>priceperoz</v>
      </c>
      <c r="K12" t="str">
        <f t="shared" si="1"/>
        <v>-30.254***</v>
      </c>
      <c r="L12" t="str">
        <f t="shared" si="2"/>
        <v>(3.925)</v>
      </c>
    </row>
    <row r="13" spans="1:12" x14ac:dyDescent="0.25">
      <c r="A13">
        <f>[9]estimates!A13</f>
        <v>11</v>
      </c>
      <c r="B13" t="str">
        <f>[9]estimates!B13</f>
        <v>betaU</v>
      </c>
      <c r="C13" t="str">
        <f>[9]estimates!C13</f>
        <v>brand_Aquafresh</v>
      </c>
      <c r="D13">
        <f>[9]estimates!D13</f>
        <v>-7.0184031322251513E-3</v>
      </c>
      <c r="E13">
        <f>[9]estimates!E13</f>
        <v>0.94011571458468191</v>
      </c>
      <c r="F13">
        <f>[9]estimates!F13</f>
        <v>-7.465467307208767E-3</v>
      </c>
      <c r="G13">
        <f>[9]estimates!G13</f>
        <v>0</v>
      </c>
      <c r="I13" t="str">
        <f t="shared" si="0"/>
        <v>betaU</v>
      </c>
      <c r="J13" t="str">
        <f t="shared" si="0"/>
        <v>brand_Aquafresh</v>
      </c>
      <c r="K13" t="str">
        <f t="shared" si="1"/>
        <v>-0.007</v>
      </c>
      <c r="L13" t="str">
        <f t="shared" si="2"/>
        <v>(0.940)</v>
      </c>
    </row>
    <row r="14" spans="1:12" x14ac:dyDescent="0.25">
      <c r="A14">
        <f>[9]estimates!A14</f>
        <v>12</v>
      </c>
      <c r="B14" t="str">
        <f>[9]estimates!B14</f>
        <v>betaU</v>
      </c>
      <c r="C14" t="str">
        <f>[9]estimates!C14</f>
        <v>brand_Colgate</v>
      </c>
      <c r="D14">
        <f>[9]estimates!D14</f>
        <v>-2.210537913926483E-2</v>
      </c>
      <c r="E14">
        <f>[9]estimates!E14</f>
        <v>1.4074036991680581</v>
      </c>
      <c r="F14">
        <f>[9]estimates!F14</f>
        <v>-1.5706494982450109E-2</v>
      </c>
      <c r="G14">
        <f>[9]estimates!G14</f>
        <v>0</v>
      </c>
      <c r="I14" t="str">
        <f t="shared" si="0"/>
        <v>betaU</v>
      </c>
      <c r="J14" t="str">
        <f t="shared" si="0"/>
        <v>brand_Colgate</v>
      </c>
      <c r="K14" t="str">
        <f t="shared" si="1"/>
        <v>-0.022</v>
      </c>
      <c r="L14" t="str">
        <f t="shared" si="2"/>
        <v>(1.407)</v>
      </c>
    </row>
    <row r="15" spans="1:12" x14ac:dyDescent="0.25">
      <c r="A15">
        <f>[9]estimates!A15</f>
        <v>13</v>
      </c>
      <c r="B15" t="str">
        <f>[9]estimates!B15</f>
        <v>betaU</v>
      </c>
      <c r="C15" t="str">
        <f>[9]estimates!C15</f>
        <v>brand_Sensodyne</v>
      </c>
      <c r="D15">
        <f>[9]estimates!D15</f>
        <v>-0.13646639847607181</v>
      </c>
      <c r="E15">
        <f>[9]estimates!E15</f>
        <v>0.76381418054973715</v>
      </c>
      <c r="F15">
        <f>[9]estimates!F15</f>
        <v>-0.17866439502059689</v>
      </c>
      <c r="G15">
        <f>[9]estimates!G15</f>
        <v>0</v>
      </c>
      <c r="I15" t="str">
        <f t="shared" si="0"/>
        <v>betaU</v>
      </c>
      <c r="J15" t="str">
        <f t="shared" si="0"/>
        <v>brand_Sensodyne</v>
      </c>
      <c r="K15" t="str">
        <f t="shared" si="1"/>
        <v>-0.136</v>
      </c>
      <c r="L15" t="str">
        <f t="shared" si="2"/>
        <v>(0.764)</v>
      </c>
    </row>
    <row r="16" spans="1:12" x14ac:dyDescent="0.25">
      <c r="A16">
        <f>[9]estimates!A16</f>
        <v>14</v>
      </c>
      <c r="B16" t="str">
        <f>[9]estimates!B16</f>
        <v>betaU</v>
      </c>
      <c r="C16" t="str">
        <f>[9]estimates!C16</f>
        <v>mint</v>
      </c>
      <c r="D16">
        <f>[9]estimates!D16</f>
        <v>-1.2212339809578881E-2</v>
      </c>
      <c r="E16">
        <f>[9]estimates!E16</f>
        <v>2.1843671729395302</v>
      </c>
      <c r="F16">
        <f>[9]estimates!F16</f>
        <v>-5.5907907612183089E-3</v>
      </c>
      <c r="G16">
        <f>[9]estimates!G16</f>
        <v>0</v>
      </c>
      <c r="I16" t="str">
        <f t="shared" si="0"/>
        <v>betaU</v>
      </c>
      <c r="J16" t="str">
        <f t="shared" si="0"/>
        <v>mint</v>
      </c>
      <c r="K16" t="str">
        <f t="shared" si="1"/>
        <v>-0.012</v>
      </c>
      <c r="L16" t="str">
        <f t="shared" si="2"/>
        <v>(2.184)</v>
      </c>
    </row>
    <row r="17" spans="1:12" x14ac:dyDescent="0.25">
      <c r="A17">
        <f>[9]estimates!A17</f>
        <v>15</v>
      </c>
      <c r="B17" t="str">
        <f>[9]estimates!B17</f>
        <v>betaU</v>
      </c>
      <c r="C17" t="str">
        <f>[9]estimates!C17</f>
        <v>white</v>
      </c>
      <c r="D17">
        <f>[9]estimates!D17</f>
        <v>5.1367104556991816E-3</v>
      </c>
      <c r="E17">
        <f>[9]estimates!E17</f>
        <v>5.165210202958221</v>
      </c>
      <c r="F17">
        <f>[9]estimates!F17</f>
        <v>9.9448236448485341E-4</v>
      </c>
      <c r="G17">
        <f>[9]estimates!G17</f>
        <v>0</v>
      </c>
      <c r="I17" t="str">
        <f t="shared" si="0"/>
        <v>betaU</v>
      </c>
      <c r="J17" t="str">
        <f t="shared" si="0"/>
        <v>white</v>
      </c>
      <c r="K17" t="str">
        <f t="shared" si="1"/>
        <v>0.005</v>
      </c>
      <c r="L17" t="str">
        <f t="shared" si="2"/>
        <v>(5.165)</v>
      </c>
    </row>
    <row r="18" spans="1:12" x14ac:dyDescent="0.25">
      <c r="A18">
        <f>[9]estimates!A18</f>
        <v>16</v>
      </c>
      <c r="B18" t="str">
        <f>[9]estimates!B18</f>
        <v>betaU</v>
      </c>
      <c r="C18" t="str">
        <f>[9]estimates!C18</f>
        <v>fluoride</v>
      </c>
      <c r="D18">
        <f>[9]estimates!D18</f>
        <v>1.428622459263415E-2</v>
      </c>
      <c r="E18">
        <f>[9]estimates!E18</f>
        <v>2.8641925581917071</v>
      </c>
      <c r="F18">
        <f>[9]estimates!F18</f>
        <v>4.9878715562523789E-3</v>
      </c>
      <c r="G18">
        <f>[9]estimates!G18</f>
        <v>0</v>
      </c>
      <c r="I18" t="str">
        <f t="shared" si="0"/>
        <v>betaU</v>
      </c>
      <c r="J18" t="str">
        <f t="shared" si="0"/>
        <v>fluoride</v>
      </c>
      <c r="K18" t="str">
        <f t="shared" si="1"/>
        <v>0.014</v>
      </c>
      <c r="L18" t="str">
        <f t="shared" si="2"/>
        <v>(2.864)</v>
      </c>
    </row>
    <row r="19" spans="1:12" x14ac:dyDescent="0.25">
      <c r="A19">
        <f>[9]estimates!A19</f>
        <v>17</v>
      </c>
      <c r="B19" t="str">
        <f>[9]estimates!B19</f>
        <v>betaU</v>
      </c>
      <c r="C19" t="str">
        <f>[9]estimates!C19</f>
        <v>kids</v>
      </c>
      <c r="D19">
        <f>[9]estimates!D19</f>
        <v>3.6632683528477823E-2</v>
      </c>
      <c r="E19">
        <f>[9]estimates!E19</f>
        <v>4.5928814345763671</v>
      </c>
      <c r="F19">
        <f>[9]estimates!F19</f>
        <v>7.9759697806909974E-3</v>
      </c>
      <c r="G19">
        <f>[9]estimates!G19</f>
        <v>0</v>
      </c>
      <c r="I19" t="str">
        <f t="shared" ref="I19:J23" si="3">B19</f>
        <v>betaU</v>
      </c>
      <c r="J19" t="str">
        <f t="shared" si="3"/>
        <v>kids</v>
      </c>
      <c r="K19" t="str">
        <f t="shared" si="1"/>
        <v>0.037</v>
      </c>
      <c r="L19" t="str">
        <f t="shared" si="2"/>
        <v>(4.593)</v>
      </c>
    </row>
    <row r="20" spans="1:12" x14ac:dyDescent="0.25">
      <c r="A20">
        <f>[9]estimates!A20</f>
        <v>18</v>
      </c>
      <c r="B20" t="str">
        <f>[9]estimates!B20</f>
        <v>betaU</v>
      </c>
      <c r="C20" t="str">
        <f>[9]estimates!C20</f>
        <v>sizeNorm</v>
      </c>
      <c r="D20">
        <f>[9]estimates!D20</f>
        <v>-9.8997356312511779E-3</v>
      </c>
      <c r="E20">
        <f>[9]estimates!E20</f>
        <v>2.4184369135684149</v>
      </c>
      <c r="F20">
        <f>[9]estimates!F20</f>
        <v>-4.0934438172480891E-3</v>
      </c>
      <c r="G20">
        <f>[9]estimates!G20</f>
        <v>0</v>
      </c>
      <c r="I20" t="str">
        <f t="shared" si="3"/>
        <v>betaU</v>
      </c>
      <c r="J20" t="str">
        <f t="shared" si="3"/>
        <v>sizeNorm</v>
      </c>
      <c r="K20" t="str">
        <f t="shared" si="1"/>
        <v>-0.010</v>
      </c>
      <c r="L20" t="str">
        <f t="shared" si="2"/>
        <v>(2.418)</v>
      </c>
    </row>
    <row r="21" spans="1:12" x14ac:dyDescent="0.25">
      <c r="A21">
        <f>[9]estimates!A21</f>
        <v>19</v>
      </c>
      <c r="B21" t="str">
        <f>[9]estimates!B21</f>
        <v>betaU</v>
      </c>
      <c r="C21" t="str">
        <f>[9]estimates!C21</f>
        <v>discount</v>
      </c>
      <c r="D21">
        <f>[9]estimates!D21</f>
        <v>5.0627233288617991E-2</v>
      </c>
      <c r="E21">
        <f>[9]estimates!E21</f>
        <v>3.8820199080696498</v>
      </c>
      <c r="F21">
        <f>[9]estimates!F21</f>
        <v>1.3041466681656609E-2</v>
      </c>
      <c r="G21">
        <f>[9]estimates!G21</f>
        <v>0</v>
      </c>
      <c r="I21" t="str">
        <f t="shared" si="3"/>
        <v>betaU</v>
      </c>
      <c r="J21" t="str">
        <f t="shared" si="3"/>
        <v>discount</v>
      </c>
      <c r="K21" t="str">
        <f t="shared" si="1"/>
        <v>0.051</v>
      </c>
      <c r="L21" t="str">
        <f t="shared" si="2"/>
        <v>(3.882)</v>
      </c>
    </row>
    <row r="22" spans="1:12" x14ac:dyDescent="0.25">
      <c r="A22">
        <f>[9]estimates!A22</f>
        <v>20</v>
      </c>
      <c r="B22" t="str">
        <f>[9]estimates!B22</f>
        <v>betaU</v>
      </c>
      <c r="C22" t="str">
        <f>[9]estimates!C22</f>
        <v>familypack</v>
      </c>
      <c r="D22">
        <f>[9]estimates!D22</f>
        <v>6.0776265802291018E-3</v>
      </c>
      <c r="E22">
        <f>[9]estimates!E22</f>
        <v>1.5701190521635371</v>
      </c>
      <c r="F22">
        <f>[9]estimates!F22</f>
        <v>3.8708062117038008E-3</v>
      </c>
      <c r="G22">
        <f>[9]estimates!G22</f>
        <v>0</v>
      </c>
      <c r="I22" t="str">
        <f t="shared" si="3"/>
        <v>betaU</v>
      </c>
      <c r="J22" t="str">
        <f t="shared" si="3"/>
        <v>familypack</v>
      </c>
      <c r="K22" t="str">
        <f t="shared" si="1"/>
        <v>0.006</v>
      </c>
      <c r="L22" t="str">
        <f t="shared" si="2"/>
        <v>(1.570)</v>
      </c>
    </row>
    <row r="23" spans="1:12" x14ac:dyDescent="0.25">
      <c r="A23">
        <f>[9]estimates!A23</f>
        <v>21</v>
      </c>
      <c r="B23" t="str">
        <f>[9]estimates!B23</f>
        <v>betaU</v>
      </c>
      <c r="C23" t="str">
        <f>[9]estimates!C23</f>
        <v>priceperoz</v>
      </c>
      <c r="D23">
        <f>[9]estimates!D23</f>
        <v>-0.14330301614818811</v>
      </c>
      <c r="E23">
        <f>[9]estimates!E23</f>
        <v>19.603626238621811</v>
      </c>
      <c r="F23">
        <f>[9]estimates!F23</f>
        <v>-7.3100259311137906E-3</v>
      </c>
      <c r="G23">
        <f>[9]estimates!G23</f>
        <v>0</v>
      </c>
      <c r="I23" t="str">
        <f t="shared" si="3"/>
        <v>betaU</v>
      </c>
      <c r="J23" t="str">
        <f t="shared" si="3"/>
        <v>priceperoz</v>
      </c>
      <c r="K23" t="str">
        <f t="shared" si="1"/>
        <v>-0.143</v>
      </c>
      <c r="L23" t="str">
        <f t="shared" si="2"/>
        <v>(19.604)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CB352-4426-4B5F-A370-847475F769F7}">
  <dimension ref="A1:L35"/>
  <sheetViews>
    <sheetView topLeftCell="A7" workbookViewId="0">
      <selection activeCell="O30" sqref="O30"/>
    </sheetView>
  </sheetViews>
  <sheetFormatPr defaultRowHeight="15" x14ac:dyDescent="0.25"/>
  <cols>
    <col min="3" max="3" width="17.28515625" customWidth="1"/>
    <col min="10" max="10" width="30.5703125" customWidth="1"/>
  </cols>
  <sheetData>
    <row r="1" spans="1:12" x14ac:dyDescent="0.25">
      <c r="A1">
        <f>[4]estimates!A1</f>
        <v>0</v>
      </c>
      <c r="B1" t="str">
        <f>[4]estimates!B1</f>
        <v>coeficient</v>
      </c>
      <c r="C1" t="str">
        <f>[4]estimates!C1</f>
        <v>var. name</v>
      </c>
      <c r="D1" t="str">
        <f>[4]estimates!D1</f>
        <v>coefficient</v>
      </c>
      <c r="E1" t="str">
        <f>[4]estimates!E1</f>
        <v>s.e.</v>
      </c>
      <c r="F1" t="str">
        <f>[4]estimates!F1</f>
        <v>t-stat</v>
      </c>
      <c r="G1" t="str">
        <f>[4]estimates!G1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f>[4]estimates!A2</f>
        <v>0</v>
      </c>
      <c r="B2" t="str">
        <f>[4]estimates!B2</f>
        <v>betaBar</v>
      </c>
      <c r="C2" t="str">
        <f>[4]estimates!C2</f>
        <v>brand_Aquafresh</v>
      </c>
      <c r="D2">
        <f>[4]estimates!D2</f>
        <v>-6.1902620616891593</v>
      </c>
      <c r="E2">
        <f>[4]estimates!E2</f>
        <v>4.9791706594288852E-2</v>
      </c>
      <c r="F2">
        <f>[4]estimates!F2</f>
        <v>-124.32315510148</v>
      </c>
      <c r="G2" t="str">
        <f>[4]estimates!G2</f>
        <v>***</v>
      </c>
      <c r="I2" t="str">
        <f>B2</f>
        <v>betaBar</v>
      </c>
      <c r="J2" t="str">
        <f>C2</f>
        <v>brand_Aquafresh</v>
      </c>
      <c r="K2" t="str">
        <f>TEXT(D2,"0.000")&amp;IF(G2&lt;&gt;0,G2,"")</f>
        <v>-6.190***</v>
      </c>
      <c r="L2" t="str">
        <f>"("&amp;TEXT(E2,"0.000")&amp;")"</f>
        <v>(0.050)</v>
      </c>
    </row>
    <row r="3" spans="1:12" x14ac:dyDescent="0.25">
      <c r="A3">
        <f>[4]estimates!A3</f>
        <v>1</v>
      </c>
      <c r="B3" t="str">
        <f>[4]estimates!B3</f>
        <v>betaBar</v>
      </c>
      <c r="C3" t="str">
        <f>[4]estimates!C3</f>
        <v>brand_Colgate</v>
      </c>
      <c r="D3">
        <f>[4]estimates!D3</f>
        <v>7.5836042023067733</v>
      </c>
      <c r="E3">
        <f>[4]estimates!E3</f>
        <v>6.2703211396370459E-2</v>
      </c>
      <c r="F3">
        <f>[4]estimates!F3</f>
        <v>120.94443065073609</v>
      </c>
      <c r="G3" t="str">
        <f>[4]estimates!G3</f>
        <v>***</v>
      </c>
      <c r="I3" t="str">
        <f t="shared" ref="I3:J18" si="0">B3</f>
        <v>betaBar</v>
      </c>
      <c r="J3" t="str">
        <f t="shared" si="0"/>
        <v>brand_Colgate</v>
      </c>
      <c r="K3" t="str">
        <f t="shared" ref="K3:K23" si="1">TEXT(D3,"0.000")&amp;IF(G3&lt;&gt;0,G3,"")</f>
        <v>7.584***</v>
      </c>
      <c r="L3" t="str">
        <f t="shared" ref="L3:L23" si="2">"("&amp;TEXT(E3,"0.000")&amp;")"</f>
        <v>(0.063)</v>
      </c>
    </row>
    <row r="4" spans="1:12" x14ac:dyDescent="0.25">
      <c r="A4">
        <f>[4]estimates!A4</f>
        <v>2</v>
      </c>
      <c r="B4" t="str">
        <f>[4]estimates!B4</f>
        <v>betaBar</v>
      </c>
      <c r="C4" t="str">
        <f>[4]estimates!C4</f>
        <v>brand_Sensodyne</v>
      </c>
      <c r="D4">
        <f>[4]estimates!D4</f>
        <v>-5.5303628836458332</v>
      </c>
      <c r="E4">
        <f>[4]estimates!E4</f>
        <v>3.6017686189665062E-2</v>
      </c>
      <c r="F4">
        <f>[4]estimates!F4</f>
        <v>-153.5457567852518</v>
      </c>
      <c r="G4" t="str">
        <f>[4]estimates!G4</f>
        <v>***</v>
      </c>
      <c r="I4" t="str">
        <f t="shared" si="0"/>
        <v>betaBar</v>
      </c>
      <c r="J4" t="str">
        <f t="shared" si="0"/>
        <v>brand_Sensodyne</v>
      </c>
      <c r="K4" t="str">
        <f t="shared" si="1"/>
        <v>-5.530***</v>
      </c>
      <c r="L4" t="str">
        <f t="shared" si="2"/>
        <v>(0.036)</v>
      </c>
    </row>
    <row r="5" spans="1:12" x14ac:dyDescent="0.25">
      <c r="A5">
        <f>[4]estimates!A5</f>
        <v>3</v>
      </c>
      <c r="B5" t="str">
        <f>[4]estimates!B5</f>
        <v>betaBar</v>
      </c>
      <c r="C5" t="str">
        <f>[4]estimates!C5</f>
        <v>mint</v>
      </c>
      <c r="D5">
        <f>[4]estimates!D5</f>
        <v>1.7655585641360669</v>
      </c>
      <c r="E5">
        <f>[4]estimates!E5</f>
        <v>7.3807183735071946E-2</v>
      </c>
      <c r="F5">
        <f>[4]estimates!F5</f>
        <v>23.921229273202879</v>
      </c>
      <c r="G5" t="str">
        <f>[4]estimates!G5</f>
        <v>***</v>
      </c>
      <c r="I5" t="str">
        <f t="shared" si="0"/>
        <v>betaBar</v>
      </c>
      <c r="J5" t="str">
        <f t="shared" si="0"/>
        <v>mint</v>
      </c>
      <c r="K5" t="str">
        <f t="shared" si="1"/>
        <v>1.766***</v>
      </c>
      <c r="L5" t="str">
        <f t="shared" si="2"/>
        <v>(0.074)</v>
      </c>
    </row>
    <row r="6" spans="1:12" x14ac:dyDescent="0.25">
      <c r="A6">
        <f>[4]estimates!A6</f>
        <v>4</v>
      </c>
      <c r="B6" t="str">
        <f>[4]estimates!B6</f>
        <v>betaBar</v>
      </c>
      <c r="C6" t="str">
        <f>[4]estimates!C6</f>
        <v>white</v>
      </c>
      <c r="D6">
        <f>[4]estimates!D6</f>
        <v>-14.11526463126558</v>
      </c>
      <c r="E6">
        <f>[4]estimates!E6</f>
        <v>4.7136314132167963E-2</v>
      </c>
      <c r="F6">
        <f>[4]estimates!F6</f>
        <v>-299.45626617488722</v>
      </c>
      <c r="G6" t="str">
        <f>[4]estimates!G6</f>
        <v>***</v>
      </c>
      <c r="I6" t="str">
        <f t="shared" si="0"/>
        <v>betaBar</v>
      </c>
      <c r="J6" t="str">
        <f t="shared" si="0"/>
        <v>white</v>
      </c>
      <c r="K6" t="str">
        <f t="shared" si="1"/>
        <v>-14.115***</v>
      </c>
      <c r="L6" t="str">
        <f t="shared" si="2"/>
        <v>(0.047)</v>
      </c>
    </row>
    <row r="7" spans="1:12" x14ac:dyDescent="0.25">
      <c r="A7">
        <f>[4]estimates!A7</f>
        <v>5</v>
      </c>
      <c r="B7" t="str">
        <f>[4]estimates!B7</f>
        <v>betaBar</v>
      </c>
      <c r="C7" t="str">
        <f>[4]estimates!C7</f>
        <v>fluoride</v>
      </c>
      <c r="D7">
        <f>[4]estimates!D7</f>
        <v>-8.3929515292432981</v>
      </c>
      <c r="E7">
        <f>[4]estimates!E7</f>
        <v>2.6138512317904969E-2</v>
      </c>
      <c r="F7">
        <f>[4]estimates!F7</f>
        <v>-321.09522635280581</v>
      </c>
      <c r="G7" t="str">
        <f>[4]estimates!G7</f>
        <v>***</v>
      </c>
      <c r="I7" t="str">
        <f t="shared" si="0"/>
        <v>betaBar</v>
      </c>
      <c r="J7" t="str">
        <f t="shared" si="0"/>
        <v>fluoride</v>
      </c>
      <c r="K7" t="str">
        <f t="shared" si="1"/>
        <v>-8.393***</v>
      </c>
      <c r="L7" t="str">
        <f t="shared" si="2"/>
        <v>(0.026)</v>
      </c>
    </row>
    <row r="8" spans="1:12" x14ac:dyDescent="0.25">
      <c r="A8">
        <f>[4]estimates!A8</f>
        <v>6</v>
      </c>
      <c r="B8" t="str">
        <f>[4]estimates!B8</f>
        <v>betaBar</v>
      </c>
      <c r="C8" t="str">
        <f>[4]estimates!C8</f>
        <v>kids</v>
      </c>
      <c r="D8">
        <f>[4]estimates!D8</f>
        <v>-11.97213196173097</v>
      </c>
      <c r="E8">
        <f>[4]estimates!E8</f>
        <v>0.1843215271143889</v>
      </c>
      <c r="F8">
        <f>[4]estimates!F8</f>
        <v>-64.952434743561639</v>
      </c>
      <c r="G8" t="str">
        <f>[4]estimates!G8</f>
        <v>***</v>
      </c>
      <c r="I8" t="str">
        <f t="shared" si="0"/>
        <v>betaBar</v>
      </c>
      <c r="J8" t="str">
        <f t="shared" si="0"/>
        <v>kids</v>
      </c>
      <c r="K8" t="str">
        <f t="shared" si="1"/>
        <v>-11.972***</v>
      </c>
      <c r="L8" t="str">
        <f t="shared" si="2"/>
        <v>(0.184)</v>
      </c>
    </row>
    <row r="9" spans="1:12" x14ac:dyDescent="0.25">
      <c r="A9">
        <f>[4]estimates!A9</f>
        <v>7</v>
      </c>
      <c r="B9" t="str">
        <f>[4]estimates!B9</f>
        <v>betaBar</v>
      </c>
      <c r="C9" t="str">
        <f>[4]estimates!C9</f>
        <v>sizeNorm</v>
      </c>
      <c r="D9">
        <f>[4]estimates!D9</f>
        <v>-10.91739025503734</v>
      </c>
      <c r="E9">
        <f>[4]estimates!E9</f>
        <v>3.9511852049621883E-2</v>
      </c>
      <c r="F9">
        <f>[4]estimates!F9</f>
        <v>-276.30672035637502</v>
      </c>
      <c r="G9" t="str">
        <f>[4]estimates!G9</f>
        <v>***</v>
      </c>
      <c r="I9" t="str">
        <f t="shared" si="0"/>
        <v>betaBar</v>
      </c>
      <c r="J9" t="str">
        <f t="shared" si="0"/>
        <v>sizeNorm</v>
      </c>
      <c r="K9" t="str">
        <f t="shared" si="1"/>
        <v>-10.917***</v>
      </c>
      <c r="L9" t="str">
        <f t="shared" si="2"/>
        <v>(0.040)</v>
      </c>
    </row>
    <row r="10" spans="1:12" x14ac:dyDescent="0.25">
      <c r="A10">
        <f>[4]estimates!A10</f>
        <v>8</v>
      </c>
      <c r="B10" t="str">
        <f>[4]estimates!B10</f>
        <v>betaBar</v>
      </c>
      <c r="C10" t="str">
        <f>[4]estimates!C10</f>
        <v>discount</v>
      </c>
      <c r="D10">
        <f>[4]estimates!D10</f>
        <v>2.7211578884922138</v>
      </c>
      <c r="E10">
        <f>[4]estimates!E10</f>
        <v>3.6669205598516941E-2</v>
      </c>
      <c r="F10">
        <f>[4]estimates!F10</f>
        <v>74.208258512212481</v>
      </c>
      <c r="G10" t="str">
        <f>[4]estimates!G10</f>
        <v>***</v>
      </c>
      <c r="I10" t="str">
        <f t="shared" si="0"/>
        <v>betaBar</v>
      </c>
      <c r="J10" t="str">
        <f t="shared" si="0"/>
        <v>discount</v>
      </c>
      <c r="K10" t="str">
        <f t="shared" si="1"/>
        <v>2.721***</v>
      </c>
      <c r="L10" t="str">
        <f t="shared" si="2"/>
        <v>(0.037)</v>
      </c>
    </row>
    <row r="11" spans="1:12" x14ac:dyDescent="0.25">
      <c r="A11">
        <f>[4]estimates!A11</f>
        <v>9</v>
      </c>
      <c r="B11" t="str">
        <f>[4]estimates!B11</f>
        <v>betaBar</v>
      </c>
      <c r="C11" t="str">
        <f>[4]estimates!C11</f>
        <v>familypack</v>
      </c>
      <c r="D11">
        <f>[4]estimates!D11</f>
        <v>3.5664080131775782</v>
      </c>
      <c r="E11">
        <f>[4]estimates!E11</f>
        <v>0.1351505535411541</v>
      </c>
      <c r="F11">
        <f>[4]estimates!F11</f>
        <v>26.388408480262619</v>
      </c>
      <c r="G11" t="str">
        <f>[4]estimates!G11</f>
        <v>***</v>
      </c>
      <c r="I11" t="str">
        <f t="shared" si="0"/>
        <v>betaBar</v>
      </c>
      <c r="J11" t="str">
        <f t="shared" si="0"/>
        <v>familypack</v>
      </c>
      <c r="K11" t="str">
        <f t="shared" si="1"/>
        <v>3.566***</v>
      </c>
      <c r="L11" t="str">
        <f t="shared" si="2"/>
        <v>(0.135)</v>
      </c>
    </row>
    <row r="12" spans="1:12" x14ac:dyDescent="0.25">
      <c r="A12">
        <f>[4]estimates!A12</f>
        <v>10</v>
      </c>
      <c r="B12" t="str">
        <f>[4]estimates!B12</f>
        <v>betaBar</v>
      </c>
      <c r="C12" t="str">
        <f>[4]estimates!C12</f>
        <v>priceperoz</v>
      </c>
      <c r="D12">
        <f>[4]estimates!D12</f>
        <v>-45.573582193472802</v>
      </c>
      <c r="E12">
        <f>[4]estimates!E12</f>
        <v>6.7648690193035765E-2</v>
      </c>
      <c r="F12">
        <f>[4]estimates!F12</f>
        <v>-673.68018602323912</v>
      </c>
      <c r="G12" t="str">
        <f>[4]estimates!G12</f>
        <v>***</v>
      </c>
      <c r="I12" t="str">
        <f t="shared" si="0"/>
        <v>betaBar</v>
      </c>
      <c r="J12" t="str">
        <f t="shared" si="0"/>
        <v>priceperoz</v>
      </c>
      <c r="K12" t="str">
        <f t="shared" si="1"/>
        <v>-45.574***</v>
      </c>
      <c r="L12" t="str">
        <f t="shared" si="2"/>
        <v>(0.068)</v>
      </c>
    </row>
    <row r="13" spans="1:12" x14ac:dyDescent="0.25">
      <c r="A13">
        <f>[4]estimates!A13</f>
        <v>11</v>
      </c>
      <c r="B13" t="str">
        <f>[4]estimates!B13</f>
        <v>betaO</v>
      </c>
      <c r="C13" t="str">
        <f>[4]estimates!C13</f>
        <v>priceperoz_inc</v>
      </c>
      <c r="D13">
        <f>[4]estimates!D13</f>
        <v>-3.2482821168247091</v>
      </c>
      <c r="E13">
        <f>[4]estimates!E13</f>
        <v>1.6994831917533311</v>
      </c>
      <c r="F13">
        <f>[4]estimates!F13</f>
        <v>-1.91133524155276</v>
      </c>
      <c r="G13" t="str">
        <f>[4]estimates!G13</f>
        <v>*</v>
      </c>
      <c r="I13" t="str">
        <f t="shared" si="0"/>
        <v>betaO</v>
      </c>
      <c r="J13" t="str">
        <f t="shared" si="0"/>
        <v>priceperoz_inc</v>
      </c>
      <c r="K13" t="str">
        <f t="shared" si="1"/>
        <v>-3.248*</v>
      </c>
      <c r="L13" t="str">
        <f t="shared" si="2"/>
        <v>(1.699)</v>
      </c>
    </row>
    <row r="14" spans="1:12" x14ac:dyDescent="0.25">
      <c r="A14">
        <f>[4]estimates!A14</f>
        <v>12</v>
      </c>
      <c r="B14" t="str">
        <f>[4]estimates!B14</f>
        <v>betaO</v>
      </c>
      <c r="C14" t="str">
        <f>[4]estimates!C14</f>
        <v>discount_inc</v>
      </c>
      <c r="D14">
        <f>[4]estimates!D14</f>
        <v>0.20920548289438021</v>
      </c>
      <c r="E14">
        <f>[4]estimates!E14</f>
        <v>0.43192700245033983</v>
      </c>
      <c r="F14">
        <f>[4]estimates!F14</f>
        <v>0.48435379521898109</v>
      </c>
      <c r="G14">
        <f>[4]estimates!G14</f>
        <v>0</v>
      </c>
      <c r="I14" t="str">
        <f t="shared" si="0"/>
        <v>betaO</v>
      </c>
      <c r="J14" t="str">
        <f t="shared" si="0"/>
        <v>discount_inc</v>
      </c>
      <c r="K14" t="str">
        <f t="shared" si="1"/>
        <v>0.209</v>
      </c>
      <c r="L14" t="str">
        <f t="shared" si="2"/>
        <v>(0.432)</v>
      </c>
    </row>
    <row r="15" spans="1:12" x14ac:dyDescent="0.25">
      <c r="A15">
        <f>[4]estimates!A15</f>
        <v>13</v>
      </c>
      <c r="B15" t="str">
        <f>[4]estimates!B15</f>
        <v>betaO</v>
      </c>
      <c r="C15" t="str">
        <f>[4]estimates!C15</f>
        <v>mint_purchase_InStore</v>
      </c>
      <c r="D15">
        <f>[4]estimates!D15</f>
        <v>-2.229477996849051</v>
      </c>
      <c r="E15">
        <f>[4]estimates!E15</f>
        <v>0.1641013225268258</v>
      </c>
      <c r="F15">
        <f>[4]estimates!F15</f>
        <v>-13.585984332847749</v>
      </c>
      <c r="G15" t="str">
        <f>[4]estimates!G15</f>
        <v>***</v>
      </c>
      <c r="I15" t="str">
        <f t="shared" si="0"/>
        <v>betaO</v>
      </c>
      <c r="J15" t="str">
        <f t="shared" si="0"/>
        <v>mint_purchase_InStore</v>
      </c>
      <c r="K15" t="str">
        <f t="shared" si="1"/>
        <v>-2.229***</v>
      </c>
      <c r="L15" t="str">
        <f t="shared" si="2"/>
        <v>(0.164)</v>
      </c>
    </row>
    <row r="16" spans="1:12" x14ac:dyDescent="0.25">
      <c r="A16">
        <f>[4]estimates!A16</f>
        <v>14</v>
      </c>
      <c r="B16" t="str">
        <f>[4]estimates!B16</f>
        <v>betaO</v>
      </c>
      <c r="C16" t="str">
        <f>[4]estimates!C16</f>
        <v>fluoride_purchase_InStore</v>
      </c>
      <c r="D16">
        <f>[4]estimates!D16</f>
        <v>6.0538002005315592</v>
      </c>
      <c r="E16">
        <f>[4]estimates!E16</f>
        <v>3.8674193074841899E-2</v>
      </c>
      <c r="F16">
        <f>[4]estimates!F16</f>
        <v>156.53332931384779</v>
      </c>
      <c r="G16" t="str">
        <f>[4]estimates!G16</f>
        <v>***</v>
      </c>
      <c r="I16" t="str">
        <f t="shared" si="0"/>
        <v>betaO</v>
      </c>
      <c r="J16" t="str">
        <f t="shared" si="0"/>
        <v>fluoride_purchase_InStore</v>
      </c>
      <c r="K16" t="str">
        <f t="shared" si="1"/>
        <v>6.054***</v>
      </c>
      <c r="L16" t="str">
        <f t="shared" si="2"/>
        <v>(0.039)</v>
      </c>
    </row>
    <row r="17" spans="1:12" x14ac:dyDescent="0.25">
      <c r="A17">
        <f>[4]estimates!A17</f>
        <v>15</v>
      </c>
      <c r="B17" t="str">
        <f>[4]estimates!B17</f>
        <v>betaO</v>
      </c>
      <c r="C17" t="str">
        <f>[4]estimates!C17</f>
        <v>kids_purchase_InStore</v>
      </c>
      <c r="D17">
        <f>[4]estimates!D17</f>
        <v>-2.1576249112013342</v>
      </c>
      <c r="E17">
        <f>[4]estimates!E17</f>
        <v>0.32772975663534082</v>
      </c>
      <c r="F17">
        <f>[4]estimates!F17</f>
        <v>-6.5835489988847282</v>
      </c>
      <c r="G17" t="str">
        <f>[4]estimates!G17</f>
        <v>***</v>
      </c>
      <c r="I17" t="str">
        <f t="shared" si="0"/>
        <v>betaO</v>
      </c>
      <c r="J17" t="str">
        <f t="shared" si="0"/>
        <v>kids_purchase_InStore</v>
      </c>
      <c r="K17" t="str">
        <f t="shared" si="1"/>
        <v>-2.158***</v>
      </c>
      <c r="L17" t="str">
        <f t="shared" si="2"/>
        <v>(0.328)</v>
      </c>
    </row>
    <row r="18" spans="1:12" x14ac:dyDescent="0.25">
      <c r="A18">
        <f>[4]estimates!A18</f>
        <v>16</v>
      </c>
      <c r="B18" t="str">
        <f>[4]estimates!B18</f>
        <v>betaO</v>
      </c>
      <c r="C18" t="str">
        <f>[4]estimates!C18</f>
        <v>sizeNorm_purchase_InStore</v>
      </c>
      <c r="D18">
        <f>[4]estimates!D18</f>
        <v>-6.5465611352582487</v>
      </c>
      <c r="E18">
        <f>[4]estimates!E18</f>
        <v>0.1166750560267083</v>
      </c>
      <c r="F18">
        <f>[4]estimates!F18</f>
        <v>-56.109346403567741</v>
      </c>
      <c r="G18" t="str">
        <f>[4]estimates!G18</f>
        <v>***</v>
      </c>
      <c r="I18" t="str">
        <f t="shared" si="0"/>
        <v>betaO</v>
      </c>
      <c r="J18" t="str">
        <f t="shared" si="0"/>
        <v>sizeNorm_purchase_InStore</v>
      </c>
      <c r="K18" t="str">
        <f t="shared" si="1"/>
        <v>-6.547***</v>
      </c>
      <c r="L18" t="str">
        <f t="shared" si="2"/>
        <v>(0.117)</v>
      </c>
    </row>
    <row r="19" spans="1:12" x14ac:dyDescent="0.25">
      <c r="A19">
        <f>[4]estimates!A19</f>
        <v>17</v>
      </c>
      <c r="B19" t="str">
        <f>[4]estimates!B19</f>
        <v>betaO</v>
      </c>
      <c r="C19" t="str">
        <f>[4]estimates!C19</f>
        <v>discount_purchase_InStore</v>
      </c>
      <c r="D19">
        <f>[4]estimates!D19</f>
        <v>1.3410676885366639</v>
      </c>
      <c r="E19">
        <f>[4]estimates!E19</f>
        <v>0.12605438916370659</v>
      </c>
      <c r="F19">
        <f>[4]estimates!F19</f>
        <v>10.638802007877899</v>
      </c>
      <c r="G19" t="str">
        <f>[4]estimates!G19</f>
        <v>***</v>
      </c>
      <c r="I19" t="str">
        <f t="shared" ref="I19:J23" si="3">B19</f>
        <v>betaO</v>
      </c>
      <c r="J19" t="str">
        <f t="shared" si="3"/>
        <v>discount_purchase_InStore</v>
      </c>
      <c r="K19" t="str">
        <f t="shared" si="1"/>
        <v>1.341***</v>
      </c>
      <c r="L19" t="str">
        <f t="shared" si="2"/>
        <v>(0.126)</v>
      </c>
    </row>
    <row r="20" spans="1:12" x14ac:dyDescent="0.25">
      <c r="A20">
        <f>[4]estimates!A20</f>
        <v>18</v>
      </c>
      <c r="B20" t="str">
        <f>[4]estimates!B20</f>
        <v>betaO</v>
      </c>
      <c r="C20" t="str">
        <f>[4]estimates!C20</f>
        <v>brand_Aquafresh_ed_HighSchool</v>
      </c>
      <c r="D20">
        <f>[4]estimates!D20</f>
        <v>1.3272046856266351</v>
      </c>
      <c r="E20">
        <f>[4]estimates!E20</f>
        <v>0.3956954632631855</v>
      </c>
      <c r="F20">
        <f>[4]estimates!F20</f>
        <v>3.3541063996073239</v>
      </c>
      <c r="G20" t="str">
        <f>[4]estimates!G20</f>
        <v>***</v>
      </c>
      <c r="I20" t="str">
        <f t="shared" si="3"/>
        <v>betaO</v>
      </c>
      <c r="J20" t="str">
        <f t="shared" si="3"/>
        <v>brand_Aquafresh_ed_HighSchool</v>
      </c>
      <c r="K20" t="str">
        <f t="shared" si="1"/>
        <v>1.327***</v>
      </c>
      <c r="L20" t="str">
        <f t="shared" si="2"/>
        <v>(0.396)</v>
      </c>
    </row>
    <row r="21" spans="1:12" x14ac:dyDescent="0.25">
      <c r="A21">
        <f>[4]estimates!A21</f>
        <v>19</v>
      </c>
      <c r="B21" t="str">
        <f>[4]estimates!B21</f>
        <v>betaO</v>
      </c>
      <c r="C21" t="str">
        <f>[4]estimates!C21</f>
        <v>brand_Sensodyne_ed_HighSchool</v>
      </c>
      <c r="D21">
        <f>[4]estimates!D21</f>
        <v>-0.86157286658450949</v>
      </c>
      <c r="E21">
        <f>[4]estimates!E21</f>
        <v>0.48278499332388553</v>
      </c>
      <c r="F21">
        <f>[4]estimates!F21</f>
        <v>-1.784589161839393</v>
      </c>
      <c r="G21" t="str">
        <f>[4]estimates!G21</f>
        <v>*</v>
      </c>
      <c r="I21" t="str">
        <f t="shared" si="3"/>
        <v>betaO</v>
      </c>
      <c r="J21" t="str">
        <f t="shared" si="3"/>
        <v>brand_Sensodyne_ed_HighSchool</v>
      </c>
      <c r="K21" t="str">
        <f t="shared" si="1"/>
        <v>-0.862*</v>
      </c>
      <c r="L21" t="str">
        <f t="shared" si="2"/>
        <v>(0.483)</v>
      </c>
    </row>
    <row r="22" spans="1:12" x14ac:dyDescent="0.25">
      <c r="A22">
        <f>[4]estimates!A22</f>
        <v>20</v>
      </c>
      <c r="B22" t="str">
        <f>[4]estimates!B22</f>
        <v>betaO</v>
      </c>
      <c r="C22" t="str">
        <f>[4]estimates!C22</f>
        <v>white_ed_HighSchool</v>
      </c>
      <c r="D22">
        <f>[4]estimates!D22</f>
        <v>-0.36817278512641421</v>
      </c>
      <c r="E22">
        <f>[4]estimates!E22</f>
        <v>0.65186131412370474</v>
      </c>
      <c r="F22">
        <f>[4]estimates!F22</f>
        <v>-0.56480232397492069</v>
      </c>
      <c r="G22">
        <f>[4]estimates!G22</f>
        <v>0</v>
      </c>
      <c r="I22" t="str">
        <f t="shared" si="3"/>
        <v>betaO</v>
      </c>
      <c r="J22" t="str">
        <f t="shared" si="3"/>
        <v>white_ed_HighSchool</v>
      </c>
      <c r="K22" t="str">
        <f t="shared" si="1"/>
        <v>-0.368</v>
      </c>
      <c r="L22" t="str">
        <f t="shared" si="2"/>
        <v>(0.652)</v>
      </c>
    </row>
    <row r="23" spans="1:12" x14ac:dyDescent="0.25">
      <c r="A23">
        <f>[4]estimates!A23</f>
        <v>21</v>
      </c>
      <c r="B23" t="str">
        <f>[4]estimates!B23</f>
        <v>betaO</v>
      </c>
      <c r="C23" t="str">
        <f>[4]estimates!C23</f>
        <v>fluoride_ed_HighSchool</v>
      </c>
      <c r="D23">
        <f>[4]estimates!D23</f>
        <v>-0.16925946250736501</v>
      </c>
      <c r="E23">
        <f>[4]estimates!E23</f>
        <v>0.32589767387859758</v>
      </c>
      <c r="F23">
        <f>[4]estimates!F23</f>
        <v>-0.51936382513247692</v>
      </c>
      <c r="G23">
        <f>[4]estimates!G23</f>
        <v>0</v>
      </c>
      <c r="I23" t="str">
        <f t="shared" si="3"/>
        <v>betaO</v>
      </c>
      <c r="J23" t="str">
        <f t="shared" si="3"/>
        <v>fluoride_ed_HighSchool</v>
      </c>
      <c r="K23" t="str">
        <f t="shared" si="1"/>
        <v>-0.169</v>
      </c>
      <c r="L23" t="str">
        <f t="shared" si="2"/>
        <v>(0.326)</v>
      </c>
    </row>
    <row r="24" spans="1:12" x14ac:dyDescent="0.25">
      <c r="A24">
        <f>[4]estimates!A24</f>
        <v>22</v>
      </c>
      <c r="B24" t="str">
        <f>[4]estimates!B24</f>
        <v>betaO</v>
      </c>
      <c r="C24" t="str">
        <f>[4]estimates!C24</f>
        <v>sizeNorm_ed_HighSchool</v>
      </c>
      <c r="D24">
        <f>[4]estimates!D24</f>
        <v>-0.1013840461851527</v>
      </c>
      <c r="E24">
        <f>[4]estimates!E24</f>
        <v>0.5045590259679944</v>
      </c>
      <c r="F24">
        <f>[4]estimates!F24</f>
        <v>-0.2009359479609899</v>
      </c>
      <c r="G24">
        <f>[4]estimates!G24</f>
        <v>0</v>
      </c>
      <c r="I24" t="str">
        <f t="shared" ref="I24:I48" si="4">B24</f>
        <v>betaO</v>
      </c>
      <c r="J24" t="str">
        <f t="shared" ref="J24:J48" si="5">C24</f>
        <v>sizeNorm_ed_HighSchool</v>
      </c>
      <c r="K24" t="str">
        <f t="shared" ref="K24:K48" si="6">TEXT(D24,"0.000")&amp;IF(G24&lt;&gt;0,G24,"")</f>
        <v>-0.101</v>
      </c>
      <c r="L24" t="str">
        <f t="shared" ref="L24:L48" si="7">"("&amp;TEXT(E24,"0.000")&amp;")"</f>
        <v>(0.505)</v>
      </c>
    </row>
    <row r="25" spans="1:12" x14ac:dyDescent="0.25">
      <c r="A25">
        <f>[4]estimates!A25</f>
        <v>23</v>
      </c>
      <c r="B25" t="str">
        <f>[4]estimates!B25</f>
        <v>betaU</v>
      </c>
      <c r="C25" t="str">
        <f>[4]estimates!C25</f>
        <v>brand_Aquafresh</v>
      </c>
      <c r="D25">
        <f>[4]estimates!D25</f>
        <v>-5.913292123100133</v>
      </c>
      <c r="E25">
        <f>[4]estimates!E25</f>
        <v>1.9631640205924832E-2</v>
      </c>
      <c r="F25">
        <f>[4]estimates!F25</f>
        <v>-301.21233178038278</v>
      </c>
      <c r="G25" t="str">
        <f>[4]estimates!G25</f>
        <v>***</v>
      </c>
      <c r="I25" t="str">
        <f t="shared" si="4"/>
        <v>betaU</v>
      </c>
      <c r="J25" t="str">
        <f t="shared" si="5"/>
        <v>brand_Aquafresh</v>
      </c>
      <c r="K25" t="str">
        <f t="shared" si="6"/>
        <v>-5.913***</v>
      </c>
      <c r="L25" t="str">
        <f t="shared" si="7"/>
        <v>(0.020)</v>
      </c>
    </row>
    <row r="26" spans="1:12" x14ac:dyDescent="0.25">
      <c r="A26">
        <f>[4]estimates!A26</f>
        <v>24</v>
      </c>
      <c r="B26" t="str">
        <f>[4]estimates!B26</f>
        <v>betaU</v>
      </c>
      <c r="C26" t="str">
        <f>[4]estimates!C26</f>
        <v>brand_Colgate</v>
      </c>
      <c r="D26">
        <f>[4]estimates!D26</f>
        <v>6.6091418743618036</v>
      </c>
      <c r="E26">
        <f>[4]estimates!E26</f>
        <v>0.355057119857493</v>
      </c>
      <c r="F26">
        <f>[4]estimates!F26</f>
        <v>18.614305993960841</v>
      </c>
      <c r="G26" t="str">
        <f>[4]estimates!G26</f>
        <v>***</v>
      </c>
      <c r="I26" t="str">
        <f t="shared" si="4"/>
        <v>betaU</v>
      </c>
      <c r="J26" t="str">
        <f t="shared" si="5"/>
        <v>brand_Colgate</v>
      </c>
      <c r="K26" t="str">
        <f t="shared" si="6"/>
        <v>6.609***</v>
      </c>
      <c r="L26" t="str">
        <f t="shared" si="7"/>
        <v>(0.355)</v>
      </c>
    </row>
    <row r="27" spans="1:12" x14ac:dyDescent="0.25">
      <c r="A27">
        <f>[4]estimates!A27</f>
        <v>25</v>
      </c>
      <c r="B27" t="str">
        <f>[4]estimates!B27</f>
        <v>betaU</v>
      </c>
      <c r="C27" t="str">
        <f>[4]estimates!C27</f>
        <v>brand_Sensodyne</v>
      </c>
      <c r="D27">
        <f>[4]estimates!D27</f>
        <v>6.5581052155775943</v>
      </c>
      <c r="E27">
        <f>[4]estimates!E27</f>
        <v>1.9652492425759251E-2</v>
      </c>
      <c r="F27">
        <f>[4]estimates!F27</f>
        <v>333.70348521196439</v>
      </c>
      <c r="G27" t="str">
        <f>[4]estimates!G27</f>
        <v>***</v>
      </c>
      <c r="I27" t="str">
        <f t="shared" si="4"/>
        <v>betaU</v>
      </c>
      <c r="J27" t="str">
        <f t="shared" si="5"/>
        <v>brand_Sensodyne</v>
      </c>
      <c r="K27" t="str">
        <f t="shared" si="6"/>
        <v>6.558***</v>
      </c>
      <c r="L27" t="str">
        <f t="shared" si="7"/>
        <v>(0.020)</v>
      </c>
    </row>
    <row r="28" spans="1:12" x14ac:dyDescent="0.25">
      <c r="A28">
        <f>[4]estimates!A28</f>
        <v>26</v>
      </c>
      <c r="B28" t="str">
        <f>[4]estimates!B28</f>
        <v>betaU</v>
      </c>
      <c r="C28" t="str">
        <f>[4]estimates!C28</f>
        <v>mint</v>
      </c>
      <c r="D28">
        <f>[4]estimates!D28</f>
        <v>1.933539426334018</v>
      </c>
      <c r="E28">
        <f>[4]estimates!E28</f>
        <v>0.1587763920369567</v>
      </c>
      <c r="F28">
        <f>[4]estimates!F28</f>
        <v>12.17775137429731</v>
      </c>
      <c r="G28" t="str">
        <f>[4]estimates!G28</f>
        <v>***</v>
      </c>
      <c r="I28" t="str">
        <f t="shared" si="4"/>
        <v>betaU</v>
      </c>
      <c r="J28" t="str">
        <f t="shared" si="5"/>
        <v>mint</v>
      </c>
      <c r="K28" t="str">
        <f t="shared" si="6"/>
        <v>1.934***</v>
      </c>
      <c r="L28" t="str">
        <f t="shared" si="7"/>
        <v>(0.159)</v>
      </c>
    </row>
    <row r="29" spans="1:12" x14ac:dyDescent="0.25">
      <c r="A29">
        <f>[4]estimates!A29</f>
        <v>27</v>
      </c>
      <c r="B29" t="str">
        <f>[4]estimates!B29</f>
        <v>betaU</v>
      </c>
      <c r="C29" t="str">
        <f>[4]estimates!C29</f>
        <v>white</v>
      </c>
      <c r="D29">
        <f>[4]estimates!D29</f>
        <v>-4.3725557453091799</v>
      </c>
      <c r="E29">
        <f>[4]estimates!E29</f>
        <v>0.2165791234042512</v>
      </c>
      <c r="F29">
        <f>[4]estimates!F29</f>
        <v>-20.189183872296312</v>
      </c>
      <c r="G29" t="str">
        <f>[4]estimates!G29</f>
        <v>***</v>
      </c>
      <c r="I29" t="str">
        <f t="shared" si="4"/>
        <v>betaU</v>
      </c>
      <c r="J29" t="str">
        <f t="shared" si="5"/>
        <v>white</v>
      </c>
      <c r="K29" t="str">
        <f t="shared" si="6"/>
        <v>-4.373***</v>
      </c>
      <c r="L29" t="str">
        <f t="shared" si="7"/>
        <v>(0.217)</v>
      </c>
    </row>
    <row r="30" spans="1:12" x14ac:dyDescent="0.25">
      <c r="A30">
        <f>[4]estimates!A30</f>
        <v>28</v>
      </c>
      <c r="B30" t="str">
        <f>[4]estimates!B30</f>
        <v>betaU</v>
      </c>
      <c r="C30" t="str">
        <f>[4]estimates!C30</f>
        <v>fluoride</v>
      </c>
      <c r="D30">
        <f>[4]estimates!D30</f>
        <v>0.1159123142384506</v>
      </c>
      <c r="E30">
        <f>[4]estimates!E30</f>
        <v>0.39600488894320479</v>
      </c>
      <c r="F30">
        <f>[4]estimates!F30</f>
        <v>0.29270425056564092</v>
      </c>
      <c r="G30">
        <f>[4]estimates!G30</f>
        <v>0</v>
      </c>
      <c r="I30" t="str">
        <f t="shared" si="4"/>
        <v>betaU</v>
      </c>
      <c r="J30" t="str">
        <f t="shared" si="5"/>
        <v>fluoride</v>
      </c>
      <c r="K30" t="str">
        <f t="shared" si="6"/>
        <v>0.116</v>
      </c>
      <c r="L30" t="str">
        <f t="shared" si="7"/>
        <v>(0.396)</v>
      </c>
    </row>
    <row r="31" spans="1:12" x14ac:dyDescent="0.25">
      <c r="A31">
        <f>[4]estimates!A31</f>
        <v>29</v>
      </c>
      <c r="B31" t="str">
        <f>[4]estimates!B31</f>
        <v>betaU</v>
      </c>
      <c r="C31" t="str">
        <f>[4]estimates!C31</f>
        <v>kids</v>
      </c>
      <c r="D31">
        <f>[4]estimates!D31</f>
        <v>-2.7104330797152438</v>
      </c>
      <c r="E31">
        <f>[4]estimates!E31</f>
        <v>0.137465530859498</v>
      </c>
      <c r="F31">
        <f>[4]estimates!F31</f>
        <v>-19.717183375122222</v>
      </c>
      <c r="G31" t="str">
        <f>[4]estimates!G31</f>
        <v>***</v>
      </c>
      <c r="I31" t="str">
        <f t="shared" si="4"/>
        <v>betaU</v>
      </c>
      <c r="J31" t="str">
        <f t="shared" si="5"/>
        <v>kids</v>
      </c>
      <c r="K31" t="str">
        <f t="shared" si="6"/>
        <v>-2.710***</v>
      </c>
      <c r="L31" t="str">
        <f t="shared" si="7"/>
        <v>(0.137)</v>
      </c>
    </row>
    <row r="32" spans="1:12" x14ac:dyDescent="0.25">
      <c r="A32">
        <f>[4]estimates!A32</f>
        <v>30</v>
      </c>
      <c r="B32" t="str">
        <f>[4]estimates!B32</f>
        <v>betaU</v>
      </c>
      <c r="C32" t="str">
        <f>[4]estimates!C32</f>
        <v>sizeNorm</v>
      </c>
      <c r="D32">
        <f>[4]estimates!D32</f>
        <v>-4.1771723013595254</v>
      </c>
      <c r="E32">
        <f>[4]estimates!E32</f>
        <v>0.19223480201376519</v>
      </c>
      <c r="F32">
        <f>[4]estimates!F32</f>
        <v>-21.729532101374719</v>
      </c>
      <c r="G32" t="str">
        <f>[4]estimates!G32</f>
        <v>***</v>
      </c>
      <c r="I32" t="str">
        <f t="shared" si="4"/>
        <v>betaU</v>
      </c>
      <c r="J32" t="str">
        <f t="shared" si="5"/>
        <v>sizeNorm</v>
      </c>
      <c r="K32" t="str">
        <f t="shared" si="6"/>
        <v>-4.177***</v>
      </c>
      <c r="L32" t="str">
        <f t="shared" si="7"/>
        <v>(0.192)</v>
      </c>
    </row>
    <row r="33" spans="1:12" x14ac:dyDescent="0.25">
      <c r="A33">
        <f>[4]estimates!A33</f>
        <v>31</v>
      </c>
      <c r="B33" t="str">
        <f>[4]estimates!B33</f>
        <v>betaU</v>
      </c>
      <c r="C33" t="str">
        <f>[4]estimates!C33</f>
        <v>discount</v>
      </c>
      <c r="D33">
        <f>[4]estimates!D33</f>
        <v>4.4014835552401568</v>
      </c>
      <c r="E33">
        <f>[4]estimates!E33</f>
        <v>0.16915851103409779</v>
      </c>
      <c r="F33">
        <f>[4]estimates!F33</f>
        <v>26.019876436208019</v>
      </c>
      <c r="G33" t="str">
        <f>[4]estimates!G33</f>
        <v>***</v>
      </c>
      <c r="I33" t="str">
        <f t="shared" si="4"/>
        <v>betaU</v>
      </c>
      <c r="J33" t="str">
        <f t="shared" si="5"/>
        <v>discount</v>
      </c>
      <c r="K33" t="str">
        <f t="shared" si="6"/>
        <v>4.401***</v>
      </c>
      <c r="L33" t="str">
        <f t="shared" si="7"/>
        <v>(0.169)</v>
      </c>
    </row>
    <row r="34" spans="1:12" x14ac:dyDescent="0.25">
      <c r="A34">
        <f>[4]estimates!A34</f>
        <v>32</v>
      </c>
      <c r="B34" t="str">
        <f>[4]estimates!B34</f>
        <v>betaU</v>
      </c>
      <c r="C34" t="str">
        <f>[4]estimates!C34</f>
        <v>familypack</v>
      </c>
      <c r="D34">
        <f>[4]estimates!D34</f>
        <v>-3.7396670515823351</v>
      </c>
      <c r="E34">
        <f>[4]estimates!E34</f>
        <v>0.2905797290630483</v>
      </c>
      <c r="F34">
        <f>[4]estimates!F34</f>
        <v>-12.86967629724413</v>
      </c>
      <c r="G34" t="str">
        <f>[4]estimates!G34</f>
        <v>***</v>
      </c>
      <c r="I34" t="str">
        <f t="shared" si="4"/>
        <v>betaU</v>
      </c>
      <c r="J34" t="str">
        <f t="shared" si="5"/>
        <v>familypack</v>
      </c>
      <c r="K34" t="str">
        <f t="shared" si="6"/>
        <v>-3.740***</v>
      </c>
      <c r="L34" t="str">
        <f t="shared" si="7"/>
        <v>(0.291)</v>
      </c>
    </row>
    <row r="35" spans="1:12" x14ac:dyDescent="0.25">
      <c r="A35">
        <f>[4]estimates!A35</f>
        <v>33</v>
      </c>
      <c r="B35" t="str">
        <f>[4]estimates!B35</f>
        <v>betaU</v>
      </c>
      <c r="C35" t="str">
        <f>[4]estimates!C35</f>
        <v>priceperoz</v>
      </c>
      <c r="D35">
        <f>[4]estimates!D35</f>
        <v>0.38682361136179638</v>
      </c>
      <c r="E35">
        <f>[4]estimates!E35</f>
        <v>0.4995186395130905</v>
      </c>
      <c r="F35">
        <f>[4]estimates!F35</f>
        <v>0.77439274686297122</v>
      </c>
      <c r="G35">
        <f>[4]estimates!G35</f>
        <v>0</v>
      </c>
      <c r="I35" t="str">
        <f t="shared" si="4"/>
        <v>betaU</v>
      </c>
      <c r="J35" t="str">
        <f t="shared" si="5"/>
        <v>priceperoz</v>
      </c>
      <c r="K35" t="str">
        <f t="shared" si="6"/>
        <v>0.387</v>
      </c>
      <c r="L35" t="str">
        <f t="shared" si="7"/>
        <v>(0.500)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31FE-192C-4491-A4FE-066B5F9E72E8}">
  <dimension ref="A1:L44"/>
  <sheetViews>
    <sheetView topLeftCell="A11" workbookViewId="0">
      <selection activeCell="A44" sqref="A44"/>
    </sheetView>
  </sheetViews>
  <sheetFormatPr defaultRowHeight="15" x14ac:dyDescent="0.25"/>
  <cols>
    <col min="3" max="3" width="17.5703125" customWidth="1"/>
    <col min="10" max="10" width="17.140625" customWidth="1"/>
  </cols>
  <sheetData>
    <row r="1" spans="1:12" x14ac:dyDescent="0.25">
      <c r="A1">
        <f>[5]estimates!A1</f>
        <v>0</v>
      </c>
      <c r="B1" t="str">
        <f>[5]estimates!B1</f>
        <v>coeficient</v>
      </c>
      <c r="C1" t="str">
        <f>[5]estimates!C1</f>
        <v>var. name</v>
      </c>
      <c r="D1" t="str">
        <f>[5]estimates!D1</f>
        <v>coefficient</v>
      </c>
      <c r="E1" t="str">
        <f>[5]estimates!E1</f>
        <v>s.e.</v>
      </c>
      <c r="F1" t="str">
        <f>[5]estimates!F1</f>
        <v>t-stat</v>
      </c>
      <c r="G1" t="str">
        <f>[5]estimates!G1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f>[5]estimates!A2</f>
        <v>0</v>
      </c>
      <c r="B2" t="str">
        <f>[5]estimates!B2</f>
        <v>betaBar</v>
      </c>
      <c r="C2" t="str">
        <f>[5]estimates!C2</f>
        <v>brand_Aquafresh</v>
      </c>
      <c r="D2">
        <f>[5]estimates!D2</f>
        <v>-10.763787862050529</v>
      </c>
      <c r="E2">
        <f>[5]estimates!E2</f>
        <v>6.5816348795031088</v>
      </c>
      <c r="F2">
        <f>[5]estimates!F2</f>
        <v>-1.6354276800695391</v>
      </c>
      <c r="G2">
        <f>[5]estimates!G2</f>
        <v>0</v>
      </c>
      <c r="I2" t="str">
        <f>B2</f>
        <v>betaBar</v>
      </c>
      <c r="J2" t="str">
        <f>C2</f>
        <v>brand_Aquafresh</v>
      </c>
      <c r="K2" t="str">
        <f>TEXT(D2,"0.000")&amp;IF(G2&lt;&gt;0,G2,"")</f>
        <v>-10.764</v>
      </c>
      <c r="L2" t="str">
        <f>"("&amp;TEXT(E2,"0.000")&amp;")"</f>
        <v>(6.582)</v>
      </c>
    </row>
    <row r="3" spans="1:12" x14ac:dyDescent="0.25">
      <c r="A3">
        <f>[5]estimates!A3</f>
        <v>1</v>
      </c>
      <c r="B3" t="str">
        <f>[5]estimates!B3</f>
        <v>betaBar</v>
      </c>
      <c r="C3" t="str">
        <f>[5]estimates!C3</f>
        <v>brand_Colgate</v>
      </c>
      <c r="D3">
        <f>[5]estimates!D3</f>
        <v>5.0171456723075698</v>
      </c>
      <c r="E3">
        <f>[5]estimates!E3</f>
        <v>3.1094821026497121</v>
      </c>
      <c r="F3">
        <f>[5]estimates!F3</f>
        <v>1.613498809989053</v>
      </c>
      <c r="G3">
        <f>[5]estimates!G3</f>
        <v>0</v>
      </c>
      <c r="I3" t="str">
        <f t="shared" ref="I3:J18" si="0">B3</f>
        <v>betaBar</v>
      </c>
      <c r="J3" t="str">
        <f t="shared" si="0"/>
        <v>brand_Colgate</v>
      </c>
      <c r="K3" t="str">
        <f t="shared" ref="K3:K23" si="1">TEXT(D3,"0.000")&amp;IF(G3&lt;&gt;0,G3,"")</f>
        <v>5.017</v>
      </c>
      <c r="L3" t="str">
        <f t="shared" ref="L3:L23" si="2">"("&amp;TEXT(E3,"0.000")&amp;")"</f>
        <v>(3.109)</v>
      </c>
    </row>
    <row r="4" spans="1:12" x14ac:dyDescent="0.25">
      <c r="A4">
        <f>[5]estimates!A4</f>
        <v>2</v>
      </c>
      <c r="B4" t="str">
        <f>[5]estimates!B4</f>
        <v>betaBar</v>
      </c>
      <c r="C4" t="str">
        <f>[5]estimates!C4</f>
        <v>brand_Sensodyne</v>
      </c>
      <c r="D4">
        <f>[5]estimates!D4</f>
        <v>-28.438038610765549</v>
      </c>
      <c r="E4">
        <f>[5]estimates!E4</f>
        <v>5.9165214887027124</v>
      </c>
      <c r="F4">
        <f>[5]estimates!F4</f>
        <v>-4.80654699979819</v>
      </c>
      <c r="G4" t="str">
        <f>[5]estimates!G4</f>
        <v>***</v>
      </c>
      <c r="I4" t="str">
        <f t="shared" si="0"/>
        <v>betaBar</v>
      </c>
      <c r="J4" t="str">
        <f t="shared" si="0"/>
        <v>brand_Sensodyne</v>
      </c>
      <c r="K4" t="str">
        <f t="shared" si="1"/>
        <v>-28.438***</v>
      </c>
      <c r="L4" t="str">
        <f t="shared" si="2"/>
        <v>(5.917)</v>
      </c>
    </row>
    <row r="5" spans="1:12" x14ac:dyDescent="0.25">
      <c r="A5">
        <f>[5]estimates!A5</f>
        <v>3</v>
      </c>
      <c r="B5" t="str">
        <f>[5]estimates!B5</f>
        <v>betaBar</v>
      </c>
      <c r="C5" t="str">
        <f>[5]estimates!C5</f>
        <v>mint</v>
      </c>
      <c r="D5">
        <f>[5]estimates!D5</f>
        <v>6.0598504877560853</v>
      </c>
      <c r="E5">
        <f>[5]estimates!E5</f>
        <v>0.65921730819854618</v>
      </c>
      <c r="F5">
        <f>[5]estimates!F5</f>
        <v>9.1924929949365808</v>
      </c>
      <c r="G5" t="str">
        <f>[5]estimates!G5</f>
        <v>***</v>
      </c>
      <c r="I5" t="str">
        <f t="shared" si="0"/>
        <v>betaBar</v>
      </c>
      <c r="J5" t="str">
        <f t="shared" si="0"/>
        <v>mint</v>
      </c>
      <c r="K5" t="str">
        <f t="shared" si="1"/>
        <v>6.060***</v>
      </c>
      <c r="L5" t="str">
        <f t="shared" si="2"/>
        <v>(0.659)</v>
      </c>
    </row>
    <row r="6" spans="1:12" x14ac:dyDescent="0.25">
      <c r="A6">
        <f>[5]estimates!A6</f>
        <v>4</v>
      </c>
      <c r="B6" t="str">
        <f>[5]estimates!B6</f>
        <v>betaBar</v>
      </c>
      <c r="C6" t="str">
        <f>[5]estimates!C6</f>
        <v>white</v>
      </c>
      <c r="D6">
        <f>[5]estimates!D6</f>
        <v>-39.044201609337087</v>
      </c>
      <c r="E6">
        <f>[5]estimates!E6</f>
        <v>2.8718245570590808</v>
      </c>
      <c r="F6">
        <f>[5]estimates!F6</f>
        <v>-13.595608239146991</v>
      </c>
      <c r="G6" t="str">
        <f>[5]estimates!G6</f>
        <v>***</v>
      </c>
      <c r="I6" t="str">
        <f t="shared" si="0"/>
        <v>betaBar</v>
      </c>
      <c r="J6" t="str">
        <f t="shared" si="0"/>
        <v>white</v>
      </c>
      <c r="K6" t="str">
        <f t="shared" si="1"/>
        <v>-39.044***</v>
      </c>
      <c r="L6" t="str">
        <f t="shared" si="2"/>
        <v>(2.872)</v>
      </c>
    </row>
    <row r="7" spans="1:12" x14ac:dyDescent="0.25">
      <c r="A7">
        <f>[5]estimates!A7</f>
        <v>5</v>
      </c>
      <c r="B7" t="str">
        <f>[5]estimates!B7</f>
        <v>betaBar</v>
      </c>
      <c r="C7" t="str">
        <f>[5]estimates!C7</f>
        <v>fluoride</v>
      </c>
      <c r="D7">
        <f>[5]estimates!D7</f>
        <v>-30.589223121640991</v>
      </c>
      <c r="E7">
        <f>[5]estimates!E7</f>
        <v>3.251277037947411</v>
      </c>
      <c r="F7">
        <f>[5]estimates!F7</f>
        <v>-9.4083717765719879</v>
      </c>
      <c r="G7" t="str">
        <f>[5]estimates!G7</f>
        <v>***</v>
      </c>
      <c r="I7" t="str">
        <f t="shared" si="0"/>
        <v>betaBar</v>
      </c>
      <c r="J7" t="str">
        <f t="shared" si="0"/>
        <v>fluoride</v>
      </c>
      <c r="K7" t="str">
        <f t="shared" si="1"/>
        <v>-30.589***</v>
      </c>
      <c r="L7" t="str">
        <f t="shared" si="2"/>
        <v>(3.251)</v>
      </c>
    </row>
    <row r="8" spans="1:12" x14ac:dyDescent="0.25">
      <c r="A8">
        <f>[5]estimates!A8</f>
        <v>6</v>
      </c>
      <c r="B8" t="str">
        <f>[5]estimates!B8</f>
        <v>betaBar</v>
      </c>
      <c r="C8" t="str">
        <f>[5]estimates!C8</f>
        <v>kids</v>
      </c>
      <c r="D8">
        <f>[5]estimates!D8</f>
        <v>-30.318694716583789</v>
      </c>
      <c r="E8">
        <f>[5]estimates!E8</f>
        <v>2.916660475994417</v>
      </c>
      <c r="F8">
        <f>[5]estimates!F8</f>
        <v>-10.395003109248369</v>
      </c>
      <c r="G8" t="str">
        <f>[5]estimates!G8</f>
        <v>***</v>
      </c>
      <c r="I8" t="str">
        <f t="shared" si="0"/>
        <v>betaBar</v>
      </c>
      <c r="J8" t="str">
        <f t="shared" si="0"/>
        <v>kids</v>
      </c>
      <c r="K8" t="str">
        <f t="shared" si="1"/>
        <v>-30.319***</v>
      </c>
      <c r="L8" t="str">
        <f t="shared" si="2"/>
        <v>(2.917)</v>
      </c>
    </row>
    <row r="9" spans="1:12" x14ac:dyDescent="0.25">
      <c r="A9">
        <f>[5]estimates!A9</f>
        <v>7</v>
      </c>
      <c r="B9" t="str">
        <f>[5]estimates!B9</f>
        <v>betaBar</v>
      </c>
      <c r="C9" t="str">
        <f>[5]estimates!C9</f>
        <v>sizeNorm</v>
      </c>
      <c r="D9">
        <f>[5]estimates!D9</f>
        <v>-13.4482525737365</v>
      </c>
      <c r="E9">
        <f>[5]estimates!E9</f>
        <v>3.379154056402276</v>
      </c>
      <c r="F9">
        <f>[5]estimates!F9</f>
        <v>-3.9797690040964309</v>
      </c>
      <c r="G9" t="str">
        <f>[5]estimates!G9</f>
        <v>***</v>
      </c>
      <c r="I9" t="str">
        <f t="shared" si="0"/>
        <v>betaBar</v>
      </c>
      <c r="J9" t="str">
        <f t="shared" si="0"/>
        <v>sizeNorm</v>
      </c>
      <c r="K9" t="str">
        <f t="shared" si="1"/>
        <v>-13.448***</v>
      </c>
      <c r="L9" t="str">
        <f t="shared" si="2"/>
        <v>(3.379)</v>
      </c>
    </row>
    <row r="10" spans="1:12" x14ac:dyDescent="0.25">
      <c r="A10">
        <f>[5]estimates!A10</f>
        <v>8</v>
      </c>
      <c r="B10" t="str">
        <f>[5]estimates!B10</f>
        <v>betaBar</v>
      </c>
      <c r="C10" t="str">
        <f>[5]estimates!C10</f>
        <v>discount</v>
      </c>
      <c r="D10">
        <f>[5]estimates!D10</f>
        <v>31.371347007738041</v>
      </c>
      <c r="E10">
        <f>[5]estimates!E10</f>
        <v>9.9388046380993161E-2</v>
      </c>
      <c r="F10">
        <f>[5]estimates!F10</f>
        <v>315.64507151573758</v>
      </c>
      <c r="G10" t="str">
        <f>[5]estimates!G10</f>
        <v>***</v>
      </c>
      <c r="I10" t="str">
        <f t="shared" si="0"/>
        <v>betaBar</v>
      </c>
      <c r="J10" t="str">
        <f t="shared" si="0"/>
        <v>discount</v>
      </c>
      <c r="K10" t="str">
        <f t="shared" si="1"/>
        <v>31.371***</v>
      </c>
      <c r="L10" t="str">
        <f t="shared" si="2"/>
        <v>(0.099)</v>
      </c>
    </row>
    <row r="11" spans="1:12" x14ac:dyDescent="0.25">
      <c r="A11">
        <f>[5]estimates!A11</f>
        <v>9</v>
      </c>
      <c r="B11" t="str">
        <f>[5]estimates!B11</f>
        <v>betaBar</v>
      </c>
      <c r="C11" t="str">
        <f>[5]estimates!C11</f>
        <v>familypack</v>
      </c>
      <c r="D11">
        <f>[5]estimates!D11</f>
        <v>2.440900917813102</v>
      </c>
      <c r="E11">
        <f>[5]estimates!E11</f>
        <v>4.8768362954016817</v>
      </c>
      <c r="F11">
        <f>[5]estimates!F11</f>
        <v>0.5005090944132371</v>
      </c>
      <c r="G11">
        <f>[5]estimates!G11</f>
        <v>0</v>
      </c>
      <c r="I11" t="str">
        <f t="shared" si="0"/>
        <v>betaBar</v>
      </c>
      <c r="J11" t="str">
        <f t="shared" si="0"/>
        <v>familypack</v>
      </c>
      <c r="K11" t="str">
        <f t="shared" si="1"/>
        <v>2.441</v>
      </c>
      <c r="L11" t="str">
        <f t="shared" si="2"/>
        <v>(4.877)</v>
      </c>
    </row>
    <row r="12" spans="1:12" x14ac:dyDescent="0.25">
      <c r="A12">
        <f>[5]estimates!A12</f>
        <v>10</v>
      </c>
      <c r="B12" t="str">
        <f>[5]estimates!B12</f>
        <v>betaBar</v>
      </c>
      <c r="C12" t="str">
        <f>[5]estimates!C12</f>
        <v>priceperoz</v>
      </c>
      <c r="D12">
        <f>[5]estimates!D12</f>
        <v>-62.006940005031133</v>
      </c>
      <c r="E12">
        <f>[5]estimates!E12</f>
        <v>1.497467726584415</v>
      </c>
      <c r="F12">
        <f>[5]estimates!F12</f>
        <v>-41.40786402553276</v>
      </c>
      <c r="G12" t="str">
        <f>[5]estimates!G12</f>
        <v>***</v>
      </c>
      <c r="I12" t="str">
        <f t="shared" si="0"/>
        <v>betaBar</v>
      </c>
      <c r="J12" t="str">
        <f t="shared" si="0"/>
        <v>priceperoz</v>
      </c>
      <c r="K12" t="str">
        <f t="shared" si="1"/>
        <v>-62.007***</v>
      </c>
      <c r="L12" t="str">
        <f t="shared" si="2"/>
        <v>(1.497)</v>
      </c>
    </row>
    <row r="13" spans="1:12" x14ac:dyDescent="0.25">
      <c r="A13">
        <f>[5]estimates!A13</f>
        <v>11</v>
      </c>
      <c r="B13" t="str">
        <f>[5]estimates!B13</f>
        <v>betaO</v>
      </c>
      <c r="C13" t="str">
        <f>[5]estimates!C13</f>
        <v>priceperoz_inc</v>
      </c>
      <c r="D13">
        <f>[5]estimates!D13</f>
        <v>38.340723846091343</v>
      </c>
      <c r="E13">
        <f>[5]estimates!E13</f>
        <v>14.67036133170911</v>
      </c>
      <c r="F13">
        <f>[5]estimates!F13</f>
        <v>2.6134819026727141</v>
      </c>
      <c r="G13" t="str">
        <f>[5]estimates!G13</f>
        <v>***</v>
      </c>
      <c r="I13" t="str">
        <f t="shared" si="0"/>
        <v>betaO</v>
      </c>
      <c r="J13" t="str">
        <f t="shared" si="0"/>
        <v>priceperoz_inc</v>
      </c>
      <c r="K13" t="str">
        <f t="shared" si="1"/>
        <v>38.341***</v>
      </c>
      <c r="L13" t="str">
        <f t="shared" si="2"/>
        <v>(14.670)</v>
      </c>
    </row>
    <row r="14" spans="1:12" x14ac:dyDescent="0.25">
      <c r="A14">
        <f>[5]estimates!A14</f>
        <v>12</v>
      </c>
      <c r="B14" t="str">
        <f>[5]estimates!B14</f>
        <v>betaO</v>
      </c>
      <c r="C14" t="str">
        <f>[5]estimates!C14</f>
        <v>discount_inc</v>
      </c>
      <c r="D14">
        <f>[5]estimates!D14</f>
        <v>-428.94534435030101</v>
      </c>
      <c r="E14">
        <f>[5]estimates!E14</f>
        <v>5.8224921972410746</v>
      </c>
      <c r="F14">
        <f>[5]estimates!F14</f>
        <v>-73.670402607589935</v>
      </c>
      <c r="G14" t="str">
        <f>[5]estimates!G14</f>
        <v>***</v>
      </c>
      <c r="I14" t="str">
        <f t="shared" si="0"/>
        <v>betaO</v>
      </c>
      <c r="J14" t="str">
        <f t="shared" si="0"/>
        <v>discount_inc</v>
      </c>
      <c r="K14" t="str">
        <f t="shared" si="1"/>
        <v>-428.945***</v>
      </c>
      <c r="L14" t="str">
        <f t="shared" si="2"/>
        <v>(5.822)</v>
      </c>
    </row>
    <row r="15" spans="1:12" x14ac:dyDescent="0.25">
      <c r="A15">
        <f>[5]estimates!A15</f>
        <v>13</v>
      </c>
      <c r="B15" t="str">
        <f>[5]estimates!B15</f>
        <v>betaO</v>
      </c>
      <c r="C15" t="str">
        <f>[5]estimates!C15</f>
        <v>mint_purchase_InStore</v>
      </c>
      <c r="D15">
        <f>[5]estimates!D15</f>
        <v>-6.4456492510534558</v>
      </c>
      <c r="E15">
        <f>[5]estimates!E15</f>
        <v>1.900948298291963</v>
      </c>
      <c r="F15">
        <f>[5]estimates!F15</f>
        <v>-3.3907546338030281</v>
      </c>
      <c r="G15" t="str">
        <f>[5]estimates!G15</f>
        <v>***</v>
      </c>
      <c r="I15" t="str">
        <f t="shared" si="0"/>
        <v>betaO</v>
      </c>
      <c r="J15" t="str">
        <f t="shared" si="0"/>
        <v>mint_purchase_InStore</v>
      </c>
      <c r="K15" t="str">
        <f t="shared" si="1"/>
        <v>-6.446***</v>
      </c>
      <c r="L15" t="str">
        <f t="shared" si="2"/>
        <v>(1.901)</v>
      </c>
    </row>
    <row r="16" spans="1:12" x14ac:dyDescent="0.25">
      <c r="A16">
        <f>[5]estimates!A16</f>
        <v>14</v>
      </c>
      <c r="B16" t="str">
        <f>[5]estimates!B16</f>
        <v>betaO</v>
      </c>
      <c r="C16" t="str">
        <f>[5]estimates!C16</f>
        <v>fluoride_purchase_InStore</v>
      </c>
      <c r="D16">
        <f>[5]estimates!D16</f>
        <v>2.371029038006057</v>
      </c>
      <c r="E16">
        <f>[5]estimates!E16</f>
        <v>2.8747406826515109</v>
      </c>
      <c r="F16">
        <f>[5]estimates!F16</f>
        <v>0.82478014532397537</v>
      </c>
      <c r="G16">
        <f>[5]estimates!G16</f>
        <v>0</v>
      </c>
      <c r="I16" t="str">
        <f t="shared" si="0"/>
        <v>betaO</v>
      </c>
      <c r="J16" t="str">
        <f t="shared" si="0"/>
        <v>fluoride_purchase_InStore</v>
      </c>
      <c r="K16" t="str">
        <f t="shared" si="1"/>
        <v>2.371</v>
      </c>
      <c r="L16" t="str">
        <f t="shared" si="2"/>
        <v>(2.875)</v>
      </c>
    </row>
    <row r="17" spans="1:12" x14ac:dyDescent="0.25">
      <c r="A17">
        <f>[5]estimates!A17</f>
        <v>15</v>
      </c>
      <c r="B17" t="str">
        <f>[5]estimates!B17</f>
        <v>betaO</v>
      </c>
      <c r="C17" t="str">
        <f>[5]estimates!C17</f>
        <v>kids_purchase_InStore</v>
      </c>
      <c r="D17">
        <f>[5]estimates!D17</f>
        <v>-5.3071534081467888</v>
      </c>
      <c r="E17">
        <f>[5]estimates!E17</f>
        <v>5.8496002588141209</v>
      </c>
      <c r="F17">
        <f>[5]estimates!F17</f>
        <v>-0.90726770605393448</v>
      </c>
      <c r="G17">
        <f>[5]estimates!G17</f>
        <v>0</v>
      </c>
      <c r="I17" t="str">
        <f t="shared" si="0"/>
        <v>betaO</v>
      </c>
      <c r="J17" t="str">
        <f t="shared" si="0"/>
        <v>kids_purchase_InStore</v>
      </c>
      <c r="K17" t="str">
        <f t="shared" si="1"/>
        <v>-5.307</v>
      </c>
      <c r="L17" t="str">
        <f t="shared" si="2"/>
        <v>(5.850)</v>
      </c>
    </row>
    <row r="18" spans="1:12" x14ac:dyDescent="0.25">
      <c r="A18">
        <f>[5]estimates!A18</f>
        <v>16</v>
      </c>
      <c r="B18" t="str">
        <f>[5]estimates!B18</f>
        <v>betaO</v>
      </c>
      <c r="C18" t="str">
        <f>[5]estimates!C18</f>
        <v>sizeNorm_purchase_InStore</v>
      </c>
      <c r="D18">
        <f>[5]estimates!D18</f>
        <v>-0.49940587389419461</v>
      </c>
      <c r="E18">
        <f>[5]estimates!E18</f>
        <v>0.55069422032168336</v>
      </c>
      <c r="F18">
        <f>[5]estimates!F18</f>
        <v>-0.90686601650271692</v>
      </c>
      <c r="G18">
        <f>[5]estimates!G18</f>
        <v>0</v>
      </c>
      <c r="I18" t="str">
        <f t="shared" si="0"/>
        <v>betaO</v>
      </c>
      <c r="J18" t="str">
        <f t="shared" si="0"/>
        <v>sizeNorm_purchase_InStore</v>
      </c>
      <c r="K18" t="str">
        <f t="shared" si="1"/>
        <v>-0.499</v>
      </c>
      <c r="L18" t="str">
        <f t="shared" si="2"/>
        <v>(0.551)</v>
      </c>
    </row>
    <row r="19" spans="1:12" x14ac:dyDescent="0.25">
      <c r="A19">
        <f>[5]estimates!A19</f>
        <v>17</v>
      </c>
      <c r="B19" t="str">
        <f>[5]estimates!B19</f>
        <v>betaO</v>
      </c>
      <c r="C19" t="str">
        <f>[5]estimates!C19</f>
        <v>discount_purchase_InStore</v>
      </c>
      <c r="D19">
        <f>[5]estimates!D19</f>
        <v>0.84901316631635437</v>
      </c>
      <c r="E19">
        <f>[5]estimates!E19</f>
        <v>1.03432705720669</v>
      </c>
      <c r="F19">
        <f>[5]estimates!F19</f>
        <v>0.82083627262850944</v>
      </c>
      <c r="G19">
        <f>[5]estimates!G19</f>
        <v>0</v>
      </c>
      <c r="I19" t="str">
        <f t="shared" ref="I19:J23" si="3">B19</f>
        <v>betaO</v>
      </c>
      <c r="J19" t="str">
        <f t="shared" si="3"/>
        <v>discount_purchase_InStore</v>
      </c>
      <c r="K19" t="str">
        <f t="shared" si="1"/>
        <v>0.849</v>
      </c>
      <c r="L19" t="str">
        <f t="shared" si="2"/>
        <v>(1.034)</v>
      </c>
    </row>
    <row r="20" spans="1:12" x14ac:dyDescent="0.25">
      <c r="A20">
        <f>[5]estimates!A20</f>
        <v>18</v>
      </c>
      <c r="B20" t="str">
        <f>[5]estimates!B20</f>
        <v>betaO</v>
      </c>
      <c r="C20" t="str">
        <f>[5]estimates!C20</f>
        <v>brand_Aquafresh_ed_HighSchool</v>
      </c>
      <c r="D20">
        <f>[5]estimates!D20</f>
        <v>-9.2710163850918335</v>
      </c>
      <c r="E20">
        <f>[5]estimates!E20</f>
        <v>15.373697151608511</v>
      </c>
      <c r="F20">
        <f>[5]estimates!F20</f>
        <v>-0.60304403642567084</v>
      </c>
      <c r="G20">
        <f>[5]estimates!G20</f>
        <v>0</v>
      </c>
      <c r="I20" t="str">
        <f t="shared" si="3"/>
        <v>betaO</v>
      </c>
      <c r="J20" t="str">
        <f t="shared" si="3"/>
        <v>brand_Aquafresh_ed_HighSchool</v>
      </c>
      <c r="K20" t="str">
        <f t="shared" si="1"/>
        <v>-9.271</v>
      </c>
      <c r="L20" t="str">
        <f t="shared" si="2"/>
        <v>(15.374)</v>
      </c>
    </row>
    <row r="21" spans="1:12" x14ac:dyDescent="0.25">
      <c r="A21">
        <f>[5]estimates!A21</f>
        <v>19</v>
      </c>
      <c r="B21" t="str">
        <f>[5]estimates!B21</f>
        <v>betaO</v>
      </c>
      <c r="C21" t="str">
        <f>[5]estimates!C21</f>
        <v>brand_Sensodyne_ed_HighSchool</v>
      </c>
      <c r="D21">
        <f>[5]estimates!D21</f>
        <v>20.900780838806799</v>
      </c>
      <c r="E21">
        <f>[5]estimates!E21</f>
        <v>7.4382501862601993</v>
      </c>
      <c r="F21">
        <f>[5]estimates!F21</f>
        <v>2.8099055981491921</v>
      </c>
      <c r="G21" t="str">
        <f>[5]estimates!G21</f>
        <v>***</v>
      </c>
      <c r="I21" t="str">
        <f t="shared" si="3"/>
        <v>betaO</v>
      </c>
      <c r="J21" t="str">
        <f t="shared" si="3"/>
        <v>brand_Sensodyne_ed_HighSchool</v>
      </c>
      <c r="K21" t="str">
        <f t="shared" si="1"/>
        <v>20.901***</v>
      </c>
      <c r="L21" t="str">
        <f t="shared" si="2"/>
        <v>(7.438)</v>
      </c>
    </row>
    <row r="22" spans="1:12" x14ac:dyDescent="0.25">
      <c r="A22">
        <f>[5]estimates!A22</f>
        <v>20</v>
      </c>
      <c r="B22" t="str">
        <f>[5]estimates!B22</f>
        <v>betaO</v>
      </c>
      <c r="C22" t="str">
        <f>[5]estimates!C22</f>
        <v>white_ed_HighSchool</v>
      </c>
      <c r="D22">
        <f>[5]estimates!D22</f>
        <v>29.898054125817389</v>
      </c>
      <c r="E22">
        <f>[5]estimates!E22</f>
        <v>15.776338733281429</v>
      </c>
      <c r="F22">
        <f>[5]estimates!F22</f>
        <v>1.8951199407721311</v>
      </c>
      <c r="G22" t="str">
        <f>[5]estimates!G22</f>
        <v>*</v>
      </c>
      <c r="I22" t="str">
        <f t="shared" si="3"/>
        <v>betaO</v>
      </c>
      <c r="J22" t="str">
        <f t="shared" si="3"/>
        <v>white_ed_HighSchool</v>
      </c>
      <c r="K22" t="str">
        <f t="shared" si="1"/>
        <v>29.898*</v>
      </c>
      <c r="L22" t="str">
        <f t="shared" si="2"/>
        <v>(15.776)</v>
      </c>
    </row>
    <row r="23" spans="1:12" x14ac:dyDescent="0.25">
      <c r="A23">
        <f>[5]estimates!A23</f>
        <v>21</v>
      </c>
      <c r="B23" t="str">
        <f>[5]estimates!B23</f>
        <v>betaO</v>
      </c>
      <c r="C23" t="str">
        <f>[5]estimates!C23</f>
        <v>fluoride_ed_HighSchool</v>
      </c>
      <c r="D23">
        <f>[5]estimates!D23</f>
        <v>18.932588252209971</v>
      </c>
      <c r="E23">
        <f>[5]estimates!E23</f>
        <v>11.13022968357263</v>
      </c>
      <c r="F23">
        <f>[5]estimates!F23</f>
        <v>1.701006069996293</v>
      </c>
      <c r="G23" t="str">
        <f>[5]estimates!G23</f>
        <v>*</v>
      </c>
      <c r="I23" t="str">
        <f t="shared" si="3"/>
        <v>betaO</v>
      </c>
      <c r="J23" t="str">
        <f t="shared" si="3"/>
        <v>fluoride_ed_HighSchool</v>
      </c>
      <c r="K23" t="str">
        <f t="shared" si="1"/>
        <v>18.933*</v>
      </c>
      <c r="L23" t="str">
        <f t="shared" si="2"/>
        <v>(11.130)</v>
      </c>
    </row>
    <row r="24" spans="1:12" x14ac:dyDescent="0.25">
      <c r="A24">
        <f>[5]estimates!A24</f>
        <v>22</v>
      </c>
      <c r="B24" t="str">
        <f>[5]estimates!B24</f>
        <v>betaO</v>
      </c>
      <c r="C24" t="str">
        <f>[5]estimates!C24</f>
        <v>sizeNorm_ed_HighSchool</v>
      </c>
      <c r="D24">
        <f>[5]estimates!D24</f>
        <v>-18.27633777161358</v>
      </c>
      <c r="E24">
        <f>[5]estimates!E24</f>
        <v>7.4497613597894947</v>
      </c>
      <c r="F24">
        <f>[5]estimates!F24</f>
        <v>-2.4532782848939481</v>
      </c>
      <c r="G24" t="str">
        <f>[5]estimates!G24</f>
        <v>**</v>
      </c>
      <c r="I24" t="str">
        <f t="shared" ref="I24:I72" si="4">B24</f>
        <v>betaO</v>
      </c>
      <c r="J24" t="str">
        <f t="shared" ref="J24:J72" si="5">C24</f>
        <v>sizeNorm_ed_HighSchool</v>
      </c>
      <c r="K24" t="str">
        <f t="shared" ref="K24:K72" si="6">TEXT(D24,"0.000")&amp;IF(G24&lt;&gt;0,G24,"")</f>
        <v>-18.276**</v>
      </c>
      <c r="L24" t="str">
        <f t="shared" ref="L24:L72" si="7">"("&amp;TEXT(E24,"0.000")&amp;")"</f>
        <v>(7.450)</v>
      </c>
    </row>
    <row r="25" spans="1:12" x14ac:dyDescent="0.25">
      <c r="A25">
        <f>[5]estimates!A25</f>
        <v>23</v>
      </c>
      <c r="B25" t="str">
        <f>[5]estimates!B25</f>
        <v>betaU</v>
      </c>
      <c r="C25" t="str">
        <f>[5]estimates!C25</f>
        <v>brand_Aquafresh</v>
      </c>
      <c r="D25">
        <f>[5]estimates!D25</f>
        <v>-10.22073874677891</v>
      </c>
      <c r="E25">
        <f>[5]estimates!E25</f>
        <v>10.625013879616571</v>
      </c>
      <c r="F25">
        <f>[5]estimates!F25</f>
        <v>-0.96195062543746535</v>
      </c>
      <c r="G25">
        <f>[5]estimates!G25</f>
        <v>0</v>
      </c>
      <c r="I25" t="str">
        <f t="shared" si="4"/>
        <v>betaU</v>
      </c>
      <c r="J25" t="str">
        <f t="shared" si="5"/>
        <v>brand_Aquafresh</v>
      </c>
      <c r="K25" t="str">
        <f t="shared" si="6"/>
        <v>-10.221</v>
      </c>
      <c r="L25" t="str">
        <f t="shared" si="7"/>
        <v>(10.625)</v>
      </c>
    </row>
    <row r="26" spans="1:12" x14ac:dyDescent="0.25">
      <c r="A26">
        <f>[5]estimates!A26</f>
        <v>24</v>
      </c>
      <c r="B26" t="str">
        <f>[5]estimates!B26</f>
        <v>betaU</v>
      </c>
      <c r="C26" t="str">
        <f>[5]estimates!C26</f>
        <v>brand_Colgate</v>
      </c>
      <c r="D26">
        <f>[5]estimates!D26</f>
        <v>0.96671295267711665</v>
      </c>
      <c r="E26">
        <f>[5]estimates!E26</f>
        <v>6.460264077621229</v>
      </c>
      <c r="F26">
        <f>[5]estimates!F26</f>
        <v>0.14963985079586339</v>
      </c>
      <c r="G26">
        <f>[5]estimates!G26</f>
        <v>0</v>
      </c>
      <c r="I26" t="str">
        <f t="shared" si="4"/>
        <v>betaU</v>
      </c>
      <c r="J26" t="str">
        <f t="shared" si="5"/>
        <v>brand_Colgate</v>
      </c>
      <c r="K26" t="str">
        <f t="shared" si="6"/>
        <v>0.967</v>
      </c>
      <c r="L26" t="str">
        <f t="shared" si="7"/>
        <v>(6.460)</v>
      </c>
    </row>
    <row r="27" spans="1:12" x14ac:dyDescent="0.25">
      <c r="A27">
        <f>[5]estimates!A27</f>
        <v>25</v>
      </c>
      <c r="B27" t="str">
        <f>[5]estimates!B27</f>
        <v>betaU</v>
      </c>
      <c r="C27" t="str">
        <f>[5]estimates!C27</f>
        <v>brand_Sensodyne</v>
      </c>
      <c r="D27">
        <f>[5]estimates!D27</f>
        <v>0.65671575426516793</v>
      </c>
      <c r="E27">
        <f>[5]estimates!E27</f>
        <v>16.961542343332891</v>
      </c>
      <c r="F27">
        <f>[5]estimates!F27</f>
        <v>3.8717926764679188E-2</v>
      </c>
      <c r="G27">
        <f>[5]estimates!G27</f>
        <v>0</v>
      </c>
      <c r="I27" t="str">
        <f t="shared" si="4"/>
        <v>betaU</v>
      </c>
      <c r="J27" t="str">
        <f t="shared" si="5"/>
        <v>brand_Sensodyne</v>
      </c>
      <c r="K27" t="str">
        <f t="shared" si="6"/>
        <v>0.657</v>
      </c>
      <c r="L27" t="str">
        <f t="shared" si="7"/>
        <v>(16.962)</v>
      </c>
    </row>
    <row r="28" spans="1:12" x14ac:dyDescent="0.25">
      <c r="A28">
        <f>[5]estimates!A28</f>
        <v>26</v>
      </c>
      <c r="B28" t="str">
        <f>[5]estimates!B28</f>
        <v>betaU</v>
      </c>
      <c r="C28" t="str">
        <f>[5]estimates!C28</f>
        <v>mint</v>
      </c>
      <c r="D28">
        <f>[5]estimates!D28</f>
        <v>-4.2305930403938854</v>
      </c>
      <c r="E28">
        <f>[5]estimates!E28</f>
        <v>2.568796029817241</v>
      </c>
      <c r="F28">
        <f>[5]estimates!F28</f>
        <v>-1.646916684426234</v>
      </c>
      <c r="G28" t="str">
        <f>[5]estimates!G28</f>
        <v>*</v>
      </c>
      <c r="I28" t="str">
        <f t="shared" si="4"/>
        <v>betaU</v>
      </c>
      <c r="J28" t="str">
        <f t="shared" si="5"/>
        <v>mint</v>
      </c>
      <c r="K28" t="str">
        <f t="shared" si="6"/>
        <v>-4.231*</v>
      </c>
      <c r="L28" t="str">
        <f t="shared" si="7"/>
        <v>(2.569)</v>
      </c>
    </row>
    <row r="29" spans="1:12" x14ac:dyDescent="0.25">
      <c r="A29">
        <f>[5]estimates!A29</f>
        <v>27</v>
      </c>
      <c r="B29" t="str">
        <f>[5]estimates!B29</f>
        <v>betaU</v>
      </c>
      <c r="C29" t="str">
        <f>[5]estimates!C29</f>
        <v>white</v>
      </c>
      <c r="D29">
        <f>[5]estimates!D29</f>
        <v>-2.0893758870490782</v>
      </c>
      <c r="E29">
        <f>[5]estimates!E29</f>
        <v>12.472876390227251</v>
      </c>
      <c r="F29">
        <f>[5]estimates!F29</f>
        <v>-0.16751355675152421</v>
      </c>
      <c r="G29">
        <f>[5]estimates!G29</f>
        <v>0</v>
      </c>
      <c r="I29" t="str">
        <f t="shared" si="4"/>
        <v>betaU</v>
      </c>
      <c r="J29" t="str">
        <f t="shared" si="5"/>
        <v>white</v>
      </c>
      <c r="K29" t="str">
        <f t="shared" si="6"/>
        <v>-2.089</v>
      </c>
      <c r="L29" t="str">
        <f t="shared" si="7"/>
        <v>(12.473)</v>
      </c>
    </row>
    <row r="30" spans="1:12" x14ac:dyDescent="0.25">
      <c r="A30">
        <f>[5]estimates!A30</f>
        <v>28</v>
      </c>
      <c r="B30" t="str">
        <f>[5]estimates!B30</f>
        <v>betaU</v>
      </c>
      <c r="C30" t="str">
        <f>[5]estimates!C30</f>
        <v>fluoride</v>
      </c>
      <c r="D30">
        <f>[5]estimates!D30</f>
        <v>-0.64371732398400094</v>
      </c>
      <c r="E30">
        <f>[5]estimates!E30</f>
        <v>6.530223178635894</v>
      </c>
      <c r="F30">
        <f>[5]estimates!F30</f>
        <v>-9.8575087921951826E-2</v>
      </c>
      <c r="G30">
        <f>[5]estimates!G30</f>
        <v>0</v>
      </c>
      <c r="I30" t="str">
        <f t="shared" si="4"/>
        <v>betaU</v>
      </c>
      <c r="J30" t="str">
        <f t="shared" si="5"/>
        <v>fluoride</v>
      </c>
      <c r="K30" t="str">
        <f t="shared" si="6"/>
        <v>-0.644</v>
      </c>
      <c r="L30" t="str">
        <f t="shared" si="7"/>
        <v>(6.530)</v>
      </c>
    </row>
    <row r="31" spans="1:12" x14ac:dyDescent="0.25">
      <c r="A31">
        <f>[5]estimates!A31</f>
        <v>29</v>
      </c>
      <c r="B31" t="str">
        <f>[5]estimates!B31</f>
        <v>betaU</v>
      </c>
      <c r="C31" t="str">
        <f>[5]estimates!C31</f>
        <v>kids</v>
      </c>
      <c r="D31">
        <f>[5]estimates!D31</f>
        <v>-16.611236570207829</v>
      </c>
      <c r="E31">
        <f>[5]estimates!E31</f>
        <v>16.28886565148381</v>
      </c>
      <c r="F31">
        <f>[5]estimates!F31</f>
        <v>-1.019790875903912</v>
      </c>
      <c r="G31">
        <f>[5]estimates!G31</f>
        <v>0</v>
      </c>
      <c r="I31" t="str">
        <f t="shared" si="4"/>
        <v>betaU</v>
      </c>
      <c r="J31" t="str">
        <f t="shared" si="5"/>
        <v>kids</v>
      </c>
      <c r="K31" t="str">
        <f t="shared" si="6"/>
        <v>-16.611</v>
      </c>
      <c r="L31" t="str">
        <f t="shared" si="7"/>
        <v>(16.289)</v>
      </c>
    </row>
    <row r="32" spans="1:12" x14ac:dyDescent="0.25">
      <c r="A32">
        <f>[5]estimates!A32</f>
        <v>30</v>
      </c>
      <c r="B32" t="str">
        <f>[5]estimates!B32</f>
        <v>betaU</v>
      </c>
      <c r="C32" t="str">
        <f>[5]estimates!C32</f>
        <v>sizeNorm</v>
      </c>
      <c r="D32">
        <f>[5]estimates!D32</f>
        <v>3.1625620273314312</v>
      </c>
      <c r="E32">
        <f>[5]estimates!E32</f>
        <v>7.4707751040678518</v>
      </c>
      <c r="F32">
        <f>[5]estimates!F32</f>
        <v>0.42332448551548679</v>
      </c>
      <c r="G32">
        <f>[5]estimates!G32</f>
        <v>0</v>
      </c>
      <c r="I32" t="str">
        <f t="shared" si="4"/>
        <v>betaU</v>
      </c>
      <c r="J32" t="str">
        <f t="shared" si="5"/>
        <v>sizeNorm</v>
      </c>
      <c r="K32" t="str">
        <f t="shared" si="6"/>
        <v>3.163</v>
      </c>
      <c r="L32" t="str">
        <f t="shared" si="7"/>
        <v>(7.471)</v>
      </c>
    </row>
    <row r="33" spans="1:12" x14ac:dyDescent="0.25">
      <c r="A33">
        <f>[5]estimates!A33</f>
        <v>31</v>
      </c>
      <c r="B33" t="str">
        <f>[5]estimates!B33</f>
        <v>betaU</v>
      </c>
      <c r="C33" t="str">
        <f>[5]estimates!C33</f>
        <v>discount</v>
      </c>
      <c r="D33">
        <f>[5]estimates!D33</f>
        <v>-5.3282565997034981</v>
      </c>
      <c r="E33">
        <f>[5]estimates!E33</f>
        <v>3.634868602985954</v>
      </c>
      <c r="F33">
        <f>[5]estimates!F33</f>
        <v>-1.4658732355074591</v>
      </c>
      <c r="G33">
        <f>[5]estimates!G33</f>
        <v>0</v>
      </c>
      <c r="I33" t="str">
        <f t="shared" si="4"/>
        <v>betaU</v>
      </c>
      <c r="J33" t="str">
        <f t="shared" si="5"/>
        <v>discount</v>
      </c>
      <c r="K33" t="str">
        <f t="shared" si="6"/>
        <v>-5.328</v>
      </c>
      <c r="L33" t="str">
        <f t="shared" si="7"/>
        <v>(3.635)</v>
      </c>
    </row>
    <row r="34" spans="1:12" x14ac:dyDescent="0.25">
      <c r="A34">
        <f>[5]estimates!A34</f>
        <v>32</v>
      </c>
      <c r="B34" t="str">
        <f>[5]estimates!B34</f>
        <v>betaU</v>
      </c>
      <c r="C34" t="str">
        <f>[5]estimates!C34</f>
        <v>familypack</v>
      </c>
      <c r="D34">
        <f>[5]estimates!D34</f>
        <v>-1.7925851402294579</v>
      </c>
      <c r="E34">
        <f>[5]estimates!E34</f>
        <v>1.5870320540076861</v>
      </c>
      <c r="F34">
        <f>[5]estimates!F34</f>
        <v>-1.1295204376639369</v>
      </c>
      <c r="G34">
        <f>[5]estimates!G34</f>
        <v>0</v>
      </c>
      <c r="I34" t="str">
        <f t="shared" ref="I34:I42" si="8">B34</f>
        <v>betaU</v>
      </c>
      <c r="J34" t="str">
        <f t="shared" ref="J34:J42" si="9">C34</f>
        <v>familypack</v>
      </c>
      <c r="K34" t="str">
        <f t="shared" ref="K34:K42" si="10">TEXT(D34,"0.000")&amp;IF(G34&lt;&gt;0,G34,"")</f>
        <v>-1.793</v>
      </c>
      <c r="L34" t="str">
        <f t="shared" ref="L34:L42" si="11">"("&amp;TEXT(E34,"0.000")&amp;")"</f>
        <v>(1.587)</v>
      </c>
    </row>
    <row r="35" spans="1:12" x14ac:dyDescent="0.25">
      <c r="A35">
        <f>[5]estimates!A35</f>
        <v>33</v>
      </c>
      <c r="B35" t="str">
        <f>[5]estimates!B35</f>
        <v>betaU</v>
      </c>
      <c r="C35" t="str">
        <f>[5]estimates!C35</f>
        <v>priceperoz</v>
      </c>
      <c r="D35">
        <f>[5]estimates!D35</f>
        <v>-0.1393773225114627</v>
      </c>
      <c r="E35">
        <f>[5]estimates!E35</f>
        <v>77.598273703792046</v>
      </c>
      <c r="F35">
        <f>[5]estimates!F35</f>
        <v>-1.7961394739719791E-3</v>
      </c>
      <c r="G35">
        <f>[5]estimates!G35</f>
        <v>0</v>
      </c>
      <c r="I35" t="str">
        <f t="shared" si="8"/>
        <v>betaU</v>
      </c>
      <c r="J35" t="str">
        <f t="shared" si="9"/>
        <v>priceperoz</v>
      </c>
      <c r="K35" t="str">
        <f t="shared" si="10"/>
        <v>-0.139</v>
      </c>
      <c r="L35" t="str">
        <f t="shared" si="11"/>
        <v>(77.598)</v>
      </c>
    </row>
    <row r="36" spans="1:12" x14ac:dyDescent="0.25">
      <c r="A36">
        <f>[5]estimates!A36</f>
        <v>0</v>
      </c>
      <c r="B36">
        <f>[5]estimates!B36</f>
        <v>0</v>
      </c>
      <c r="C36">
        <f>[5]estimates!C36</f>
        <v>0</v>
      </c>
      <c r="D36">
        <f>[5]estimates!D36</f>
        <v>0</v>
      </c>
      <c r="E36">
        <f>[5]estimates!E36</f>
        <v>0</v>
      </c>
      <c r="F36">
        <f>[5]estimates!F36</f>
        <v>0</v>
      </c>
      <c r="G36">
        <f>[5]estimates!G36</f>
        <v>0</v>
      </c>
      <c r="I36">
        <f t="shared" si="8"/>
        <v>0</v>
      </c>
      <c r="J36">
        <f t="shared" si="9"/>
        <v>0</v>
      </c>
      <c r="K36" t="str">
        <f t="shared" si="10"/>
        <v>0.000</v>
      </c>
      <c r="L36" t="str">
        <f t="shared" si="11"/>
        <v>(0.000)</v>
      </c>
    </row>
    <row r="37" spans="1:12" x14ac:dyDescent="0.25">
      <c r="A37">
        <f>[5]estimates!A37</f>
        <v>0</v>
      </c>
      <c r="B37">
        <f>[5]estimates!B37</f>
        <v>0</v>
      </c>
      <c r="C37">
        <f>[5]estimates!C37</f>
        <v>0</v>
      </c>
      <c r="D37">
        <f>[5]estimates!D37</f>
        <v>0</v>
      </c>
      <c r="E37">
        <f>[5]estimates!E37</f>
        <v>0</v>
      </c>
      <c r="F37">
        <f>[5]estimates!F37</f>
        <v>0</v>
      </c>
      <c r="G37">
        <f>[5]estimates!G37</f>
        <v>0</v>
      </c>
      <c r="I37">
        <f t="shared" ref="I37:I43" si="12">B37</f>
        <v>0</v>
      </c>
      <c r="J37">
        <f t="shared" ref="J37:J43" si="13">C37</f>
        <v>0</v>
      </c>
      <c r="K37" t="str">
        <f t="shared" ref="K37:K43" si="14">TEXT(D37,"0.000")&amp;IF(G37&lt;&gt;0,G37,"")</f>
        <v>0.000</v>
      </c>
      <c r="L37" t="str">
        <f t="shared" ref="L37:L43" si="15">"("&amp;TEXT(E37,"0.000")&amp;")"</f>
        <v>(0.000)</v>
      </c>
    </row>
    <row r="38" spans="1:12" x14ac:dyDescent="0.25">
      <c r="A38">
        <f>[5]estimates!A38</f>
        <v>0</v>
      </c>
      <c r="B38">
        <f>[5]estimates!B38</f>
        <v>0</v>
      </c>
      <c r="C38">
        <f>[5]estimates!C38</f>
        <v>0</v>
      </c>
      <c r="D38">
        <f>[5]estimates!D38</f>
        <v>0</v>
      </c>
      <c r="E38">
        <f>[5]estimates!E38</f>
        <v>0</v>
      </c>
      <c r="F38">
        <f>[5]estimates!F38</f>
        <v>0</v>
      </c>
      <c r="G38">
        <f>[5]estimates!G38</f>
        <v>0</v>
      </c>
      <c r="I38">
        <f t="shared" si="12"/>
        <v>0</v>
      </c>
      <c r="J38">
        <f t="shared" si="13"/>
        <v>0</v>
      </c>
      <c r="K38" t="str">
        <f t="shared" si="14"/>
        <v>0.000</v>
      </c>
      <c r="L38" t="str">
        <f t="shared" si="15"/>
        <v>(0.000)</v>
      </c>
    </row>
    <row r="39" spans="1:12" x14ac:dyDescent="0.25">
      <c r="A39">
        <f>[5]estimates!A39</f>
        <v>0</v>
      </c>
      <c r="B39">
        <f>[5]estimates!B39</f>
        <v>0</v>
      </c>
      <c r="C39">
        <f>[5]estimates!C39</f>
        <v>0</v>
      </c>
      <c r="D39">
        <f>[5]estimates!D39</f>
        <v>0</v>
      </c>
      <c r="E39">
        <f>[5]estimates!E39</f>
        <v>0</v>
      </c>
      <c r="F39">
        <f>[5]estimates!F39</f>
        <v>0</v>
      </c>
      <c r="G39">
        <f>[5]estimates!G39</f>
        <v>0</v>
      </c>
      <c r="I39">
        <f t="shared" si="12"/>
        <v>0</v>
      </c>
      <c r="J39">
        <f t="shared" si="13"/>
        <v>0</v>
      </c>
      <c r="K39" t="str">
        <f t="shared" si="14"/>
        <v>0.000</v>
      </c>
      <c r="L39" t="str">
        <f t="shared" si="15"/>
        <v>(0.000)</v>
      </c>
    </row>
    <row r="40" spans="1:12" x14ac:dyDescent="0.25">
      <c r="A40">
        <f>[5]estimates!A40</f>
        <v>0</v>
      </c>
      <c r="B40">
        <f>[5]estimates!B40</f>
        <v>0</v>
      </c>
      <c r="C40">
        <f>[5]estimates!C40</f>
        <v>0</v>
      </c>
      <c r="D40">
        <f>[5]estimates!D40</f>
        <v>0</v>
      </c>
      <c r="E40">
        <f>[5]estimates!E40</f>
        <v>0</v>
      </c>
      <c r="F40">
        <f>[5]estimates!F40</f>
        <v>0</v>
      </c>
      <c r="G40">
        <f>[5]estimates!G40</f>
        <v>0</v>
      </c>
      <c r="I40">
        <f t="shared" si="12"/>
        <v>0</v>
      </c>
      <c r="J40">
        <f t="shared" si="13"/>
        <v>0</v>
      </c>
      <c r="K40" t="str">
        <f t="shared" si="14"/>
        <v>0.000</v>
      </c>
      <c r="L40" t="str">
        <f t="shared" si="15"/>
        <v>(0.000)</v>
      </c>
    </row>
    <row r="41" spans="1:12" x14ac:dyDescent="0.25">
      <c r="A41">
        <f>[5]estimates!A41</f>
        <v>0</v>
      </c>
      <c r="B41">
        <f>[5]estimates!B41</f>
        <v>0</v>
      </c>
      <c r="C41">
        <f>[5]estimates!C41</f>
        <v>0</v>
      </c>
      <c r="D41">
        <f>[5]estimates!D41</f>
        <v>0</v>
      </c>
      <c r="E41">
        <f>[5]estimates!E41</f>
        <v>0</v>
      </c>
      <c r="F41">
        <f>[5]estimates!F41</f>
        <v>0</v>
      </c>
      <c r="G41">
        <f>[5]estimates!G41</f>
        <v>0</v>
      </c>
      <c r="I41">
        <f t="shared" si="12"/>
        <v>0</v>
      </c>
      <c r="J41">
        <f t="shared" si="13"/>
        <v>0</v>
      </c>
      <c r="K41" t="str">
        <f t="shared" si="14"/>
        <v>0.000</v>
      </c>
      <c r="L41" t="str">
        <f t="shared" si="15"/>
        <v>(0.000)</v>
      </c>
    </row>
    <row r="42" spans="1:12" x14ac:dyDescent="0.25">
      <c r="A42">
        <f>[5]estimates!A42</f>
        <v>0</v>
      </c>
      <c r="B42">
        <f>[5]estimates!B42</f>
        <v>0</v>
      </c>
      <c r="C42">
        <f>[5]estimates!C42</f>
        <v>0</v>
      </c>
      <c r="D42">
        <f>[5]estimates!D42</f>
        <v>0</v>
      </c>
      <c r="E42">
        <f>[5]estimates!E42</f>
        <v>0</v>
      </c>
      <c r="F42">
        <f>[5]estimates!F42</f>
        <v>0</v>
      </c>
      <c r="G42">
        <f>[5]estimates!G42</f>
        <v>0</v>
      </c>
      <c r="I42">
        <f t="shared" si="12"/>
        <v>0</v>
      </c>
      <c r="J42">
        <f t="shared" si="13"/>
        <v>0</v>
      </c>
      <c r="K42" t="str">
        <f t="shared" si="14"/>
        <v>0.000</v>
      </c>
      <c r="L42" t="str">
        <f t="shared" si="15"/>
        <v>(0.000)</v>
      </c>
    </row>
    <row r="43" spans="1:12" x14ac:dyDescent="0.25">
      <c r="A43">
        <f>[5]estimates!A43</f>
        <v>0</v>
      </c>
      <c r="B43">
        <f>[5]estimates!B43</f>
        <v>0</v>
      </c>
      <c r="C43">
        <f>[5]estimates!C43</f>
        <v>0</v>
      </c>
      <c r="D43">
        <f>[5]estimates!D43</f>
        <v>0</v>
      </c>
      <c r="E43">
        <f>[5]estimates!E43</f>
        <v>0</v>
      </c>
      <c r="F43">
        <f>[5]estimates!F43</f>
        <v>0</v>
      </c>
      <c r="G43">
        <f>[5]estimates!G43</f>
        <v>0</v>
      </c>
      <c r="I43">
        <f t="shared" si="12"/>
        <v>0</v>
      </c>
      <c r="J43">
        <f t="shared" si="13"/>
        <v>0</v>
      </c>
      <c r="K43" t="str">
        <f t="shared" si="14"/>
        <v>0.000</v>
      </c>
      <c r="L43" t="str">
        <f t="shared" si="15"/>
        <v>(0.000)</v>
      </c>
    </row>
    <row r="44" spans="1:12" x14ac:dyDescent="0.25">
      <c r="A44">
        <f>[5]estimates!A44</f>
        <v>0</v>
      </c>
      <c r="B44">
        <f>[5]estimates!B44</f>
        <v>0</v>
      </c>
      <c r="C44">
        <f>[5]estimates!C44</f>
        <v>0</v>
      </c>
      <c r="D44">
        <f>[5]estimates!D44</f>
        <v>0</v>
      </c>
      <c r="E44">
        <f>[5]estimates!E44</f>
        <v>0</v>
      </c>
      <c r="F44">
        <f>[5]estimates!F44</f>
        <v>0</v>
      </c>
      <c r="G44">
        <f>[5]estimates!G44</f>
        <v>0</v>
      </c>
      <c r="I44">
        <f t="shared" ref="I44:I89" si="16">B44</f>
        <v>0</v>
      </c>
      <c r="J44">
        <f t="shared" ref="J44:J89" si="17">C44</f>
        <v>0</v>
      </c>
      <c r="K44" t="str">
        <f t="shared" ref="K44:K89" si="18">TEXT(D44,"0.000")&amp;IF(G44&lt;&gt;0,G44,"")</f>
        <v>0.000</v>
      </c>
      <c r="L44" t="str">
        <f t="shared" ref="L44:L89" si="19">"("&amp;TEXT(E44,"0.000")&amp;")"</f>
        <v>(0.000)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7CB2-6047-4CE0-B0D2-8375EC6A2392}">
  <dimension ref="A1:L42"/>
  <sheetViews>
    <sheetView workbookViewId="0">
      <selection activeCell="C25" sqref="C25:G25"/>
    </sheetView>
  </sheetViews>
  <sheetFormatPr defaultRowHeight="15" x14ac:dyDescent="0.25"/>
  <cols>
    <col min="3" max="3" width="22.5703125" customWidth="1"/>
    <col min="10" max="10" width="17.140625" customWidth="1"/>
  </cols>
  <sheetData>
    <row r="1" spans="1:12" x14ac:dyDescent="0.25">
      <c r="A1">
        <f>[6]estimates!A1</f>
        <v>0</v>
      </c>
      <c r="B1" t="str">
        <f>[6]estimates!B1</f>
        <v>coeficient</v>
      </c>
      <c r="C1" t="str">
        <f>[6]estimates!C1</f>
        <v>var. name</v>
      </c>
      <c r="D1" t="str">
        <f>[6]estimates!D1</f>
        <v>coefficient</v>
      </c>
      <c r="E1" t="str">
        <f>[6]estimates!E1</f>
        <v>s.e.</v>
      </c>
      <c r="F1" t="str">
        <f>[6]estimates!F1</f>
        <v>t-stat</v>
      </c>
      <c r="G1" t="str">
        <f>[6]estimates!G1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f>[6]estimates!A2</f>
        <v>0</v>
      </c>
      <c r="B2" t="str">
        <f>[6]estimates!B2</f>
        <v>betaBar</v>
      </c>
      <c r="C2" t="str">
        <f>[6]estimates!C2</f>
        <v>brand_Aquafresh</v>
      </c>
      <c r="D2">
        <f>[6]estimates!D2</f>
        <v>0.18638583086000959</v>
      </c>
      <c r="E2">
        <f>[6]estimates!E2</f>
        <v>0.70493545425228576</v>
      </c>
      <c r="F2">
        <f>[6]estimates!F2</f>
        <v>0.26440127211037517</v>
      </c>
      <c r="G2">
        <f>[6]estimates!G2</f>
        <v>0</v>
      </c>
      <c r="I2" t="str">
        <f>B2</f>
        <v>betaBar</v>
      </c>
      <c r="J2" t="str">
        <f>C2</f>
        <v>brand_Aquafresh</v>
      </c>
      <c r="K2" t="str">
        <f>TEXT(D2,"0.000")&amp;IF(G2&lt;&gt;0,G2,"")</f>
        <v>0.186</v>
      </c>
      <c r="L2" t="str">
        <f>"("&amp;TEXT(E2,"0.000")&amp;")"</f>
        <v>(0.705)</v>
      </c>
    </row>
    <row r="3" spans="1:12" x14ac:dyDescent="0.25">
      <c r="A3">
        <f>[6]estimates!A3</f>
        <v>1</v>
      </c>
      <c r="B3" t="str">
        <f>[6]estimates!B3</f>
        <v>betaBar</v>
      </c>
      <c r="C3" t="str">
        <f>[6]estimates!C3</f>
        <v>brand_Colgate</v>
      </c>
      <c r="D3">
        <f>[6]estimates!D3</f>
        <v>0.18094709107889381</v>
      </c>
      <c r="E3">
        <f>[6]estimates!E3</f>
        <v>0.3285021674155662</v>
      </c>
      <c r="F3">
        <f>[6]estimates!F3</f>
        <v>0.55082464905015271</v>
      </c>
      <c r="G3">
        <f>[6]estimates!G3</f>
        <v>0</v>
      </c>
      <c r="I3" t="str">
        <f t="shared" ref="I3:J18" si="0">B3</f>
        <v>betaBar</v>
      </c>
      <c r="J3" t="str">
        <f t="shared" si="0"/>
        <v>brand_Colgate</v>
      </c>
      <c r="K3" t="str">
        <f t="shared" ref="K3:K23" si="1">TEXT(D3,"0.000")&amp;IF(G3&lt;&gt;0,G3,"")</f>
        <v>0.181</v>
      </c>
      <c r="L3" t="str">
        <f t="shared" ref="L3:L23" si="2">"("&amp;TEXT(E3,"0.000")&amp;")"</f>
        <v>(0.329)</v>
      </c>
    </row>
    <row r="4" spans="1:12" x14ac:dyDescent="0.25">
      <c r="A4">
        <f>[6]estimates!A4</f>
        <v>2</v>
      </c>
      <c r="B4" t="str">
        <f>[6]estimates!B4</f>
        <v>betaBar</v>
      </c>
      <c r="C4" t="str">
        <f>[6]estimates!C4</f>
        <v>brand_Sensodyne</v>
      </c>
      <c r="D4">
        <f>[6]estimates!D4</f>
        <v>1.126658571056921</v>
      </c>
      <c r="E4">
        <f>[6]estimates!E4</f>
        <v>11.4813025174887</v>
      </c>
      <c r="F4">
        <f>[6]estimates!F4</f>
        <v>9.8129856724945383E-2</v>
      </c>
      <c r="G4">
        <f>[6]estimates!G4</f>
        <v>0</v>
      </c>
      <c r="I4" t="str">
        <f t="shared" si="0"/>
        <v>betaBar</v>
      </c>
      <c r="J4" t="str">
        <f t="shared" si="0"/>
        <v>brand_Sensodyne</v>
      </c>
      <c r="K4" t="str">
        <f t="shared" si="1"/>
        <v>1.127</v>
      </c>
      <c r="L4" t="str">
        <f t="shared" si="2"/>
        <v>(11.481)</v>
      </c>
    </row>
    <row r="5" spans="1:12" x14ac:dyDescent="0.25">
      <c r="A5">
        <f>[6]estimates!A5</f>
        <v>3</v>
      </c>
      <c r="B5" t="str">
        <f>[6]estimates!B5</f>
        <v>betaBar</v>
      </c>
      <c r="C5" t="str">
        <f>[6]estimates!C5</f>
        <v>mint</v>
      </c>
      <c r="D5">
        <f>[6]estimates!D5</f>
        <v>17.961134159069751</v>
      </c>
      <c r="E5">
        <f>[6]estimates!E5</f>
        <v>62279.208346196952</v>
      </c>
      <c r="F5">
        <f>[6]estimates!F5</f>
        <v>2.8839695680182072E-4</v>
      </c>
      <c r="G5">
        <f>[6]estimates!G5</f>
        <v>0</v>
      </c>
      <c r="I5" t="str">
        <f t="shared" si="0"/>
        <v>betaBar</v>
      </c>
      <c r="J5" t="str">
        <f t="shared" si="0"/>
        <v>mint</v>
      </c>
      <c r="K5" t="str">
        <f t="shared" si="1"/>
        <v>17.961</v>
      </c>
      <c r="L5" t="str">
        <f t="shared" si="2"/>
        <v>(62279.208)</v>
      </c>
    </row>
    <row r="6" spans="1:12" x14ac:dyDescent="0.25">
      <c r="A6">
        <f>[6]estimates!A6</f>
        <v>4</v>
      </c>
      <c r="B6" t="str">
        <f>[6]estimates!B6</f>
        <v>betaBar</v>
      </c>
      <c r="C6" t="str">
        <f>[6]estimates!C6</f>
        <v>white</v>
      </c>
      <c r="D6">
        <f>[6]estimates!D6</f>
        <v>0.89511400774995964</v>
      </c>
      <c r="E6">
        <f>[6]estimates!E6</f>
        <v>3.7151925007347129</v>
      </c>
      <c r="F6">
        <f>[6]estimates!F6</f>
        <v>0.24093341262207621</v>
      </c>
      <c r="G6">
        <f>[6]estimates!G6</f>
        <v>0</v>
      </c>
      <c r="I6" t="str">
        <f t="shared" si="0"/>
        <v>betaBar</v>
      </c>
      <c r="J6" t="str">
        <f t="shared" si="0"/>
        <v>white</v>
      </c>
      <c r="K6" t="str">
        <f t="shared" si="1"/>
        <v>0.895</v>
      </c>
      <c r="L6" t="str">
        <f t="shared" si="2"/>
        <v>(3.715)</v>
      </c>
    </row>
    <row r="7" spans="1:12" x14ac:dyDescent="0.25">
      <c r="A7">
        <f>[6]estimates!A7</f>
        <v>5</v>
      </c>
      <c r="B7" t="str">
        <f>[6]estimates!B7</f>
        <v>betaBar</v>
      </c>
      <c r="C7" t="str">
        <f>[6]estimates!C7</f>
        <v>fluoride</v>
      </c>
      <c r="D7">
        <f>[6]estimates!D7</f>
        <v>0.79331334008754084</v>
      </c>
      <c r="E7">
        <f>[6]estimates!E7</f>
        <v>3.7595546994548839</v>
      </c>
      <c r="F7">
        <f>[6]estimates!F7</f>
        <v>0.21101258087894481</v>
      </c>
      <c r="G7">
        <f>[6]estimates!G7</f>
        <v>0</v>
      </c>
      <c r="I7" t="str">
        <f t="shared" si="0"/>
        <v>betaBar</v>
      </c>
      <c r="J7" t="str">
        <f t="shared" si="0"/>
        <v>fluoride</v>
      </c>
      <c r="K7" t="str">
        <f t="shared" si="1"/>
        <v>0.793</v>
      </c>
      <c r="L7" t="str">
        <f t="shared" si="2"/>
        <v>(3.760)</v>
      </c>
    </row>
    <row r="8" spans="1:12" x14ac:dyDescent="0.25">
      <c r="A8">
        <f>[6]estimates!A8</f>
        <v>6</v>
      </c>
      <c r="B8" t="str">
        <f>[6]estimates!B8</f>
        <v>betaBar</v>
      </c>
      <c r="C8" t="str">
        <f>[6]estimates!C8</f>
        <v>kids</v>
      </c>
      <c r="D8">
        <f>[6]estimates!D8</f>
        <v>-2.12763018518066</v>
      </c>
      <c r="E8">
        <f>[6]estimates!E8</f>
        <v>0</v>
      </c>
      <c r="F8" t="str">
        <f>[6]estimates!F8</f>
        <v>-inf</v>
      </c>
      <c r="G8" t="str">
        <f>[6]estimates!G8</f>
        <v>***</v>
      </c>
      <c r="I8" t="str">
        <f t="shared" si="0"/>
        <v>betaBar</v>
      </c>
      <c r="J8" t="str">
        <f t="shared" si="0"/>
        <v>kids</v>
      </c>
      <c r="K8" t="str">
        <f t="shared" si="1"/>
        <v>-2.128***</v>
      </c>
      <c r="L8" t="str">
        <f t="shared" si="2"/>
        <v>(0.000)</v>
      </c>
    </row>
    <row r="9" spans="1:12" x14ac:dyDescent="0.25">
      <c r="A9">
        <f>[6]estimates!A9</f>
        <v>7</v>
      </c>
      <c r="B9" t="str">
        <f>[6]estimates!B9</f>
        <v>betaBar</v>
      </c>
      <c r="C9" t="str">
        <f>[6]estimates!C9</f>
        <v>sizeNorm</v>
      </c>
      <c r="D9">
        <f>[6]estimates!D9</f>
        <v>-0.43375747396776859</v>
      </c>
      <c r="E9">
        <f>[6]estimates!E9</f>
        <v>1.7945816797348211</v>
      </c>
      <c r="F9">
        <f>[6]estimates!F9</f>
        <v>-0.24170394631013031</v>
      </c>
      <c r="G9">
        <f>[6]estimates!G9</f>
        <v>0</v>
      </c>
      <c r="I9" t="str">
        <f t="shared" si="0"/>
        <v>betaBar</v>
      </c>
      <c r="J9" t="str">
        <f t="shared" si="0"/>
        <v>sizeNorm</v>
      </c>
      <c r="K9" t="str">
        <f t="shared" si="1"/>
        <v>-0.434</v>
      </c>
      <c r="L9" t="str">
        <f t="shared" si="2"/>
        <v>(1.795)</v>
      </c>
    </row>
    <row r="10" spans="1:12" x14ac:dyDescent="0.25">
      <c r="A10">
        <f>[6]estimates!A10</f>
        <v>8</v>
      </c>
      <c r="B10" t="str">
        <f>[6]estimates!B10</f>
        <v>betaBar</v>
      </c>
      <c r="C10" t="str">
        <f>[6]estimates!C10</f>
        <v>discount</v>
      </c>
      <c r="D10">
        <f>[6]estimates!D10</f>
        <v>-1.460358086325382</v>
      </c>
      <c r="E10">
        <f>[6]estimates!E10</f>
        <v>0.94467927190265399</v>
      </c>
      <c r="F10">
        <f>[6]estimates!F10</f>
        <v>-1.545877134981603</v>
      </c>
      <c r="G10">
        <f>[6]estimates!G10</f>
        <v>0</v>
      </c>
      <c r="I10" t="str">
        <f t="shared" si="0"/>
        <v>betaBar</v>
      </c>
      <c r="J10" t="str">
        <f t="shared" si="0"/>
        <v>discount</v>
      </c>
      <c r="K10" t="str">
        <f t="shared" si="1"/>
        <v>-1.460</v>
      </c>
      <c r="L10" t="str">
        <f t="shared" si="2"/>
        <v>(0.945)</v>
      </c>
    </row>
    <row r="11" spans="1:12" x14ac:dyDescent="0.25">
      <c r="A11">
        <f>[6]estimates!A11</f>
        <v>9</v>
      </c>
      <c r="B11" t="str">
        <f>[6]estimates!B11</f>
        <v>betaBar</v>
      </c>
      <c r="C11" t="str">
        <f>[6]estimates!C11</f>
        <v>familypack</v>
      </c>
      <c r="D11">
        <f>[6]estimates!D11</f>
        <v>-0.34769991872998501</v>
      </c>
      <c r="E11">
        <f>[6]estimates!E11</f>
        <v>0.54053390325732276</v>
      </c>
      <c r="F11">
        <f>[6]estimates!F11</f>
        <v>-0.64325274813421174</v>
      </c>
      <c r="G11">
        <f>[6]estimates!G11</f>
        <v>0</v>
      </c>
      <c r="I11" t="str">
        <f t="shared" si="0"/>
        <v>betaBar</v>
      </c>
      <c r="J11" t="str">
        <f t="shared" si="0"/>
        <v>familypack</v>
      </c>
      <c r="K11" t="str">
        <f t="shared" si="1"/>
        <v>-0.348</v>
      </c>
      <c r="L11" t="str">
        <f t="shared" si="2"/>
        <v>(0.541)</v>
      </c>
    </row>
    <row r="12" spans="1:12" x14ac:dyDescent="0.25">
      <c r="A12">
        <f>[6]estimates!A12</f>
        <v>10</v>
      </c>
      <c r="B12" t="str">
        <f>[6]estimates!B12</f>
        <v>betaBar</v>
      </c>
      <c r="C12" t="str">
        <f>[6]estimates!C12</f>
        <v>priceperoz</v>
      </c>
      <c r="D12">
        <f>[6]estimates!D12</f>
        <v>-16.776832080297989</v>
      </c>
      <c r="E12">
        <f>[6]estimates!E12</f>
        <v>7.6876927965657833</v>
      </c>
      <c r="F12">
        <f>[6]estimates!F12</f>
        <v>-2.1822974101921022</v>
      </c>
      <c r="G12" t="str">
        <f>[6]estimates!G12</f>
        <v>**</v>
      </c>
      <c r="I12" t="str">
        <f t="shared" si="0"/>
        <v>betaBar</v>
      </c>
      <c r="J12" t="str">
        <f t="shared" si="0"/>
        <v>priceperoz</v>
      </c>
      <c r="K12" t="str">
        <f t="shared" si="1"/>
        <v>-16.777**</v>
      </c>
      <c r="L12" t="str">
        <f t="shared" si="2"/>
        <v>(7.688)</v>
      </c>
    </row>
    <row r="13" spans="1:12" x14ac:dyDescent="0.25">
      <c r="A13">
        <f>[6]estimates!A13</f>
        <v>11</v>
      </c>
      <c r="B13" t="str">
        <f>[6]estimates!B13</f>
        <v>betaO</v>
      </c>
      <c r="C13" t="str">
        <f>[6]estimates!C13</f>
        <v>mint_purchase_InStore</v>
      </c>
      <c r="D13">
        <f>[6]estimates!D13</f>
        <v>1.460762348970327</v>
      </c>
      <c r="E13">
        <f>[6]estimates!E13</f>
        <v>91131.634995919812</v>
      </c>
      <c r="F13">
        <f>[6]estimates!F13</f>
        <v>1.6029146728638508E-5</v>
      </c>
      <c r="G13">
        <f>[6]estimates!G13</f>
        <v>0</v>
      </c>
      <c r="I13" t="str">
        <f t="shared" si="0"/>
        <v>betaO</v>
      </c>
      <c r="J13" t="str">
        <f t="shared" si="0"/>
        <v>mint_purchase_InStore</v>
      </c>
      <c r="K13" t="str">
        <f t="shared" si="1"/>
        <v>1.461</v>
      </c>
      <c r="L13" t="str">
        <f t="shared" si="2"/>
        <v>(91131.635)</v>
      </c>
    </row>
    <row r="14" spans="1:12" x14ac:dyDescent="0.25">
      <c r="A14">
        <f>[6]estimates!A14</f>
        <v>12</v>
      </c>
      <c r="B14" t="str">
        <f>[6]estimates!B14</f>
        <v>betaO</v>
      </c>
      <c r="C14" t="str">
        <f>[6]estimates!C14</f>
        <v>fluoride_purchase_InStore</v>
      </c>
      <c r="D14">
        <f>[6]estimates!D14</f>
        <v>1.835274020112757E-3</v>
      </c>
      <c r="E14">
        <f>[6]estimates!E14</f>
        <v>1.787028999111534</v>
      </c>
      <c r="F14">
        <f>[6]estimates!F14</f>
        <v>1.026997335256008E-3</v>
      </c>
      <c r="G14">
        <f>[6]estimates!G14</f>
        <v>0</v>
      </c>
      <c r="I14" t="str">
        <f t="shared" si="0"/>
        <v>betaO</v>
      </c>
      <c r="J14" t="str">
        <f t="shared" si="0"/>
        <v>fluoride_purchase_InStore</v>
      </c>
      <c r="K14" t="str">
        <f t="shared" si="1"/>
        <v>0.002</v>
      </c>
      <c r="L14" t="str">
        <f t="shared" si="2"/>
        <v>(1.787)</v>
      </c>
    </row>
    <row r="15" spans="1:12" x14ac:dyDescent="0.25">
      <c r="A15">
        <f>[6]estimates!A15</f>
        <v>13</v>
      </c>
      <c r="B15" t="str">
        <f>[6]estimates!B15</f>
        <v>betaO</v>
      </c>
      <c r="C15" t="str">
        <f>[6]estimates!C15</f>
        <v>kids_purchase_InStore</v>
      </c>
      <c r="D15">
        <f>[6]estimates!D15</f>
        <v>-0.64691669345652525</v>
      </c>
      <c r="E15">
        <f>[6]estimates!E15</f>
        <v>0</v>
      </c>
      <c r="F15" t="str">
        <f>[6]estimates!F15</f>
        <v>-inf</v>
      </c>
      <c r="G15" t="str">
        <f>[6]estimates!G15</f>
        <v>***</v>
      </c>
      <c r="I15" t="str">
        <f t="shared" si="0"/>
        <v>betaO</v>
      </c>
      <c r="J15" t="str">
        <f t="shared" si="0"/>
        <v>kids_purchase_InStore</v>
      </c>
      <c r="K15" t="str">
        <f t="shared" si="1"/>
        <v>-0.647***</v>
      </c>
      <c r="L15" t="str">
        <f t="shared" si="2"/>
        <v>(0.000)</v>
      </c>
    </row>
    <row r="16" spans="1:12" x14ac:dyDescent="0.25">
      <c r="A16">
        <f>[6]estimates!A16</f>
        <v>14</v>
      </c>
      <c r="B16" t="str">
        <f>[6]estimates!B16</f>
        <v>betaO</v>
      </c>
      <c r="C16" t="str">
        <f>[6]estimates!C16</f>
        <v>sizeNorm_purchase_InStore</v>
      </c>
      <c r="D16">
        <f>[6]estimates!D16</f>
        <v>-4.9713580131144266E-3</v>
      </c>
      <c r="E16">
        <f>[6]estimates!E16</f>
        <v>6.0670323927322816</v>
      </c>
      <c r="F16">
        <f>[6]estimates!F16</f>
        <v>-8.1940522009897837E-4</v>
      </c>
      <c r="G16">
        <f>[6]estimates!G16</f>
        <v>0</v>
      </c>
      <c r="I16" t="str">
        <f t="shared" si="0"/>
        <v>betaO</v>
      </c>
      <c r="J16" t="str">
        <f t="shared" si="0"/>
        <v>sizeNorm_purchase_InStore</v>
      </c>
      <c r="K16" t="str">
        <f t="shared" si="1"/>
        <v>-0.005</v>
      </c>
      <c r="L16" t="str">
        <f t="shared" si="2"/>
        <v>(6.067)</v>
      </c>
    </row>
    <row r="17" spans="1:12" x14ac:dyDescent="0.25">
      <c r="A17">
        <f>[6]estimates!A17</f>
        <v>15</v>
      </c>
      <c r="B17" t="str">
        <f>[6]estimates!B17</f>
        <v>betaU</v>
      </c>
      <c r="C17" t="str">
        <f>[6]estimates!C17</f>
        <v>brand_Aquafresh</v>
      </c>
      <c r="D17">
        <f>[6]estimates!D17</f>
        <v>7.3142536761080009E-3</v>
      </c>
      <c r="E17">
        <f>[6]estimates!E17</f>
        <v>13.99710123428102</v>
      </c>
      <c r="F17">
        <f>[6]estimates!F17</f>
        <v>5.2255488859323843E-4</v>
      </c>
      <c r="G17">
        <f>[6]estimates!G17</f>
        <v>0</v>
      </c>
      <c r="I17" t="str">
        <f t="shared" si="0"/>
        <v>betaU</v>
      </c>
      <c r="J17" t="str">
        <f t="shared" si="0"/>
        <v>brand_Aquafresh</v>
      </c>
      <c r="K17" t="str">
        <f t="shared" si="1"/>
        <v>0.007</v>
      </c>
      <c r="L17" t="str">
        <f t="shared" si="2"/>
        <v>(13.997)</v>
      </c>
    </row>
    <row r="18" spans="1:12" x14ac:dyDescent="0.25">
      <c r="A18">
        <f>[6]estimates!A18</f>
        <v>16</v>
      </c>
      <c r="B18" t="str">
        <f>[6]estimates!B18</f>
        <v>betaU</v>
      </c>
      <c r="C18" t="str">
        <f>[6]estimates!C18</f>
        <v>brand_Colgate</v>
      </c>
      <c r="D18">
        <f>[6]estimates!D18</f>
        <v>-1.132792781115131E-3</v>
      </c>
      <c r="E18">
        <f>[6]estimates!E18</f>
        <v>18.302343616945521</v>
      </c>
      <c r="F18">
        <f>[6]estimates!F18</f>
        <v>-6.1893318409032429E-5</v>
      </c>
      <c r="G18">
        <f>[6]estimates!G18</f>
        <v>0</v>
      </c>
      <c r="I18" t="str">
        <f t="shared" si="0"/>
        <v>betaU</v>
      </c>
      <c r="J18" t="str">
        <f t="shared" si="0"/>
        <v>brand_Colgate</v>
      </c>
      <c r="K18" t="str">
        <f t="shared" si="1"/>
        <v>-0.001</v>
      </c>
      <c r="L18" t="str">
        <f t="shared" si="2"/>
        <v>(18.302)</v>
      </c>
    </row>
    <row r="19" spans="1:12" x14ac:dyDescent="0.25">
      <c r="A19">
        <f>[6]estimates!A19</f>
        <v>17</v>
      </c>
      <c r="B19" t="str">
        <f>[6]estimates!B19</f>
        <v>betaU</v>
      </c>
      <c r="C19" t="str">
        <f>[6]estimates!C19</f>
        <v>brand_Sensodyne</v>
      </c>
      <c r="D19">
        <f>[6]estimates!D19</f>
        <v>3.0997508043132021E-3</v>
      </c>
      <c r="E19">
        <f>[6]estimates!E19</f>
        <v>23.99863582077608</v>
      </c>
      <c r="F19">
        <f>[6]estimates!F19</f>
        <v>1.2916362527697051E-4</v>
      </c>
      <c r="G19">
        <f>[6]estimates!G19</f>
        <v>0</v>
      </c>
      <c r="I19" t="str">
        <f t="shared" ref="I19:J23" si="3">B19</f>
        <v>betaU</v>
      </c>
      <c r="J19" t="str">
        <f t="shared" si="3"/>
        <v>brand_Sensodyne</v>
      </c>
      <c r="K19" t="str">
        <f t="shared" si="1"/>
        <v>0.003</v>
      </c>
      <c r="L19" t="str">
        <f t="shared" si="2"/>
        <v>(23.999)</v>
      </c>
    </row>
    <row r="20" spans="1:12" x14ac:dyDescent="0.25">
      <c r="A20">
        <f>[6]estimates!A20</f>
        <v>0</v>
      </c>
      <c r="B20">
        <f>[6]estimates!B20</f>
        <v>0</v>
      </c>
      <c r="C20">
        <f>[6]estimates!C20</f>
        <v>0</v>
      </c>
      <c r="D20">
        <f>[6]estimates!D20</f>
        <v>0</v>
      </c>
      <c r="E20">
        <f>[6]estimates!E20</f>
        <v>0</v>
      </c>
      <c r="F20">
        <f>[6]estimates!F20</f>
        <v>0</v>
      </c>
      <c r="G20">
        <f>[6]estimates!G20</f>
        <v>0</v>
      </c>
      <c r="I20">
        <f t="shared" si="3"/>
        <v>0</v>
      </c>
      <c r="J20">
        <f t="shared" si="3"/>
        <v>0</v>
      </c>
      <c r="K20" t="str">
        <f t="shared" si="1"/>
        <v>0.000</v>
      </c>
      <c r="L20" t="str">
        <f t="shared" si="2"/>
        <v>(0.000)</v>
      </c>
    </row>
    <row r="21" spans="1:12" x14ac:dyDescent="0.25">
      <c r="A21">
        <f>[6]estimates!A21</f>
        <v>0</v>
      </c>
      <c r="B21">
        <f>[6]estimates!B21</f>
        <v>0</v>
      </c>
      <c r="C21">
        <f>[6]estimates!C21</f>
        <v>0</v>
      </c>
      <c r="D21">
        <f>[6]estimates!D21</f>
        <v>0</v>
      </c>
      <c r="E21">
        <f>[6]estimates!E21</f>
        <v>0</v>
      </c>
      <c r="F21">
        <f>[6]estimates!F21</f>
        <v>0</v>
      </c>
      <c r="G21">
        <f>[6]estimates!G21</f>
        <v>0</v>
      </c>
      <c r="I21">
        <f t="shared" si="3"/>
        <v>0</v>
      </c>
      <c r="J21">
        <f t="shared" si="3"/>
        <v>0</v>
      </c>
      <c r="K21" t="str">
        <f t="shared" si="1"/>
        <v>0.000</v>
      </c>
      <c r="L21" t="str">
        <f t="shared" si="2"/>
        <v>(0.000)</v>
      </c>
    </row>
    <row r="22" spans="1:12" x14ac:dyDescent="0.25">
      <c r="A22">
        <f>[6]estimates!A22</f>
        <v>0</v>
      </c>
      <c r="B22">
        <f>[6]estimates!B22</f>
        <v>0</v>
      </c>
      <c r="C22">
        <f>[6]estimates!C22</f>
        <v>0</v>
      </c>
      <c r="D22">
        <f>[6]estimates!D22</f>
        <v>0</v>
      </c>
      <c r="E22">
        <f>[6]estimates!E22</f>
        <v>0</v>
      </c>
      <c r="F22">
        <f>[6]estimates!F22</f>
        <v>0</v>
      </c>
      <c r="G22">
        <f>[6]estimates!G22</f>
        <v>0</v>
      </c>
      <c r="I22">
        <f t="shared" si="3"/>
        <v>0</v>
      </c>
      <c r="J22">
        <f t="shared" si="3"/>
        <v>0</v>
      </c>
      <c r="K22" t="str">
        <f t="shared" si="1"/>
        <v>0.000</v>
      </c>
      <c r="L22" t="str">
        <f t="shared" si="2"/>
        <v>(0.000)</v>
      </c>
    </row>
    <row r="23" spans="1:12" x14ac:dyDescent="0.25">
      <c r="A23">
        <f>[6]estimates!A23</f>
        <v>0</v>
      </c>
      <c r="B23">
        <f>[6]estimates!B23</f>
        <v>0</v>
      </c>
      <c r="C23">
        <f>[6]estimates!C23</f>
        <v>0</v>
      </c>
      <c r="D23">
        <f>[6]estimates!D23</f>
        <v>0</v>
      </c>
      <c r="E23">
        <f>[6]estimates!E23</f>
        <v>0</v>
      </c>
      <c r="F23">
        <f>[6]estimates!F23</f>
        <v>0</v>
      </c>
      <c r="G23">
        <f>[6]estimates!G23</f>
        <v>0</v>
      </c>
      <c r="I23">
        <f t="shared" si="3"/>
        <v>0</v>
      </c>
      <c r="J23">
        <f t="shared" si="3"/>
        <v>0</v>
      </c>
      <c r="K23" t="str">
        <f t="shared" si="1"/>
        <v>0.000</v>
      </c>
      <c r="L23" t="str">
        <f t="shared" si="2"/>
        <v>(0.000)</v>
      </c>
    </row>
    <row r="24" spans="1:12" x14ac:dyDescent="0.25">
      <c r="A24">
        <f>[6]estimates!A24</f>
        <v>0</v>
      </c>
      <c r="B24">
        <f>[6]estimates!B24</f>
        <v>0</v>
      </c>
      <c r="C24">
        <f>[6]estimates!C24</f>
        <v>0</v>
      </c>
      <c r="D24">
        <f>[6]estimates!D24</f>
        <v>0</v>
      </c>
      <c r="E24">
        <f>[6]estimates!E24</f>
        <v>0</v>
      </c>
      <c r="F24">
        <f>[6]estimates!F24</f>
        <v>0</v>
      </c>
      <c r="G24">
        <f>[6]estimates!G24</f>
        <v>0</v>
      </c>
      <c r="I24">
        <f t="shared" ref="I24:I72" si="4">B24</f>
        <v>0</v>
      </c>
      <c r="J24">
        <f t="shared" ref="J24:J72" si="5">C24</f>
        <v>0</v>
      </c>
      <c r="K24" t="str">
        <f t="shared" ref="K24:K72" si="6">TEXT(D24,"0.000")&amp;IF(G24&lt;&gt;0,G24,"")</f>
        <v>0.000</v>
      </c>
      <c r="L24" t="str">
        <f t="shared" ref="L24:L72" si="7">"("&amp;TEXT(E24,"0.000")&amp;")"</f>
        <v>(0.000)</v>
      </c>
    </row>
    <row r="25" spans="1:12" x14ac:dyDescent="0.25">
      <c r="A25">
        <f>[6]estimates!A25</f>
        <v>0</v>
      </c>
      <c r="B25">
        <f>[6]estimates!B25</f>
        <v>0</v>
      </c>
      <c r="C25">
        <f>[6]estimates!C25</f>
        <v>0</v>
      </c>
      <c r="D25">
        <f>[6]estimates!D25</f>
        <v>0</v>
      </c>
      <c r="E25">
        <f>[6]estimates!E25</f>
        <v>0</v>
      </c>
      <c r="F25">
        <f>[6]estimates!F25</f>
        <v>0</v>
      </c>
      <c r="G25">
        <f>[6]estimates!G25</f>
        <v>0</v>
      </c>
      <c r="I25">
        <f t="shared" si="4"/>
        <v>0</v>
      </c>
      <c r="J25">
        <f t="shared" si="5"/>
        <v>0</v>
      </c>
      <c r="K25" t="str">
        <f t="shared" si="6"/>
        <v>0.000</v>
      </c>
      <c r="L25" t="str">
        <f t="shared" si="7"/>
        <v>(0.000)</v>
      </c>
    </row>
    <row r="26" spans="1:12" x14ac:dyDescent="0.25">
      <c r="A26">
        <f>[6]estimates!A26</f>
        <v>0</v>
      </c>
      <c r="B26">
        <f>[6]estimates!B26</f>
        <v>0</v>
      </c>
      <c r="C26">
        <f>[6]estimates!C26</f>
        <v>0</v>
      </c>
      <c r="D26">
        <f>[6]estimates!D26</f>
        <v>0</v>
      </c>
      <c r="E26">
        <f>[6]estimates!E26</f>
        <v>0</v>
      </c>
      <c r="F26">
        <f>[6]estimates!F26</f>
        <v>0</v>
      </c>
      <c r="G26">
        <f>[6]estimates!G26</f>
        <v>0</v>
      </c>
      <c r="I26">
        <f t="shared" si="4"/>
        <v>0</v>
      </c>
      <c r="J26">
        <f t="shared" si="5"/>
        <v>0</v>
      </c>
      <c r="K26" t="str">
        <f t="shared" si="6"/>
        <v>0.000</v>
      </c>
      <c r="L26" t="str">
        <f t="shared" si="7"/>
        <v>(0.000)</v>
      </c>
    </row>
    <row r="27" spans="1:12" x14ac:dyDescent="0.25">
      <c r="A27">
        <f>[6]estimates!A27</f>
        <v>0</v>
      </c>
      <c r="B27">
        <f>[6]estimates!B27</f>
        <v>0</v>
      </c>
      <c r="C27">
        <f>[6]estimates!C27</f>
        <v>0</v>
      </c>
      <c r="D27">
        <f>[6]estimates!D27</f>
        <v>0</v>
      </c>
      <c r="E27">
        <f>[6]estimates!E27</f>
        <v>0</v>
      </c>
      <c r="F27">
        <f>[6]estimates!F27</f>
        <v>0</v>
      </c>
      <c r="G27">
        <f>[6]estimates!G27</f>
        <v>0</v>
      </c>
      <c r="I27">
        <f t="shared" si="4"/>
        <v>0</v>
      </c>
      <c r="J27">
        <f t="shared" si="5"/>
        <v>0</v>
      </c>
      <c r="K27" t="str">
        <f t="shared" si="6"/>
        <v>0.000</v>
      </c>
      <c r="L27" t="str">
        <f t="shared" si="7"/>
        <v>(0.000)</v>
      </c>
    </row>
    <row r="28" spans="1:12" x14ac:dyDescent="0.25">
      <c r="A28">
        <f>[6]estimates!A28</f>
        <v>0</v>
      </c>
      <c r="B28">
        <f>[6]estimates!B28</f>
        <v>0</v>
      </c>
      <c r="C28">
        <f>[6]estimates!C28</f>
        <v>0</v>
      </c>
      <c r="D28">
        <f>[6]estimates!D28</f>
        <v>0</v>
      </c>
      <c r="E28">
        <f>[6]estimates!E28</f>
        <v>0</v>
      </c>
      <c r="F28">
        <f>[6]estimates!F28</f>
        <v>0</v>
      </c>
      <c r="G28">
        <f>[6]estimates!G28</f>
        <v>0</v>
      </c>
      <c r="I28">
        <f t="shared" si="4"/>
        <v>0</v>
      </c>
      <c r="J28">
        <f t="shared" si="5"/>
        <v>0</v>
      </c>
      <c r="K28" t="str">
        <f t="shared" si="6"/>
        <v>0.000</v>
      </c>
      <c r="L28" t="str">
        <f t="shared" si="7"/>
        <v>(0.000)</v>
      </c>
    </row>
    <row r="29" spans="1:12" x14ac:dyDescent="0.25">
      <c r="A29">
        <f>[6]estimates!A29</f>
        <v>0</v>
      </c>
      <c r="B29">
        <f>[6]estimates!B29</f>
        <v>0</v>
      </c>
      <c r="C29">
        <f>[6]estimates!C29</f>
        <v>0</v>
      </c>
      <c r="D29">
        <f>[6]estimates!D29</f>
        <v>0</v>
      </c>
      <c r="E29">
        <f>[6]estimates!E29</f>
        <v>0</v>
      </c>
      <c r="F29">
        <f>[6]estimates!F29</f>
        <v>0</v>
      </c>
      <c r="G29">
        <f>[6]estimates!G29</f>
        <v>0</v>
      </c>
      <c r="I29">
        <f t="shared" si="4"/>
        <v>0</v>
      </c>
      <c r="J29">
        <f t="shared" si="5"/>
        <v>0</v>
      </c>
      <c r="K29" t="str">
        <f t="shared" si="6"/>
        <v>0.000</v>
      </c>
      <c r="L29" t="str">
        <f t="shared" si="7"/>
        <v>(0.000)</v>
      </c>
    </row>
    <row r="30" spans="1:12" x14ac:dyDescent="0.25">
      <c r="A30">
        <f>[6]estimates!A30</f>
        <v>0</v>
      </c>
      <c r="B30">
        <f>[6]estimates!B30</f>
        <v>0</v>
      </c>
      <c r="C30">
        <f>[6]estimates!C30</f>
        <v>0</v>
      </c>
      <c r="D30">
        <f>[6]estimates!D30</f>
        <v>0</v>
      </c>
      <c r="E30">
        <f>[6]estimates!E30</f>
        <v>0</v>
      </c>
      <c r="F30">
        <f>[6]estimates!F30</f>
        <v>0</v>
      </c>
      <c r="G30">
        <f>[6]estimates!G30</f>
        <v>0</v>
      </c>
      <c r="I30">
        <f t="shared" si="4"/>
        <v>0</v>
      </c>
      <c r="J30">
        <f t="shared" si="5"/>
        <v>0</v>
      </c>
      <c r="K30" t="str">
        <f t="shared" si="6"/>
        <v>0.000</v>
      </c>
      <c r="L30" t="str">
        <f t="shared" si="7"/>
        <v>(0.000)</v>
      </c>
    </row>
    <row r="31" spans="1:12" x14ac:dyDescent="0.25">
      <c r="A31">
        <f>[6]estimates!A31</f>
        <v>0</v>
      </c>
      <c r="B31">
        <f>[6]estimates!B31</f>
        <v>0</v>
      </c>
      <c r="C31">
        <f>[6]estimates!C31</f>
        <v>0</v>
      </c>
      <c r="D31">
        <f>[6]estimates!D31</f>
        <v>0</v>
      </c>
      <c r="E31">
        <f>[6]estimates!E31</f>
        <v>0</v>
      </c>
      <c r="F31">
        <f>[6]estimates!F31</f>
        <v>0</v>
      </c>
      <c r="G31">
        <f>[6]estimates!G31</f>
        <v>0</v>
      </c>
      <c r="I31">
        <f t="shared" si="4"/>
        <v>0</v>
      </c>
      <c r="J31">
        <f t="shared" si="5"/>
        <v>0</v>
      </c>
      <c r="K31" t="str">
        <f t="shared" si="6"/>
        <v>0.000</v>
      </c>
      <c r="L31" t="str">
        <f t="shared" si="7"/>
        <v>(0.000)</v>
      </c>
    </row>
    <row r="32" spans="1:12" x14ac:dyDescent="0.25">
      <c r="A32">
        <f>[6]estimates!A32</f>
        <v>0</v>
      </c>
      <c r="B32">
        <f>[6]estimates!B32</f>
        <v>0</v>
      </c>
      <c r="C32">
        <f>[6]estimates!C32</f>
        <v>0</v>
      </c>
      <c r="D32">
        <f>[6]estimates!D32</f>
        <v>0</v>
      </c>
      <c r="E32">
        <f>[6]estimates!E32</f>
        <v>0</v>
      </c>
      <c r="F32">
        <f>[6]estimates!F32</f>
        <v>0</v>
      </c>
      <c r="G32">
        <f>[6]estimates!G32</f>
        <v>0</v>
      </c>
      <c r="I32">
        <f t="shared" si="4"/>
        <v>0</v>
      </c>
      <c r="J32">
        <f t="shared" si="5"/>
        <v>0</v>
      </c>
      <c r="K32" t="str">
        <f t="shared" si="6"/>
        <v>0.000</v>
      </c>
      <c r="L32" t="str">
        <f t="shared" si="7"/>
        <v>(0.000)</v>
      </c>
    </row>
    <row r="33" spans="1:12" x14ac:dyDescent="0.25">
      <c r="A33">
        <f>[6]estimates!A33</f>
        <v>0</v>
      </c>
      <c r="B33">
        <f>[6]estimates!B33</f>
        <v>0</v>
      </c>
      <c r="C33">
        <f>[6]estimates!C33</f>
        <v>0</v>
      </c>
      <c r="D33">
        <f>[6]estimates!D33</f>
        <v>0</v>
      </c>
      <c r="E33">
        <f>[6]estimates!E33</f>
        <v>0</v>
      </c>
      <c r="F33">
        <f>[6]estimates!F33</f>
        <v>0</v>
      </c>
      <c r="G33">
        <f>[6]estimates!G33</f>
        <v>0</v>
      </c>
      <c r="I33">
        <f t="shared" si="4"/>
        <v>0</v>
      </c>
      <c r="J33">
        <f t="shared" si="5"/>
        <v>0</v>
      </c>
      <c r="K33" t="str">
        <f t="shared" si="6"/>
        <v>0.000</v>
      </c>
      <c r="L33" t="str">
        <f t="shared" si="7"/>
        <v>(0.000)</v>
      </c>
    </row>
    <row r="34" spans="1:12" x14ac:dyDescent="0.25">
      <c r="A34">
        <f>[6]estimates!A34</f>
        <v>0</v>
      </c>
      <c r="B34">
        <f>[6]estimates!B34</f>
        <v>0</v>
      </c>
      <c r="C34">
        <f>[6]estimates!C34</f>
        <v>0</v>
      </c>
      <c r="D34">
        <f>[6]estimates!D34</f>
        <v>0</v>
      </c>
      <c r="E34">
        <f>[6]estimates!E34</f>
        <v>0</v>
      </c>
      <c r="F34">
        <f>[6]estimates!F34</f>
        <v>0</v>
      </c>
      <c r="G34">
        <f>[6]estimates!G34</f>
        <v>0</v>
      </c>
      <c r="I34">
        <f t="shared" ref="I34:I42" si="8">B34</f>
        <v>0</v>
      </c>
      <c r="J34">
        <f t="shared" ref="J34:J42" si="9">C34</f>
        <v>0</v>
      </c>
      <c r="K34" t="str">
        <f t="shared" ref="K34:K42" si="10">TEXT(D34,"0.000")&amp;IF(G34&lt;&gt;0,G34,"")</f>
        <v>0.000</v>
      </c>
      <c r="L34" t="str">
        <f t="shared" ref="L34:L42" si="11">"("&amp;TEXT(E34,"0.000")&amp;")"</f>
        <v>(0.000)</v>
      </c>
    </row>
    <row r="35" spans="1:12" x14ac:dyDescent="0.25">
      <c r="A35">
        <f>[6]estimates!A35</f>
        <v>0</v>
      </c>
      <c r="B35">
        <f>[6]estimates!B35</f>
        <v>0</v>
      </c>
      <c r="C35">
        <f>[6]estimates!C35</f>
        <v>0</v>
      </c>
      <c r="D35">
        <f>[6]estimates!D35</f>
        <v>0</v>
      </c>
      <c r="E35">
        <f>[6]estimates!E35</f>
        <v>0</v>
      </c>
      <c r="F35">
        <f>[6]estimates!F35</f>
        <v>0</v>
      </c>
      <c r="G35">
        <f>[6]estimates!G35</f>
        <v>0</v>
      </c>
      <c r="I35">
        <f t="shared" si="8"/>
        <v>0</v>
      </c>
      <c r="J35">
        <f t="shared" si="9"/>
        <v>0</v>
      </c>
      <c r="K35" t="str">
        <f t="shared" si="10"/>
        <v>0.000</v>
      </c>
      <c r="L35" t="str">
        <f t="shared" si="11"/>
        <v>(0.000)</v>
      </c>
    </row>
    <row r="36" spans="1:12" x14ac:dyDescent="0.25">
      <c r="A36">
        <f>[6]estimates!A36</f>
        <v>0</v>
      </c>
      <c r="B36">
        <f>[6]estimates!B36</f>
        <v>0</v>
      </c>
      <c r="C36">
        <f>[6]estimates!C36</f>
        <v>0</v>
      </c>
      <c r="D36">
        <f>[6]estimates!D36</f>
        <v>0</v>
      </c>
      <c r="E36">
        <f>[6]estimates!E36</f>
        <v>0</v>
      </c>
      <c r="F36">
        <f>[6]estimates!F36</f>
        <v>0</v>
      </c>
      <c r="G36">
        <f>[6]estimates!G36</f>
        <v>0</v>
      </c>
      <c r="I36">
        <f t="shared" si="8"/>
        <v>0</v>
      </c>
      <c r="J36">
        <f t="shared" si="9"/>
        <v>0</v>
      </c>
      <c r="K36" t="str">
        <f t="shared" si="10"/>
        <v>0.000</v>
      </c>
      <c r="L36" t="str">
        <f t="shared" si="11"/>
        <v>(0.000)</v>
      </c>
    </row>
    <row r="37" spans="1:12" x14ac:dyDescent="0.25">
      <c r="A37">
        <f>[6]estimates!A37</f>
        <v>0</v>
      </c>
      <c r="B37">
        <f>[6]estimates!B37</f>
        <v>0</v>
      </c>
      <c r="C37">
        <f>[6]estimates!C37</f>
        <v>0</v>
      </c>
      <c r="D37">
        <f>[6]estimates!D37</f>
        <v>0</v>
      </c>
      <c r="E37">
        <f>[6]estimates!E37</f>
        <v>0</v>
      </c>
      <c r="F37">
        <f>[6]estimates!F37</f>
        <v>0</v>
      </c>
      <c r="G37">
        <f>[6]estimates!G37</f>
        <v>0</v>
      </c>
      <c r="I37">
        <f t="shared" si="8"/>
        <v>0</v>
      </c>
      <c r="J37">
        <f t="shared" si="9"/>
        <v>0</v>
      </c>
      <c r="K37" t="str">
        <f t="shared" si="10"/>
        <v>0.000</v>
      </c>
      <c r="L37" t="str">
        <f t="shared" si="11"/>
        <v>(0.000)</v>
      </c>
    </row>
    <row r="38" spans="1:12" x14ac:dyDescent="0.25">
      <c r="A38">
        <f>[6]estimates!A38</f>
        <v>0</v>
      </c>
      <c r="B38">
        <f>[6]estimates!B38</f>
        <v>0</v>
      </c>
      <c r="C38">
        <f>[6]estimates!C38</f>
        <v>0</v>
      </c>
      <c r="D38">
        <f>[6]estimates!D38</f>
        <v>0</v>
      </c>
      <c r="E38">
        <f>[6]estimates!E38</f>
        <v>0</v>
      </c>
      <c r="F38">
        <f>[6]estimates!F38</f>
        <v>0</v>
      </c>
      <c r="G38">
        <f>[6]estimates!G38</f>
        <v>0</v>
      </c>
      <c r="I38">
        <f t="shared" si="8"/>
        <v>0</v>
      </c>
      <c r="J38">
        <f t="shared" si="9"/>
        <v>0</v>
      </c>
      <c r="K38" t="str">
        <f t="shared" si="10"/>
        <v>0.000</v>
      </c>
      <c r="L38" t="str">
        <f t="shared" si="11"/>
        <v>(0.000)</v>
      </c>
    </row>
    <row r="39" spans="1:12" x14ac:dyDescent="0.25">
      <c r="A39">
        <f>[6]estimates!A39</f>
        <v>0</v>
      </c>
      <c r="B39">
        <f>[6]estimates!B39</f>
        <v>0</v>
      </c>
      <c r="C39">
        <f>[6]estimates!C39</f>
        <v>0</v>
      </c>
      <c r="D39">
        <f>[6]estimates!D39</f>
        <v>0</v>
      </c>
      <c r="E39">
        <f>[6]estimates!E39</f>
        <v>0</v>
      </c>
      <c r="F39">
        <f>[6]estimates!F39</f>
        <v>0</v>
      </c>
      <c r="G39">
        <f>[6]estimates!G39</f>
        <v>0</v>
      </c>
      <c r="I39">
        <f t="shared" si="8"/>
        <v>0</v>
      </c>
      <c r="J39">
        <f t="shared" si="9"/>
        <v>0</v>
      </c>
      <c r="K39" t="str">
        <f t="shared" si="10"/>
        <v>0.000</v>
      </c>
      <c r="L39" t="str">
        <f t="shared" si="11"/>
        <v>(0.000)</v>
      </c>
    </row>
    <row r="40" spans="1:12" x14ac:dyDescent="0.25">
      <c r="A40">
        <f>[6]estimates!A40</f>
        <v>0</v>
      </c>
      <c r="B40">
        <f>[6]estimates!B40</f>
        <v>0</v>
      </c>
      <c r="C40">
        <f>[6]estimates!C40</f>
        <v>0</v>
      </c>
      <c r="D40">
        <f>[6]estimates!D40</f>
        <v>0</v>
      </c>
      <c r="E40">
        <f>[6]estimates!E40</f>
        <v>0</v>
      </c>
      <c r="F40">
        <f>[6]estimates!F40</f>
        <v>0</v>
      </c>
      <c r="G40">
        <f>[6]estimates!G40</f>
        <v>0</v>
      </c>
      <c r="I40">
        <f t="shared" si="8"/>
        <v>0</v>
      </c>
      <c r="J40">
        <f t="shared" si="9"/>
        <v>0</v>
      </c>
      <c r="K40" t="str">
        <f t="shared" si="10"/>
        <v>0.000</v>
      </c>
      <c r="L40" t="str">
        <f t="shared" si="11"/>
        <v>(0.000)</v>
      </c>
    </row>
    <row r="41" spans="1:12" x14ac:dyDescent="0.25">
      <c r="A41">
        <f>[6]estimates!A41</f>
        <v>0</v>
      </c>
      <c r="B41">
        <f>[6]estimates!B41</f>
        <v>0</v>
      </c>
      <c r="C41">
        <f>[6]estimates!C41</f>
        <v>0</v>
      </c>
      <c r="D41">
        <f>[6]estimates!D41</f>
        <v>0</v>
      </c>
      <c r="E41">
        <f>[6]estimates!E41</f>
        <v>0</v>
      </c>
      <c r="F41">
        <f>[6]estimates!F41</f>
        <v>0</v>
      </c>
      <c r="G41">
        <f>[6]estimates!G41</f>
        <v>0</v>
      </c>
      <c r="I41">
        <f t="shared" si="8"/>
        <v>0</v>
      </c>
      <c r="J41">
        <f t="shared" si="9"/>
        <v>0</v>
      </c>
      <c r="K41" t="str">
        <f t="shared" si="10"/>
        <v>0.000</v>
      </c>
      <c r="L41" t="str">
        <f t="shared" si="11"/>
        <v>(0.000)</v>
      </c>
    </row>
    <row r="42" spans="1:12" x14ac:dyDescent="0.25">
      <c r="A42">
        <f>[6]estimates!A42</f>
        <v>0</v>
      </c>
      <c r="B42">
        <f>[6]estimates!B42</f>
        <v>0</v>
      </c>
      <c r="C42">
        <f>[6]estimates!C42</f>
        <v>0</v>
      </c>
      <c r="D42">
        <f>[6]estimates!D42</f>
        <v>0</v>
      </c>
      <c r="E42">
        <f>[6]estimates!E42</f>
        <v>0</v>
      </c>
      <c r="F42">
        <f>[6]estimates!F42</f>
        <v>0</v>
      </c>
      <c r="G42">
        <f>[6]estimates!G42</f>
        <v>0</v>
      </c>
      <c r="I42">
        <f t="shared" si="8"/>
        <v>0</v>
      </c>
      <c r="J42">
        <f t="shared" si="9"/>
        <v>0</v>
      </c>
      <c r="K42" t="str">
        <f t="shared" si="10"/>
        <v>0.000</v>
      </c>
      <c r="L42" t="str">
        <f t="shared" si="11"/>
        <v>(0.000)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</vt:lpstr>
      <vt:lpstr>mod1</vt:lpstr>
      <vt:lpstr>mod2</vt:lpstr>
      <vt:lpstr>mod8</vt:lpstr>
      <vt:lpstr>mod3</vt:lpstr>
      <vt:lpstr>mod9</vt:lpstr>
      <vt:lpstr>mod4</vt:lpstr>
      <vt:lpstr>mod5</vt:lpstr>
      <vt:lpstr>mod6</vt:lpstr>
      <vt:lpstr>mod7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2022-05-25T13:37:00Z</dcterms:created>
  <dcterms:modified xsi:type="dcterms:W3CDTF">2022-05-26T16:17:19Z</dcterms:modified>
</cp:coreProperties>
</file>