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Columbia_doc\My Classes\IO II\Problem sets\ps2_IO2\outputs\"/>
    </mc:Choice>
  </mc:AlternateContent>
  <xr:revisionPtr revIDLastSave="0" documentId="13_ncr:1_{EE4B3DF4-B7EA-4701-936B-2D2ADB1C03BE}" xr6:coauthVersionLast="47" xr6:coauthVersionMax="47" xr10:uidLastSave="{00000000-0000-0000-0000-000000000000}"/>
  <bookViews>
    <workbookView xWindow="-120" yWindow="-120" windowWidth="29040" windowHeight="15720" activeTab="1" xr2:uid="{CC37DF72-03FF-4832-9939-7D66A5AB0E84}"/>
  </bookViews>
  <sheets>
    <sheet name="All" sheetId="1" r:id="rId1"/>
    <sheet name="Compare elasticities" sheetId="11" r:id="rId2"/>
    <sheet name="mod1" sheetId="2" r:id="rId3"/>
    <sheet name="mod2" sheetId="3" r:id="rId4"/>
    <sheet name="mod8" sheetId="9" r:id="rId5"/>
    <sheet name="mod3" sheetId="4" r:id="rId6"/>
    <sheet name="mod9" sheetId="10" r:id="rId7"/>
    <sheet name="mod4" sheetId="5" r:id="rId8"/>
    <sheet name="mod5" sheetId="6" r:id="rId9"/>
    <sheet name="mod6" sheetId="7" r:id="rId10"/>
    <sheet name="mod7" sheetId="8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N18" i="11" l="1"/>
  <c r="AM18" i="11"/>
  <c r="AL18" i="11"/>
  <c r="AK18" i="11"/>
  <c r="AJ18" i="11"/>
  <c r="AI18" i="11"/>
  <c r="AH18" i="11"/>
  <c r="AG18" i="11"/>
  <c r="AF18" i="11"/>
  <c r="AE18" i="11"/>
  <c r="AN17" i="11"/>
  <c r="AM17" i="11"/>
  <c r="AL17" i="11"/>
  <c r="AK17" i="11"/>
  <c r="AJ17" i="11"/>
  <c r="AI17" i="11"/>
  <c r="AH17" i="11"/>
  <c r="AG17" i="11"/>
  <c r="AF17" i="11"/>
  <c r="AE17" i="11"/>
  <c r="AN16" i="11"/>
  <c r="AM16" i="11"/>
  <c r="AL16" i="11"/>
  <c r="AK16" i="11"/>
  <c r="AJ16" i="11"/>
  <c r="AI16" i="11"/>
  <c r="AH16" i="11"/>
  <c r="AG16" i="11"/>
  <c r="AF16" i="11"/>
  <c r="AE16" i="11"/>
  <c r="AN15" i="11"/>
  <c r="AM15" i="11"/>
  <c r="AL15" i="11"/>
  <c r="AK15" i="11"/>
  <c r="AJ15" i="11"/>
  <c r="AI15" i="11"/>
  <c r="AH15" i="11"/>
  <c r="AG15" i="11"/>
  <c r="AF15" i="11"/>
  <c r="AE15" i="11"/>
  <c r="AN14" i="11"/>
  <c r="AM14" i="11"/>
  <c r="AL14" i="11"/>
  <c r="AK14" i="11"/>
  <c r="AJ14" i="11"/>
  <c r="AI14" i="11"/>
  <c r="AH14" i="11"/>
  <c r="AG14" i="11"/>
  <c r="AF14" i="11"/>
  <c r="AE14" i="11"/>
  <c r="AN13" i="11"/>
  <c r="AM13" i="11"/>
  <c r="AL13" i="11"/>
  <c r="AK13" i="11"/>
  <c r="AJ13" i="11"/>
  <c r="AI13" i="11"/>
  <c r="AH13" i="11"/>
  <c r="AG13" i="11"/>
  <c r="AF13" i="11"/>
  <c r="AE13" i="11"/>
  <c r="AN12" i="11"/>
  <c r="AM12" i="11"/>
  <c r="AL12" i="11"/>
  <c r="AK12" i="11"/>
  <c r="AJ12" i="11"/>
  <c r="AI12" i="11"/>
  <c r="AH12" i="11"/>
  <c r="AG12" i="11"/>
  <c r="AF12" i="11"/>
  <c r="AE12" i="11"/>
  <c r="AN11" i="11"/>
  <c r="AM11" i="11"/>
  <c r="AL11" i="11"/>
  <c r="AK11" i="11"/>
  <c r="AJ11" i="11"/>
  <c r="AI11" i="11"/>
  <c r="AH11" i="11"/>
  <c r="AG11" i="11"/>
  <c r="AF11" i="11"/>
  <c r="AE11" i="11"/>
  <c r="AN10" i="11"/>
  <c r="AM10" i="11"/>
  <c r="AL10" i="11"/>
  <c r="AK10" i="11"/>
  <c r="AJ10" i="11"/>
  <c r="AI10" i="11"/>
  <c r="AH10" i="11"/>
  <c r="AG10" i="11"/>
  <c r="AF10" i="11"/>
  <c r="AE10" i="11"/>
  <c r="AN9" i="11"/>
  <c r="AM9" i="11"/>
  <c r="AL9" i="11"/>
  <c r="AK9" i="11"/>
  <c r="AJ9" i="11"/>
  <c r="AI9" i="11"/>
  <c r="AH9" i="11"/>
  <c r="AG9" i="11"/>
  <c r="AF9" i="11"/>
  <c r="AE9" i="11"/>
  <c r="AX18" i="11"/>
  <c r="AW18" i="11"/>
  <c r="AS18" i="11"/>
  <c r="AR18" i="11"/>
  <c r="AP18" i="11"/>
  <c r="AY17" i="11"/>
  <c r="AU17" i="11"/>
  <c r="AT17" i="11"/>
  <c r="AR17" i="11"/>
  <c r="AQ17" i="11"/>
  <c r="AW16" i="11"/>
  <c r="AV16" i="11"/>
  <c r="AT16" i="11"/>
  <c r="AS16" i="11"/>
  <c r="AY15" i="11"/>
  <c r="AX15" i="11"/>
  <c r="AV15" i="11"/>
  <c r="AU15" i="11"/>
  <c r="AQ15" i="11"/>
  <c r="AP15" i="11"/>
  <c r="AX14" i="11"/>
  <c r="AW14" i="11"/>
  <c r="AS14" i="11"/>
  <c r="AR14" i="11"/>
  <c r="AP14" i="11"/>
  <c r="AY13" i="11"/>
  <c r="AU13" i="11"/>
  <c r="AT13" i="11"/>
  <c r="AR13" i="11"/>
  <c r="AQ13" i="11"/>
  <c r="AW12" i="11"/>
  <c r="AV12" i="11"/>
  <c r="AT12" i="11"/>
  <c r="AS12" i="11"/>
  <c r="AY11" i="11"/>
  <c r="AX11" i="11"/>
  <c r="AV11" i="11"/>
  <c r="AU11" i="11"/>
  <c r="AQ11" i="11"/>
  <c r="AP11" i="11"/>
  <c r="AX10" i="11"/>
  <c r="AW10" i="11"/>
  <c r="AS10" i="11"/>
  <c r="AR10" i="11"/>
  <c r="AP10" i="11"/>
  <c r="AY9" i="11"/>
  <c r="AU9" i="11"/>
  <c r="AT9" i="11"/>
  <c r="AR9" i="11"/>
  <c r="AQ9" i="11"/>
  <c r="A58" i="1"/>
  <c r="E66" i="1"/>
  <c r="E64" i="1"/>
  <c r="E62" i="1"/>
  <c r="E60" i="1"/>
  <c r="E58" i="1"/>
  <c r="A60" i="1"/>
  <c r="L61" i="1" s="1"/>
  <c r="N59" i="1"/>
  <c r="L59" i="1"/>
  <c r="K59" i="1"/>
  <c r="N58" i="1"/>
  <c r="L58" i="1"/>
  <c r="K58" i="1"/>
  <c r="M59" i="1"/>
  <c r="K112" i="11"/>
  <c r="J112" i="11"/>
  <c r="U112" i="11" s="1"/>
  <c r="I112" i="11"/>
  <c r="T112" i="11" s="1"/>
  <c r="H112" i="11"/>
  <c r="S112" i="11" s="1"/>
  <c r="G112" i="11"/>
  <c r="F112" i="11"/>
  <c r="Q112" i="11" s="1"/>
  <c r="E112" i="11"/>
  <c r="P112" i="11" s="1"/>
  <c r="D112" i="11"/>
  <c r="O112" i="11" s="1"/>
  <c r="C112" i="11"/>
  <c r="B112" i="11"/>
  <c r="K111" i="11"/>
  <c r="V111" i="11" s="1"/>
  <c r="J111" i="11"/>
  <c r="U111" i="11" s="1"/>
  <c r="I111" i="11"/>
  <c r="H111" i="11"/>
  <c r="S111" i="11" s="1"/>
  <c r="G111" i="11"/>
  <c r="R111" i="11" s="1"/>
  <c r="F111" i="11"/>
  <c r="Q111" i="11" s="1"/>
  <c r="E111" i="11"/>
  <c r="D111" i="11"/>
  <c r="C111" i="11"/>
  <c r="N111" i="11" s="1"/>
  <c r="B111" i="11"/>
  <c r="M111" i="11" s="1"/>
  <c r="K110" i="11"/>
  <c r="J110" i="11"/>
  <c r="U110" i="11" s="1"/>
  <c r="I110" i="11"/>
  <c r="T110" i="11" s="1"/>
  <c r="H110" i="11"/>
  <c r="S110" i="11" s="1"/>
  <c r="G110" i="11"/>
  <c r="F110" i="11"/>
  <c r="Q110" i="11" s="1"/>
  <c r="E110" i="11"/>
  <c r="P110" i="11" s="1"/>
  <c r="D110" i="11"/>
  <c r="O110" i="11" s="1"/>
  <c r="C110" i="11"/>
  <c r="B110" i="11"/>
  <c r="M110" i="11" s="1"/>
  <c r="K109" i="11"/>
  <c r="V109" i="11" s="1"/>
  <c r="J109" i="11"/>
  <c r="U109" i="11" s="1"/>
  <c r="I109" i="11"/>
  <c r="H109" i="11"/>
  <c r="G109" i="11"/>
  <c r="R109" i="11" s="1"/>
  <c r="F109" i="11"/>
  <c r="Q109" i="11" s="1"/>
  <c r="E109" i="11"/>
  <c r="D109" i="11"/>
  <c r="O109" i="11" s="1"/>
  <c r="C109" i="11"/>
  <c r="N109" i="11" s="1"/>
  <c r="B109" i="11"/>
  <c r="M109" i="11" s="1"/>
  <c r="K108" i="11"/>
  <c r="J108" i="11"/>
  <c r="U108" i="11" s="1"/>
  <c r="I108" i="11"/>
  <c r="T108" i="11" s="1"/>
  <c r="H108" i="11"/>
  <c r="S108" i="11" s="1"/>
  <c r="G108" i="11"/>
  <c r="F108" i="11"/>
  <c r="Q108" i="11" s="1"/>
  <c r="E108" i="11"/>
  <c r="P108" i="11" s="1"/>
  <c r="D108" i="11"/>
  <c r="O108" i="11" s="1"/>
  <c r="C108" i="11"/>
  <c r="B108" i="11"/>
  <c r="M108" i="11" s="1"/>
  <c r="K107" i="11"/>
  <c r="V107" i="11" s="1"/>
  <c r="J107" i="11"/>
  <c r="U107" i="11" s="1"/>
  <c r="I107" i="11"/>
  <c r="T107" i="11" s="1"/>
  <c r="H107" i="11"/>
  <c r="G107" i="11"/>
  <c r="R107" i="11" s="1"/>
  <c r="F107" i="11"/>
  <c r="Q107" i="11" s="1"/>
  <c r="E107" i="11"/>
  <c r="D107" i="11"/>
  <c r="C107" i="11"/>
  <c r="N107" i="11" s="1"/>
  <c r="B107" i="11"/>
  <c r="K106" i="11"/>
  <c r="V106" i="11" s="1"/>
  <c r="J106" i="11"/>
  <c r="U106" i="11" s="1"/>
  <c r="I106" i="11"/>
  <c r="T106" i="11" s="1"/>
  <c r="H106" i="11"/>
  <c r="S106" i="11" s="1"/>
  <c r="G106" i="11"/>
  <c r="F106" i="11"/>
  <c r="Q106" i="11" s="1"/>
  <c r="E106" i="11"/>
  <c r="P106" i="11" s="1"/>
  <c r="D106" i="11"/>
  <c r="C106" i="11"/>
  <c r="B106" i="11"/>
  <c r="M106" i="11" s="1"/>
  <c r="K105" i="11"/>
  <c r="J105" i="11"/>
  <c r="U105" i="11" s="1"/>
  <c r="I105" i="11"/>
  <c r="H105" i="11"/>
  <c r="S105" i="11" s="1"/>
  <c r="G105" i="11"/>
  <c r="R105" i="11" s="1"/>
  <c r="F105" i="11"/>
  <c r="Q105" i="11" s="1"/>
  <c r="E105" i="11"/>
  <c r="D105" i="11"/>
  <c r="O105" i="11" s="1"/>
  <c r="C105" i="11"/>
  <c r="N105" i="11" s="1"/>
  <c r="B105" i="11"/>
  <c r="M105" i="11" s="1"/>
  <c r="K104" i="11"/>
  <c r="J104" i="11"/>
  <c r="U104" i="11" s="1"/>
  <c r="I104" i="11"/>
  <c r="T104" i="11" s="1"/>
  <c r="H104" i="11"/>
  <c r="S104" i="11" s="1"/>
  <c r="G104" i="11"/>
  <c r="R104" i="11" s="1"/>
  <c r="F104" i="11"/>
  <c r="Q104" i="11" s="1"/>
  <c r="E104" i="11"/>
  <c r="P104" i="11" s="1"/>
  <c r="D104" i="11"/>
  <c r="C104" i="11"/>
  <c r="B104" i="11"/>
  <c r="M104" i="11" s="1"/>
  <c r="K103" i="11"/>
  <c r="V103" i="11" s="1"/>
  <c r="J103" i="11"/>
  <c r="U103" i="11" s="1"/>
  <c r="I103" i="11"/>
  <c r="H103" i="11"/>
  <c r="S103" i="11" s="1"/>
  <c r="G103" i="11"/>
  <c r="R103" i="11" s="1"/>
  <c r="F103" i="11"/>
  <c r="Q103" i="11" s="1"/>
  <c r="E103" i="11"/>
  <c r="D103" i="11"/>
  <c r="O103" i="11" s="1"/>
  <c r="C103" i="11"/>
  <c r="N103" i="11" s="1"/>
  <c r="B103" i="11"/>
  <c r="M103" i="11" s="1"/>
  <c r="R112" i="11"/>
  <c r="V112" i="11"/>
  <c r="N112" i="11"/>
  <c r="M112" i="11"/>
  <c r="T111" i="11"/>
  <c r="O111" i="11"/>
  <c r="P111" i="11"/>
  <c r="R110" i="11"/>
  <c r="V110" i="11"/>
  <c r="N110" i="11"/>
  <c r="T109" i="11"/>
  <c r="S109" i="11"/>
  <c r="P109" i="11"/>
  <c r="R108" i="11"/>
  <c r="V108" i="11"/>
  <c r="N108" i="11"/>
  <c r="S107" i="11"/>
  <c r="O107" i="11"/>
  <c r="P107" i="11"/>
  <c r="M107" i="11"/>
  <c r="R106" i="11"/>
  <c r="O106" i="11"/>
  <c r="N106" i="11"/>
  <c r="V105" i="11"/>
  <c r="T105" i="11"/>
  <c r="P105" i="11"/>
  <c r="O104" i="11"/>
  <c r="V104" i="11"/>
  <c r="N104" i="11"/>
  <c r="T103" i="11"/>
  <c r="P103" i="11"/>
  <c r="K99" i="11"/>
  <c r="V99" i="11" s="1"/>
  <c r="J99" i="11"/>
  <c r="U99" i="11" s="1"/>
  <c r="I99" i="11"/>
  <c r="T99" i="11" s="1"/>
  <c r="H99" i="11"/>
  <c r="S99" i="11" s="1"/>
  <c r="G99" i="11"/>
  <c r="R99" i="11" s="1"/>
  <c r="F99" i="11"/>
  <c r="Q99" i="11" s="1"/>
  <c r="E99" i="11"/>
  <c r="P99" i="11" s="1"/>
  <c r="D99" i="11"/>
  <c r="C99" i="11"/>
  <c r="N99" i="11" s="1"/>
  <c r="B99" i="11"/>
  <c r="M99" i="11" s="1"/>
  <c r="K98" i="11"/>
  <c r="V98" i="11" s="1"/>
  <c r="J98" i="11"/>
  <c r="U98" i="11" s="1"/>
  <c r="I98" i="11"/>
  <c r="T98" i="11" s="1"/>
  <c r="H98" i="11"/>
  <c r="S98" i="11" s="1"/>
  <c r="G98" i="11"/>
  <c r="R98" i="11" s="1"/>
  <c r="F98" i="11"/>
  <c r="Q98" i="11" s="1"/>
  <c r="E98" i="11"/>
  <c r="P98" i="11" s="1"/>
  <c r="D98" i="11"/>
  <c r="O98" i="11" s="1"/>
  <c r="C98" i="11"/>
  <c r="N98" i="11" s="1"/>
  <c r="B98" i="11"/>
  <c r="M98" i="11" s="1"/>
  <c r="K97" i="11"/>
  <c r="V97" i="11" s="1"/>
  <c r="J97" i="11"/>
  <c r="U97" i="11" s="1"/>
  <c r="I97" i="11"/>
  <c r="T97" i="11" s="1"/>
  <c r="H97" i="11"/>
  <c r="G97" i="11"/>
  <c r="R97" i="11" s="1"/>
  <c r="F97" i="11"/>
  <c r="Q97" i="11" s="1"/>
  <c r="E97" i="11"/>
  <c r="P97" i="11" s="1"/>
  <c r="D97" i="11"/>
  <c r="O97" i="11" s="1"/>
  <c r="C97" i="11"/>
  <c r="N97" i="11" s="1"/>
  <c r="B97" i="11"/>
  <c r="M97" i="11" s="1"/>
  <c r="K96" i="11"/>
  <c r="V96" i="11" s="1"/>
  <c r="J96" i="11"/>
  <c r="I96" i="11"/>
  <c r="T96" i="11" s="1"/>
  <c r="H96" i="11"/>
  <c r="S96" i="11" s="1"/>
  <c r="G96" i="11"/>
  <c r="R96" i="11" s="1"/>
  <c r="F96" i="11"/>
  <c r="Q96" i="11" s="1"/>
  <c r="E96" i="11"/>
  <c r="P96" i="11" s="1"/>
  <c r="D96" i="11"/>
  <c r="O96" i="11" s="1"/>
  <c r="C96" i="11"/>
  <c r="N96" i="11" s="1"/>
  <c r="B96" i="11"/>
  <c r="M96" i="11" s="1"/>
  <c r="K95" i="11"/>
  <c r="V95" i="11" s="1"/>
  <c r="J95" i="11"/>
  <c r="U95" i="11" s="1"/>
  <c r="I95" i="11"/>
  <c r="T95" i="11" s="1"/>
  <c r="H95" i="11"/>
  <c r="S95" i="11" s="1"/>
  <c r="G95" i="11"/>
  <c r="R95" i="11" s="1"/>
  <c r="F95" i="11"/>
  <c r="Q95" i="11" s="1"/>
  <c r="E95" i="11"/>
  <c r="P95" i="11" s="1"/>
  <c r="D95" i="11"/>
  <c r="C95" i="11"/>
  <c r="N95" i="11" s="1"/>
  <c r="B95" i="11"/>
  <c r="K94" i="11"/>
  <c r="V94" i="11" s="1"/>
  <c r="J94" i="11"/>
  <c r="U94" i="11" s="1"/>
  <c r="I94" i="11"/>
  <c r="T94" i="11" s="1"/>
  <c r="H94" i="11"/>
  <c r="S94" i="11" s="1"/>
  <c r="G94" i="11"/>
  <c r="R94" i="11" s="1"/>
  <c r="F94" i="11"/>
  <c r="Q94" i="11" s="1"/>
  <c r="E94" i="11"/>
  <c r="P94" i="11" s="1"/>
  <c r="D94" i="11"/>
  <c r="O94" i="11" s="1"/>
  <c r="C94" i="11"/>
  <c r="N94" i="11" s="1"/>
  <c r="B94" i="11"/>
  <c r="M94" i="11" s="1"/>
  <c r="K93" i="11"/>
  <c r="V93" i="11" s="1"/>
  <c r="J93" i="11"/>
  <c r="U93" i="11" s="1"/>
  <c r="I93" i="11"/>
  <c r="T93" i="11" s="1"/>
  <c r="H93" i="11"/>
  <c r="G93" i="11"/>
  <c r="R93" i="11" s="1"/>
  <c r="F93" i="11"/>
  <c r="Q93" i="11" s="1"/>
  <c r="E93" i="11"/>
  <c r="P93" i="11" s="1"/>
  <c r="D93" i="11"/>
  <c r="O93" i="11" s="1"/>
  <c r="C93" i="11"/>
  <c r="N93" i="11" s="1"/>
  <c r="B93" i="11"/>
  <c r="M93" i="11" s="1"/>
  <c r="K92" i="11"/>
  <c r="V92" i="11" s="1"/>
  <c r="J92" i="11"/>
  <c r="I92" i="11"/>
  <c r="T92" i="11" s="1"/>
  <c r="H92" i="11"/>
  <c r="S92" i="11" s="1"/>
  <c r="G92" i="11"/>
  <c r="F92" i="11"/>
  <c r="Q92" i="11" s="1"/>
  <c r="E92" i="11"/>
  <c r="P92" i="11" s="1"/>
  <c r="D92" i="11"/>
  <c r="O92" i="11" s="1"/>
  <c r="C92" i="11"/>
  <c r="N92" i="11" s="1"/>
  <c r="B92" i="11"/>
  <c r="M92" i="11" s="1"/>
  <c r="K91" i="11"/>
  <c r="V91" i="11" s="1"/>
  <c r="J91" i="11"/>
  <c r="U91" i="11" s="1"/>
  <c r="I91" i="11"/>
  <c r="T91" i="11" s="1"/>
  <c r="H91" i="11"/>
  <c r="S91" i="11" s="1"/>
  <c r="G91" i="11"/>
  <c r="R91" i="11" s="1"/>
  <c r="F91" i="11"/>
  <c r="Q91" i="11" s="1"/>
  <c r="E91" i="11"/>
  <c r="P91" i="11" s="1"/>
  <c r="D91" i="11"/>
  <c r="C91" i="11"/>
  <c r="N91" i="11" s="1"/>
  <c r="B91" i="11"/>
  <c r="M91" i="11" s="1"/>
  <c r="K90" i="11"/>
  <c r="V90" i="11" s="1"/>
  <c r="J90" i="11"/>
  <c r="U90" i="11" s="1"/>
  <c r="I90" i="11"/>
  <c r="T90" i="11" s="1"/>
  <c r="H90" i="11"/>
  <c r="S90" i="11" s="1"/>
  <c r="G90" i="11"/>
  <c r="R90" i="11" s="1"/>
  <c r="F90" i="11"/>
  <c r="Q90" i="11" s="1"/>
  <c r="E90" i="11"/>
  <c r="P90" i="11" s="1"/>
  <c r="D90" i="11"/>
  <c r="O90" i="11" s="1"/>
  <c r="C90" i="11"/>
  <c r="N90" i="11" s="1"/>
  <c r="B90" i="11"/>
  <c r="M90" i="11" s="1"/>
  <c r="O99" i="11"/>
  <c r="S97" i="11"/>
  <c r="U96" i="11"/>
  <c r="O95" i="11"/>
  <c r="M95" i="11"/>
  <c r="S93" i="11"/>
  <c r="U92" i="11"/>
  <c r="R92" i="11"/>
  <c r="O91" i="11"/>
  <c r="A20" i="8"/>
  <c r="B20" i="8"/>
  <c r="I20" i="8" s="1"/>
  <c r="C20" i="8"/>
  <c r="J20" i="8" s="1"/>
  <c r="D20" i="8"/>
  <c r="E20" i="8"/>
  <c r="L20" i="8" s="1"/>
  <c r="F20" i="8"/>
  <c r="G20" i="8"/>
  <c r="A21" i="8"/>
  <c r="B21" i="8"/>
  <c r="I21" i="8" s="1"/>
  <c r="C21" i="8"/>
  <c r="J21" i="8" s="1"/>
  <c r="D21" i="8"/>
  <c r="E21" i="8"/>
  <c r="L21" i="8" s="1"/>
  <c r="F21" i="8"/>
  <c r="G21" i="8"/>
  <c r="A22" i="8"/>
  <c r="B22" i="8"/>
  <c r="I22" i="8" s="1"/>
  <c r="C22" i="8"/>
  <c r="J22" i="8" s="1"/>
  <c r="D22" i="8"/>
  <c r="E22" i="8"/>
  <c r="L22" i="8" s="1"/>
  <c r="F22" i="8"/>
  <c r="G22" i="8"/>
  <c r="A23" i="8"/>
  <c r="B23" i="8"/>
  <c r="I23" i="8" s="1"/>
  <c r="C23" i="8"/>
  <c r="J23" i="8" s="1"/>
  <c r="D23" i="8"/>
  <c r="E23" i="8"/>
  <c r="L23" i="8" s="1"/>
  <c r="N35" i="1" s="1"/>
  <c r="F23" i="8"/>
  <c r="G23" i="8"/>
  <c r="A24" i="8"/>
  <c r="B24" i="8"/>
  <c r="I24" i="8" s="1"/>
  <c r="C24" i="8"/>
  <c r="J24" i="8" s="1"/>
  <c r="D24" i="8"/>
  <c r="E24" i="8"/>
  <c r="L24" i="8" s="1"/>
  <c r="F24" i="8"/>
  <c r="G24" i="8"/>
  <c r="A25" i="8"/>
  <c r="B25" i="8"/>
  <c r="I25" i="8" s="1"/>
  <c r="C25" i="8"/>
  <c r="J25" i="8" s="1"/>
  <c r="D25" i="8"/>
  <c r="E25" i="8"/>
  <c r="L25" i="8" s="1"/>
  <c r="F25" i="8"/>
  <c r="G25" i="8"/>
  <c r="A26" i="8"/>
  <c r="B26" i="8"/>
  <c r="I26" i="8" s="1"/>
  <c r="C26" i="8"/>
  <c r="J26" i="8" s="1"/>
  <c r="D26" i="8"/>
  <c r="E26" i="8"/>
  <c r="L26" i="8" s="1"/>
  <c r="F26" i="8"/>
  <c r="G26" i="8"/>
  <c r="A27" i="8"/>
  <c r="B27" i="8"/>
  <c r="I27" i="8" s="1"/>
  <c r="C27" i="8"/>
  <c r="J27" i="8" s="1"/>
  <c r="D27" i="8"/>
  <c r="E27" i="8"/>
  <c r="L27" i="8" s="1"/>
  <c r="F27" i="8"/>
  <c r="G27" i="8"/>
  <c r="A28" i="8"/>
  <c r="B28" i="8"/>
  <c r="I28" i="8" s="1"/>
  <c r="C28" i="8"/>
  <c r="J28" i="8" s="1"/>
  <c r="D28" i="8"/>
  <c r="E28" i="8"/>
  <c r="L28" i="8" s="1"/>
  <c r="F28" i="8"/>
  <c r="G28" i="8"/>
  <c r="A29" i="8"/>
  <c r="B29" i="8"/>
  <c r="I29" i="8" s="1"/>
  <c r="C29" i="8"/>
  <c r="J29" i="8" s="1"/>
  <c r="D29" i="8"/>
  <c r="E29" i="8"/>
  <c r="L29" i="8" s="1"/>
  <c r="F29" i="8"/>
  <c r="G29" i="8"/>
  <c r="K86" i="11"/>
  <c r="J86" i="11"/>
  <c r="I86" i="11"/>
  <c r="H86" i="11"/>
  <c r="S86" i="11" s="1"/>
  <c r="G86" i="11"/>
  <c r="F86" i="11"/>
  <c r="E86" i="11"/>
  <c r="D86" i="11"/>
  <c r="C86" i="11"/>
  <c r="N86" i="11" s="1"/>
  <c r="B86" i="11"/>
  <c r="M86" i="11" s="1"/>
  <c r="K85" i="11"/>
  <c r="V85" i="11" s="1"/>
  <c r="J85" i="11"/>
  <c r="U85" i="11" s="1"/>
  <c r="I85" i="11"/>
  <c r="T85" i="11" s="1"/>
  <c r="H85" i="11"/>
  <c r="S85" i="11" s="1"/>
  <c r="G85" i="11"/>
  <c r="R85" i="11" s="1"/>
  <c r="F85" i="11"/>
  <c r="Q85" i="11" s="1"/>
  <c r="E85" i="11"/>
  <c r="P85" i="11" s="1"/>
  <c r="D85" i="11"/>
  <c r="O85" i="11" s="1"/>
  <c r="C85" i="11"/>
  <c r="N85" i="11" s="1"/>
  <c r="B85" i="11"/>
  <c r="M85" i="11" s="1"/>
  <c r="K84" i="11"/>
  <c r="V84" i="11" s="1"/>
  <c r="J84" i="11"/>
  <c r="U84" i="11" s="1"/>
  <c r="I84" i="11"/>
  <c r="T84" i="11" s="1"/>
  <c r="H84" i="11"/>
  <c r="S84" i="11" s="1"/>
  <c r="G84" i="11"/>
  <c r="R84" i="11" s="1"/>
  <c r="F84" i="11"/>
  <c r="Q84" i="11" s="1"/>
  <c r="E84" i="11"/>
  <c r="P84" i="11" s="1"/>
  <c r="D84" i="11"/>
  <c r="O84" i="11" s="1"/>
  <c r="C84" i="11"/>
  <c r="N84" i="11" s="1"/>
  <c r="B84" i="11"/>
  <c r="M84" i="11" s="1"/>
  <c r="K83" i="11"/>
  <c r="V83" i="11" s="1"/>
  <c r="J83" i="11"/>
  <c r="U83" i="11" s="1"/>
  <c r="I83" i="11"/>
  <c r="T83" i="11" s="1"/>
  <c r="H83" i="11"/>
  <c r="S83" i="11" s="1"/>
  <c r="G83" i="11"/>
  <c r="R83" i="11" s="1"/>
  <c r="F83" i="11"/>
  <c r="Q83" i="11" s="1"/>
  <c r="E83" i="11"/>
  <c r="P83" i="11" s="1"/>
  <c r="D83" i="11"/>
  <c r="O83" i="11" s="1"/>
  <c r="C83" i="11"/>
  <c r="N83" i="11" s="1"/>
  <c r="B83" i="11"/>
  <c r="M83" i="11" s="1"/>
  <c r="K82" i="11"/>
  <c r="V82" i="11" s="1"/>
  <c r="J82" i="11"/>
  <c r="U82" i="11" s="1"/>
  <c r="I82" i="11"/>
  <c r="T82" i="11" s="1"/>
  <c r="H82" i="11"/>
  <c r="S82" i="11" s="1"/>
  <c r="G82" i="11"/>
  <c r="R82" i="11" s="1"/>
  <c r="F82" i="11"/>
  <c r="Q82" i="11" s="1"/>
  <c r="E82" i="11"/>
  <c r="P82" i="11" s="1"/>
  <c r="D82" i="11"/>
  <c r="O82" i="11" s="1"/>
  <c r="C82" i="11"/>
  <c r="N82" i="11" s="1"/>
  <c r="B82" i="11"/>
  <c r="M82" i="11" s="1"/>
  <c r="K81" i="11"/>
  <c r="V81" i="11" s="1"/>
  <c r="J81" i="11"/>
  <c r="U81" i="11" s="1"/>
  <c r="I81" i="11"/>
  <c r="T81" i="11" s="1"/>
  <c r="H81" i="11"/>
  <c r="S81" i="11" s="1"/>
  <c r="G81" i="11"/>
  <c r="R81" i="11" s="1"/>
  <c r="F81" i="11"/>
  <c r="Q81" i="11" s="1"/>
  <c r="E81" i="11"/>
  <c r="P81" i="11" s="1"/>
  <c r="D81" i="11"/>
  <c r="O81" i="11" s="1"/>
  <c r="C81" i="11"/>
  <c r="N81" i="11" s="1"/>
  <c r="B81" i="11"/>
  <c r="M81" i="11" s="1"/>
  <c r="K80" i="11"/>
  <c r="V80" i="11" s="1"/>
  <c r="J80" i="11"/>
  <c r="U80" i="11" s="1"/>
  <c r="I80" i="11"/>
  <c r="T80" i="11" s="1"/>
  <c r="H80" i="11"/>
  <c r="S80" i="11" s="1"/>
  <c r="G80" i="11"/>
  <c r="R80" i="11" s="1"/>
  <c r="F80" i="11"/>
  <c r="Q80" i="11" s="1"/>
  <c r="E80" i="11"/>
  <c r="P80" i="11" s="1"/>
  <c r="D80" i="11"/>
  <c r="O80" i="11" s="1"/>
  <c r="C80" i="11"/>
  <c r="N80" i="11" s="1"/>
  <c r="B80" i="11"/>
  <c r="M80" i="11" s="1"/>
  <c r="K79" i="11"/>
  <c r="V79" i="11" s="1"/>
  <c r="J79" i="11"/>
  <c r="U79" i="11" s="1"/>
  <c r="I79" i="11"/>
  <c r="T79" i="11" s="1"/>
  <c r="H79" i="11"/>
  <c r="S79" i="11" s="1"/>
  <c r="G79" i="11"/>
  <c r="R79" i="11" s="1"/>
  <c r="F79" i="11"/>
  <c r="Q79" i="11" s="1"/>
  <c r="E79" i="11"/>
  <c r="P79" i="11" s="1"/>
  <c r="D79" i="11"/>
  <c r="O79" i="11" s="1"/>
  <c r="C79" i="11"/>
  <c r="N79" i="11" s="1"/>
  <c r="B79" i="11"/>
  <c r="M79" i="11" s="1"/>
  <c r="K78" i="11"/>
  <c r="V78" i="11" s="1"/>
  <c r="J78" i="11"/>
  <c r="U78" i="11" s="1"/>
  <c r="I78" i="11"/>
  <c r="T78" i="11" s="1"/>
  <c r="H78" i="11"/>
  <c r="S78" i="11" s="1"/>
  <c r="G78" i="11"/>
  <c r="R78" i="11" s="1"/>
  <c r="F78" i="11"/>
  <c r="Q78" i="11" s="1"/>
  <c r="E78" i="11"/>
  <c r="P78" i="11" s="1"/>
  <c r="D78" i="11"/>
  <c r="O78" i="11" s="1"/>
  <c r="C78" i="11"/>
  <c r="N78" i="11" s="1"/>
  <c r="B78" i="11"/>
  <c r="M78" i="11" s="1"/>
  <c r="K77" i="11"/>
  <c r="V77" i="11" s="1"/>
  <c r="J77" i="11"/>
  <c r="U77" i="11" s="1"/>
  <c r="I77" i="11"/>
  <c r="T77" i="11" s="1"/>
  <c r="H77" i="11"/>
  <c r="S77" i="11" s="1"/>
  <c r="G77" i="11"/>
  <c r="R77" i="11" s="1"/>
  <c r="F77" i="11"/>
  <c r="Q77" i="11" s="1"/>
  <c r="E77" i="11"/>
  <c r="P77" i="11" s="1"/>
  <c r="D77" i="11"/>
  <c r="O77" i="11" s="1"/>
  <c r="C77" i="11"/>
  <c r="N77" i="11" s="1"/>
  <c r="B77" i="11"/>
  <c r="M77" i="11" s="1"/>
  <c r="R86" i="11"/>
  <c r="Q86" i="11"/>
  <c r="P86" i="11"/>
  <c r="O86" i="11"/>
  <c r="V86" i="11"/>
  <c r="U86" i="11"/>
  <c r="T86" i="11"/>
  <c r="K73" i="11"/>
  <c r="V73" i="11" s="1"/>
  <c r="AY18" i="11" s="1"/>
  <c r="J73" i="11"/>
  <c r="U73" i="11" s="1"/>
  <c r="I73" i="11"/>
  <c r="T73" i="11" s="1"/>
  <c r="H73" i="11"/>
  <c r="S73" i="11" s="1"/>
  <c r="AV18" i="11" s="1"/>
  <c r="G73" i="11"/>
  <c r="R73" i="11" s="1"/>
  <c r="AU18" i="11" s="1"/>
  <c r="F73" i="11"/>
  <c r="Q73" i="11" s="1"/>
  <c r="AT18" i="11" s="1"/>
  <c r="E73" i="11"/>
  <c r="P73" i="11" s="1"/>
  <c r="D73" i="11"/>
  <c r="O73" i="11" s="1"/>
  <c r="C73" i="11"/>
  <c r="N73" i="11" s="1"/>
  <c r="AQ18" i="11" s="1"/>
  <c r="B73" i="11"/>
  <c r="M73" i="11" s="1"/>
  <c r="K72" i="11"/>
  <c r="V72" i="11" s="1"/>
  <c r="J72" i="11"/>
  <c r="U72" i="11" s="1"/>
  <c r="AX17" i="11" s="1"/>
  <c r="I72" i="11"/>
  <c r="T72" i="11" s="1"/>
  <c r="AW17" i="11" s="1"/>
  <c r="H72" i="11"/>
  <c r="S72" i="11" s="1"/>
  <c r="AV17" i="11" s="1"/>
  <c r="G72" i="11"/>
  <c r="R72" i="11" s="1"/>
  <c r="F72" i="11"/>
  <c r="Q72" i="11" s="1"/>
  <c r="E72" i="11"/>
  <c r="P72" i="11" s="1"/>
  <c r="AS17" i="11" s="1"/>
  <c r="D72" i="11"/>
  <c r="O72" i="11" s="1"/>
  <c r="C72" i="11"/>
  <c r="N72" i="11" s="1"/>
  <c r="B72" i="11"/>
  <c r="M72" i="11" s="1"/>
  <c r="AP17" i="11" s="1"/>
  <c r="K71" i="11"/>
  <c r="V71" i="11" s="1"/>
  <c r="AY16" i="11" s="1"/>
  <c r="J71" i="11"/>
  <c r="U71" i="11" s="1"/>
  <c r="AX16" i="11" s="1"/>
  <c r="I71" i="11"/>
  <c r="T71" i="11" s="1"/>
  <c r="H71" i="11"/>
  <c r="S71" i="11" s="1"/>
  <c r="G71" i="11"/>
  <c r="R71" i="11" s="1"/>
  <c r="AU16" i="11" s="1"/>
  <c r="F71" i="11"/>
  <c r="Q71" i="11" s="1"/>
  <c r="E71" i="11"/>
  <c r="P71" i="11" s="1"/>
  <c r="D71" i="11"/>
  <c r="O71" i="11" s="1"/>
  <c r="AR16" i="11" s="1"/>
  <c r="C71" i="11"/>
  <c r="N71" i="11" s="1"/>
  <c r="AQ16" i="11" s="1"/>
  <c r="B71" i="11"/>
  <c r="M71" i="11" s="1"/>
  <c r="AP16" i="11" s="1"/>
  <c r="K70" i="11"/>
  <c r="V70" i="11" s="1"/>
  <c r="J70" i="11"/>
  <c r="U70" i="11" s="1"/>
  <c r="I70" i="11"/>
  <c r="T70" i="11" s="1"/>
  <c r="AW15" i="11" s="1"/>
  <c r="H70" i="11"/>
  <c r="S70" i="11" s="1"/>
  <c r="G70" i="11"/>
  <c r="R70" i="11" s="1"/>
  <c r="F70" i="11"/>
  <c r="Q70" i="11" s="1"/>
  <c r="AT15" i="11" s="1"/>
  <c r="E70" i="11"/>
  <c r="P70" i="11" s="1"/>
  <c r="AS15" i="11" s="1"/>
  <c r="D70" i="11"/>
  <c r="O70" i="11" s="1"/>
  <c r="AR15" i="11" s="1"/>
  <c r="C70" i="11"/>
  <c r="N70" i="11" s="1"/>
  <c r="B70" i="11"/>
  <c r="M70" i="11" s="1"/>
  <c r="K69" i="11"/>
  <c r="V69" i="11" s="1"/>
  <c r="AY14" i="11" s="1"/>
  <c r="J69" i="11"/>
  <c r="U69" i="11" s="1"/>
  <c r="I69" i="11"/>
  <c r="T69" i="11" s="1"/>
  <c r="H69" i="11"/>
  <c r="S69" i="11" s="1"/>
  <c r="AV14" i="11" s="1"/>
  <c r="G69" i="11"/>
  <c r="R69" i="11" s="1"/>
  <c r="AU14" i="11" s="1"/>
  <c r="F69" i="11"/>
  <c r="Q69" i="11" s="1"/>
  <c r="AT14" i="11" s="1"/>
  <c r="E69" i="11"/>
  <c r="P69" i="11" s="1"/>
  <c r="D69" i="11"/>
  <c r="O69" i="11" s="1"/>
  <c r="C69" i="11"/>
  <c r="N69" i="11" s="1"/>
  <c r="AQ14" i="11" s="1"/>
  <c r="B69" i="11"/>
  <c r="M69" i="11" s="1"/>
  <c r="K68" i="11"/>
  <c r="V68" i="11" s="1"/>
  <c r="J68" i="11"/>
  <c r="U68" i="11" s="1"/>
  <c r="AX13" i="11" s="1"/>
  <c r="I68" i="11"/>
  <c r="T68" i="11" s="1"/>
  <c r="AW13" i="11" s="1"/>
  <c r="H68" i="11"/>
  <c r="S68" i="11" s="1"/>
  <c r="AV13" i="11" s="1"/>
  <c r="G68" i="11"/>
  <c r="R68" i="11" s="1"/>
  <c r="F68" i="11"/>
  <c r="Q68" i="11" s="1"/>
  <c r="E68" i="11"/>
  <c r="P68" i="11" s="1"/>
  <c r="AS13" i="11" s="1"/>
  <c r="D68" i="11"/>
  <c r="O68" i="11" s="1"/>
  <c r="C68" i="11"/>
  <c r="N68" i="11" s="1"/>
  <c r="B68" i="11"/>
  <c r="M68" i="11" s="1"/>
  <c r="AP13" i="11" s="1"/>
  <c r="K67" i="11"/>
  <c r="V67" i="11" s="1"/>
  <c r="AY12" i="11" s="1"/>
  <c r="J67" i="11"/>
  <c r="U67" i="11" s="1"/>
  <c r="AX12" i="11" s="1"/>
  <c r="I67" i="11"/>
  <c r="T67" i="11" s="1"/>
  <c r="H67" i="11"/>
  <c r="S67" i="11" s="1"/>
  <c r="G67" i="11"/>
  <c r="R67" i="11" s="1"/>
  <c r="AU12" i="11" s="1"/>
  <c r="F67" i="11"/>
  <c r="Q67" i="11" s="1"/>
  <c r="E67" i="11"/>
  <c r="P67" i="11" s="1"/>
  <c r="D67" i="11"/>
  <c r="O67" i="11" s="1"/>
  <c r="AR12" i="11" s="1"/>
  <c r="C67" i="11"/>
  <c r="N67" i="11" s="1"/>
  <c r="AQ12" i="11" s="1"/>
  <c r="B67" i="11"/>
  <c r="M67" i="11" s="1"/>
  <c r="AP12" i="11" s="1"/>
  <c r="K66" i="11"/>
  <c r="V66" i="11" s="1"/>
  <c r="J66" i="11"/>
  <c r="U66" i="11" s="1"/>
  <c r="I66" i="11"/>
  <c r="T66" i="11" s="1"/>
  <c r="AW11" i="11" s="1"/>
  <c r="H66" i="11"/>
  <c r="S66" i="11" s="1"/>
  <c r="G66" i="11"/>
  <c r="R66" i="11" s="1"/>
  <c r="F66" i="11"/>
  <c r="Q66" i="11" s="1"/>
  <c r="AT11" i="11" s="1"/>
  <c r="E66" i="11"/>
  <c r="P66" i="11" s="1"/>
  <c r="AS11" i="11" s="1"/>
  <c r="D66" i="11"/>
  <c r="O66" i="11" s="1"/>
  <c r="AR11" i="11" s="1"/>
  <c r="C66" i="11"/>
  <c r="N66" i="11" s="1"/>
  <c r="B66" i="11"/>
  <c r="M66" i="11" s="1"/>
  <c r="K65" i="11"/>
  <c r="V65" i="11" s="1"/>
  <c r="AY10" i="11" s="1"/>
  <c r="J65" i="11"/>
  <c r="U65" i="11" s="1"/>
  <c r="I65" i="11"/>
  <c r="T65" i="11" s="1"/>
  <c r="H65" i="11"/>
  <c r="S65" i="11" s="1"/>
  <c r="AV10" i="11" s="1"/>
  <c r="G65" i="11"/>
  <c r="R65" i="11" s="1"/>
  <c r="AU10" i="11" s="1"/>
  <c r="F65" i="11"/>
  <c r="Q65" i="11" s="1"/>
  <c r="AT10" i="11" s="1"/>
  <c r="E65" i="11"/>
  <c r="P65" i="11" s="1"/>
  <c r="D65" i="11"/>
  <c r="O65" i="11" s="1"/>
  <c r="C65" i="11"/>
  <c r="N65" i="11" s="1"/>
  <c r="AQ10" i="11" s="1"/>
  <c r="B65" i="11"/>
  <c r="M65" i="11" s="1"/>
  <c r="K64" i="11"/>
  <c r="V64" i="11" s="1"/>
  <c r="J64" i="11"/>
  <c r="U64" i="11" s="1"/>
  <c r="AX9" i="11" s="1"/>
  <c r="I64" i="11"/>
  <c r="T64" i="11" s="1"/>
  <c r="AW9" i="11" s="1"/>
  <c r="H64" i="11"/>
  <c r="S64" i="11" s="1"/>
  <c r="AV9" i="11" s="1"/>
  <c r="G64" i="11"/>
  <c r="R64" i="11" s="1"/>
  <c r="F64" i="11"/>
  <c r="Q64" i="11" s="1"/>
  <c r="E64" i="11"/>
  <c r="P64" i="11" s="1"/>
  <c r="AS9" i="11" s="1"/>
  <c r="D64" i="11"/>
  <c r="O64" i="11" s="1"/>
  <c r="C64" i="11"/>
  <c r="N64" i="11" s="1"/>
  <c r="B64" i="11"/>
  <c r="M64" i="11" s="1"/>
  <c r="AP9" i="11" s="1"/>
  <c r="K31" i="11"/>
  <c r="J31" i="11"/>
  <c r="I31" i="11"/>
  <c r="H31" i="11"/>
  <c r="G31" i="11"/>
  <c r="F31" i="11"/>
  <c r="E31" i="11"/>
  <c r="D31" i="11"/>
  <c r="C31" i="11"/>
  <c r="B31" i="11"/>
  <c r="K30" i="11"/>
  <c r="J30" i="11"/>
  <c r="I30" i="11"/>
  <c r="H30" i="11"/>
  <c r="G30" i="11"/>
  <c r="F30" i="11"/>
  <c r="E30" i="11"/>
  <c r="D30" i="11"/>
  <c r="C30" i="11"/>
  <c r="B30" i="11"/>
  <c r="K29" i="11"/>
  <c r="J29" i="11"/>
  <c r="I29" i="11"/>
  <c r="H29" i="11"/>
  <c r="G29" i="11"/>
  <c r="F29" i="11"/>
  <c r="E29" i="11"/>
  <c r="D29" i="11"/>
  <c r="C29" i="11"/>
  <c r="B29" i="11"/>
  <c r="K28" i="11"/>
  <c r="J28" i="11"/>
  <c r="I28" i="11"/>
  <c r="H28" i="11"/>
  <c r="G28" i="11"/>
  <c r="F28" i="11"/>
  <c r="E28" i="11"/>
  <c r="D28" i="11"/>
  <c r="C28" i="11"/>
  <c r="B28" i="11"/>
  <c r="K27" i="11"/>
  <c r="J27" i="11"/>
  <c r="I27" i="11"/>
  <c r="H27" i="11"/>
  <c r="G27" i="11"/>
  <c r="F27" i="11"/>
  <c r="E27" i="11"/>
  <c r="D27" i="11"/>
  <c r="C27" i="11"/>
  <c r="B27" i="11"/>
  <c r="K26" i="11"/>
  <c r="J26" i="11"/>
  <c r="I26" i="11"/>
  <c r="H26" i="11"/>
  <c r="G26" i="11"/>
  <c r="F26" i="11"/>
  <c r="E26" i="11"/>
  <c r="D26" i="11"/>
  <c r="C26" i="11"/>
  <c r="B26" i="11"/>
  <c r="K25" i="11"/>
  <c r="J25" i="11"/>
  <c r="I25" i="11"/>
  <c r="H25" i="11"/>
  <c r="G25" i="11"/>
  <c r="F25" i="11"/>
  <c r="E25" i="11"/>
  <c r="D25" i="11"/>
  <c r="C25" i="11"/>
  <c r="B25" i="11"/>
  <c r="K24" i="11"/>
  <c r="J24" i="11"/>
  <c r="I24" i="11"/>
  <c r="H24" i="11"/>
  <c r="G24" i="11"/>
  <c r="F24" i="11"/>
  <c r="E24" i="11"/>
  <c r="D24" i="11"/>
  <c r="C24" i="11"/>
  <c r="B24" i="11"/>
  <c r="K23" i="11"/>
  <c r="J23" i="11"/>
  <c r="I23" i="11"/>
  <c r="H23" i="11"/>
  <c r="G23" i="11"/>
  <c r="F23" i="11"/>
  <c r="E23" i="11"/>
  <c r="D23" i="11"/>
  <c r="C23" i="11"/>
  <c r="B23" i="11"/>
  <c r="K22" i="11"/>
  <c r="J22" i="11"/>
  <c r="I22" i="11"/>
  <c r="H22" i="11"/>
  <c r="G22" i="11"/>
  <c r="F22" i="11"/>
  <c r="E22" i="11"/>
  <c r="D22" i="11"/>
  <c r="C22" i="11"/>
  <c r="B22" i="11"/>
  <c r="K59" i="11"/>
  <c r="V59" i="11" s="1"/>
  <c r="J59" i="11"/>
  <c r="U59" i="11" s="1"/>
  <c r="I59" i="11"/>
  <c r="T59" i="11" s="1"/>
  <c r="H59" i="11"/>
  <c r="S59" i="11" s="1"/>
  <c r="G59" i="11"/>
  <c r="R59" i="11" s="1"/>
  <c r="F59" i="11"/>
  <c r="Q59" i="11" s="1"/>
  <c r="E59" i="11"/>
  <c r="P59" i="11" s="1"/>
  <c r="D59" i="11"/>
  <c r="O59" i="11" s="1"/>
  <c r="C59" i="11"/>
  <c r="N59" i="11" s="1"/>
  <c r="B59" i="11"/>
  <c r="M59" i="11" s="1"/>
  <c r="K58" i="11"/>
  <c r="V58" i="11" s="1"/>
  <c r="J58" i="11"/>
  <c r="U58" i="11" s="1"/>
  <c r="I58" i="11"/>
  <c r="T58" i="11" s="1"/>
  <c r="H58" i="11"/>
  <c r="S58" i="11" s="1"/>
  <c r="G58" i="11"/>
  <c r="R58" i="11" s="1"/>
  <c r="F58" i="11"/>
  <c r="Q58" i="11" s="1"/>
  <c r="E58" i="11"/>
  <c r="P58" i="11" s="1"/>
  <c r="D58" i="11"/>
  <c r="O58" i="11" s="1"/>
  <c r="C58" i="11"/>
  <c r="N58" i="11" s="1"/>
  <c r="B58" i="11"/>
  <c r="M58" i="11" s="1"/>
  <c r="K57" i="11"/>
  <c r="V57" i="11" s="1"/>
  <c r="J57" i="11"/>
  <c r="U57" i="11" s="1"/>
  <c r="I57" i="11"/>
  <c r="T57" i="11" s="1"/>
  <c r="H57" i="11"/>
  <c r="S57" i="11" s="1"/>
  <c r="G57" i="11"/>
  <c r="R57" i="11" s="1"/>
  <c r="F57" i="11"/>
  <c r="Q57" i="11" s="1"/>
  <c r="E57" i="11"/>
  <c r="P57" i="11" s="1"/>
  <c r="D57" i="11"/>
  <c r="O57" i="11" s="1"/>
  <c r="C57" i="11"/>
  <c r="N57" i="11" s="1"/>
  <c r="B57" i="11"/>
  <c r="M57" i="11" s="1"/>
  <c r="K56" i="11"/>
  <c r="V56" i="11" s="1"/>
  <c r="J56" i="11"/>
  <c r="U56" i="11" s="1"/>
  <c r="I56" i="11"/>
  <c r="T56" i="11" s="1"/>
  <c r="H56" i="11"/>
  <c r="S56" i="11" s="1"/>
  <c r="G56" i="11"/>
  <c r="R56" i="11" s="1"/>
  <c r="F56" i="11"/>
  <c r="Q56" i="11" s="1"/>
  <c r="E56" i="11"/>
  <c r="P56" i="11" s="1"/>
  <c r="D56" i="11"/>
  <c r="O56" i="11" s="1"/>
  <c r="C56" i="11"/>
  <c r="N56" i="11" s="1"/>
  <c r="B56" i="11"/>
  <c r="M56" i="11" s="1"/>
  <c r="K55" i="11"/>
  <c r="V55" i="11" s="1"/>
  <c r="J55" i="11"/>
  <c r="U55" i="11" s="1"/>
  <c r="I55" i="11"/>
  <c r="T55" i="11" s="1"/>
  <c r="H55" i="11"/>
  <c r="S55" i="11" s="1"/>
  <c r="G55" i="11"/>
  <c r="R55" i="11" s="1"/>
  <c r="F55" i="11"/>
  <c r="Q55" i="11" s="1"/>
  <c r="E55" i="11"/>
  <c r="P55" i="11" s="1"/>
  <c r="D55" i="11"/>
  <c r="O55" i="11" s="1"/>
  <c r="C55" i="11"/>
  <c r="N55" i="11" s="1"/>
  <c r="B55" i="11"/>
  <c r="M55" i="11" s="1"/>
  <c r="K54" i="11"/>
  <c r="V54" i="11" s="1"/>
  <c r="J54" i="11"/>
  <c r="U54" i="11" s="1"/>
  <c r="I54" i="11"/>
  <c r="T54" i="11" s="1"/>
  <c r="H54" i="11"/>
  <c r="S54" i="11" s="1"/>
  <c r="G54" i="11"/>
  <c r="R54" i="11" s="1"/>
  <c r="F54" i="11"/>
  <c r="Q54" i="11" s="1"/>
  <c r="E54" i="11"/>
  <c r="P54" i="11" s="1"/>
  <c r="D54" i="11"/>
  <c r="O54" i="11" s="1"/>
  <c r="C54" i="11"/>
  <c r="N54" i="11" s="1"/>
  <c r="B54" i="11"/>
  <c r="M54" i="11" s="1"/>
  <c r="K53" i="11"/>
  <c r="V53" i="11" s="1"/>
  <c r="J53" i="11"/>
  <c r="U53" i="11" s="1"/>
  <c r="I53" i="11"/>
  <c r="T53" i="11" s="1"/>
  <c r="H53" i="11"/>
  <c r="S53" i="11" s="1"/>
  <c r="G53" i="11"/>
  <c r="R53" i="11" s="1"/>
  <c r="F53" i="11"/>
  <c r="Q53" i="11" s="1"/>
  <c r="E53" i="11"/>
  <c r="P53" i="11" s="1"/>
  <c r="D53" i="11"/>
  <c r="O53" i="11" s="1"/>
  <c r="C53" i="11"/>
  <c r="N53" i="11" s="1"/>
  <c r="B53" i="11"/>
  <c r="M53" i="11" s="1"/>
  <c r="K52" i="11"/>
  <c r="V52" i="11" s="1"/>
  <c r="J52" i="11"/>
  <c r="U52" i="11" s="1"/>
  <c r="I52" i="11"/>
  <c r="T52" i="11" s="1"/>
  <c r="H52" i="11"/>
  <c r="S52" i="11" s="1"/>
  <c r="G52" i="11"/>
  <c r="R52" i="11" s="1"/>
  <c r="F52" i="11"/>
  <c r="Q52" i="11" s="1"/>
  <c r="E52" i="11"/>
  <c r="P52" i="11" s="1"/>
  <c r="D52" i="11"/>
  <c r="O52" i="11" s="1"/>
  <c r="C52" i="11"/>
  <c r="N52" i="11" s="1"/>
  <c r="B52" i="11"/>
  <c r="M52" i="11" s="1"/>
  <c r="K51" i="11"/>
  <c r="V51" i="11" s="1"/>
  <c r="J51" i="11"/>
  <c r="U51" i="11" s="1"/>
  <c r="I51" i="11"/>
  <c r="T51" i="11" s="1"/>
  <c r="H51" i="11"/>
  <c r="S51" i="11" s="1"/>
  <c r="G51" i="11"/>
  <c r="R51" i="11" s="1"/>
  <c r="F51" i="11"/>
  <c r="Q51" i="11" s="1"/>
  <c r="E51" i="11"/>
  <c r="P51" i="11" s="1"/>
  <c r="D51" i="11"/>
  <c r="O51" i="11" s="1"/>
  <c r="C51" i="11"/>
  <c r="N51" i="11" s="1"/>
  <c r="B51" i="11"/>
  <c r="M51" i="11" s="1"/>
  <c r="K50" i="11"/>
  <c r="V50" i="11" s="1"/>
  <c r="J50" i="11"/>
  <c r="U50" i="11" s="1"/>
  <c r="I50" i="11"/>
  <c r="T50" i="11" s="1"/>
  <c r="H50" i="11"/>
  <c r="S50" i="11" s="1"/>
  <c r="G50" i="11"/>
  <c r="R50" i="11" s="1"/>
  <c r="F50" i="11"/>
  <c r="Q50" i="11" s="1"/>
  <c r="E50" i="11"/>
  <c r="P50" i="11" s="1"/>
  <c r="D50" i="11"/>
  <c r="O50" i="11" s="1"/>
  <c r="C50" i="11"/>
  <c r="N50" i="11" s="1"/>
  <c r="B50" i="11"/>
  <c r="M50" i="11" s="1"/>
  <c r="K45" i="11"/>
  <c r="V45" i="11" s="1"/>
  <c r="J45" i="11"/>
  <c r="U45" i="11" s="1"/>
  <c r="I45" i="11"/>
  <c r="T45" i="11" s="1"/>
  <c r="H45" i="11"/>
  <c r="S45" i="11" s="1"/>
  <c r="G45" i="11"/>
  <c r="R45" i="11" s="1"/>
  <c r="F45" i="11"/>
  <c r="Q45" i="11" s="1"/>
  <c r="E45" i="11"/>
  <c r="P45" i="11" s="1"/>
  <c r="D45" i="11"/>
  <c r="O45" i="11" s="1"/>
  <c r="C45" i="11"/>
  <c r="N45" i="11" s="1"/>
  <c r="B45" i="11"/>
  <c r="M45" i="11" s="1"/>
  <c r="K44" i="11"/>
  <c r="V44" i="11" s="1"/>
  <c r="J44" i="11"/>
  <c r="U44" i="11" s="1"/>
  <c r="I44" i="11"/>
  <c r="T44" i="11" s="1"/>
  <c r="H44" i="11"/>
  <c r="S44" i="11" s="1"/>
  <c r="G44" i="11"/>
  <c r="R44" i="11" s="1"/>
  <c r="F44" i="11"/>
  <c r="Q44" i="11" s="1"/>
  <c r="E44" i="11"/>
  <c r="P44" i="11" s="1"/>
  <c r="D44" i="11"/>
  <c r="O44" i="11" s="1"/>
  <c r="C44" i="11"/>
  <c r="N44" i="11" s="1"/>
  <c r="B44" i="11"/>
  <c r="M44" i="11" s="1"/>
  <c r="K43" i="11"/>
  <c r="V43" i="11" s="1"/>
  <c r="J43" i="11"/>
  <c r="U43" i="11" s="1"/>
  <c r="I43" i="11"/>
  <c r="T43" i="11" s="1"/>
  <c r="H43" i="11"/>
  <c r="S43" i="11" s="1"/>
  <c r="G43" i="11"/>
  <c r="R43" i="11" s="1"/>
  <c r="F43" i="11"/>
  <c r="Q43" i="11" s="1"/>
  <c r="E43" i="11"/>
  <c r="P43" i="11" s="1"/>
  <c r="D43" i="11"/>
  <c r="O43" i="11" s="1"/>
  <c r="C43" i="11"/>
  <c r="N43" i="11" s="1"/>
  <c r="B43" i="11"/>
  <c r="M43" i="11" s="1"/>
  <c r="K42" i="11"/>
  <c r="V42" i="11" s="1"/>
  <c r="J42" i="11"/>
  <c r="U42" i="11" s="1"/>
  <c r="I42" i="11"/>
  <c r="T42" i="11" s="1"/>
  <c r="H42" i="11"/>
  <c r="S42" i="11" s="1"/>
  <c r="G42" i="11"/>
  <c r="R42" i="11" s="1"/>
  <c r="F42" i="11"/>
  <c r="Q42" i="11" s="1"/>
  <c r="E42" i="11"/>
  <c r="P42" i="11" s="1"/>
  <c r="D42" i="11"/>
  <c r="O42" i="11" s="1"/>
  <c r="C42" i="11"/>
  <c r="N42" i="11" s="1"/>
  <c r="B42" i="11"/>
  <c r="M42" i="11" s="1"/>
  <c r="K41" i="11"/>
  <c r="V41" i="11" s="1"/>
  <c r="J41" i="11"/>
  <c r="U41" i="11" s="1"/>
  <c r="I41" i="11"/>
  <c r="T41" i="11" s="1"/>
  <c r="H41" i="11"/>
  <c r="S41" i="11" s="1"/>
  <c r="G41" i="11"/>
  <c r="R41" i="11" s="1"/>
  <c r="F41" i="11"/>
  <c r="Q41" i="11" s="1"/>
  <c r="E41" i="11"/>
  <c r="P41" i="11" s="1"/>
  <c r="D41" i="11"/>
  <c r="O41" i="11" s="1"/>
  <c r="C41" i="11"/>
  <c r="N41" i="11" s="1"/>
  <c r="B41" i="11"/>
  <c r="M41" i="11" s="1"/>
  <c r="K40" i="11"/>
  <c r="V40" i="11" s="1"/>
  <c r="J40" i="11"/>
  <c r="U40" i="11" s="1"/>
  <c r="I40" i="11"/>
  <c r="T40" i="11" s="1"/>
  <c r="H40" i="11"/>
  <c r="S40" i="11" s="1"/>
  <c r="G40" i="11"/>
  <c r="R40" i="11" s="1"/>
  <c r="F40" i="11"/>
  <c r="Q40" i="11" s="1"/>
  <c r="E40" i="11"/>
  <c r="P40" i="11" s="1"/>
  <c r="D40" i="11"/>
  <c r="O40" i="11" s="1"/>
  <c r="C40" i="11"/>
  <c r="N40" i="11" s="1"/>
  <c r="B40" i="11"/>
  <c r="M40" i="11" s="1"/>
  <c r="K39" i="11"/>
  <c r="V39" i="11" s="1"/>
  <c r="J39" i="11"/>
  <c r="U39" i="11" s="1"/>
  <c r="I39" i="11"/>
  <c r="T39" i="11" s="1"/>
  <c r="H39" i="11"/>
  <c r="S39" i="11" s="1"/>
  <c r="G39" i="11"/>
  <c r="R39" i="11" s="1"/>
  <c r="F39" i="11"/>
  <c r="Q39" i="11" s="1"/>
  <c r="E39" i="11"/>
  <c r="P39" i="11" s="1"/>
  <c r="D39" i="11"/>
  <c r="O39" i="11" s="1"/>
  <c r="C39" i="11"/>
  <c r="N39" i="11" s="1"/>
  <c r="B39" i="11"/>
  <c r="M39" i="11" s="1"/>
  <c r="K38" i="11"/>
  <c r="V38" i="11" s="1"/>
  <c r="J38" i="11"/>
  <c r="U38" i="11" s="1"/>
  <c r="I38" i="11"/>
  <c r="T38" i="11" s="1"/>
  <c r="H38" i="11"/>
  <c r="S38" i="11" s="1"/>
  <c r="G38" i="11"/>
  <c r="R38" i="11" s="1"/>
  <c r="F38" i="11"/>
  <c r="Q38" i="11" s="1"/>
  <c r="E38" i="11"/>
  <c r="P38" i="11" s="1"/>
  <c r="D38" i="11"/>
  <c r="O38" i="11" s="1"/>
  <c r="C38" i="11"/>
  <c r="N38" i="11" s="1"/>
  <c r="B38" i="11"/>
  <c r="M38" i="11" s="1"/>
  <c r="K37" i="11"/>
  <c r="V37" i="11" s="1"/>
  <c r="J37" i="11"/>
  <c r="U37" i="11" s="1"/>
  <c r="I37" i="11"/>
  <c r="T37" i="11" s="1"/>
  <c r="H37" i="11"/>
  <c r="S37" i="11" s="1"/>
  <c r="G37" i="11"/>
  <c r="R37" i="11" s="1"/>
  <c r="F37" i="11"/>
  <c r="Q37" i="11" s="1"/>
  <c r="E37" i="11"/>
  <c r="P37" i="11" s="1"/>
  <c r="D37" i="11"/>
  <c r="O37" i="11" s="1"/>
  <c r="C37" i="11"/>
  <c r="N37" i="11" s="1"/>
  <c r="B37" i="11"/>
  <c r="M37" i="11" s="1"/>
  <c r="K36" i="11"/>
  <c r="V36" i="11" s="1"/>
  <c r="J36" i="11"/>
  <c r="U36" i="11" s="1"/>
  <c r="I36" i="11"/>
  <c r="T36" i="11" s="1"/>
  <c r="H36" i="11"/>
  <c r="S36" i="11" s="1"/>
  <c r="G36" i="11"/>
  <c r="R36" i="11" s="1"/>
  <c r="F36" i="11"/>
  <c r="Q36" i="11" s="1"/>
  <c r="E36" i="11"/>
  <c r="P36" i="11" s="1"/>
  <c r="D36" i="11"/>
  <c r="O36" i="11" s="1"/>
  <c r="C36" i="11"/>
  <c r="N36" i="11" s="1"/>
  <c r="B36" i="11"/>
  <c r="M36" i="11" s="1"/>
  <c r="B10" i="11"/>
  <c r="T10" i="11" s="1"/>
  <c r="C10" i="11"/>
  <c r="U10" i="11" s="1"/>
  <c r="D10" i="11"/>
  <c r="V10" i="11" s="1"/>
  <c r="E10" i="11"/>
  <c r="W10" i="11" s="1"/>
  <c r="F10" i="11"/>
  <c r="X10" i="11" s="1"/>
  <c r="G10" i="11"/>
  <c r="Y10" i="11" s="1"/>
  <c r="H10" i="11"/>
  <c r="Z10" i="11" s="1"/>
  <c r="I10" i="11"/>
  <c r="AA10" i="11" s="1"/>
  <c r="J10" i="11"/>
  <c r="AB10" i="11" s="1"/>
  <c r="K10" i="11"/>
  <c r="AC10" i="11" s="1"/>
  <c r="B11" i="11"/>
  <c r="T11" i="11" s="1"/>
  <c r="C11" i="11"/>
  <c r="U11" i="11" s="1"/>
  <c r="D11" i="11"/>
  <c r="V11" i="11" s="1"/>
  <c r="E11" i="11"/>
  <c r="W11" i="11" s="1"/>
  <c r="F11" i="11"/>
  <c r="X11" i="11" s="1"/>
  <c r="G11" i="11"/>
  <c r="Y11" i="11" s="1"/>
  <c r="H11" i="11"/>
  <c r="Z11" i="11" s="1"/>
  <c r="I11" i="11"/>
  <c r="AA11" i="11" s="1"/>
  <c r="J11" i="11"/>
  <c r="AB11" i="11" s="1"/>
  <c r="K11" i="11"/>
  <c r="AC11" i="11" s="1"/>
  <c r="B12" i="11"/>
  <c r="T12" i="11" s="1"/>
  <c r="C12" i="11"/>
  <c r="U12" i="11" s="1"/>
  <c r="D12" i="11"/>
  <c r="V12" i="11" s="1"/>
  <c r="E12" i="11"/>
  <c r="W12" i="11" s="1"/>
  <c r="F12" i="11"/>
  <c r="X12" i="11" s="1"/>
  <c r="G12" i="11"/>
  <c r="Y12" i="11" s="1"/>
  <c r="H12" i="11"/>
  <c r="Z12" i="11" s="1"/>
  <c r="I12" i="11"/>
  <c r="AA12" i="11" s="1"/>
  <c r="J12" i="11"/>
  <c r="AB12" i="11" s="1"/>
  <c r="K12" i="11"/>
  <c r="AC12" i="11" s="1"/>
  <c r="B13" i="11"/>
  <c r="T13" i="11" s="1"/>
  <c r="C13" i="11"/>
  <c r="U13" i="11" s="1"/>
  <c r="D13" i="11"/>
  <c r="V13" i="11" s="1"/>
  <c r="E13" i="11"/>
  <c r="W13" i="11" s="1"/>
  <c r="F13" i="11"/>
  <c r="X13" i="11" s="1"/>
  <c r="G13" i="11"/>
  <c r="Y13" i="11" s="1"/>
  <c r="H13" i="11"/>
  <c r="Z13" i="11" s="1"/>
  <c r="I13" i="11"/>
  <c r="AA13" i="11" s="1"/>
  <c r="J13" i="11"/>
  <c r="AB13" i="11" s="1"/>
  <c r="K13" i="11"/>
  <c r="AC13" i="11" s="1"/>
  <c r="B14" i="11"/>
  <c r="T14" i="11" s="1"/>
  <c r="C14" i="11"/>
  <c r="U14" i="11" s="1"/>
  <c r="D14" i="11"/>
  <c r="V14" i="11" s="1"/>
  <c r="E14" i="11"/>
  <c r="W14" i="11" s="1"/>
  <c r="F14" i="11"/>
  <c r="X14" i="11" s="1"/>
  <c r="G14" i="11"/>
  <c r="Y14" i="11" s="1"/>
  <c r="H14" i="11"/>
  <c r="Z14" i="11" s="1"/>
  <c r="I14" i="11"/>
  <c r="AA14" i="11" s="1"/>
  <c r="J14" i="11"/>
  <c r="AB14" i="11" s="1"/>
  <c r="K14" i="11"/>
  <c r="AC14" i="11" s="1"/>
  <c r="B15" i="11"/>
  <c r="T15" i="11" s="1"/>
  <c r="C15" i="11"/>
  <c r="U15" i="11" s="1"/>
  <c r="D15" i="11"/>
  <c r="V15" i="11" s="1"/>
  <c r="E15" i="11"/>
  <c r="W15" i="11" s="1"/>
  <c r="F15" i="11"/>
  <c r="X15" i="11" s="1"/>
  <c r="G15" i="11"/>
  <c r="Y15" i="11" s="1"/>
  <c r="H15" i="11"/>
  <c r="Z15" i="11" s="1"/>
  <c r="I15" i="11"/>
  <c r="AA15" i="11" s="1"/>
  <c r="J15" i="11"/>
  <c r="AB15" i="11" s="1"/>
  <c r="K15" i="11"/>
  <c r="AC15" i="11" s="1"/>
  <c r="B16" i="11"/>
  <c r="T16" i="11" s="1"/>
  <c r="C16" i="11"/>
  <c r="U16" i="11" s="1"/>
  <c r="D16" i="11"/>
  <c r="V16" i="11" s="1"/>
  <c r="E16" i="11"/>
  <c r="W16" i="11" s="1"/>
  <c r="F16" i="11"/>
  <c r="X16" i="11" s="1"/>
  <c r="G16" i="11"/>
  <c r="Y16" i="11" s="1"/>
  <c r="H16" i="11"/>
  <c r="Z16" i="11" s="1"/>
  <c r="I16" i="11"/>
  <c r="AA16" i="11" s="1"/>
  <c r="J16" i="11"/>
  <c r="AB16" i="11" s="1"/>
  <c r="K16" i="11"/>
  <c r="AC16" i="11" s="1"/>
  <c r="B17" i="11"/>
  <c r="T17" i="11" s="1"/>
  <c r="C17" i="11"/>
  <c r="U17" i="11" s="1"/>
  <c r="D17" i="11"/>
  <c r="V17" i="11" s="1"/>
  <c r="E17" i="11"/>
  <c r="W17" i="11" s="1"/>
  <c r="F17" i="11"/>
  <c r="X17" i="11" s="1"/>
  <c r="G17" i="11"/>
  <c r="Y17" i="11" s="1"/>
  <c r="H17" i="11"/>
  <c r="Z17" i="11" s="1"/>
  <c r="I17" i="11"/>
  <c r="AA17" i="11" s="1"/>
  <c r="J17" i="11"/>
  <c r="AB17" i="11" s="1"/>
  <c r="K17" i="11"/>
  <c r="AC17" i="11" s="1"/>
  <c r="B18" i="11"/>
  <c r="T18" i="11" s="1"/>
  <c r="C18" i="11"/>
  <c r="U18" i="11" s="1"/>
  <c r="D18" i="11"/>
  <c r="V18" i="11" s="1"/>
  <c r="E18" i="11"/>
  <c r="W18" i="11" s="1"/>
  <c r="F18" i="11"/>
  <c r="X18" i="11" s="1"/>
  <c r="G18" i="11"/>
  <c r="Y18" i="11" s="1"/>
  <c r="H18" i="11"/>
  <c r="Z18" i="11" s="1"/>
  <c r="I18" i="11"/>
  <c r="AA18" i="11" s="1"/>
  <c r="J18" i="11"/>
  <c r="AB18" i="11" s="1"/>
  <c r="K18" i="11"/>
  <c r="AC18" i="11" s="1"/>
  <c r="C9" i="11"/>
  <c r="U9" i="11" s="1"/>
  <c r="D9" i="11"/>
  <c r="V9" i="11" s="1"/>
  <c r="E9" i="11"/>
  <c r="W9" i="11" s="1"/>
  <c r="F9" i="11"/>
  <c r="X9" i="11" s="1"/>
  <c r="G9" i="11"/>
  <c r="Y9" i="11" s="1"/>
  <c r="H9" i="11"/>
  <c r="Z9" i="11" s="1"/>
  <c r="I9" i="11"/>
  <c r="AA9" i="11" s="1"/>
  <c r="J9" i="11"/>
  <c r="AB9" i="11" s="1"/>
  <c r="K9" i="11"/>
  <c r="AC9" i="11" s="1"/>
  <c r="B9" i="11"/>
  <c r="T9" i="11" s="1"/>
  <c r="N7" i="1"/>
  <c r="M7" i="1"/>
  <c r="L7" i="1"/>
  <c r="K7" i="1"/>
  <c r="J7" i="1"/>
  <c r="I7" i="1"/>
  <c r="H7" i="1"/>
  <c r="G7" i="1"/>
  <c r="F7" i="1"/>
  <c r="A36" i="1"/>
  <c r="N37" i="1" s="1"/>
  <c r="A44" i="6"/>
  <c r="B44" i="6"/>
  <c r="I44" i="6" s="1"/>
  <c r="C44" i="6"/>
  <c r="J44" i="6" s="1"/>
  <c r="D44" i="6"/>
  <c r="E44" i="6"/>
  <c r="L44" i="6" s="1"/>
  <c r="F44" i="6"/>
  <c r="G44" i="6"/>
  <c r="A37" i="6"/>
  <c r="B37" i="6"/>
  <c r="I37" i="6" s="1"/>
  <c r="C37" i="6"/>
  <c r="J37" i="6" s="1"/>
  <c r="D37" i="6"/>
  <c r="E37" i="6"/>
  <c r="L37" i="6" s="1"/>
  <c r="F37" i="6"/>
  <c r="G37" i="6"/>
  <c r="A38" i="6"/>
  <c r="B38" i="6"/>
  <c r="I38" i="6" s="1"/>
  <c r="C38" i="6"/>
  <c r="J38" i="6" s="1"/>
  <c r="D38" i="6"/>
  <c r="E38" i="6"/>
  <c r="L38" i="6" s="1"/>
  <c r="F38" i="6"/>
  <c r="G38" i="6"/>
  <c r="A39" i="6"/>
  <c r="B39" i="6"/>
  <c r="I39" i="6" s="1"/>
  <c r="C39" i="6"/>
  <c r="J39" i="6" s="1"/>
  <c r="D39" i="6"/>
  <c r="E39" i="6"/>
  <c r="L39" i="6" s="1"/>
  <c r="F39" i="6"/>
  <c r="G39" i="6"/>
  <c r="A40" i="6"/>
  <c r="B40" i="6"/>
  <c r="I40" i="6" s="1"/>
  <c r="C40" i="6"/>
  <c r="J40" i="6" s="1"/>
  <c r="D40" i="6"/>
  <c r="E40" i="6"/>
  <c r="L40" i="6" s="1"/>
  <c r="F40" i="6"/>
  <c r="G40" i="6"/>
  <c r="A41" i="6"/>
  <c r="B41" i="6"/>
  <c r="I41" i="6" s="1"/>
  <c r="C41" i="6"/>
  <c r="J41" i="6" s="1"/>
  <c r="D41" i="6"/>
  <c r="E41" i="6"/>
  <c r="L41" i="6" s="1"/>
  <c r="F41" i="6"/>
  <c r="G41" i="6"/>
  <c r="A42" i="6"/>
  <c r="B42" i="6"/>
  <c r="I42" i="6" s="1"/>
  <c r="C42" i="6"/>
  <c r="J42" i="6" s="1"/>
  <c r="D42" i="6"/>
  <c r="E42" i="6"/>
  <c r="L42" i="6" s="1"/>
  <c r="F42" i="6"/>
  <c r="G42" i="6"/>
  <c r="A43" i="6"/>
  <c r="B43" i="6"/>
  <c r="I43" i="6" s="1"/>
  <c r="C43" i="6"/>
  <c r="J43" i="6" s="1"/>
  <c r="D43" i="6"/>
  <c r="E43" i="6"/>
  <c r="L43" i="6" s="1"/>
  <c r="F43" i="6"/>
  <c r="G43" i="6"/>
  <c r="A34" i="7"/>
  <c r="B34" i="7"/>
  <c r="I34" i="7" s="1"/>
  <c r="C34" i="7"/>
  <c r="J34" i="7" s="1"/>
  <c r="D34" i="7"/>
  <c r="E34" i="7"/>
  <c r="L34" i="7" s="1"/>
  <c r="F34" i="7"/>
  <c r="G34" i="7"/>
  <c r="A35" i="7"/>
  <c r="B35" i="7"/>
  <c r="I35" i="7" s="1"/>
  <c r="C35" i="7"/>
  <c r="J35" i="7" s="1"/>
  <c r="D35" i="7"/>
  <c r="E35" i="7"/>
  <c r="L35" i="7" s="1"/>
  <c r="F35" i="7"/>
  <c r="G35" i="7"/>
  <c r="A36" i="7"/>
  <c r="B36" i="7"/>
  <c r="I36" i="7" s="1"/>
  <c r="C36" i="7"/>
  <c r="J36" i="7" s="1"/>
  <c r="D36" i="7"/>
  <c r="E36" i="7"/>
  <c r="L36" i="7" s="1"/>
  <c r="F36" i="7"/>
  <c r="G36" i="7"/>
  <c r="A37" i="7"/>
  <c r="B37" i="7"/>
  <c r="I37" i="7" s="1"/>
  <c r="C37" i="7"/>
  <c r="J37" i="7" s="1"/>
  <c r="D37" i="7"/>
  <c r="E37" i="7"/>
  <c r="L37" i="7" s="1"/>
  <c r="F37" i="7"/>
  <c r="G37" i="7"/>
  <c r="A38" i="7"/>
  <c r="B38" i="7"/>
  <c r="I38" i="7" s="1"/>
  <c r="C38" i="7"/>
  <c r="J38" i="7" s="1"/>
  <c r="D38" i="7"/>
  <c r="E38" i="7"/>
  <c r="L38" i="7" s="1"/>
  <c r="F38" i="7"/>
  <c r="G38" i="7"/>
  <c r="A39" i="7"/>
  <c r="B39" i="7"/>
  <c r="I39" i="7" s="1"/>
  <c r="C39" i="7"/>
  <c r="J39" i="7" s="1"/>
  <c r="D39" i="7"/>
  <c r="E39" i="7"/>
  <c r="L39" i="7" s="1"/>
  <c r="F39" i="7"/>
  <c r="G39" i="7"/>
  <c r="A40" i="7"/>
  <c r="B40" i="7"/>
  <c r="I40" i="7" s="1"/>
  <c r="C40" i="7"/>
  <c r="J40" i="7" s="1"/>
  <c r="D40" i="7"/>
  <c r="E40" i="7"/>
  <c r="L40" i="7" s="1"/>
  <c r="F40" i="7"/>
  <c r="G40" i="7"/>
  <c r="A41" i="7"/>
  <c r="B41" i="7"/>
  <c r="I41" i="7" s="1"/>
  <c r="C41" i="7"/>
  <c r="J41" i="7" s="1"/>
  <c r="D41" i="7"/>
  <c r="E41" i="7"/>
  <c r="F41" i="7"/>
  <c r="G41" i="7"/>
  <c r="L41" i="7"/>
  <c r="A42" i="7"/>
  <c r="B42" i="7"/>
  <c r="I42" i="7" s="1"/>
  <c r="C42" i="7"/>
  <c r="J42" i="7" s="1"/>
  <c r="D42" i="7"/>
  <c r="E42" i="7"/>
  <c r="L42" i="7" s="1"/>
  <c r="F42" i="7"/>
  <c r="G42" i="7"/>
  <c r="A34" i="6"/>
  <c r="B34" i="6"/>
  <c r="I34" i="6" s="1"/>
  <c r="C34" i="6"/>
  <c r="J34" i="6" s="1"/>
  <c r="D34" i="6"/>
  <c r="E34" i="6"/>
  <c r="L34" i="6" s="1"/>
  <c r="F34" i="6"/>
  <c r="G34" i="6"/>
  <c r="A35" i="6"/>
  <c r="B35" i="6"/>
  <c r="I35" i="6" s="1"/>
  <c r="C35" i="6"/>
  <c r="J35" i="6" s="1"/>
  <c r="D35" i="6"/>
  <c r="E35" i="6"/>
  <c r="L35" i="6" s="1"/>
  <c r="F35" i="6"/>
  <c r="G35" i="6"/>
  <c r="A36" i="6"/>
  <c r="B36" i="6"/>
  <c r="I36" i="6" s="1"/>
  <c r="C36" i="6"/>
  <c r="J36" i="6" s="1"/>
  <c r="D36" i="6"/>
  <c r="E36" i="6"/>
  <c r="L36" i="6" s="1"/>
  <c r="F36" i="6"/>
  <c r="G36" i="6"/>
  <c r="A24" i="7"/>
  <c r="B24" i="7"/>
  <c r="I24" i="7" s="1"/>
  <c r="C24" i="7"/>
  <c r="J24" i="7" s="1"/>
  <c r="D24" i="7"/>
  <c r="E24" i="7"/>
  <c r="L24" i="7" s="1"/>
  <c r="F24" i="7"/>
  <c r="G24" i="7"/>
  <c r="A25" i="7"/>
  <c r="B25" i="7"/>
  <c r="I25" i="7" s="1"/>
  <c r="C25" i="7"/>
  <c r="J25" i="7" s="1"/>
  <c r="D25" i="7"/>
  <c r="E25" i="7"/>
  <c r="F25" i="7"/>
  <c r="G25" i="7"/>
  <c r="L25" i="7"/>
  <c r="A26" i="7"/>
  <c r="B26" i="7"/>
  <c r="I26" i="7" s="1"/>
  <c r="C26" i="7"/>
  <c r="J26" i="7" s="1"/>
  <c r="D26" i="7"/>
  <c r="E26" i="7"/>
  <c r="F26" i="7"/>
  <c r="G26" i="7"/>
  <c r="L26" i="7"/>
  <c r="A27" i="7"/>
  <c r="B27" i="7"/>
  <c r="C27" i="7"/>
  <c r="J27" i="7" s="1"/>
  <c r="D27" i="7"/>
  <c r="E27" i="7"/>
  <c r="L27" i="7" s="1"/>
  <c r="F27" i="7"/>
  <c r="G27" i="7"/>
  <c r="I27" i="7"/>
  <c r="A28" i="7"/>
  <c r="B28" i="7"/>
  <c r="I28" i="7" s="1"/>
  <c r="C28" i="7"/>
  <c r="J28" i="7" s="1"/>
  <c r="D28" i="7"/>
  <c r="E28" i="7"/>
  <c r="L28" i="7" s="1"/>
  <c r="F28" i="7"/>
  <c r="G28" i="7"/>
  <c r="A29" i="7"/>
  <c r="B29" i="7"/>
  <c r="I29" i="7" s="1"/>
  <c r="C29" i="7"/>
  <c r="D29" i="7"/>
  <c r="E29" i="7"/>
  <c r="L29" i="7" s="1"/>
  <c r="F29" i="7"/>
  <c r="G29" i="7"/>
  <c r="J29" i="7"/>
  <c r="A30" i="7"/>
  <c r="B30" i="7"/>
  <c r="I30" i="7" s="1"/>
  <c r="C30" i="7"/>
  <c r="J30" i="7" s="1"/>
  <c r="D30" i="7"/>
  <c r="E30" i="7"/>
  <c r="L30" i="7" s="1"/>
  <c r="F30" i="7"/>
  <c r="G30" i="7"/>
  <c r="A31" i="7"/>
  <c r="B31" i="7"/>
  <c r="I31" i="7" s="1"/>
  <c r="C31" i="7"/>
  <c r="J31" i="7" s="1"/>
  <c r="D31" i="7"/>
  <c r="E31" i="7"/>
  <c r="L31" i="7" s="1"/>
  <c r="F31" i="7"/>
  <c r="G31" i="7"/>
  <c r="A32" i="7"/>
  <c r="B32" i="7"/>
  <c r="I32" i="7" s="1"/>
  <c r="C32" i="7"/>
  <c r="J32" i="7" s="1"/>
  <c r="D32" i="7"/>
  <c r="E32" i="7"/>
  <c r="L32" i="7" s="1"/>
  <c r="F32" i="7"/>
  <c r="G32" i="7"/>
  <c r="A33" i="7"/>
  <c r="B33" i="7"/>
  <c r="I33" i="7" s="1"/>
  <c r="C33" i="7"/>
  <c r="J33" i="7" s="1"/>
  <c r="D33" i="7"/>
  <c r="E33" i="7"/>
  <c r="L33" i="7" s="1"/>
  <c r="F33" i="7"/>
  <c r="G33" i="7"/>
  <c r="A24" i="6"/>
  <c r="B24" i="6"/>
  <c r="I24" i="6" s="1"/>
  <c r="C24" i="6"/>
  <c r="J24" i="6" s="1"/>
  <c r="D24" i="6"/>
  <c r="E24" i="6"/>
  <c r="L24" i="6" s="1"/>
  <c r="F24" i="6"/>
  <c r="G24" i="6"/>
  <c r="A25" i="6"/>
  <c r="B25" i="6"/>
  <c r="I25" i="6" s="1"/>
  <c r="C25" i="6"/>
  <c r="J25" i="6" s="1"/>
  <c r="D25" i="6"/>
  <c r="E25" i="6"/>
  <c r="L25" i="6" s="1"/>
  <c r="F25" i="6"/>
  <c r="G25" i="6"/>
  <c r="A26" i="6"/>
  <c r="B26" i="6"/>
  <c r="I26" i="6" s="1"/>
  <c r="C26" i="6"/>
  <c r="J26" i="6" s="1"/>
  <c r="D26" i="6"/>
  <c r="E26" i="6"/>
  <c r="L26" i="6" s="1"/>
  <c r="F26" i="6"/>
  <c r="G26" i="6"/>
  <c r="A27" i="6"/>
  <c r="B27" i="6"/>
  <c r="I27" i="6" s="1"/>
  <c r="C27" i="6"/>
  <c r="J27" i="6" s="1"/>
  <c r="D27" i="6"/>
  <c r="E27" i="6"/>
  <c r="L27" i="6" s="1"/>
  <c r="F27" i="6"/>
  <c r="G27" i="6"/>
  <c r="A28" i="6"/>
  <c r="B28" i="6"/>
  <c r="I28" i="6" s="1"/>
  <c r="C28" i="6"/>
  <c r="J28" i="6" s="1"/>
  <c r="D28" i="6"/>
  <c r="E28" i="6"/>
  <c r="L28" i="6" s="1"/>
  <c r="F28" i="6"/>
  <c r="G28" i="6"/>
  <c r="A29" i="6"/>
  <c r="B29" i="6"/>
  <c r="I29" i="6" s="1"/>
  <c r="C29" i="6"/>
  <c r="J29" i="6" s="1"/>
  <c r="D29" i="6"/>
  <c r="E29" i="6"/>
  <c r="L29" i="6" s="1"/>
  <c r="F29" i="6"/>
  <c r="G29" i="6"/>
  <c r="A30" i="6"/>
  <c r="B30" i="6"/>
  <c r="I30" i="6" s="1"/>
  <c r="C30" i="6"/>
  <c r="J30" i="6" s="1"/>
  <c r="D30" i="6"/>
  <c r="E30" i="6"/>
  <c r="L30" i="6" s="1"/>
  <c r="F30" i="6"/>
  <c r="G30" i="6"/>
  <c r="A31" i="6"/>
  <c r="B31" i="6"/>
  <c r="I31" i="6" s="1"/>
  <c r="C31" i="6"/>
  <c r="J31" i="6" s="1"/>
  <c r="D31" i="6"/>
  <c r="E31" i="6"/>
  <c r="L31" i="6" s="1"/>
  <c r="F31" i="6"/>
  <c r="G31" i="6"/>
  <c r="A32" i="6"/>
  <c r="B32" i="6"/>
  <c r="I32" i="6" s="1"/>
  <c r="C32" i="6"/>
  <c r="J32" i="6" s="1"/>
  <c r="D32" i="6"/>
  <c r="E32" i="6"/>
  <c r="L32" i="6" s="1"/>
  <c r="F32" i="6"/>
  <c r="G32" i="6"/>
  <c r="A33" i="6"/>
  <c r="B33" i="6"/>
  <c r="I33" i="6" s="1"/>
  <c r="C33" i="6"/>
  <c r="J33" i="6" s="1"/>
  <c r="D33" i="6"/>
  <c r="E33" i="6"/>
  <c r="L33" i="6" s="1"/>
  <c r="F33" i="6"/>
  <c r="G33" i="6"/>
  <c r="A24" i="5"/>
  <c r="B24" i="5"/>
  <c r="I24" i="5" s="1"/>
  <c r="C24" i="5"/>
  <c r="J24" i="5" s="1"/>
  <c r="D24" i="5"/>
  <c r="E24" i="5"/>
  <c r="L24" i="5" s="1"/>
  <c r="F24" i="5"/>
  <c r="G24" i="5"/>
  <c r="A25" i="5"/>
  <c r="B25" i="5"/>
  <c r="I25" i="5" s="1"/>
  <c r="C25" i="5"/>
  <c r="J25" i="5" s="1"/>
  <c r="D25" i="5"/>
  <c r="E25" i="5"/>
  <c r="F25" i="5"/>
  <c r="G25" i="5"/>
  <c r="L25" i="5"/>
  <c r="A26" i="5"/>
  <c r="B26" i="5"/>
  <c r="I26" i="5" s="1"/>
  <c r="C26" i="5"/>
  <c r="J26" i="5" s="1"/>
  <c r="D26" i="5"/>
  <c r="E26" i="5"/>
  <c r="L26" i="5" s="1"/>
  <c r="F26" i="5"/>
  <c r="G26" i="5"/>
  <c r="A27" i="5"/>
  <c r="B27" i="5"/>
  <c r="I27" i="5" s="1"/>
  <c r="C27" i="5"/>
  <c r="J27" i="5" s="1"/>
  <c r="D27" i="5"/>
  <c r="E27" i="5"/>
  <c r="L27" i="5" s="1"/>
  <c r="K37" i="1" s="1"/>
  <c r="F27" i="5"/>
  <c r="G27" i="5"/>
  <c r="A28" i="5"/>
  <c r="B28" i="5"/>
  <c r="I28" i="5" s="1"/>
  <c r="C28" i="5"/>
  <c r="J28" i="5" s="1"/>
  <c r="D28" i="5"/>
  <c r="E28" i="5"/>
  <c r="L28" i="5" s="1"/>
  <c r="F28" i="5"/>
  <c r="G28" i="5"/>
  <c r="A29" i="5"/>
  <c r="B29" i="5"/>
  <c r="I29" i="5" s="1"/>
  <c r="C29" i="5"/>
  <c r="J29" i="5" s="1"/>
  <c r="D29" i="5"/>
  <c r="E29" i="5"/>
  <c r="L29" i="5" s="1"/>
  <c r="F29" i="5"/>
  <c r="G29" i="5"/>
  <c r="A30" i="5"/>
  <c r="B30" i="5"/>
  <c r="I30" i="5" s="1"/>
  <c r="C30" i="5"/>
  <c r="J30" i="5" s="1"/>
  <c r="D30" i="5"/>
  <c r="E30" i="5"/>
  <c r="L30" i="5" s="1"/>
  <c r="F30" i="5"/>
  <c r="G30" i="5"/>
  <c r="A31" i="5"/>
  <c r="B31" i="5"/>
  <c r="I31" i="5" s="1"/>
  <c r="C31" i="5"/>
  <c r="J31" i="5" s="1"/>
  <c r="D31" i="5"/>
  <c r="E31" i="5"/>
  <c r="L31" i="5" s="1"/>
  <c r="F31" i="5"/>
  <c r="G31" i="5"/>
  <c r="A32" i="5"/>
  <c r="B32" i="5"/>
  <c r="I32" i="5" s="1"/>
  <c r="C32" i="5"/>
  <c r="J32" i="5" s="1"/>
  <c r="D32" i="5"/>
  <c r="E32" i="5"/>
  <c r="L32" i="5" s="1"/>
  <c r="F32" i="5"/>
  <c r="G32" i="5"/>
  <c r="A33" i="5"/>
  <c r="B33" i="5"/>
  <c r="I33" i="5" s="1"/>
  <c r="C33" i="5"/>
  <c r="J33" i="5" s="1"/>
  <c r="D33" i="5"/>
  <c r="E33" i="5"/>
  <c r="L33" i="5" s="1"/>
  <c r="F33" i="5"/>
  <c r="G33" i="5"/>
  <c r="A34" i="5"/>
  <c r="B34" i="5"/>
  <c r="I34" i="5" s="1"/>
  <c r="C34" i="5"/>
  <c r="J34" i="5" s="1"/>
  <c r="D34" i="5"/>
  <c r="E34" i="5"/>
  <c r="L34" i="5" s="1"/>
  <c r="F34" i="5"/>
  <c r="G34" i="5"/>
  <c r="A35" i="5"/>
  <c r="B35" i="5"/>
  <c r="I35" i="5" s="1"/>
  <c r="C35" i="5"/>
  <c r="J35" i="5" s="1"/>
  <c r="D35" i="5"/>
  <c r="E35" i="5"/>
  <c r="L35" i="5" s="1"/>
  <c r="F35" i="5"/>
  <c r="G35" i="5"/>
  <c r="G23" i="10"/>
  <c r="F23" i="10"/>
  <c r="E23" i="10"/>
  <c r="L23" i="10" s="1"/>
  <c r="D23" i="10"/>
  <c r="C23" i="10"/>
  <c r="J23" i="10" s="1"/>
  <c r="B23" i="10"/>
  <c r="I23" i="10" s="1"/>
  <c r="A23" i="10"/>
  <c r="G22" i="10"/>
  <c r="F22" i="10"/>
  <c r="E22" i="10"/>
  <c r="L22" i="10" s="1"/>
  <c r="D22" i="10"/>
  <c r="C22" i="10"/>
  <c r="J22" i="10" s="1"/>
  <c r="B22" i="10"/>
  <c r="I22" i="10" s="1"/>
  <c r="A22" i="10"/>
  <c r="G21" i="10"/>
  <c r="F21" i="10"/>
  <c r="E21" i="10"/>
  <c r="L21" i="10" s="1"/>
  <c r="J51" i="1" s="1"/>
  <c r="D21" i="10"/>
  <c r="C21" i="10"/>
  <c r="J21" i="10" s="1"/>
  <c r="B21" i="10"/>
  <c r="I21" i="10" s="1"/>
  <c r="A21" i="10"/>
  <c r="G20" i="10"/>
  <c r="F20" i="10"/>
  <c r="E20" i="10"/>
  <c r="L20" i="10" s="1"/>
  <c r="J49" i="1" s="1"/>
  <c r="D20" i="10"/>
  <c r="C20" i="10"/>
  <c r="J20" i="10" s="1"/>
  <c r="B20" i="10"/>
  <c r="I20" i="10" s="1"/>
  <c r="A20" i="10"/>
  <c r="G19" i="10"/>
  <c r="F19" i="10"/>
  <c r="E19" i="10"/>
  <c r="L19" i="10" s="1"/>
  <c r="D19" i="10"/>
  <c r="C19" i="10"/>
  <c r="J19" i="10" s="1"/>
  <c r="B19" i="10"/>
  <c r="I19" i="10" s="1"/>
  <c r="A19" i="10"/>
  <c r="G18" i="10"/>
  <c r="F18" i="10"/>
  <c r="E18" i="10"/>
  <c r="L18" i="10" s="1"/>
  <c r="D18" i="10"/>
  <c r="C18" i="10"/>
  <c r="J18" i="10" s="1"/>
  <c r="B18" i="10"/>
  <c r="I18" i="10" s="1"/>
  <c r="A18" i="10"/>
  <c r="G17" i="10"/>
  <c r="F17" i="10"/>
  <c r="E17" i="10"/>
  <c r="L17" i="10" s="1"/>
  <c r="D17" i="10"/>
  <c r="C17" i="10"/>
  <c r="J17" i="10" s="1"/>
  <c r="B17" i="10"/>
  <c r="I17" i="10" s="1"/>
  <c r="A17" i="10"/>
  <c r="G16" i="10"/>
  <c r="F16" i="10"/>
  <c r="E16" i="10"/>
  <c r="L16" i="10" s="1"/>
  <c r="J41" i="1" s="1"/>
  <c r="D16" i="10"/>
  <c r="C16" i="10"/>
  <c r="J16" i="10" s="1"/>
  <c r="B16" i="10"/>
  <c r="I16" i="10" s="1"/>
  <c r="A16" i="10"/>
  <c r="G15" i="10"/>
  <c r="F15" i="10"/>
  <c r="E15" i="10"/>
  <c r="L15" i="10" s="1"/>
  <c r="D15" i="10"/>
  <c r="C15" i="10"/>
  <c r="J15" i="10" s="1"/>
  <c r="B15" i="10"/>
  <c r="I15" i="10" s="1"/>
  <c r="A15" i="10"/>
  <c r="G14" i="10"/>
  <c r="F14" i="10"/>
  <c r="E14" i="10"/>
  <c r="L14" i="10" s="1"/>
  <c r="D14" i="10"/>
  <c r="C14" i="10"/>
  <c r="J14" i="10" s="1"/>
  <c r="B14" i="10"/>
  <c r="I14" i="10" s="1"/>
  <c r="A14" i="10"/>
  <c r="G13" i="10"/>
  <c r="F13" i="10"/>
  <c r="E13" i="10"/>
  <c r="L13" i="10" s="1"/>
  <c r="J35" i="1" s="1"/>
  <c r="D13" i="10"/>
  <c r="C13" i="10"/>
  <c r="J13" i="10" s="1"/>
  <c r="B13" i="10"/>
  <c r="I13" i="10" s="1"/>
  <c r="A13" i="10"/>
  <c r="G12" i="10"/>
  <c r="F12" i="10"/>
  <c r="E12" i="10"/>
  <c r="L12" i="10" s="1"/>
  <c r="J31" i="1" s="1"/>
  <c r="D12" i="10"/>
  <c r="C12" i="10"/>
  <c r="J12" i="10" s="1"/>
  <c r="B12" i="10"/>
  <c r="I12" i="10" s="1"/>
  <c r="A12" i="10"/>
  <c r="G11" i="10"/>
  <c r="F11" i="10"/>
  <c r="E11" i="10"/>
  <c r="L11" i="10" s="1"/>
  <c r="D11" i="10"/>
  <c r="C11" i="10"/>
  <c r="J11" i="10" s="1"/>
  <c r="B11" i="10"/>
  <c r="I11" i="10" s="1"/>
  <c r="A11" i="10"/>
  <c r="G10" i="10"/>
  <c r="F10" i="10"/>
  <c r="E10" i="10"/>
  <c r="L10" i="10" s="1"/>
  <c r="D10" i="10"/>
  <c r="C10" i="10"/>
  <c r="J10" i="10" s="1"/>
  <c r="B10" i="10"/>
  <c r="I10" i="10" s="1"/>
  <c r="A10" i="10"/>
  <c r="G9" i="10"/>
  <c r="F9" i="10"/>
  <c r="E9" i="10"/>
  <c r="L9" i="10" s="1"/>
  <c r="D9" i="10"/>
  <c r="C9" i="10"/>
  <c r="J9" i="10" s="1"/>
  <c r="B9" i="10"/>
  <c r="I9" i="10" s="1"/>
  <c r="A9" i="10"/>
  <c r="G8" i="10"/>
  <c r="F8" i="10"/>
  <c r="E8" i="10"/>
  <c r="L8" i="10" s="1"/>
  <c r="D8" i="10"/>
  <c r="C8" i="10"/>
  <c r="J8" i="10" s="1"/>
  <c r="B8" i="10"/>
  <c r="I8" i="10" s="1"/>
  <c r="A8" i="10"/>
  <c r="G7" i="10"/>
  <c r="F7" i="10"/>
  <c r="E7" i="10"/>
  <c r="L7" i="10" s="1"/>
  <c r="D7" i="10"/>
  <c r="C7" i="10"/>
  <c r="J7" i="10" s="1"/>
  <c r="B7" i="10"/>
  <c r="I7" i="10" s="1"/>
  <c r="A7" i="10"/>
  <c r="G6" i="10"/>
  <c r="F6" i="10"/>
  <c r="E6" i="10"/>
  <c r="L6" i="10" s="1"/>
  <c r="D6" i="10"/>
  <c r="C6" i="10"/>
  <c r="J6" i="10" s="1"/>
  <c r="B6" i="10"/>
  <c r="I6" i="10" s="1"/>
  <c r="A6" i="10"/>
  <c r="G5" i="10"/>
  <c r="F5" i="10"/>
  <c r="E5" i="10"/>
  <c r="L5" i="10" s="1"/>
  <c r="D5" i="10"/>
  <c r="C5" i="10"/>
  <c r="J5" i="10" s="1"/>
  <c r="B5" i="10"/>
  <c r="I5" i="10" s="1"/>
  <c r="A5" i="10"/>
  <c r="G4" i="10"/>
  <c r="F4" i="10"/>
  <c r="E4" i="10"/>
  <c r="L4" i="10" s="1"/>
  <c r="J15" i="1" s="1"/>
  <c r="D4" i="10"/>
  <c r="C4" i="10"/>
  <c r="J4" i="10" s="1"/>
  <c r="B4" i="10"/>
  <c r="I4" i="10" s="1"/>
  <c r="A4" i="10"/>
  <c r="G3" i="10"/>
  <c r="F3" i="10"/>
  <c r="E3" i="10"/>
  <c r="L3" i="10" s="1"/>
  <c r="D3" i="10"/>
  <c r="C3" i="10"/>
  <c r="J3" i="10" s="1"/>
  <c r="B3" i="10"/>
  <c r="I3" i="10" s="1"/>
  <c r="A3" i="10"/>
  <c r="G2" i="10"/>
  <c r="F2" i="10"/>
  <c r="E2" i="10"/>
  <c r="L2" i="10" s="1"/>
  <c r="D2" i="10"/>
  <c r="C2" i="10"/>
  <c r="J2" i="10" s="1"/>
  <c r="B2" i="10"/>
  <c r="I2" i="10" s="1"/>
  <c r="A2" i="10"/>
  <c r="G1" i="10"/>
  <c r="F1" i="10"/>
  <c r="E1" i="10"/>
  <c r="D1" i="10"/>
  <c r="C1" i="10"/>
  <c r="B1" i="10"/>
  <c r="A1" i="10"/>
  <c r="G23" i="9"/>
  <c r="F23" i="9"/>
  <c r="E23" i="9"/>
  <c r="L23" i="9" s="1"/>
  <c r="H55" i="1" s="1"/>
  <c r="D23" i="9"/>
  <c r="K23" i="9" s="1"/>
  <c r="H54" i="1" s="1"/>
  <c r="C23" i="9"/>
  <c r="B23" i="9"/>
  <c r="A23" i="9"/>
  <c r="G22" i="9"/>
  <c r="F22" i="9"/>
  <c r="E22" i="9"/>
  <c r="L22" i="9" s="1"/>
  <c r="H53" i="1" s="1"/>
  <c r="D22" i="9"/>
  <c r="C22" i="9"/>
  <c r="B22" i="9"/>
  <c r="I22" i="9" s="1"/>
  <c r="A22" i="9"/>
  <c r="G21" i="9"/>
  <c r="F21" i="9"/>
  <c r="E21" i="9"/>
  <c r="D21" i="9"/>
  <c r="C21" i="9"/>
  <c r="J21" i="9" s="1"/>
  <c r="B21" i="9"/>
  <c r="A21" i="9"/>
  <c r="G20" i="9"/>
  <c r="F20" i="9"/>
  <c r="E20" i="9"/>
  <c r="L20" i="9" s="1"/>
  <c r="H49" i="1" s="1"/>
  <c r="D20" i="9"/>
  <c r="C20" i="9"/>
  <c r="B20" i="9"/>
  <c r="I20" i="9" s="1"/>
  <c r="A20" i="9"/>
  <c r="G19" i="9"/>
  <c r="F19" i="9"/>
  <c r="E19" i="9"/>
  <c r="L19" i="9" s="1"/>
  <c r="H47" i="1" s="1"/>
  <c r="D19" i="9"/>
  <c r="C19" i="9"/>
  <c r="B19" i="9"/>
  <c r="I19" i="9" s="1"/>
  <c r="A19" i="9"/>
  <c r="G18" i="9"/>
  <c r="F18" i="9"/>
  <c r="E18" i="9"/>
  <c r="L18" i="9" s="1"/>
  <c r="H45" i="1" s="1"/>
  <c r="D18" i="9"/>
  <c r="C18" i="9"/>
  <c r="J18" i="9" s="1"/>
  <c r="B18" i="9"/>
  <c r="A18" i="9"/>
  <c r="G17" i="9"/>
  <c r="F17" i="9"/>
  <c r="E17" i="9"/>
  <c r="L17" i="9" s="1"/>
  <c r="H43" i="1" s="1"/>
  <c r="D17" i="9"/>
  <c r="C17" i="9"/>
  <c r="J17" i="9" s="1"/>
  <c r="B17" i="9"/>
  <c r="I17" i="9" s="1"/>
  <c r="A17" i="9"/>
  <c r="G16" i="9"/>
  <c r="F16" i="9"/>
  <c r="E16" i="9"/>
  <c r="L16" i="9" s="1"/>
  <c r="H41" i="1" s="1"/>
  <c r="D16" i="9"/>
  <c r="C16" i="9"/>
  <c r="J16" i="9" s="1"/>
  <c r="B16" i="9"/>
  <c r="A16" i="9"/>
  <c r="G15" i="9"/>
  <c r="F15" i="9"/>
  <c r="E15" i="9"/>
  <c r="L15" i="9" s="1"/>
  <c r="H39" i="1" s="1"/>
  <c r="D15" i="9"/>
  <c r="K15" i="9" s="1"/>
  <c r="H38" i="1" s="1"/>
  <c r="C15" i="9"/>
  <c r="J15" i="9" s="1"/>
  <c r="B15" i="9"/>
  <c r="I15" i="9" s="1"/>
  <c r="A15" i="9"/>
  <c r="G14" i="9"/>
  <c r="F14" i="9"/>
  <c r="E14" i="9"/>
  <c r="D14" i="9"/>
  <c r="C14" i="9"/>
  <c r="J14" i="9" s="1"/>
  <c r="B14" i="9"/>
  <c r="I14" i="9" s="1"/>
  <c r="A14" i="9"/>
  <c r="G13" i="9"/>
  <c r="F13" i="9"/>
  <c r="E13" i="9"/>
  <c r="D13" i="9"/>
  <c r="C13" i="9"/>
  <c r="J13" i="9" s="1"/>
  <c r="B13" i="9"/>
  <c r="I13" i="9" s="1"/>
  <c r="A13" i="9"/>
  <c r="G12" i="9"/>
  <c r="K12" i="9" s="1"/>
  <c r="H30" i="1" s="1"/>
  <c r="F12" i="9"/>
  <c r="E12" i="9"/>
  <c r="L12" i="9" s="1"/>
  <c r="H31" i="1" s="1"/>
  <c r="D12" i="9"/>
  <c r="C12" i="9"/>
  <c r="J12" i="9" s="1"/>
  <c r="B12" i="9"/>
  <c r="I12" i="9" s="1"/>
  <c r="A12" i="9"/>
  <c r="G11" i="9"/>
  <c r="F11" i="9"/>
  <c r="E11" i="9"/>
  <c r="L11" i="9" s="1"/>
  <c r="H29" i="1" s="1"/>
  <c r="D11" i="9"/>
  <c r="C11" i="9"/>
  <c r="B11" i="9"/>
  <c r="I11" i="9" s="1"/>
  <c r="A11" i="9"/>
  <c r="G10" i="9"/>
  <c r="F10" i="9"/>
  <c r="E10" i="9"/>
  <c r="L10" i="9" s="1"/>
  <c r="H27" i="1" s="1"/>
  <c r="D10" i="9"/>
  <c r="C10" i="9"/>
  <c r="J10" i="9" s="1"/>
  <c r="B10" i="9"/>
  <c r="A10" i="9"/>
  <c r="G9" i="9"/>
  <c r="F9" i="9"/>
  <c r="E9" i="9"/>
  <c r="L9" i="9" s="1"/>
  <c r="H25" i="1" s="1"/>
  <c r="D9" i="9"/>
  <c r="C9" i="9"/>
  <c r="J9" i="9" s="1"/>
  <c r="B9" i="9"/>
  <c r="I9" i="9" s="1"/>
  <c r="A9" i="9"/>
  <c r="G8" i="9"/>
  <c r="F8" i="9"/>
  <c r="E8" i="9"/>
  <c r="D8" i="9"/>
  <c r="C8" i="9"/>
  <c r="J8" i="9" s="1"/>
  <c r="B8" i="9"/>
  <c r="I8" i="9" s="1"/>
  <c r="A8" i="9"/>
  <c r="G7" i="9"/>
  <c r="F7" i="9"/>
  <c r="E7" i="9"/>
  <c r="L7" i="9" s="1"/>
  <c r="H21" i="1" s="1"/>
  <c r="D7" i="9"/>
  <c r="C7" i="9"/>
  <c r="B7" i="9"/>
  <c r="I7" i="9" s="1"/>
  <c r="A7" i="9"/>
  <c r="G6" i="9"/>
  <c r="F6" i="9"/>
  <c r="E6" i="9"/>
  <c r="L6" i="9" s="1"/>
  <c r="H19" i="1" s="1"/>
  <c r="D6" i="9"/>
  <c r="C6" i="9"/>
  <c r="J6" i="9" s="1"/>
  <c r="B6" i="9"/>
  <c r="I6" i="9" s="1"/>
  <c r="A6" i="9"/>
  <c r="G5" i="9"/>
  <c r="F5" i="9"/>
  <c r="E5" i="9"/>
  <c r="D5" i="9"/>
  <c r="C5" i="9"/>
  <c r="J5" i="9" s="1"/>
  <c r="B5" i="9"/>
  <c r="I5" i="9" s="1"/>
  <c r="A5" i="9"/>
  <c r="G4" i="9"/>
  <c r="K4" i="9" s="1"/>
  <c r="H14" i="1" s="1"/>
  <c r="F4" i="9"/>
  <c r="E4" i="9"/>
  <c r="L4" i="9" s="1"/>
  <c r="H15" i="1" s="1"/>
  <c r="D4" i="9"/>
  <c r="C4" i="9"/>
  <c r="J4" i="9" s="1"/>
  <c r="B4" i="9"/>
  <c r="I4" i="9" s="1"/>
  <c r="A4" i="9"/>
  <c r="G3" i="9"/>
  <c r="F3" i="9"/>
  <c r="E3" i="9"/>
  <c r="L3" i="9" s="1"/>
  <c r="H13" i="1" s="1"/>
  <c r="D3" i="9"/>
  <c r="C3" i="9"/>
  <c r="B3" i="9"/>
  <c r="I3" i="9" s="1"/>
  <c r="A3" i="9"/>
  <c r="G2" i="9"/>
  <c r="K2" i="9" s="1"/>
  <c r="H10" i="1" s="1"/>
  <c r="F2" i="9"/>
  <c r="E2" i="9"/>
  <c r="L2" i="9" s="1"/>
  <c r="H11" i="1" s="1"/>
  <c r="D2" i="9"/>
  <c r="C2" i="9"/>
  <c r="J2" i="9" s="1"/>
  <c r="B2" i="9"/>
  <c r="A2" i="9"/>
  <c r="G1" i="9"/>
  <c r="F1" i="9"/>
  <c r="E1" i="9"/>
  <c r="D1" i="9"/>
  <c r="C1" i="9"/>
  <c r="B1" i="9"/>
  <c r="A1" i="9"/>
  <c r="G19" i="8"/>
  <c r="F19" i="8"/>
  <c r="E19" i="8"/>
  <c r="L19" i="8" s="1"/>
  <c r="D19" i="8"/>
  <c r="C19" i="8"/>
  <c r="J19" i="8" s="1"/>
  <c r="B19" i="8"/>
  <c r="I19" i="8" s="1"/>
  <c r="A19" i="8"/>
  <c r="G18" i="8"/>
  <c r="F18" i="8"/>
  <c r="E18" i="8"/>
  <c r="L18" i="8" s="1"/>
  <c r="D18" i="8"/>
  <c r="C18" i="8"/>
  <c r="J18" i="8" s="1"/>
  <c r="B18" i="8"/>
  <c r="I18" i="8" s="1"/>
  <c r="A18" i="8"/>
  <c r="G17" i="8"/>
  <c r="F17" i="8"/>
  <c r="E17" i="8"/>
  <c r="L17" i="8" s="1"/>
  <c r="D17" i="8"/>
  <c r="C17" i="8"/>
  <c r="J17" i="8" s="1"/>
  <c r="B17" i="8"/>
  <c r="I17" i="8" s="1"/>
  <c r="A17" i="8"/>
  <c r="G16" i="8"/>
  <c r="F16" i="8"/>
  <c r="E16" i="8"/>
  <c r="L16" i="8" s="1"/>
  <c r="D16" i="8"/>
  <c r="C16" i="8"/>
  <c r="J16" i="8" s="1"/>
  <c r="B16" i="8"/>
  <c r="I16" i="8" s="1"/>
  <c r="A16" i="8"/>
  <c r="G15" i="8"/>
  <c r="F15" i="8"/>
  <c r="E15" i="8"/>
  <c r="L15" i="8" s="1"/>
  <c r="D15" i="8"/>
  <c r="C15" i="8"/>
  <c r="J15" i="8" s="1"/>
  <c r="B15" i="8"/>
  <c r="I15" i="8" s="1"/>
  <c r="A15" i="8"/>
  <c r="G14" i="8"/>
  <c r="F14" i="8"/>
  <c r="E14" i="8"/>
  <c r="L14" i="8" s="1"/>
  <c r="D14" i="8"/>
  <c r="C14" i="8"/>
  <c r="J14" i="8" s="1"/>
  <c r="B14" i="8"/>
  <c r="I14" i="8" s="1"/>
  <c r="A14" i="8"/>
  <c r="G13" i="8"/>
  <c r="F13" i="8"/>
  <c r="E13" i="8"/>
  <c r="L13" i="8" s="1"/>
  <c r="D13" i="8"/>
  <c r="C13" i="8"/>
  <c r="J13" i="8" s="1"/>
  <c r="B13" i="8"/>
  <c r="I13" i="8" s="1"/>
  <c r="A13" i="8"/>
  <c r="G12" i="8"/>
  <c r="F12" i="8"/>
  <c r="E12" i="8"/>
  <c r="L12" i="8" s="1"/>
  <c r="N31" i="1" s="1"/>
  <c r="D12" i="8"/>
  <c r="C12" i="8"/>
  <c r="J12" i="8" s="1"/>
  <c r="B12" i="8"/>
  <c r="I12" i="8" s="1"/>
  <c r="A12" i="8"/>
  <c r="G11" i="8"/>
  <c r="F11" i="8"/>
  <c r="E11" i="8"/>
  <c r="L11" i="8" s="1"/>
  <c r="N29" i="1" s="1"/>
  <c r="D11" i="8"/>
  <c r="C11" i="8"/>
  <c r="J11" i="8" s="1"/>
  <c r="B11" i="8"/>
  <c r="I11" i="8" s="1"/>
  <c r="A11" i="8"/>
  <c r="G10" i="8"/>
  <c r="F10" i="8"/>
  <c r="E10" i="8"/>
  <c r="L10" i="8" s="1"/>
  <c r="N27" i="1" s="1"/>
  <c r="D10" i="8"/>
  <c r="C10" i="8"/>
  <c r="J10" i="8" s="1"/>
  <c r="B10" i="8"/>
  <c r="I10" i="8" s="1"/>
  <c r="A10" i="8"/>
  <c r="G9" i="8"/>
  <c r="F9" i="8"/>
  <c r="E9" i="8"/>
  <c r="L9" i="8" s="1"/>
  <c r="N25" i="1" s="1"/>
  <c r="D9" i="8"/>
  <c r="C9" i="8"/>
  <c r="J9" i="8" s="1"/>
  <c r="B9" i="8"/>
  <c r="I9" i="8" s="1"/>
  <c r="A9" i="8"/>
  <c r="G8" i="8"/>
  <c r="F8" i="8"/>
  <c r="E8" i="8"/>
  <c r="L8" i="8" s="1"/>
  <c r="N23" i="1" s="1"/>
  <c r="D8" i="8"/>
  <c r="C8" i="8"/>
  <c r="J8" i="8" s="1"/>
  <c r="B8" i="8"/>
  <c r="I8" i="8" s="1"/>
  <c r="A8" i="8"/>
  <c r="G7" i="8"/>
  <c r="F7" i="8"/>
  <c r="E7" i="8"/>
  <c r="L7" i="8" s="1"/>
  <c r="N21" i="1" s="1"/>
  <c r="D7" i="8"/>
  <c r="C7" i="8"/>
  <c r="J7" i="8" s="1"/>
  <c r="B7" i="8"/>
  <c r="I7" i="8" s="1"/>
  <c r="A7" i="8"/>
  <c r="G6" i="8"/>
  <c r="F6" i="8"/>
  <c r="E6" i="8"/>
  <c r="L6" i="8" s="1"/>
  <c r="N19" i="1" s="1"/>
  <c r="D6" i="8"/>
  <c r="C6" i="8"/>
  <c r="J6" i="8" s="1"/>
  <c r="B6" i="8"/>
  <c r="I6" i="8" s="1"/>
  <c r="A6" i="8"/>
  <c r="G5" i="8"/>
  <c r="F5" i="8"/>
  <c r="E5" i="8"/>
  <c r="L5" i="8" s="1"/>
  <c r="N17" i="1" s="1"/>
  <c r="D5" i="8"/>
  <c r="C5" i="8"/>
  <c r="J5" i="8" s="1"/>
  <c r="B5" i="8"/>
  <c r="I5" i="8" s="1"/>
  <c r="A5" i="8"/>
  <c r="G4" i="8"/>
  <c r="F4" i="8"/>
  <c r="E4" i="8"/>
  <c r="L4" i="8" s="1"/>
  <c r="N15" i="1" s="1"/>
  <c r="D4" i="8"/>
  <c r="C4" i="8"/>
  <c r="J4" i="8" s="1"/>
  <c r="B4" i="8"/>
  <c r="I4" i="8" s="1"/>
  <c r="A4" i="8"/>
  <c r="G3" i="8"/>
  <c r="F3" i="8"/>
  <c r="E3" i="8"/>
  <c r="L3" i="8" s="1"/>
  <c r="N13" i="1" s="1"/>
  <c r="D3" i="8"/>
  <c r="C3" i="8"/>
  <c r="J3" i="8" s="1"/>
  <c r="B3" i="8"/>
  <c r="I3" i="8" s="1"/>
  <c r="A3" i="8"/>
  <c r="G2" i="8"/>
  <c r="F2" i="8"/>
  <c r="E2" i="8"/>
  <c r="L2" i="8" s="1"/>
  <c r="N11" i="1" s="1"/>
  <c r="D2" i="8"/>
  <c r="C2" i="8"/>
  <c r="J2" i="8" s="1"/>
  <c r="B2" i="8"/>
  <c r="I2" i="8" s="1"/>
  <c r="A2" i="8"/>
  <c r="G1" i="8"/>
  <c r="F1" i="8"/>
  <c r="E1" i="8"/>
  <c r="D1" i="8"/>
  <c r="C1" i="8"/>
  <c r="B1" i="8"/>
  <c r="A1" i="8"/>
  <c r="G23" i="7"/>
  <c r="F23" i="7"/>
  <c r="E23" i="7"/>
  <c r="D23" i="7"/>
  <c r="C23" i="7"/>
  <c r="J23" i="7" s="1"/>
  <c r="B23" i="7"/>
  <c r="I23" i="7" s="1"/>
  <c r="A23" i="7"/>
  <c r="G22" i="7"/>
  <c r="F22" i="7"/>
  <c r="E22" i="7"/>
  <c r="D22" i="7"/>
  <c r="C22" i="7"/>
  <c r="B22" i="7"/>
  <c r="A22" i="7"/>
  <c r="G21" i="7"/>
  <c r="F21" i="7"/>
  <c r="E21" i="7"/>
  <c r="L21" i="7" s="1"/>
  <c r="D21" i="7"/>
  <c r="K21" i="7" s="1"/>
  <c r="C21" i="7"/>
  <c r="J21" i="7" s="1"/>
  <c r="B21" i="7"/>
  <c r="I21" i="7" s="1"/>
  <c r="A21" i="7"/>
  <c r="G20" i="7"/>
  <c r="F20" i="7"/>
  <c r="E20" i="7"/>
  <c r="L20" i="7" s="1"/>
  <c r="D20" i="7"/>
  <c r="C20" i="7"/>
  <c r="B20" i="7"/>
  <c r="I20" i="7" s="1"/>
  <c r="A20" i="7"/>
  <c r="G19" i="7"/>
  <c r="F19" i="7"/>
  <c r="E19" i="7"/>
  <c r="D19" i="7"/>
  <c r="C19" i="7"/>
  <c r="J19" i="7" s="1"/>
  <c r="B19" i="7"/>
  <c r="A19" i="7"/>
  <c r="G18" i="7"/>
  <c r="F18" i="7"/>
  <c r="E18" i="7"/>
  <c r="L18" i="7" s="1"/>
  <c r="D18" i="7"/>
  <c r="C18" i="7"/>
  <c r="J18" i="7" s="1"/>
  <c r="B18" i="7"/>
  <c r="I18" i="7" s="1"/>
  <c r="A18" i="7"/>
  <c r="G17" i="7"/>
  <c r="F17" i="7"/>
  <c r="E17" i="7"/>
  <c r="L17" i="7" s="1"/>
  <c r="D17" i="7"/>
  <c r="K17" i="7" s="1"/>
  <c r="C17" i="7"/>
  <c r="J17" i="7" s="1"/>
  <c r="B17" i="7"/>
  <c r="I17" i="7" s="1"/>
  <c r="A17" i="7"/>
  <c r="G16" i="7"/>
  <c r="F16" i="7"/>
  <c r="E16" i="7"/>
  <c r="L16" i="7" s="1"/>
  <c r="D16" i="7"/>
  <c r="K16" i="7" s="1"/>
  <c r="C16" i="7"/>
  <c r="J16" i="7" s="1"/>
  <c r="B16" i="7"/>
  <c r="I16" i="7" s="1"/>
  <c r="A16" i="7"/>
  <c r="G15" i="7"/>
  <c r="F15" i="7"/>
  <c r="E15" i="7"/>
  <c r="L15" i="7" s="1"/>
  <c r="D15" i="7"/>
  <c r="C15" i="7"/>
  <c r="B15" i="7"/>
  <c r="I15" i="7" s="1"/>
  <c r="A15" i="7"/>
  <c r="G14" i="7"/>
  <c r="F14" i="7"/>
  <c r="E14" i="7"/>
  <c r="D14" i="7"/>
  <c r="C14" i="7"/>
  <c r="J14" i="7" s="1"/>
  <c r="B14" i="7"/>
  <c r="I14" i="7" s="1"/>
  <c r="A14" i="7"/>
  <c r="G13" i="7"/>
  <c r="F13" i="7"/>
  <c r="E13" i="7"/>
  <c r="L13" i="7" s="1"/>
  <c r="D13" i="7"/>
  <c r="C13" i="7"/>
  <c r="J13" i="7" s="1"/>
  <c r="B13" i="7"/>
  <c r="I13" i="7" s="1"/>
  <c r="A13" i="7"/>
  <c r="G12" i="7"/>
  <c r="F12" i="7"/>
  <c r="E12" i="7"/>
  <c r="L12" i="7" s="1"/>
  <c r="M31" i="1" s="1"/>
  <c r="D12" i="7"/>
  <c r="C12" i="7"/>
  <c r="J12" i="7" s="1"/>
  <c r="B12" i="7"/>
  <c r="I12" i="7" s="1"/>
  <c r="A12" i="7"/>
  <c r="G11" i="7"/>
  <c r="F11" i="7"/>
  <c r="E11" i="7"/>
  <c r="D11" i="7"/>
  <c r="C11" i="7"/>
  <c r="J11" i="7" s="1"/>
  <c r="B11" i="7"/>
  <c r="A11" i="7"/>
  <c r="G10" i="7"/>
  <c r="F10" i="7"/>
  <c r="E10" i="7"/>
  <c r="L10" i="7" s="1"/>
  <c r="M27" i="1" s="1"/>
  <c r="D10" i="7"/>
  <c r="C10" i="7"/>
  <c r="J10" i="7" s="1"/>
  <c r="B10" i="7"/>
  <c r="A10" i="7"/>
  <c r="G9" i="7"/>
  <c r="F9" i="7"/>
  <c r="E9" i="7"/>
  <c r="D9" i="7"/>
  <c r="C9" i="7"/>
  <c r="J9" i="7" s="1"/>
  <c r="B9" i="7"/>
  <c r="I9" i="7" s="1"/>
  <c r="A9" i="7"/>
  <c r="G8" i="7"/>
  <c r="F8" i="7"/>
  <c r="E8" i="7"/>
  <c r="D8" i="7"/>
  <c r="K8" i="7" s="1"/>
  <c r="M22" i="1" s="1"/>
  <c r="C8" i="7"/>
  <c r="J8" i="7" s="1"/>
  <c r="B8" i="7"/>
  <c r="I8" i="7" s="1"/>
  <c r="A8" i="7"/>
  <c r="G7" i="7"/>
  <c r="F7" i="7"/>
  <c r="E7" i="7"/>
  <c r="D7" i="7"/>
  <c r="C7" i="7"/>
  <c r="J7" i="7" s="1"/>
  <c r="B7" i="7"/>
  <c r="I7" i="7" s="1"/>
  <c r="A7" i="7"/>
  <c r="G6" i="7"/>
  <c r="F6" i="7"/>
  <c r="E6" i="7"/>
  <c r="D6" i="7"/>
  <c r="C6" i="7"/>
  <c r="J6" i="7" s="1"/>
  <c r="B6" i="7"/>
  <c r="I6" i="7" s="1"/>
  <c r="A6" i="7"/>
  <c r="G5" i="7"/>
  <c r="F5" i="7"/>
  <c r="E5" i="7"/>
  <c r="L5" i="7" s="1"/>
  <c r="M17" i="1" s="1"/>
  <c r="D5" i="7"/>
  <c r="C5" i="7"/>
  <c r="J5" i="7" s="1"/>
  <c r="B5" i="7"/>
  <c r="I5" i="7" s="1"/>
  <c r="A5" i="7"/>
  <c r="G4" i="7"/>
  <c r="F4" i="7"/>
  <c r="E4" i="7"/>
  <c r="L4" i="7" s="1"/>
  <c r="M15" i="1" s="1"/>
  <c r="D4" i="7"/>
  <c r="C4" i="7"/>
  <c r="J4" i="7" s="1"/>
  <c r="B4" i="7"/>
  <c r="I4" i="7" s="1"/>
  <c r="A4" i="7"/>
  <c r="G3" i="7"/>
  <c r="F3" i="7"/>
  <c r="E3" i="7"/>
  <c r="D3" i="7"/>
  <c r="C3" i="7"/>
  <c r="J3" i="7" s="1"/>
  <c r="B3" i="7"/>
  <c r="A3" i="7"/>
  <c r="G2" i="7"/>
  <c r="F2" i="7"/>
  <c r="E2" i="7"/>
  <c r="L2" i="7" s="1"/>
  <c r="M11" i="1" s="1"/>
  <c r="D2" i="7"/>
  <c r="C2" i="7"/>
  <c r="J2" i="7" s="1"/>
  <c r="B2" i="7"/>
  <c r="I2" i="7" s="1"/>
  <c r="A2" i="7"/>
  <c r="G1" i="7"/>
  <c r="F1" i="7"/>
  <c r="E1" i="7"/>
  <c r="D1" i="7"/>
  <c r="C1" i="7"/>
  <c r="B1" i="7"/>
  <c r="A1" i="7"/>
  <c r="G23" i="6"/>
  <c r="F23" i="6"/>
  <c r="E23" i="6"/>
  <c r="L23" i="6" s="1"/>
  <c r="D23" i="6"/>
  <c r="C23" i="6"/>
  <c r="J23" i="6" s="1"/>
  <c r="B23" i="6"/>
  <c r="A23" i="6"/>
  <c r="G22" i="6"/>
  <c r="F22" i="6"/>
  <c r="E22" i="6"/>
  <c r="L22" i="6" s="1"/>
  <c r="D22" i="6"/>
  <c r="C22" i="6"/>
  <c r="J22" i="6" s="1"/>
  <c r="B22" i="6"/>
  <c r="I22" i="6" s="1"/>
  <c r="A22" i="6"/>
  <c r="G21" i="6"/>
  <c r="F21" i="6"/>
  <c r="E21" i="6"/>
  <c r="L21" i="6" s="1"/>
  <c r="D21" i="6"/>
  <c r="C21" i="6"/>
  <c r="J21" i="6" s="1"/>
  <c r="B21" i="6"/>
  <c r="I21" i="6" s="1"/>
  <c r="A21" i="6"/>
  <c r="G20" i="6"/>
  <c r="F20" i="6"/>
  <c r="E20" i="6"/>
  <c r="L20" i="6" s="1"/>
  <c r="D20" i="6"/>
  <c r="C20" i="6"/>
  <c r="J20" i="6" s="1"/>
  <c r="B20" i="6"/>
  <c r="I20" i="6" s="1"/>
  <c r="A20" i="6"/>
  <c r="G19" i="6"/>
  <c r="F19" i="6"/>
  <c r="E19" i="6"/>
  <c r="L19" i="6" s="1"/>
  <c r="D19" i="6"/>
  <c r="C19" i="6"/>
  <c r="J19" i="6" s="1"/>
  <c r="B19" i="6"/>
  <c r="I19" i="6" s="1"/>
  <c r="A19" i="6"/>
  <c r="G18" i="6"/>
  <c r="F18" i="6"/>
  <c r="E18" i="6"/>
  <c r="L18" i="6" s="1"/>
  <c r="D18" i="6"/>
  <c r="C18" i="6"/>
  <c r="J18" i="6" s="1"/>
  <c r="B18" i="6"/>
  <c r="I18" i="6" s="1"/>
  <c r="A18" i="6"/>
  <c r="G17" i="6"/>
  <c r="F17" i="6"/>
  <c r="E17" i="6"/>
  <c r="L17" i="6" s="1"/>
  <c r="D17" i="6"/>
  <c r="C17" i="6"/>
  <c r="J17" i="6" s="1"/>
  <c r="B17" i="6"/>
  <c r="I17" i="6" s="1"/>
  <c r="A17" i="6"/>
  <c r="G16" i="6"/>
  <c r="F16" i="6"/>
  <c r="E16" i="6"/>
  <c r="L16" i="6" s="1"/>
  <c r="D16" i="6"/>
  <c r="C16" i="6"/>
  <c r="J16" i="6" s="1"/>
  <c r="B16" i="6"/>
  <c r="I16" i="6" s="1"/>
  <c r="A16" i="6"/>
  <c r="G15" i="6"/>
  <c r="F15" i="6"/>
  <c r="E15" i="6"/>
  <c r="L15" i="6" s="1"/>
  <c r="D15" i="6"/>
  <c r="C15" i="6"/>
  <c r="J15" i="6" s="1"/>
  <c r="B15" i="6"/>
  <c r="I15" i="6" s="1"/>
  <c r="A15" i="6"/>
  <c r="G14" i="6"/>
  <c r="F14" i="6"/>
  <c r="E14" i="6"/>
  <c r="L14" i="6" s="1"/>
  <c r="D14" i="6"/>
  <c r="C14" i="6"/>
  <c r="J14" i="6" s="1"/>
  <c r="B14" i="6"/>
  <c r="I14" i="6" s="1"/>
  <c r="A14" i="6"/>
  <c r="G13" i="6"/>
  <c r="F13" i="6"/>
  <c r="E13" i="6"/>
  <c r="L13" i="6" s="1"/>
  <c r="D13" i="6"/>
  <c r="C13" i="6"/>
  <c r="J13" i="6" s="1"/>
  <c r="B13" i="6"/>
  <c r="I13" i="6" s="1"/>
  <c r="A13" i="6"/>
  <c r="G12" i="6"/>
  <c r="F12" i="6"/>
  <c r="E12" i="6"/>
  <c r="L12" i="6" s="1"/>
  <c r="L31" i="1" s="1"/>
  <c r="Q31" i="1" s="1"/>
  <c r="D12" i="6"/>
  <c r="C12" i="6"/>
  <c r="J12" i="6" s="1"/>
  <c r="B12" i="6"/>
  <c r="I12" i="6" s="1"/>
  <c r="A12" i="6"/>
  <c r="G11" i="6"/>
  <c r="F11" i="6"/>
  <c r="E11" i="6"/>
  <c r="L11" i="6" s="1"/>
  <c r="L29" i="1" s="1"/>
  <c r="Q29" i="1" s="1"/>
  <c r="D11" i="6"/>
  <c r="C11" i="6"/>
  <c r="J11" i="6" s="1"/>
  <c r="B11" i="6"/>
  <c r="I11" i="6" s="1"/>
  <c r="A11" i="6"/>
  <c r="G10" i="6"/>
  <c r="F10" i="6"/>
  <c r="E10" i="6"/>
  <c r="L10" i="6" s="1"/>
  <c r="L27" i="1" s="1"/>
  <c r="Q27" i="1" s="1"/>
  <c r="D10" i="6"/>
  <c r="C10" i="6"/>
  <c r="J10" i="6" s="1"/>
  <c r="B10" i="6"/>
  <c r="I10" i="6" s="1"/>
  <c r="A10" i="6"/>
  <c r="G9" i="6"/>
  <c r="F9" i="6"/>
  <c r="E9" i="6"/>
  <c r="L9" i="6" s="1"/>
  <c r="L25" i="1" s="1"/>
  <c r="Q25" i="1" s="1"/>
  <c r="D9" i="6"/>
  <c r="C9" i="6"/>
  <c r="J9" i="6" s="1"/>
  <c r="B9" i="6"/>
  <c r="I9" i="6" s="1"/>
  <c r="A9" i="6"/>
  <c r="G8" i="6"/>
  <c r="F8" i="6"/>
  <c r="E8" i="6"/>
  <c r="L8" i="6" s="1"/>
  <c r="L23" i="1" s="1"/>
  <c r="Q23" i="1" s="1"/>
  <c r="D8" i="6"/>
  <c r="C8" i="6"/>
  <c r="J8" i="6" s="1"/>
  <c r="B8" i="6"/>
  <c r="I8" i="6" s="1"/>
  <c r="A8" i="6"/>
  <c r="G7" i="6"/>
  <c r="F7" i="6"/>
  <c r="E7" i="6"/>
  <c r="L7" i="6" s="1"/>
  <c r="D7" i="6"/>
  <c r="C7" i="6"/>
  <c r="J7" i="6" s="1"/>
  <c r="B7" i="6"/>
  <c r="I7" i="6" s="1"/>
  <c r="A7" i="6"/>
  <c r="G6" i="6"/>
  <c r="F6" i="6"/>
  <c r="E6" i="6"/>
  <c r="L6" i="6" s="1"/>
  <c r="L19" i="1" s="1"/>
  <c r="Q19" i="1" s="1"/>
  <c r="D6" i="6"/>
  <c r="C6" i="6"/>
  <c r="J6" i="6" s="1"/>
  <c r="B6" i="6"/>
  <c r="I6" i="6" s="1"/>
  <c r="A6" i="6"/>
  <c r="G5" i="6"/>
  <c r="F5" i="6"/>
  <c r="E5" i="6"/>
  <c r="L5" i="6" s="1"/>
  <c r="L17" i="1" s="1"/>
  <c r="Q17" i="1" s="1"/>
  <c r="D5" i="6"/>
  <c r="C5" i="6"/>
  <c r="J5" i="6" s="1"/>
  <c r="B5" i="6"/>
  <c r="I5" i="6" s="1"/>
  <c r="A5" i="6"/>
  <c r="G4" i="6"/>
  <c r="F4" i="6"/>
  <c r="E4" i="6"/>
  <c r="L4" i="6" s="1"/>
  <c r="L15" i="1" s="1"/>
  <c r="Q15" i="1" s="1"/>
  <c r="D4" i="6"/>
  <c r="C4" i="6"/>
  <c r="J4" i="6" s="1"/>
  <c r="B4" i="6"/>
  <c r="I4" i="6" s="1"/>
  <c r="A4" i="6"/>
  <c r="G3" i="6"/>
  <c r="F3" i="6"/>
  <c r="E3" i="6"/>
  <c r="L3" i="6" s="1"/>
  <c r="L13" i="1" s="1"/>
  <c r="Q13" i="1" s="1"/>
  <c r="D3" i="6"/>
  <c r="C3" i="6"/>
  <c r="J3" i="6" s="1"/>
  <c r="B3" i="6"/>
  <c r="I3" i="6" s="1"/>
  <c r="A3" i="6"/>
  <c r="G2" i="6"/>
  <c r="F2" i="6"/>
  <c r="E2" i="6"/>
  <c r="L2" i="6" s="1"/>
  <c r="L11" i="1" s="1"/>
  <c r="Q11" i="1" s="1"/>
  <c r="D2" i="6"/>
  <c r="C2" i="6"/>
  <c r="J2" i="6" s="1"/>
  <c r="B2" i="6"/>
  <c r="I2" i="6" s="1"/>
  <c r="A2" i="6"/>
  <c r="G1" i="6"/>
  <c r="F1" i="6"/>
  <c r="E1" i="6"/>
  <c r="D1" i="6"/>
  <c r="C1" i="6"/>
  <c r="B1" i="6"/>
  <c r="A1" i="6"/>
  <c r="G23" i="5"/>
  <c r="F23" i="5"/>
  <c r="E23" i="5"/>
  <c r="L23" i="5" s="1"/>
  <c r="K35" i="1" s="1"/>
  <c r="D23" i="5"/>
  <c r="C23" i="5"/>
  <c r="J23" i="5" s="1"/>
  <c r="B23" i="5"/>
  <c r="I23" i="5" s="1"/>
  <c r="A23" i="5"/>
  <c r="G22" i="5"/>
  <c r="F22" i="5"/>
  <c r="E22" i="5"/>
  <c r="L22" i="5" s="1"/>
  <c r="D22" i="5"/>
  <c r="C22" i="5"/>
  <c r="B22" i="5"/>
  <c r="I22" i="5" s="1"/>
  <c r="A22" i="5"/>
  <c r="G21" i="5"/>
  <c r="F21" i="5"/>
  <c r="E21" i="5"/>
  <c r="L21" i="5" s="1"/>
  <c r="D21" i="5"/>
  <c r="C21" i="5"/>
  <c r="J21" i="5" s="1"/>
  <c r="B21" i="5"/>
  <c r="A21" i="5"/>
  <c r="G20" i="5"/>
  <c r="F20" i="5"/>
  <c r="E20" i="5"/>
  <c r="L20" i="5" s="1"/>
  <c r="D20" i="5"/>
  <c r="C20" i="5"/>
  <c r="J20" i="5" s="1"/>
  <c r="B20" i="5"/>
  <c r="I20" i="5" s="1"/>
  <c r="A20" i="5"/>
  <c r="G19" i="5"/>
  <c r="F19" i="5"/>
  <c r="E19" i="5"/>
  <c r="L19" i="5" s="1"/>
  <c r="D19" i="5"/>
  <c r="C19" i="5"/>
  <c r="J19" i="5" s="1"/>
  <c r="B19" i="5"/>
  <c r="I19" i="5" s="1"/>
  <c r="A19" i="5"/>
  <c r="G18" i="5"/>
  <c r="F18" i="5"/>
  <c r="E18" i="5"/>
  <c r="L18" i="5" s="1"/>
  <c r="D18" i="5"/>
  <c r="C18" i="5"/>
  <c r="J18" i="5" s="1"/>
  <c r="B18" i="5"/>
  <c r="I18" i="5" s="1"/>
  <c r="A18" i="5"/>
  <c r="G17" i="5"/>
  <c r="F17" i="5"/>
  <c r="E17" i="5"/>
  <c r="L17" i="5" s="1"/>
  <c r="D17" i="5"/>
  <c r="C17" i="5"/>
  <c r="J17" i="5" s="1"/>
  <c r="B17" i="5"/>
  <c r="I17" i="5" s="1"/>
  <c r="A17" i="5"/>
  <c r="G16" i="5"/>
  <c r="F16" i="5"/>
  <c r="E16" i="5"/>
  <c r="D16" i="5"/>
  <c r="C16" i="5"/>
  <c r="J16" i="5" s="1"/>
  <c r="B16" i="5"/>
  <c r="I16" i="5" s="1"/>
  <c r="A16" i="5"/>
  <c r="G15" i="5"/>
  <c r="K15" i="5" s="1"/>
  <c r="F15" i="5"/>
  <c r="E15" i="5"/>
  <c r="L15" i="5" s="1"/>
  <c r="D15" i="5"/>
  <c r="C15" i="5"/>
  <c r="J15" i="5" s="1"/>
  <c r="B15" i="5"/>
  <c r="I15" i="5" s="1"/>
  <c r="A15" i="5"/>
  <c r="G14" i="5"/>
  <c r="F14" i="5"/>
  <c r="E14" i="5"/>
  <c r="L14" i="5" s="1"/>
  <c r="D14" i="5"/>
  <c r="C14" i="5"/>
  <c r="J14" i="5" s="1"/>
  <c r="B14" i="5"/>
  <c r="A14" i="5"/>
  <c r="G13" i="5"/>
  <c r="F13" i="5"/>
  <c r="E13" i="5"/>
  <c r="L13" i="5" s="1"/>
  <c r="D13" i="5"/>
  <c r="C13" i="5"/>
  <c r="B13" i="5"/>
  <c r="A13" i="5"/>
  <c r="G12" i="5"/>
  <c r="F12" i="5"/>
  <c r="E12" i="5"/>
  <c r="L12" i="5" s="1"/>
  <c r="K31" i="1" s="1"/>
  <c r="D12" i="5"/>
  <c r="C12" i="5"/>
  <c r="J12" i="5" s="1"/>
  <c r="B12" i="5"/>
  <c r="I12" i="5" s="1"/>
  <c r="A12" i="5"/>
  <c r="G11" i="5"/>
  <c r="F11" i="5"/>
  <c r="E11" i="5"/>
  <c r="L11" i="5" s="1"/>
  <c r="K29" i="1" s="1"/>
  <c r="D11" i="5"/>
  <c r="C11" i="5"/>
  <c r="J11" i="5" s="1"/>
  <c r="B11" i="5"/>
  <c r="I11" i="5" s="1"/>
  <c r="A11" i="5"/>
  <c r="G10" i="5"/>
  <c r="F10" i="5"/>
  <c r="E10" i="5"/>
  <c r="L10" i="5" s="1"/>
  <c r="K27" i="1" s="1"/>
  <c r="D10" i="5"/>
  <c r="C10" i="5"/>
  <c r="J10" i="5" s="1"/>
  <c r="B10" i="5"/>
  <c r="I10" i="5" s="1"/>
  <c r="A10" i="5"/>
  <c r="G9" i="5"/>
  <c r="F9" i="5"/>
  <c r="E9" i="5"/>
  <c r="D9" i="5"/>
  <c r="C9" i="5"/>
  <c r="J9" i="5" s="1"/>
  <c r="B9" i="5"/>
  <c r="I9" i="5" s="1"/>
  <c r="A9" i="5"/>
  <c r="G8" i="5"/>
  <c r="F8" i="5"/>
  <c r="E8" i="5"/>
  <c r="D8" i="5"/>
  <c r="C8" i="5"/>
  <c r="J8" i="5" s="1"/>
  <c r="B8" i="5"/>
  <c r="I8" i="5" s="1"/>
  <c r="A8" i="5"/>
  <c r="G7" i="5"/>
  <c r="K7" i="5" s="1"/>
  <c r="K20" i="1" s="1"/>
  <c r="F7" i="5"/>
  <c r="E7" i="5"/>
  <c r="L7" i="5" s="1"/>
  <c r="K21" i="1" s="1"/>
  <c r="D7" i="5"/>
  <c r="C7" i="5"/>
  <c r="J7" i="5" s="1"/>
  <c r="B7" i="5"/>
  <c r="I7" i="5" s="1"/>
  <c r="A7" i="5"/>
  <c r="G6" i="5"/>
  <c r="F6" i="5"/>
  <c r="E6" i="5"/>
  <c r="L6" i="5" s="1"/>
  <c r="K19" i="1" s="1"/>
  <c r="D6" i="5"/>
  <c r="C6" i="5"/>
  <c r="B6" i="5"/>
  <c r="I6" i="5" s="1"/>
  <c r="A6" i="5"/>
  <c r="G5" i="5"/>
  <c r="F5" i="5"/>
  <c r="E5" i="5"/>
  <c r="L5" i="5" s="1"/>
  <c r="K17" i="1" s="1"/>
  <c r="D5" i="5"/>
  <c r="C5" i="5"/>
  <c r="J5" i="5" s="1"/>
  <c r="B5" i="5"/>
  <c r="A5" i="5"/>
  <c r="G4" i="5"/>
  <c r="F4" i="5"/>
  <c r="E4" i="5"/>
  <c r="L4" i="5" s="1"/>
  <c r="K15" i="1" s="1"/>
  <c r="D4" i="5"/>
  <c r="C4" i="5"/>
  <c r="J4" i="5" s="1"/>
  <c r="B4" i="5"/>
  <c r="I4" i="5" s="1"/>
  <c r="A4" i="5"/>
  <c r="G3" i="5"/>
  <c r="F3" i="5"/>
  <c r="E3" i="5"/>
  <c r="L3" i="5" s="1"/>
  <c r="K13" i="1" s="1"/>
  <c r="D3" i="5"/>
  <c r="C3" i="5"/>
  <c r="J3" i="5" s="1"/>
  <c r="B3" i="5"/>
  <c r="I3" i="5" s="1"/>
  <c r="A3" i="5"/>
  <c r="G2" i="5"/>
  <c r="F2" i="5"/>
  <c r="E2" i="5"/>
  <c r="L2" i="5" s="1"/>
  <c r="K11" i="1" s="1"/>
  <c r="D2" i="5"/>
  <c r="C2" i="5"/>
  <c r="J2" i="5" s="1"/>
  <c r="B2" i="5"/>
  <c r="I2" i="5" s="1"/>
  <c r="A2" i="5"/>
  <c r="G1" i="5"/>
  <c r="F1" i="5"/>
  <c r="E1" i="5"/>
  <c r="D1" i="5"/>
  <c r="C1" i="5"/>
  <c r="B1" i="5"/>
  <c r="A1" i="5"/>
  <c r="G23" i="4"/>
  <c r="F23" i="4"/>
  <c r="E23" i="4"/>
  <c r="L23" i="4" s="1"/>
  <c r="I55" i="1" s="1"/>
  <c r="D23" i="4"/>
  <c r="C23" i="4"/>
  <c r="J23" i="4" s="1"/>
  <c r="B23" i="4"/>
  <c r="I23" i="4" s="1"/>
  <c r="A23" i="4"/>
  <c r="G22" i="4"/>
  <c r="F22" i="4"/>
  <c r="E22" i="4"/>
  <c r="L22" i="4" s="1"/>
  <c r="I53" i="1" s="1"/>
  <c r="U53" i="1" s="1"/>
  <c r="D22" i="4"/>
  <c r="C22" i="4"/>
  <c r="J22" i="4" s="1"/>
  <c r="B22" i="4"/>
  <c r="I22" i="4" s="1"/>
  <c r="A22" i="4"/>
  <c r="G21" i="4"/>
  <c r="F21" i="4"/>
  <c r="E21" i="4"/>
  <c r="L21" i="4" s="1"/>
  <c r="I51" i="1" s="1"/>
  <c r="U51" i="1" s="1"/>
  <c r="D21" i="4"/>
  <c r="C21" i="4"/>
  <c r="J21" i="4" s="1"/>
  <c r="B21" i="4"/>
  <c r="I21" i="4" s="1"/>
  <c r="A21" i="4"/>
  <c r="G20" i="4"/>
  <c r="F20" i="4"/>
  <c r="E20" i="4"/>
  <c r="L20" i="4" s="1"/>
  <c r="I49" i="1" s="1"/>
  <c r="U49" i="1" s="1"/>
  <c r="D20" i="4"/>
  <c r="C20" i="4"/>
  <c r="J20" i="4" s="1"/>
  <c r="B20" i="4"/>
  <c r="I20" i="4" s="1"/>
  <c r="A20" i="4"/>
  <c r="G19" i="4"/>
  <c r="F19" i="4"/>
  <c r="E19" i="4"/>
  <c r="L19" i="4" s="1"/>
  <c r="I47" i="1" s="1"/>
  <c r="U47" i="1" s="1"/>
  <c r="D19" i="4"/>
  <c r="C19" i="4"/>
  <c r="J19" i="4" s="1"/>
  <c r="B19" i="4"/>
  <c r="I19" i="4" s="1"/>
  <c r="A19" i="4"/>
  <c r="G18" i="4"/>
  <c r="F18" i="4"/>
  <c r="E18" i="4"/>
  <c r="L18" i="4" s="1"/>
  <c r="I45" i="1" s="1"/>
  <c r="U45" i="1" s="1"/>
  <c r="D18" i="4"/>
  <c r="C18" i="4"/>
  <c r="J18" i="4" s="1"/>
  <c r="B18" i="4"/>
  <c r="I18" i="4" s="1"/>
  <c r="A18" i="4"/>
  <c r="G17" i="4"/>
  <c r="F17" i="4"/>
  <c r="E17" i="4"/>
  <c r="L17" i="4" s="1"/>
  <c r="I43" i="1" s="1"/>
  <c r="U43" i="1" s="1"/>
  <c r="D17" i="4"/>
  <c r="C17" i="4"/>
  <c r="J17" i="4" s="1"/>
  <c r="B17" i="4"/>
  <c r="I17" i="4" s="1"/>
  <c r="A17" i="4"/>
  <c r="G16" i="4"/>
  <c r="F16" i="4"/>
  <c r="E16" i="4"/>
  <c r="L16" i="4" s="1"/>
  <c r="I41" i="1" s="1"/>
  <c r="U41" i="1" s="1"/>
  <c r="D16" i="4"/>
  <c r="C16" i="4"/>
  <c r="J16" i="4" s="1"/>
  <c r="B16" i="4"/>
  <c r="I16" i="4" s="1"/>
  <c r="A16" i="4"/>
  <c r="G15" i="4"/>
  <c r="F15" i="4"/>
  <c r="E15" i="4"/>
  <c r="L15" i="4" s="1"/>
  <c r="I39" i="1" s="1"/>
  <c r="U39" i="1" s="1"/>
  <c r="D15" i="4"/>
  <c r="C15" i="4"/>
  <c r="J15" i="4" s="1"/>
  <c r="B15" i="4"/>
  <c r="I15" i="4" s="1"/>
  <c r="A15" i="4"/>
  <c r="G14" i="4"/>
  <c r="F14" i="4"/>
  <c r="E14" i="4"/>
  <c r="L14" i="4" s="1"/>
  <c r="I37" i="1" s="1"/>
  <c r="U37" i="1" s="1"/>
  <c r="D14" i="4"/>
  <c r="C14" i="4"/>
  <c r="J14" i="4" s="1"/>
  <c r="B14" i="4"/>
  <c r="I14" i="4" s="1"/>
  <c r="A14" i="4"/>
  <c r="G13" i="4"/>
  <c r="F13" i="4"/>
  <c r="E13" i="4"/>
  <c r="L13" i="4" s="1"/>
  <c r="I35" i="1" s="1"/>
  <c r="U35" i="1" s="1"/>
  <c r="D13" i="4"/>
  <c r="C13" i="4"/>
  <c r="J13" i="4" s="1"/>
  <c r="B13" i="4"/>
  <c r="I13" i="4" s="1"/>
  <c r="A13" i="4"/>
  <c r="G12" i="4"/>
  <c r="F12" i="4"/>
  <c r="E12" i="4"/>
  <c r="L12" i="4" s="1"/>
  <c r="I31" i="1" s="1"/>
  <c r="U31" i="1" s="1"/>
  <c r="D12" i="4"/>
  <c r="C12" i="4"/>
  <c r="J12" i="4" s="1"/>
  <c r="B12" i="4"/>
  <c r="I12" i="4" s="1"/>
  <c r="A12" i="4"/>
  <c r="G11" i="4"/>
  <c r="F11" i="4"/>
  <c r="E11" i="4"/>
  <c r="L11" i="4" s="1"/>
  <c r="I29" i="1" s="1"/>
  <c r="U29" i="1" s="1"/>
  <c r="D11" i="4"/>
  <c r="C11" i="4"/>
  <c r="J11" i="4" s="1"/>
  <c r="B11" i="4"/>
  <c r="I11" i="4" s="1"/>
  <c r="A11" i="4"/>
  <c r="G10" i="4"/>
  <c r="F10" i="4"/>
  <c r="E10" i="4"/>
  <c r="L10" i="4" s="1"/>
  <c r="I27" i="1" s="1"/>
  <c r="U27" i="1" s="1"/>
  <c r="D10" i="4"/>
  <c r="C10" i="4"/>
  <c r="J10" i="4" s="1"/>
  <c r="B10" i="4"/>
  <c r="I10" i="4" s="1"/>
  <c r="A10" i="4"/>
  <c r="G9" i="4"/>
  <c r="F9" i="4"/>
  <c r="E9" i="4"/>
  <c r="L9" i="4" s="1"/>
  <c r="I25" i="1" s="1"/>
  <c r="U25" i="1" s="1"/>
  <c r="D9" i="4"/>
  <c r="C9" i="4"/>
  <c r="J9" i="4" s="1"/>
  <c r="B9" i="4"/>
  <c r="I9" i="4" s="1"/>
  <c r="A9" i="4"/>
  <c r="G8" i="4"/>
  <c r="F8" i="4"/>
  <c r="E8" i="4"/>
  <c r="L8" i="4" s="1"/>
  <c r="I23" i="1" s="1"/>
  <c r="U23" i="1" s="1"/>
  <c r="D8" i="4"/>
  <c r="C8" i="4"/>
  <c r="J8" i="4" s="1"/>
  <c r="B8" i="4"/>
  <c r="I8" i="4" s="1"/>
  <c r="A8" i="4"/>
  <c r="G7" i="4"/>
  <c r="F7" i="4"/>
  <c r="E7" i="4"/>
  <c r="L7" i="4" s="1"/>
  <c r="I21" i="1" s="1"/>
  <c r="U21" i="1" s="1"/>
  <c r="D7" i="4"/>
  <c r="C7" i="4"/>
  <c r="J7" i="4" s="1"/>
  <c r="B7" i="4"/>
  <c r="I7" i="4" s="1"/>
  <c r="A7" i="4"/>
  <c r="G6" i="4"/>
  <c r="F6" i="4"/>
  <c r="E6" i="4"/>
  <c r="L6" i="4" s="1"/>
  <c r="I19" i="1" s="1"/>
  <c r="U19" i="1" s="1"/>
  <c r="D6" i="4"/>
  <c r="C6" i="4"/>
  <c r="J6" i="4" s="1"/>
  <c r="B6" i="4"/>
  <c r="I6" i="4" s="1"/>
  <c r="A6" i="4"/>
  <c r="G5" i="4"/>
  <c r="F5" i="4"/>
  <c r="E5" i="4"/>
  <c r="L5" i="4" s="1"/>
  <c r="I17" i="1" s="1"/>
  <c r="U17" i="1" s="1"/>
  <c r="D5" i="4"/>
  <c r="C5" i="4"/>
  <c r="J5" i="4" s="1"/>
  <c r="B5" i="4"/>
  <c r="I5" i="4" s="1"/>
  <c r="A5" i="4"/>
  <c r="G4" i="4"/>
  <c r="F4" i="4"/>
  <c r="E4" i="4"/>
  <c r="L4" i="4" s="1"/>
  <c r="I15" i="1" s="1"/>
  <c r="U15" i="1" s="1"/>
  <c r="D4" i="4"/>
  <c r="C4" i="4"/>
  <c r="J4" i="4" s="1"/>
  <c r="B4" i="4"/>
  <c r="I4" i="4" s="1"/>
  <c r="A4" i="4"/>
  <c r="G3" i="4"/>
  <c r="F3" i="4"/>
  <c r="E3" i="4"/>
  <c r="L3" i="4" s="1"/>
  <c r="I13" i="1" s="1"/>
  <c r="U13" i="1" s="1"/>
  <c r="D3" i="4"/>
  <c r="C3" i="4"/>
  <c r="J3" i="4" s="1"/>
  <c r="B3" i="4"/>
  <c r="I3" i="4" s="1"/>
  <c r="A3" i="4"/>
  <c r="G2" i="4"/>
  <c r="F2" i="4"/>
  <c r="E2" i="4"/>
  <c r="L2" i="4" s="1"/>
  <c r="I11" i="1" s="1"/>
  <c r="U11" i="1" s="1"/>
  <c r="D2" i="4"/>
  <c r="C2" i="4"/>
  <c r="J2" i="4" s="1"/>
  <c r="B2" i="4"/>
  <c r="I2" i="4" s="1"/>
  <c r="A2" i="4"/>
  <c r="G1" i="4"/>
  <c r="F1" i="4"/>
  <c r="E1" i="4"/>
  <c r="D1" i="4"/>
  <c r="C1" i="4"/>
  <c r="B1" i="4"/>
  <c r="A1" i="4"/>
  <c r="J23" i="9"/>
  <c r="I23" i="9"/>
  <c r="J22" i="9"/>
  <c r="L21" i="9"/>
  <c r="H51" i="1" s="1"/>
  <c r="I21" i="9"/>
  <c r="J20" i="9"/>
  <c r="J19" i="9"/>
  <c r="I18" i="9"/>
  <c r="K18" i="9"/>
  <c r="H44" i="1" s="1"/>
  <c r="I16" i="9"/>
  <c r="L14" i="9"/>
  <c r="H37" i="1" s="1"/>
  <c r="L13" i="9"/>
  <c r="H35" i="1" s="1"/>
  <c r="J11" i="9"/>
  <c r="I10" i="9"/>
  <c r="K10" i="9"/>
  <c r="H26" i="1" s="1"/>
  <c r="L8" i="9"/>
  <c r="H23" i="1" s="1"/>
  <c r="J7" i="9"/>
  <c r="K7" i="9"/>
  <c r="H20" i="1" s="1"/>
  <c r="L5" i="9"/>
  <c r="H17" i="1" s="1"/>
  <c r="J3" i="9"/>
  <c r="I2" i="9"/>
  <c r="L23" i="7"/>
  <c r="J22" i="7"/>
  <c r="L22" i="7"/>
  <c r="I22" i="7"/>
  <c r="J20" i="7"/>
  <c r="L19" i="7"/>
  <c r="I19" i="7"/>
  <c r="J15" i="7"/>
  <c r="L14" i="7"/>
  <c r="K13" i="7"/>
  <c r="L11" i="7"/>
  <c r="M29" i="1" s="1"/>
  <c r="I11" i="7"/>
  <c r="I10" i="7"/>
  <c r="L9" i="7"/>
  <c r="M25" i="1" s="1"/>
  <c r="L8" i="7"/>
  <c r="M23" i="1" s="1"/>
  <c r="L7" i="7"/>
  <c r="M21" i="1" s="1"/>
  <c r="L6" i="7"/>
  <c r="M19" i="1" s="1"/>
  <c r="L3" i="7"/>
  <c r="M13" i="1" s="1"/>
  <c r="I3" i="7"/>
  <c r="I23" i="6"/>
  <c r="J22" i="5"/>
  <c r="I21" i="5"/>
  <c r="K18" i="5"/>
  <c r="L16" i="5"/>
  <c r="I14" i="5"/>
  <c r="J13" i="5"/>
  <c r="I13" i="5"/>
  <c r="L9" i="5"/>
  <c r="K25" i="1" s="1"/>
  <c r="L8" i="5"/>
  <c r="K23" i="1" s="1"/>
  <c r="J6" i="5"/>
  <c r="I5" i="5"/>
  <c r="A13" i="3"/>
  <c r="B13" i="3"/>
  <c r="I13" i="3" s="1"/>
  <c r="C13" i="3"/>
  <c r="J13" i="3" s="1"/>
  <c r="E34" i="1" s="1"/>
  <c r="D13" i="3"/>
  <c r="E13" i="3"/>
  <c r="L13" i="3" s="1"/>
  <c r="G35" i="1" s="1"/>
  <c r="F13" i="3"/>
  <c r="G13" i="3"/>
  <c r="A14" i="3"/>
  <c r="B14" i="3"/>
  <c r="I14" i="3" s="1"/>
  <c r="C14" i="3"/>
  <c r="J14" i="3" s="1"/>
  <c r="E36" i="1" s="1"/>
  <c r="D14" i="3"/>
  <c r="E14" i="3"/>
  <c r="L14" i="3" s="1"/>
  <c r="G37" i="1" s="1"/>
  <c r="F14" i="3"/>
  <c r="G14" i="3"/>
  <c r="A15" i="3"/>
  <c r="B15" i="3"/>
  <c r="I15" i="3" s="1"/>
  <c r="C15" i="3"/>
  <c r="J15" i="3" s="1"/>
  <c r="E38" i="1" s="1"/>
  <c r="D15" i="3"/>
  <c r="E15" i="3"/>
  <c r="L15" i="3" s="1"/>
  <c r="G39" i="1" s="1"/>
  <c r="F15" i="3"/>
  <c r="G15" i="3"/>
  <c r="A16" i="3"/>
  <c r="B16" i="3"/>
  <c r="I16" i="3" s="1"/>
  <c r="C16" i="3"/>
  <c r="J16" i="3" s="1"/>
  <c r="E40" i="1" s="1"/>
  <c r="D16" i="3"/>
  <c r="E16" i="3"/>
  <c r="L16" i="3" s="1"/>
  <c r="G41" i="1" s="1"/>
  <c r="F16" i="3"/>
  <c r="G16" i="3"/>
  <c r="A17" i="3"/>
  <c r="B17" i="3"/>
  <c r="I17" i="3" s="1"/>
  <c r="C17" i="3"/>
  <c r="J17" i="3" s="1"/>
  <c r="E42" i="1" s="1"/>
  <c r="D17" i="3"/>
  <c r="E17" i="3"/>
  <c r="L17" i="3" s="1"/>
  <c r="G43" i="1" s="1"/>
  <c r="F17" i="3"/>
  <c r="G17" i="3"/>
  <c r="A18" i="3"/>
  <c r="B18" i="3"/>
  <c r="I18" i="3" s="1"/>
  <c r="C18" i="3"/>
  <c r="J18" i="3" s="1"/>
  <c r="E44" i="1" s="1"/>
  <c r="D18" i="3"/>
  <c r="E18" i="3"/>
  <c r="L18" i="3" s="1"/>
  <c r="G45" i="1" s="1"/>
  <c r="F18" i="3"/>
  <c r="G18" i="3"/>
  <c r="A19" i="3"/>
  <c r="B19" i="3"/>
  <c r="I19" i="3" s="1"/>
  <c r="C19" i="3"/>
  <c r="J19" i="3" s="1"/>
  <c r="E46" i="1" s="1"/>
  <c r="D19" i="3"/>
  <c r="E19" i="3"/>
  <c r="L19" i="3" s="1"/>
  <c r="G47" i="1" s="1"/>
  <c r="F19" i="3"/>
  <c r="G19" i="3"/>
  <c r="A20" i="3"/>
  <c r="B20" i="3"/>
  <c r="I20" i="3" s="1"/>
  <c r="C20" i="3"/>
  <c r="J20" i="3" s="1"/>
  <c r="E48" i="1" s="1"/>
  <c r="D20" i="3"/>
  <c r="E20" i="3"/>
  <c r="L20" i="3" s="1"/>
  <c r="G49" i="1" s="1"/>
  <c r="F20" i="3"/>
  <c r="G20" i="3"/>
  <c r="A21" i="3"/>
  <c r="B21" i="3"/>
  <c r="I21" i="3" s="1"/>
  <c r="C21" i="3"/>
  <c r="J21" i="3" s="1"/>
  <c r="E50" i="1" s="1"/>
  <c r="D21" i="3"/>
  <c r="E21" i="3"/>
  <c r="L21" i="3" s="1"/>
  <c r="G51" i="1" s="1"/>
  <c r="F21" i="3"/>
  <c r="G21" i="3"/>
  <c r="A22" i="3"/>
  <c r="B22" i="3"/>
  <c r="I22" i="3" s="1"/>
  <c r="C22" i="3"/>
  <c r="J22" i="3" s="1"/>
  <c r="E52" i="1" s="1"/>
  <c r="D22" i="3"/>
  <c r="E22" i="3"/>
  <c r="L22" i="3" s="1"/>
  <c r="F22" i="3"/>
  <c r="G22" i="3"/>
  <c r="A23" i="3"/>
  <c r="B23" i="3"/>
  <c r="I23" i="3" s="1"/>
  <c r="C23" i="3"/>
  <c r="J23" i="3" s="1"/>
  <c r="E54" i="1" s="1"/>
  <c r="D23" i="3"/>
  <c r="E23" i="3"/>
  <c r="L23" i="3" s="1"/>
  <c r="F23" i="3"/>
  <c r="G23" i="3"/>
  <c r="G12" i="3"/>
  <c r="F12" i="3"/>
  <c r="E12" i="3"/>
  <c r="L12" i="3" s="1"/>
  <c r="G31" i="1" s="1"/>
  <c r="D12" i="3"/>
  <c r="C12" i="3"/>
  <c r="J12" i="3" s="1"/>
  <c r="B12" i="3"/>
  <c r="I12" i="3" s="1"/>
  <c r="A12" i="3"/>
  <c r="G11" i="3"/>
  <c r="F11" i="3"/>
  <c r="E11" i="3"/>
  <c r="L11" i="3" s="1"/>
  <c r="G29" i="1" s="1"/>
  <c r="D11" i="3"/>
  <c r="C11" i="3"/>
  <c r="J11" i="3" s="1"/>
  <c r="B11" i="3"/>
  <c r="I11" i="3" s="1"/>
  <c r="A11" i="3"/>
  <c r="G10" i="3"/>
  <c r="F10" i="3"/>
  <c r="E10" i="3"/>
  <c r="L10" i="3" s="1"/>
  <c r="G27" i="1" s="1"/>
  <c r="D10" i="3"/>
  <c r="C10" i="3"/>
  <c r="J10" i="3" s="1"/>
  <c r="B10" i="3"/>
  <c r="I10" i="3" s="1"/>
  <c r="A10" i="3"/>
  <c r="G9" i="3"/>
  <c r="F9" i="3"/>
  <c r="E9" i="3"/>
  <c r="L9" i="3" s="1"/>
  <c r="G25" i="1" s="1"/>
  <c r="D9" i="3"/>
  <c r="C9" i="3"/>
  <c r="J9" i="3" s="1"/>
  <c r="B9" i="3"/>
  <c r="I9" i="3" s="1"/>
  <c r="A9" i="3"/>
  <c r="G8" i="3"/>
  <c r="F8" i="3"/>
  <c r="E8" i="3"/>
  <c r="L8" i="3" s="1"/>
  <c r="G23" i="1" s="1"/>
  <c r="D8" i="3"/>
  <c r="C8" i="3"/>
  <c r="J8" i="3" s="1"/>
  <c r="B8" i="3"/>
  <c r="I8" i="3" s="1"/>
  <c r="A8" i="3"/>
  <c r="G7" i="3"/>
  <c r="F7" i="3"/>
  <c r="E7" i="3"/>
  <c r="L7" i="3" s="1"/>
  <c r="G21" i="1" s="1"/>
  <c r="D7" i="3"/>
  <c r="C7" i="3"/>
  <c r="J7" i="3" s="1"/>
  <c r="B7" i="3"/>
  <c r="I7" i="3" s="1"/>
  <c r="A7" i="3"/>
  <c r="G6" i="3"/>
  <c r="F6" i="3"/>
  <c r="E6" i="3"/>
  <c r="L6" i="3" s="1"/>
  <c r="G19" i="1" s="1"/>
  <c r="D6" i="3"/>
  <c r="C6" i="3"/>
  <c r="J6" i="3" s="1"/>
  <c r="B6" i="3"/>
  <c r="I6" i="3" s="1"/>
  <c r="A6" i="3"/>
  <c r="G5" i="3"/>
  <c r="F5" i="3"/>
  <c r="E5" i="3"/>
  <c r="L5" i="3" s="1"/>
  <c r="G17" i="1" s="1"/>
  <c r="D5" i="3"/>
  <c r="C5" i="3"/>
  <c r="J5" i="3" s="1"/>
  <c r="B5" i="3"/>
  <c r="I5" i="3" s="1"/>
  <c r="A5" i="3"/>
  <c r="G4" i="3"/>
  <c r="F4" i="3"/>
  <c r="E4" i="3"/>
  <c r="L4" i="3" s="1"/>
  <c r="G15" i="1" s="1"/>
  <c r="D4" i="3"/>
  <c r="C4" i="3"/>
  <c r="J4" i="3" s="1"/>
  <c r="B4" i="3"/>
  <c r="I4" i="3" s="1"/>
  <c r="A4" i="3"/>
  <c r="G3" i="3"/>
  <c r="F3" i="3"/>
  <c r="E3" i="3"/>
  <c r="L3" i="3" s="1"/>
  <c r="G13" i="1" s="1"/>
  <c r="D3" i="3"/>
  <c r="C3" i="3"/>
  <c r="J3" i="3" s="1"/>
  <c r="B3" i="3"/>
  <c r="I3" i="3" s="1"/>
  <c r="A3" i="3"/>
  <c r="G2" i="3"/>
  <c r="F2" i="3"/>
  <c r="E2" i="3"/>
  <c r="L2" i="3" s="1"/>
  <c r="G11" i="1" s="1"/>
  <c r="D2" i="3"/>
  <c r="C2" i="3"/>
  <c r="J2" i="3" s="1"/>
  <c r="B2" i="3"/>
  <c r="I2" i="3" s="1"/>
  <c r="A2" i="3"/>
  <c r="G1" i="3"/>
  <c r="F1" i="3"/>
  <c r="E1" i="3"/>
  <c r="D1" i="3"/>
  <c r="C1" i="3"/>
  <c r="B1" i="3"/>
  <c r="A1" i="3"/>
  <c r="B1" i="2"/>
  <c r="C1" i="2"/>
  <c r="D1" i="2"/>
  <c r="E1" i="2"/>
  <c r="F1" i="2"/>
  <c r="G1" i="2"/>
  <c r="B2" i="2"/>
  <c r="I2" i="2" s="1"/>
  <c r="C2" i="2"/>
  <c r="J2" i="2" s="1"/>
  <c r="E10" i="1" s="1"/>
  <c r="D2" i="2"/>
  <c r="E2" i="2"/>
  <c r="L2" i="2" s="1"/>
  <c r="F11" i="1" s="1"/>
  <c r="F2" i="2"/>
  <c r="G2" i="2"/>
  <c r="B3" i="2"/>
  <c r="I3" i="2" s="1"/>
  <c r="C3" i="2"/>
  <c r="J3" i="2" s="1"/>
  <c r="E12" i="1" s="1"/>
  <c r="D3" i="2"/>
  <c r="E3" i="2"/>
  <c r="L3" i="2" s="1"/>
  <c r="F13" i="1" s="1"/>
  <c r="F3" i="2"/>
  <c r="G3" i="2"/>
  <c r="B4" i="2"/>
  <c r="I4" i="2" s="1"/>
  <c r="C4" i="2"/>
  <c r="J4" i="2" s="1"/>
  <c r="E14" i="1" s="1"/>
  <c r="D4" i="2"/>
  <c r="E4" i="2"/>
  <c r="L4" i="2" s="1"/>
  <c r="F15" i="1" s="1"/>
  <c r="F4" i="2"/>
  <c r="G4" i="2"/>
  <c r="B5" i="2"/>
  <c r="I5" i="2" s="1"/>
  <c r="C5" i="2"/>
  <c r="J5" i="2" s="1"/>
  <c r="E16" i="1" s="1"/>
  <c r="D5" i="2"/>
  <c r="E5" i="2"/>
  <c r="L5" i="2" s="1"/>
  <c r="F17" i="1" s="1"/>
  <c r="F5" i="2"/>
  <c r="G5" i="2"/>
  <c r="B6" i="2"/>
  <c r="I6" i="2" s="1"/>
  <c r="C6" i="2"/>
  <c r="J6" i="2" s="1"/>
  <c r="E18" i="1" s="1"/>
  <c r="D6" i="2"/>
  <c r="E6" i="2"/>
  <c r="L6" i="2" s="1"/>
  <c r="F19" i="1" s="1"/>
  <c r="F6" i="2"/>
  <c r="G6" i="2"/>
  <c r="B7" i="2"/>
  <c r="I7" i="2" s="1"/>
  <c r="C7" i="2"/>
  <c r="J7" i="2" s="1"/>
  <c r="E20" i="1" s="1"/>
  <c r="D7" i="2"/>
  <c r="E7" i="2"/>
  <c r="L7" i="2" s="1"/>
  <c r="F21" i="1" s="1"/>
  <c r="F7" i="2"/>
  <c r="G7" i="2"/>
  <c r="B8" i="2"/>
  <c r="I8" i="2" s="1"/>
  <c r="C8" i="2"/>
  <c r="J8" i="2" s="1"/>
  <c r="E22" i="1" s="1"/>
  <c r="D8" i="2"/>
  <c r="E8" i="2"/>
  <c r="L8" i="2" s="1"/>
  <c r="F23" i="1" s="1"/>
  <c r="F8" i="2"/>
  <c r="G8" i="2"/>
  <c r="B9" i="2"/>
  <c r="I9" i="2" s="1"/>
  <c r="C9" i="2"/>
  <c r="J9" i="2" s="1"/>
  <c r="E24" i="1" s="1"/>
  <c r="D9" i="2"/>
  <c r="E9" i="2"/>
  <c r="L9" i="2" s="1"/>
  <c r="F25" i="1" s="1"/>
  <c r="F9" i="2"/>
  <c r="G9" i="2"/>
  <c r="K9" i="2" s="1"/>
  <c r="F24" i="1" s="1"/>
  <c r="B10" i="2"/>
  <c r="I10" i="2" s="1"/>
  <c r="C10" i="2"/>
  <c r="J10" i="2" s="1"/>
  <c r="E26" i="1" s="1"/>
  <c r="D10" i="2"/>
  <c r="E10" i="2"/>
  <c r="L10" i="2" s="1"/>
  <c r="F27" i="1" s="1"/>
  <c r="F10" i="2"/>
  <c r="G10" i="2"/>
  <c r="B11" i="2"/>
  <c r="I11" i="2" s="1"/>
  <c r="C11" i="2"/>
  <c r="J11" i="2" s="1"/>
  <c r="E28" i="1" s="1"/>
  <c r="D11" i="2"/>
  <c r="E11" i="2"/>
  <c r="L11" i="2" s="1"/>
  <c r="F29" i="1" s="1"/>
  <c r="F11" i="2"/>
  <c r="G11" i="2"/>
  <c r="B12" i="2"/>
  <c r="I12" i="2" s="1"/>
  <c r="C12" i="2"/>
  <c r="J12" i="2" s="1"/>
  <c r="E30" i="1" s="1"/>
  <c r="D12" i="2"/>
  <c r="E12" i="2"/>
  <c r="L12" i="2" s="1"/>
  <c r="F31" i="1" s="1"/>
  <c r="F12" i="2"/>
  <c r="G12" i="2"/>
  <c r="A2" i="2"/>
  <c r="A3" i="2"/>
  <c r="A4" i="2"/>
  <c r="A5" i="2"/>
  <c r="A6" i="2"/>
  <c r="A7" i="2"/>
  <c r="A8" i="2"/>
  <c r="A9" i="2"/>
  <c r="A10" i="2"/>
  <c r="A11" i="2"/>
  <c r="A12" i="2"/>
  <c r="A1" i="2"/>
  <c r="K3" i="3" l="1"/>
  <c r="G12" i="1" s="1"/>
  <c r="K11" i="3"/>
  <c r="G28" i="1" s="1"/>
  <c r="N61" i="1"/>
  <c r="A62" i="1"/>
  <c r="M60" i="1"/>
  <c r="M61" i="1"/>
  <c r="N60" i="1"/>
  <c r="M58" i="1"/>
  <c r="K60" i="1"/>
  <c r="K61" i="1"/>
  <c r="L60" i="1"/>
  <c r="A38" i="1"/>
  <c r="A40" i="1" s="1"/>
  <c r="A42" i="1" s="1"/>
  <c r="A44" i="1" s="1"/>
  <c r="A46" i="1" s="1"/>
  <c r="A48" i="1" s="1"/>
  <c r="N41" i="1"/>
  <c r="N39" i="1"/>
  <c r="K15" i="3"/>
  <c r="G38" i="1" s="1"/>
  <c r="K2" i="3"/>
  <c r="G10" i="1" s="1"/>
  <c r="K10" i="3"/>
  <c r="G26" i="1" s="1"/>
  <c r="K6" i="2"/>
  <c r="F18" i="1" s="1"/>
  <c r="K2" i="2"/>
  <c r="F10" i="1" s="1"/>
  <c r="K10" i="2"/>
  <c r="F26" i="1" s="1"/>
  <c r="K11" i="2"/>
  <c r="F28" i="1" s="1"/>
  <c r="K7" i="2"/>
  <c r="F20" i="1" s="1"/>
  <c r="K3" i="2"/>
  <c r="F12" i="1" s="1"/>
  <c r="K47" i="1"/>
  <c r="K45" i="1"/>
  <c r="K9" i="5"/>
  <c r="K24" i="1" s="1"/>
  <c r="K17" i="5"/>
  <c r="K25" i="8"/>
  <c r="N38" i="1" s="1"/>
  <c r="K41" i="7"/>
  <c r="K34" i="7"/>
  <c r="K3" i="7"/>
  <c r="M12" i="1" s="1"/>
  <c r="M37" i="1"/>
  <c r="K39" i="1"/>
  <c r="K43" i="1"/>
  <c r="K4" i="5"/>
  <c r="K14" i="1" s="1"/>
  <c r="K12" i="5"/>
  <c r="K30" i="1" s="1"/>
  <c r="K20" i="5"/>
  <c r="K8" i="5"/>
  <c r="K22" i="1" s="1"/>
  <c r="K28" i="5"/>
  <c r="K22" i="8"/>
  <c r="K20" i="8"/>
  <c r="K28" i="8"/>
  <c r="N44" i="1" s="1"/>
  <c r="K26" i="8"/>
  <c r="K21" i="8"/>
  <c r="K27" i="8"/>
  <c r="K23" i="8"/>
  <c r="K24" i="8"/>
  <c r="N36" i="1" s="1"/>
  <c r="K29" i="8"/>
  <c r="N46" i="1" s="1"/>
  <c r="L37" i="1"/>
  <c r="Q37" i="1" s="1"/>
  <c r="K7" i="3"/>
  <c r="G20" i="1" s="1"/>
  <c r="U55" i="1"/>
  <c r="K5" i="2"/>
  <c r="F16" i="1" s="1"/>
  <c r="K4" i="3"/>
  <c r="G14" i="1" s="1"/>
  <c r="K12" i="3"/>
  <c r="G30" i="1" s="1"/>
  <c r="K6" i="3"/>
  <c r="G18" i="1" s="1"/>
  <c r="K9" i="3"/>
  <c r="G24" i="1" s="1"/>
  <c r="K8" i="3"/>
  <c r="G22" i="1" s="1"/>
  <c r="K9" i="4"/>
  <c r="I24" i="1" s="1"/>
  <c r="U24" i="1" s="1"/>
  <c r="L47" i="1"/>
  <c r="Q47" i="1" s="1"/>
  <c r="L49" i="1"/>
  <c r="Q49" i="1" s="1"/>
  <c r="L45" i="1"/>
  <c r="Q45" i="1" s="1"/>
  <c r="L35" i="1"/>
  <c r="Q35" i="1" s="1"/>
  <c r="K20" i="9"/>
  <c r="H48" i="1" s="1"/>
  <c r="K20" i="3"/>
  <c r="G48" i="1" s="1"/>
  <c r="K22" i="3"/>
  <c r="G52" i="1" s="1"/>
  <c r="K18" i="3"/>
  <c r="G44" i="1" s="1"/>
  <c r="K17" i="3"/>
  <c r="G42" i="1" s="1"/>
  <c r="K23" i="3"/>
  <c r="G54" i="1" s="1"/>
  <c r="K17" i="4"/>
  <c r="I42" i="1" s="1"/>
  <c r="U42" i="1" s="1"/>
  <c r="K12" i="2"/>
  <c r="F30" i="1" s="1"/>
  <c r="K8" i="2"/>
  <c r="F22" i="1" s="1"/>
  <c r="K4" i="2"/>
  <c r="F14" i="1" s="1"/>
  <c r="K5" i="9"/>
  <c r="H16" i="1" s="1"/>
  <c r="K13" i="9"/>
  <c r="H34" i="1" s="1"/>
  <c r="K8" i="9"/>
  <c r="H22" i="1" s="1"/>
  <c r="K16" i="9"/>
  <c r="H40" i="1" s="1"/>
  <c r="K13" i="10"/>
  <c r="J34" i="1" s="1"/>
  <c r="M35" i="1"/>
  <c r="K5" i="7"/>
  <c r="M16" i="1" s="1"/>
  <c r="K26" i="7"/>
  <c r="K25" i="7"/>
  <c r="M49" i="1"/>
  <c r="M47" i="1"/>
  <c r="K17" i="9"/>
  <c r="H42" i="1" s="1"/>
  <c r="K9" i="9"/>
  <c r="H24" i="1" s="1"/>
  <c r="K2" i="8"/>
  <c r="N10" i="1" s="1"/>
  <c r="K10" i="8"/>
  <c r="N26" i="1" s="1"/>
  <c r="M45" i="1"/>
  <c r="M43" i="1"/>
  <c r="K9" i="8"/>
  <c r="N24" i="1" s="1"/>
  <c r="K17" i="8"/>
  <c r="K7" i="8"/>
  <c r="N20" i="1" s="1"/>
  <c r="K13" i="8"/>
  <c r="K18" i="8"/>
  <c r="K8" i="8"/>
  <c r="N22" i="1" s="1"/>
  <c r="K4" i="8"/>
  <c r="N14" i="1" s="1"/>
  <c r="K12" i="8"/>
  <c r="N30" i="1" s="1"/>
  <c r="K15" i="8"/>
  <c r="K5" i="8"/>
  <c r="N16" i="1" s="1"/>
  <c r="K6" i="8"/>
  <c r="N18" i="1" s="1"/>
  <c r="K14" i="8"/>
  <c r="K16" i="8"/>
  <c r="K3" i="8"/>
  <c r="N12" i="1" s="1"/>
  <c r="K11" i="8"/>
  <c r="N28" i="1" s="1"/>
  <c r="K19" i="8"/>
  <c r="K29" i="7"/>
  <c r="M40" i="1" s="1"/>
  <c r="K20" i="7"/>
  <c r="K28" i="7"/>
  <c r="K23" i="5"/>
  <c r="K2" i="5"/>
  <c r="K10" i="1" s="1"/>
  <c r="K5" i="5"/>
  <c r="K16" i="1" s="1"/>
  <c r="K13" i="5"/>
  <c r="K21" i="5"/>
  <c r="K32" i="5"/>
  <c r="K46" i="1" s="1"/>
  <c r="K30" i="5"/>
  <c r="K26" i="5"/>
  <c r="K25" i="5"/>
  <c r="K24" i="5"/>
  <c r="K16" i="5"/>
  <c r="K34" i="5"/>
  <c r="K33" i="5"/>
  <c r="K31" i="5"/>
  <c r="K24" i="6"/>
  <c r="K38" i="6"/>
  <c r="K44" i="6"/>
  <c r="K39" i="6"/>
  <c r="K8" i="6"/>
  <c r="L22" i="1" s="1"/>
  <c r="Q22" i="1" s="1"/>
  <c r="K40" i="6"/>
  <c r="K26" i="6"/>
  <c r="K25" i="6"/>
  <c r="K42" i="6"/>
  <c r="K31" i="6"/>
  <c r="K37" i="6"/>
  <c r="K41" i="6"/>
  <c r="K16" i="6"/>
  <c r="K34" i="6"/>
  <c r="K43" i="6"/>
  <c r="K9" i="7"/>
  <c r="M24" i="1" s="1"/>
  <c r="K36" i="7"/>
  <c r="K4" i="7"/>
  <c r="M14" i="1" s="1"/>
  <c r="K12" i="7"/>
  <c r="M30" i="1" s="1"/>
  <c r="K33" i="7"/>
  <c r="K32" i="7"/>
  <c r="K40" i="7"/>
  <c r="L41" i="1"/>
  <c r="Q41" i="1" s="1"/>
  <c r="K17" i="6"/>
  <c r="K28" i="6"/>
  <c r="K33" i="6"/>
  <c r="K32" i="6"/>
  <c r="K29" i="6"/>
  <c r="K36" i="6"/>
  <c r="K2" i="7"/>
  <c r="M10" i="1" s="1"/>
  <c r="K10" i="7"/>
  <c r="M26" i="1" s="1"/>
  <c r="K18" i="7"/>
  <c r="K42" i="7"/>
  <c r="K24" i="7"/>
  <c r="K39" i="7"/>
  <c r="K38" i="7"/>
  <c r="K35" i="7"/>
  <c r="K31" i="7"/>
  <c r="K30" i="7"/>
  <c r="K27" i="7"/>
  <c r="K37" i="7"/>
  <c r="L21" i="1"/>
  <c r="Q21" i="1" s="1"/>
  <c r="K9" i="6"/>
  <c r="K7" i="6"/>
  <c r="K15" i="6"/>
  <c r="K23" i="6"/>
  <c r="K27" i="6"/>
  <c r="K3" i="6"/>
  <c r="K11" i="6"/>
  <c r="K19" i="6"/>
  <c r="K30" i="6"/>
  <c r="K2" i="6"/>
  <c r="K5" i="6"/>
  <c r="K10" i="6"/>
  <c r="K13" i="6"/>
  <c r="K18" i="6"/>
  <c r="K21" i="6"/>
  <c r="K35" i="6"/>
  <c r="K3" i="5"/>
  <c r="K12" i="1" s="1"/>
  <c r="K6" i="5"/>
  <c r="K18" i="1" s="1"/>
  <c r="K11" i="5"/>
  <c r="K28" i="1" s="1"/>
  <c r="K14" i="5"/>
  <c r="K35" i="5"/>
  <c r="K27" i="5"/>
  <c r="K10" i="5"/>
  <c r="K26" i="1" s="1"/>
  <c r="K29" i="5"/>
  <c r="K4" i="6"/>
  <c r="K12" i="6"/>
  <c r="K20" i="6"/>
  <c r="K6" i="6"/>
  <c r="K14" i="6"/>
  <c r="K22" i="6"/>
  <c r="K10" i="10"/>
  <c r="J26" i="1" s="1"/>
  <c r="K5" i="10"/>
  <c r="J16" i="1" s="1"/>
  <c r="K16" i="4"/>
  <c r="I40" i="1" s="1"/>
  <c r="U40" i="1" s="1"/>
  <c r="K8" i="4"/>
  <c r="I22" i="1" s="1"/>
  <c r="U22" i="1" s="1"/>
  <c r="K18" i="10"/>
  <c r="J44" i="1" s="1"/>
  <c r="K4" i="4"/>
  <c r="I14" i="1" s="1"/>
  <c r="U14" i="1" s="1"/>
  <c r="K9" i="10"/>
  <c r="J24" i="1" s="1"/>
  <c r="K17" i="10"/>
  <c r="K21" i="10"/>
  <c r="J50" i="1" s="1"/>
  <c r="K21" i="4"/>
  <c r="I50" i="1" s="1"/>
  <c r="U50" i="1" s="1"/>
  <c r="K19" i="5"/>
  <c r="K22" i="5"/>
  <c r="K8" i="10"/>
  <c r="J22" i="1" s="1"/>
  <c r="K16" i="10"/>
  <c r="K16" i="3"/>
  <c r="G40" i="1" s="1"/>
  <c r="K6" i="7"/>
  <c r="M18" i="1" s="1"/>
  <c r="K11" i="7"/>
  <c r="M28" i="1" s="1"/>
  <c r="K14" i="7"/>
  <c r="K19" i="7"/>
  <c r="K22" i="7"/>
  <c r="K2" i="4"/>
  <c r="I10" i="1" s="1"/>
  <c r="U10" i="1" s="1"/>
  <c r="K10" i="4"/>
  <c r="I26" i="1" s="1"/>
  <c r="U26" i="1" s="1"/>
  <c r="K18" i="4"/>
  <c r="I44" i="1" s="1"/>
  <c r="U44" i="1" s="1"/>
  <c r="K13" i="3"/>
  <c r="G34" i="1" s="1"/>
  <c r="K3" i="9"/>
  <c r="H12" i="1" s="1"/>
  <c r="K6" i="9"/>
  <c r="H18" i="1" s="1"/>
  <c r="K11" i="9"/>
  <c r="H28" i="1" s="1"/>
  <c r="K14" i="9"/>
  <c r="H36" i="1" s="1"/>
  <c r="K19" i="9"/>
  <c r="H46" i="1" s="1"/>
  <c r="K22" i="9"/>
  <c r="H52" i="1" s="1"/>
  <c r="K19" i="3"/>
  <c r="G46" i="1" s="1"/>
  <c r="K5" i="4"/>
  <c r="I16" i="1" s="1"/>
  <c r="U16" i="1" s="1"/>
  <c r="K13" i="4"/>
  <c r="I34" i="1" s="1"/>
  <c r="U34" i="1" s="1"/>
  <c r="K21" i="9"/>
  <c r="H50" i="1" s="1"/>
  <c r="K6" i="10"/>
  <c r="K14" i="10"/>
  <c r="K22" i="10"/>
  <c r="K5" i="3"/>
  <c r="G16" i="1" s="1"/>
  <c r="K21" i="3"/>
  <c r="G50" i="1" s="1"/>
  <c r="K14" i="3"/>
  <c r="G36" i="1" s="1"/>
  <c r="K12" i="4"/>
  <c r="I30" i="1" s="1"/>
  <c r="U30" i="1" s="1"/>
  <c r="K20" i="4"/>
  <c r="I48" i="1" s="1"/>
  <c r="U48" i="1" s="1"/>
  <c r="K7" i="7"/>
  <c r="M20" i="1" s="1"/>
  <c r="K15" i="7"/>
  <c r="K23" i="7"/>
  <c r="K2" i="10"/>
  <c r="K7" i="4"/>
  <c r="I20" i="1" s="1"/>
  <c r="U20" i="1" s="1"/>
  <c r="K15" i="4"/>
  <c r="I38" i="1" s="1"/>
  <c r="U38" i="1" s="1"/>
  <c r="K23" i="4"/>
  <c r="I54" i="1" s="1"/>
  <c r="K6" i="4"/>
  <c r="I18" i="1" s="1"/>
  <c r="U18" i="1" s="1"/>
  <c r="K14" i="4"/>
  <c r="I36" i="1" s="1"/>
  <c r="U36" i="1" s="1"/>
  <c r="K22" i="4"/>
  <c r="I52" i="1" s="1"/>
  <c r="U52" i="1" s="1"/>
  <c r="J25" i="1"/>
  <c r="J43" i="1"/>
  <c r="J23" i="1"/>
  <c r="J17" i="1"/>
  <c r="K7" i="10"/>
  <c r="K15" i="10"/>
  <c r="K23" i="10"/>
  <c r="J11" i="1"/>
  <c r="J19" i="1"/>
  <c r="J27" i="1"/>
  <c r="J37" i="1"/>
  <c r="J45" i="1"/>
  <c r="J53" i="1"/>
  <c r="J13" i="1"/>
  <c r="J21" i="1"/>
  <c r="J29" i="1"/>
  <c r="J39" i="1"/>
  <c r="J47" i="1"/>
  <c r="J55" i="1"/>
  <c r="K3" i="10"/>
  <c r="K11" i="10"/>
  <c r="K19" i="10"/>
  <c r="K4" i="10"/>
  <c r="K12" i="10"/>
  <c r="K20" i="10"/>
  <c r="K3" i="4"/>
  <c r="I12" i="1" s="1"/>
  <c r="U12" i="1" s="1"/>
  <c r="K11" i="4"/>
  <c r="I28" i="1" s="1"/>
  <c r="U28" i="1" s="1"/>
  <c r="K19" i="4"/>
  <c r="I46" i="1" s="1"/>
  <c r="U46" i="1" s="1"/>
  <c r="G55" i="1" l="1"/>
  <c r="G53" i="1"/>
  <c r="L43" i="1"/>
  <c r="Q43" i="1" s="1"/>
  <c r="K63" i="1"/>
  <c r="K62" i="1"/>
  <c r="A64" i="1"/>
  <c r="N63" i="1"/>
  <c r="N62" i="1"/>
  <c r="L62" i="1"/>
  <c r="M63" i="1"/>
  <c r="M62" i="1"/>
  <c r="L63" i="1"/>
  <c r="L39" i="1"/>
  <c r="Q39" i="1" s="1"/>
  <c r="N40" i="1"/>
  <c r="N43" i="1"/>
  <c r="N49" i="1"/>
  <c r="A50" i="1"/>
  <c r="M41" i="1"/>
  <c r="K49" i="1"/>
  <c r="N48" i="1"/>
  <c r="K41" i="1"/>
  <c r="K40" i="1"/>
  <c r="M39" i="1"/>
  <c r="N42" i="1"/>
  <c r="N45" i="1"/>
  <c r="N47" i="1"/>
  <c r="K36" i="1"/>
  <c r="K44" i="1"/>
  <c r="M34" i="1"/>
  <c r="M38" i="1"/>
  <c r="K34" i="1"/>
  <c r="K42" i="1"/>
  <c r="K38" i="1"/>
  <c r="K48" i="1"/>
  <c r="L50" i="1"/>
  <c r="Q50" i="1" s="1"/>
  <c r="U54" i="1"/>
  <c r="L44" i="1"/>
  <c r="Q44" i="1" s="1"/>
  <c r="L34" i="1"/>
  <c r="Q34" i="1" s="1"/>
  <c r="M42" i="1"/>
  <c r="M44" i="1"/>
  <c r="M46" i="1"/>
  <c r="M36" i="1"/>
  <c r="M48" i="1"/>
  <c r="N34" i="1"/>
  <c r="L36" i="1"/>
  <c r="Q36" i="1" s="1"/>
  <c r="L38" i="1"/>
  <c r="Q38" i="1" s="1"/>
  <c r="L42" i="1"/>
  <c r="Q42" i="1" s="1"/>
  <c r="L40" i="1"/>
  <c r="Q40" i="1" s="1"/>
  <c r="L46" i="1"/>
  <c r="Q46" i="1" s="1"/>
  <c r="L48" i="1"/>
  <c r="Q48" i="1" s="1"/>
  <c r="L20" i="1"/>
  <c r="Q20" i="1" s="1"/>
  <c r="L18" i="1"/>
  <c r="Q18" i="1" s="1"/>
  <c r="L28" i="1"/>
  <c r="Q28" i="1" s="1"/>
  <c r="L26" i="1"/>
  <c r="Q26" i="1" s="1"/>
  <c r="L12" i="1"/>
  <c r="Q12" i="1" s="1"/>
  <c r="L16" i="1"/>
  <c r="Q16" i="1" s="1"/>
  <c r="L30" i="1"/>
  <c r="Q30" i="1" s="1"/>
  <c r="L14" i="1"/>
  <c r="Q14" i="1" s="1"/>
  <c r="L10" i="1"/>
  <c r="Q10" i="1" s="1"/>
  <c r="L24" i="1"/>
  <c r="Q24" i="1" s="1"/>
  <c r="J10" i="1"/>
  <c r="J42" i="1"/>
  <c r="J40" i="1"/>
  <c r="J36" i="1"/>
  <c r="J18" i="1"/>
  <c r="J52" i="1"/>
  <c r="J48" i="1"/>
  <c r="J14" i="1"/>
  <c r="J46" i="1"/>
  <c r="J30" i="1"/>
  <c r="J28" i="1"/>
  <c r="J54" i="1"/>
  <c r="J12" i="1"/>
  <c r="J38" i="1"/>
  <c r="J20" i="1"/>
  <c r="A66" i="1" l="1"/>
  <c r="N65" i="1"/>
  <c r="N64" i="1"/>
  <c r="M65" i="1"/>
  <c r="M64" i="1"/>
  <c r="L65" i="1"/>
  <c r="L64" i="1"/>
  <c r="K65" i="1"/>
  <c r="K64" i="1"/>
  <c r="N51" i="1"/>
  <c r="A52" i="1"/>
  <c r="N50" i="1"/>
  <c r="L51" i="1"/>
  <c r="Q51" i="1" s="1"/>
  <c r="K51" i="1"/>
  <c r="M51" i="1"/>
  <c r="M50" i="1"/>
  <c r="K50" i="1"/>
  <c r="N67" i="1" l="1"/>
  <c r="N66" i="1"/>
  <c r="M67" i="1"/>
  <c r="M66" i="1"/>
  <c r="L67" i="1"/>
  <c r="L66" i="1"/>
  <c r="K67" i="1"/>
  <c r="K66" i="1"/>
  <c r="N53" i="1"/>
  <c r="A54" i="1"/>
  <c r="K53" i="1"/>
  <c r="N52" i="1"/>
  <c r="L53" i="1"/>
  <c r="Q53" i="1" s="1"/>
  <c r="M53" i="1"/>
  <c r="K52" i="1"/>
  <c r="M52" i="1"/>
  <c r="L52" i="1"/>
  <c r="Q52" i="1" s="1"/>
  <c r="N55" i="1" l="1"/>
  <c r="L55" i="1"/>
  <c r="Q55" i="1" s="1"/>
  <c r="N54" i="1"/>
  <c r="K55" i="1"/>
  <c r="M55" i="1"/>
  <c r="M54" i="1"/>
  <c r="L54" i="1"/>
  <c r="Q54" i="1" s="1"/>
  <c r="K54" i="1"/>
</calcChain>
</file>

<file path=xl/sharedStrings.xml><?xml version="1.0" encoding="utf-8"?>
<sst xmlns="http://schemas.openxmlformats.org/spreadsheetml/2006/main" count="296" uniqueCount="175">
  <si>
    <t>Coefficient</t>
  </si>
  <si>
    <t>Variable</t>
  </si>
  <si>
    <t>Value</t>
  </si>
  <si>
    <t>se</t>
  </si>
  <si>
    <t>$\bar\beta$</t>
  </si>
  <si>
    <t>$\beta^u$</t>
  </si>
  <si>
    <t>M1</t>
  </si>
  <si>
    <t>M2</t>
  </si>
  <si>
    <t>M3</t>
  </si>
  <si>
    <t>Unobserved heterogeneity</t>
  </si>
  <si>
    <t>Observed heterogeneity</t>
  </si>
  <si>
    <t>N</t>
  </si>
  <si>
    <t>Y</t>
  </si>
  <si>
    <t>Estimates of $\bar\beta$</t>
  </si>
  <si>
    <t>Estimates of $\beta^u$</t>
  </si>
  <si>
    <t>old</t>
  </si>
  <si>
    <t>new</t>
  </si>
  <si>
    <t>0.004</t>
  </si>
  <si>
    <t>-0.001</t>
  </si>
  <si>
    <t>-0.003</t>
  </si>
  <si>
    <t>0.187*</t>
  </si>
  <si>
    <t>(0.102)</t>
  </si>
  <si>
    <t>0.181***</t>
  </si>
  <si>
    <t>(0.057)</t>
  </si>
  <si>
    <t>3.558**</t>
  </si>
  <si>
    <t>(1.412)</t>
  </si>
  <si>
    <t>23.550</t>
  </si>
  <si>
    <t>(7070.110)</t>
  </si>
  <si>
    <t>3.325***</t>
  </si>
  <si>
    <t>(0.018)</t>
  </si>
  <si>
    <t>3.224***</t>
  </si>
  <si>
    <t>(0.028)</t>
  </si>
  <si>
    <t>-3.411***</t>
  </si>
  <si>
    <t>(0.000)</t>
  </si>
  <si>
    <t>-0.436***</t>
  </si>
  <si>
    <t>(0.124)</t>
  </si>
  <si>
    <t>-1.461***</t>
  </si>
  <si>
    <t>(0.024)</t>
  </si>
  <si>
    <t>-0.348**</t>
  </si>
  <si>
    <t>(0.165)</t>
  </si>
  <si>
    <t>-16.788</t>
  </si>
  <si>
    <t>(12.490)</t>
  </si>
  <si>
    <t>0.007</t>
  </si>
  <si>
    <t>(26.704)</t>
  </si>
  <si>
    <t>(15.669)</t>
  </si>
  <si>
    <t>0.003</t>
  </si>
  <si>
    <t>(20.915)</t>
  </si>
  <si>
    <t>0.119***</t>
  </si>
  <si>
    <t>0.005</t>
  </si>
  <si>
    <t>(12.283)</t>
  </si>
  <si>
    <t>0.002</t>
  </si>
  <si>
    <t>(34.966)</t>
  </si>
  <si>
    <t>0.325***</t>
  </si>
  <si>
    <t>(12.194)</t>
  </si>
  <si>
    <t>(16.283)</t>
  </si>
  <si>
    <t>(10.913)</t>
  </si>
  <si>
    <t>-0.046</t>
  </si>
  <si>
    <t>(40.375)</t>
  </si>
  <si>
    <t>0.000</t>
  </si>
  <si>
    <t>-10.764</t>
  </si>
  <si>
    <t>(6.582)</t>
  </si>
  <si>
    <t>5.017</t>
  </si>
  <si>
    <t>(3.109)</t>
  </si>
  <si>
    <t>-28.438***</t>
  </si>
  <si>
    <t>(5.917)</t>
  </si>
  <si>
    <t>6.060***</t>
  </si>
  <si>
    <t>(0.659)</t>
  </si>
  <si>
    <t>-39.044***</t>
  </si>
  <si>
    <t>(2.872)</t>
  </si>
  <si>
    <t>-30.589***</t>
  </si>
  <si>
    <t>(3.251)</t>
  </si>
  <si>
    <t>-30.319***</t>
  </si>
  <si>
    <t>(2.917)</t>
  </si>
  <si>
    <t>-13.448***</t>
  </si>
  <si>
    <t>(3.379)</t>
  </si>
  <si>
    <t>31.371***</t>
  </si>
  <si>
    <t>(0.099)</t>
  </si>
  <si>
    <t>2.441</t>
  </si>
  <si>
    <t>(4.877)</t>
  </si>
  <si>
    <t>-62.007***</t>
  </si>
  <si>
    <t>(1.497)</t>
  </si>
  <si>
    <t>0.967</t>
  </si>
  <si>
    <t>(6.460)</t>
  </si>
  <si>
    <t>0.657</t>
  </si>
  <si>
    <t>(16.962)</t>
  </si>
  <si>
    <t>-4.231*</t>
  </si>
  <si>
    <t>(2.569)</t>
  </si>
  <si>
    <t>-2.089</t>
  </si>
  <si>
    <t>(12.473)</t>
  </si>
  <si>
    <t>-0.644</t>
  </si>
  <si>
    <t>(6.530)</t>
  </si>
  <si>
    <t>-16.611</t>
  </si>
  <si>
    <t>(16.289)</t>
  </si>
  <si>
    <t>3.163</t>
  </si>
  <si>
    <t>(7.471)</t>
  </si>
  <si>
    <t>-5.328</t>
  </si>
  <si>
    <t>(3.635)</t>
  </si>
  <si>
    <t>-1.793</t>
  </si>
  <si>
    <t>(1.587)</t>
  </si>
  <si>
    <t>-0.139</t>
  </si>
  <si>
    <t>(77.598)</t>
  </si>
  <si>
    <t>0.037</t>
  </si>
  <si>
    <t>0.244</t>
  </si>
  <si>
    <t>(0.242)</t>
  </si>
  <si>
    <t>0.200</t>
  </si>
  <si>
    <t>(0.189)</t>
  </si>
  <si>
    <t>18.358***</t>
  </si>
  <si>
    <t>(0.485)</t>
  </si>
  <si>
    <t>30.691***</t>
  </si>
  <si>
    <t>(0.289)</t>
  </si>
  <si>
    <t>17.345***</t>
  </si>
  <si>
    <t>(0.152)</t>
  </si>
  <si>
    <t>17.102***</t>
  </si>
  <si>
    <t>(0.134)</t>
  </si>
  <si>
    <t>15.447***</t>
  </si>
  <si>
    <t>(0.478)</t>
  </si>
  <si>
    <t>-0.401**</t>
  </si>
  <si>
    <t>(0.157)</t>
  </si>
  <si>
    <t>-2.873***</t>
  </si>
  <si>
    <t>(0.441)</t>
  </si>
  <si>
    <t>-1.084***</t>
  </si>
  <si>
    <t>(0.262)</t>
  </si>
  <si>
    <t>-30.254***</t>
  </si>
  <si>
    <t>(3.925)</t>
  </si>
  <si>
    <t>-0.007</t>
  </si>
  <si>
    <t>(0.940)</t>
  </si>
  <si>
    <t>-0.022</t>
  </si>
  <si>
    <t>(1.407)</t>
  </si>
  <si>
    <t>-0.136</t>
  </si>
  <si>
    <t>(0.764)</t>
  </si>
  <si>
    <t>-0.012</t>
  </si>
  <si>
    <t>(2.184)</t>
  </si>
  <si>
    <t>(5.165)</t>
  </si>
  <si>
    <t>0.014</t>
  </si>
  <si>
    <t>(2.864)</t>
  </si>
  <si>
    <t>(4.593)</t>
  </si>
  <si>
    <t>-0.010</t>
  </si>
  <si>
    <t>(2.418)</t>
  </si>
  <si>
    <t>0.051</t>
  </si>
  <si>
    <t>(3.882)</t>
  </si>
  <si>
    <t>0.006</t>
  </si>
  <si>
    <t>(1.570)</t>
  </si>
  <si>
    <t>-0.143</t>
  </si>
  <si>
    <t>(19.604)</t>
  </si>
  <si>
    <t>Mod 1</t>
  </si>
  <si>
    <t>`</t>
  </si>
  <si>
    <t>Brand</t>
  </si>
  <si>
    <t>White</t>
  </si>
  <si>
    <t>Mint</t>
  </si>
  <si>
    <t>Fluoride</t>
  </si>
  <si>
    <t>brandid</t>
  </si>
  <si>
    <t>mint</t>
  </si>
  <si>
    <t>white</t>
  </si>
  <si>
    <t>fluoride</t>
  </si>
  <si>
    <t>kids</t>
  </si>
  <si>
    <t>count</t>
  </si>
  <si>
    <t>Aquafresh</t>
  </si>
  <si>
    <t>Colgate</t>
  </si>
  <si>
    <t>Crest</t>
  </si>
  <si>
    <t>Sensodyne</t>
  </si>
  <si>
    <t>Kids</t>
  </si>
  <si>
    <t>Product characteristics</t>
  </si>
  <si>
    <t>priceperpack</t>
  </si>
  <si>
    <t>price per oz</t>
  </si>
  <si>
    <t>Mod 2</t>
  </si>
  <si>
    <t>Mod 3</t>
  </si>
  <si>
    <t>Mod 5</t>
  </si>
  <si>
    <t>Mod 9</t>
  </si>
  <si>
    <t>Mod 7</t>
  </si>
  <si>
    <t>Mod 4</t>
  </si>
  <si>
    <t>Mod 6</t>
  </si>
  <si>
    <t>Estimates of $\beta^o$</t>
  </si>
  <si>
    <t>Model 1 (simple logit)</t>
  </si>
  <si>
    <t>Model 2 (mixed logit)</t>
  </si>
  <si>
    <t>Model 4 (mixed logit + M2+M3)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</si>
</sst>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mbria"/>
      <family val="1"/>
    </font>
    <font>
      <sz val="11"/>
      <color theme="1"/>
      <name val="Cambria"/>
      <family val="1"/>
    </font>
    <font>
      <sz val="9"/>
      <color theme="1"/>
      <name val="Cambria"/>
      <family val="1"/>
    </font>
    <font>
      <sz val="8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3" borderId="0" xfId="0" applyFill="1"/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2" borderId="0" xfId="0" applyFill="1"/>
    <xf numFmtId="164" fontId="5" fillId="0" borderId="0" xfId="0" applyNumberFormat="1" applyFont="1" applyAlignment="1">
      <alignment horizontal="center"/>
    </xf>
    <xf numFmtId="0" fontId="5" fillId="3" borderId="0" xfId="0" applyFont="1" applyFill="1" applyAlignment="1">
      <alignment horizontal="center"/>
    </xf>
    <xf numFmtId="164" fontId="6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151574</xdr:colOff>
      <xdr:row>6</xdr:row>
      <xdr:rowOff>56321</xdr:rowOff>
    </xdr:from>
    <xdr:ext cx="418704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3D516B4-D8CA-F7D8-5D07-DB9F18BF286A}"/>
                </a:ext>
              </a:extLst>
            </xdr:cNvPr>
            <xdr:cNvSpPr txBox="1"/>
          </xdr:nvSpPr>
          <xdr:spPr>
            <a:xfrm>
              <a:off x="10869270" y="1199321"/>
              <a:ext cx="41870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%∆</m:t>
                    </m:r>
                    <m:r>
                      <a:rPr lang="en-US" sz="14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𝒑</m:t>
                    </m:r>
                  </m:oMath>
                </m:oMathPara>
              </a14:m>
              <a:endParaRPr lang="en-US" sz="1400" b="1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3D516B4-D8CA-F7D8-5D07-DB9F18BF286A}"/>
                </a:ext>
              </a:extLst>
            </xdr:cNvPr>
            <xdr:cNvSpPr txBox="1"/>
          </xdr:nvSpPr>
          <xdr:spPr>
            <a:xfrm>
              <a:off x="10869270" y="1199321"/>
              <a:ext cx="41870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%∆</a:t>
              </a:r>
              <a:r>
                <a:rPr lang="en-US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𝒑</a:t>
              </a:r>
              <a:endParaRPr lang="en-US" sz="1400" b="1"/>
            </a:p>
          </xdr:txBody>
        </xdr:sp>
      </mc:Fallback>
    </mc:AlternateContent>
    <xdr:clientData/>
  </xdr:oneCellAnchor>
  <xdr:oneCellAnchor>
    <xdr:from>
      <xdr:col>18</xdr:col>
      <xdr:colOff>130038</xdr:colOff>
      <xdr:row>12</xdr:row>
      <xdr:rowOff>76199</xdr:rowOff>
    </xdr:from>
    <xdr:ext cx="415819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62B0E1E-888B-4412-A989-7DCB5E0B76EE}"/>
                </a:ext>
              </a:extLst>
            </xdr:cNvPr>
            <xdr:cNvSpPr txBox="1"/>
          </xdr:nvSpPr>
          <xdr:spPr>
            <a:xfrm>
              <a:off x="8710821" y="2362199"/>
              <a:ext cx="415819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%∆</m:t>
                    </m:r>
                    <m:r>
                      <a:rPr lang="en-US" sz="14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𝒒</m:t>
                    </m:r>
                  </m:oMath>
                </m:oMathPara>
              </a14:m>
              <a:endParaRPr lang="en-US" sz="1400" b="1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62B0E1E-888B-4412-A989-7DCB5E0B76EE}"/>
                </a:ext>
              </a:extLst>
            </xdr:cNvPr>
            <xdr:cNvSpPr txBox="1"/>
          </xdr:nvSpPr>
          <xdr:spPr>
            <a:xfrm>
              <a:off x="8710821" y="2362199"/>
              <a:ext cx="415819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%∆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𝒒</a:t>
              </a:r>
              <a:endParaRPr lang="en-US" sz="1400" b="1"/>
            </a:p>
          </xdr:txBody>
        </xdr:sp>
      </mc:Fallback>
    </mc:AlternateContent>
    <xdr:clientData/>
  </xdr:oneCellAnchor>
  <xdr:oneCellAnchor>
    <xdr:from>
      <xdr:col>45</xdr:col>
      <xdr:colOff>188017</xdr:colOff>
      <xdr:row>6</xdr:row>
      <xdr:rowOff>59634</xdr:rowOff>
    </xdr:from>
    <xdr:ext cx="418704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2F4BFC2-F2FA-4D26-AE83-64C6B13D4277}"/>
                </a:ext>
              </a:extLst>
            </xdr:cNvPr>
            <xdr:cNvSpPr txBox="1"/>
          </xdr:nvSpPr>
          <xdr:spPr>
            <a:xfrm>
              <a:off x="15096713" y="1202634"/>
              <a:ext cx="41870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%∆</m:t>
                    </m:r>
                    <m:r>
                      <a:rPr lang="en-US" sz="14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𝒑</m:t>
                    </m:r>
                  </m:oMath>
                </m:oMathPara>
              </a14:m>
              <a:endParaRPr lang="en-US" sz="1400" b="1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2F4BFC2-F2FA-4D26-AE83-64C6B13D4277}"/>
                </a:ext>
              </a:extLst>
            </xdr:cNvPr>
            <xdr:cNvSpPr txBox="1"/>
          </xdr:nvSpPr>
          <xdr:spPr>
            <a:xfrm>
              <a:off x="15096713" y="1202634"/>
              <a:ext cx="41870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%∆</a:t>
              </a:r>
              <a:r>
                <a:rPr lang="en-US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𝒑</a:t>
              </a:r>
              <a:endParaRPr lang="en-US" sz="1400" b="1"/>
            </a:p>
          </xdr:txBody>
        </xdr:sp>
      </mc:Fallback>
    </mc:AlternateContent>
    <xdr:clientData/>
  </xdr:oneCellAnchor>
  <xdr:oneCellAnchor>
    <xdr:from>
      <xdr:col>34</xdr:col>
      <xdr:colOff>188017</xdr:colOff>
      <xdr:row>6</xdr:row>
      <xdr:rowOff>59634</xdr:rowOff>
    </xdr:from>
    <xdr:ext cx="418704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F2662F6-BE55-43F9-9AC5-B0EE76EA7202}"/>
                </a:ext>
              </a:extLst>
            </xdr:cNvPr>
            <xdr:cNvSpPr txBox="1"/>
          </xdr:nvSpPr>
          <xdr:spPr>
            <a:xfrm>
              <a:off x="22194908" y="1202634"/>
              <a:ext cx="41870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%∆</m:t>
                    </m:r>
                    <m:r>
                      <a:rPr lang="en-US" sz="14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𝒑</m:t>
                    </m:r>
                  </m:oMath>
                </m:oMathPara>
              </a14:m>
              <a:endParaRPr lang="en-US" sz="1400" b="1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F2662F6-BE55-43F9-9AC5-B0EE76EA7202}"/>
                </a:ext>
              </a:extLst>
            </xdr:cNvPr>
            <xdr:cNvSpPr txBox="1"/>
          </xdr:nvSpPr>
          <xdr:spPr>
            <a:xfrm>
              <a:off x="22194908" y="1202634"/>
              <a:ext cx="41870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%∆</a:t>
              </a:r>
              <a:r>
                <a:rPr lang="en-US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𝒑</a:t>
              </a:r>
              <a:endParaRPr lang="en-US" sz="1400" b="1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_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od_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od_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mod_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mod_8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mod_9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mod_4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mod_6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mod_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tes"/>
      <sheetName val="estimates_step1"/>
      <sheetName val="elasticities"/>
    </sheetNames>
    <sheetDataSet>
      <sheetData sheetId="0">
        <row r="1">
          <cell r="B1" t="str">
            <v>coeficient</v>
          </cell>
          <cell r="C1" t="str">
            <v>var. name</v>
          </cell>
          <cell r="D1" t="str">
            <v>coefficient</v>
          </cell>
          <cell r="E1" t="str">
            <v>s.e.</v>
          </cell>
          <cell r="F1" t="str">
            <v>t-stat</v>
          </cell>
          <cell r="G1" t="str">
            <v>sig</v>
          </cell>
        </row>
        <row r="2">
          <cell r="A2">
            <v>0</v>
          </cell>
          <cell r="B2" t="str">
            <v>betaBar</v>
          </cell>
          <cell r="C2" t="str">
            <v>brand_Aquafresh</v>
          </cell>
          <cell r="D2">
            <v>-0.62985394410901063</v>
          </cell>
          <cell r="E2">
            <v>4.6805856377663803E-2</v>
          </cell>
          <cell r="F2">
            <v>-13.45673368364184</v>
          </cell>
          <cell r="G2" t="str">
            <v>***</v>
          </cell>
        </row>
        <row r="3">
          <cell r="A3">
            <v>1</v>
          </cell>
          <cell r="B3" t="str">
            <v>betaBar</v>
          </cell>
          <cell r="C3" t="str">
            <v>brand_Colgate</v>
          </cell>
          <cell r="D3">
            <v>0.71687081537477659</v>
          </cell>
          <cell r="E3">
            <v>3.592910797854363E-2</v>
          </cell>
          <cell r="F3">
            <v>19.952368864901459</v>
          </cell>
          <cell r="G3" t="str">
            <v>***</v>
          </cell>
        </row>
        <row r="4">
          <cell r="A4">
            <v>2</v>
          </cell>
          <cell r="B4" t="str">
            <v>betaBar</v>
          </cell>
          <cell r="C4" t="str">
            <v>brand_Sensodyne</v>
          </cell>
          <cell r="D4">
            <v>-4.0997184920111673E-2</v>
          </cell>
          <cell r="E4">
            <v>6.2130658387901147E-2</v>
          </cell>
          <cell r="F4">
            <v>-0.65985434540470211</v>
          </cell>
          <cell r="G4"/>
        </row>
        <row r="5">
          <cell r="A5">
            <v>3</v>
          </cell>
          <cell r="B5" t="str">
            <v>betaBar</v>
          </cell>
          <cell r="C5" t="str">
            <v>mint</v>
          </cell>
          <cell r="D5">
            <v>-4.0572226408170063E-2</v>
          </cell>
          <cell r="E5">
            <v>5.3977148724621872E-2</v>
          </cell>
          <cell r="F5">
            <v>-0.75165560550742649</v>
          </cell>
          <cell r="G5"/>
        </row>
        <row r="6">
          <cell r="A6">
            <v>4</v>
          </cell>
          <cell r="B6" t="str">
            <v>betaBar</v>
          </cell>
          <cell r="C6" t="str">
            <v>white</v>
          </cell>
          <cell r="D6">
            <v>-1.394824231576675</v>
          </cell>
          <cell r="E6">
            <v>5.6262273756505159E-2</v>
          </cell>
          <cell r="F6">
            <v>-24.791465727340999</v>
          </cell>
          <cell r="G6" t="str">
            <v>***</v>
          </cell>
        </row>
        <row r="7">
          <cell r="A7">
            <v>5</v>
          </cell>
          <cell r="B7" t="str">
            <v>betaBar</v>
          </cell>
          <cell r="C7" t="str">
            <v>fluoride</v>
          </cell>
          <cell r="D7">
            <v>-0.30560104007717059</v>
          </cell>
          <cell r="E7">
            <v>4.9887415209919288E-2</v>
          </cell>
          <cell r="F7">
            <v>-6.1258142718207393</v>
          </cell>
          <cell r="G7" t="str">
            <v>***</v>
          </cell>
        </row>
        <row r="8">
          <cell r="A8">
            <v>6</v>
          </cell>
          <cell r="B8" t="str">
            <v>betaBar</v>
          </cell>
          <cell r="C8" t="str">
            <v>kids</v>
          </cell>
          <cell r="D8">
            <v>-1.180675209323679</v>
          </cell>
          <cell r="E8">
            <v>8.9008256152129567E-2</v>
          </cell>
          <cell r="F8">
            <v>-13.26478307029983</v>
          </cell>
          <cell r="G8" t="str">
            <v>***</v>
          </cell>
        </row>
        <row r="9">
          <cell r="A9">
            <v>7</v>
          </cell>
          <cell r="B9" t="str">
            <v>betaBar</v>
          </cell>
          <cell r="C9" t="str">
            <v>sizeNorm</v>
          </cell>
          <cell r="D9">
            <v>-1.6158388794318861</v>
          </cell>
          <cell r="E9">
            <v>4.6409473839828429E-2</v>
          </cell>
          <cell r="F9">
            <v>-34.817004928963001</v>
          </cell>
          <cell r="G9" t="str">
            <v>***</v>
          </cell>
        </row>
        <row r="10">
          <cell r="A10">
            <v>8</v>
          </cell>
          <cell r="B10" t="str">
            <v>betaBar</v>
          </cell>
          <cell r="C10" t="str">
            <v>discount</v>
          </cell>
          <cell r="D10">
            <v>1.2215550018936309E-2</v>
          </cell>
          <cell r="E10">
            <v>3.9432958262500879E-2</v>
          </cell>
          <cell r="F10">
            <v>0.30978020816036</v>
          </cell>
          <cell r="G10"/>
        </row>
        <row r="11">
          <cell r="A11">
            <v>9</v>
          </cell>
          <cell r="B11" t="str">
            <v>betaBar</v>
          </cell>
          <cell r="C11" t="str">
            <v>familypack</v>
          </cell>
          <cell r="D11">
            <v>0.19674920198885931</v>
          </cell>
          <cell r="E11">
            <v>3.1272377326153317E-2</v>
          </cell>
          <cell r="F11">
            <v>6.2914693033048197</v>
          </cell>
          <cell r="G11" t="str">
            <v>***</v>
          </cell>
        </row>
        <row r="12">
          <cell r="A12">
            <v>10</v>
          </cell>
          <cell r="B12" t="str">
            <v>betaBar</v>
          </cell>
          <cell r="C12" t="str">
            <v>priceperoz</v>
          </cell>
          <cell r="D12">
            <v>-15.677803197498999</v>
          </cell>
          <cell r="E12">
            <v>0.79037812913077155</v>
          </cell>
          <cell r="F12">
            <v>-19.835826194660601</v>
          </cell>
          <cell r="G12" t="str">
            <v>***</v>
          </cell>
        </row>
      </sheetData>
      <sheetData sheetId="1"/>
      <sheetData sheetId="2">
        <row r="2">
          <cell r="C2">
            <v>-7.2840627494635379</v>
          </cell>
          <cell r="D2">
            <v>3.8451081805552851</v>
          </cell>
          <cell r="E2">
            <v>4.3686203728674267E-2</v>
          </cell>
          <cell r="F2">
            <v>0.6506849760933392</v>
          </cell>
          <cell r="G2">
            <v>0.2090679064639766</v>
          </cell>
          <cell r="H2">
            <v>1.228973520588984</v>
          </cell>
          <cell r="I2">
            <v>4.6450324079527393E-2</v>
          </cell>
          <cell r="J2">
            <v>1.1360115636674899</v>
          </cell>
          <cell r="K2">
            <v>6.0317368362166274E-3</v>
          </cell>
          <cell r="L2">
            <v>0.24430743734921681</v>
          </cell>
        </row>
        <row r="3">
          <cell r="C3">
            <v>1.1454617792956221</v>
          </cell>
          <cell r="D3">
            <v>-3.613449824972057</v>
          </cell>
          <cell r="E3">
            <v>3.0971121656486651E-2</v>
          </cell>
          <cell r="F3">
            <v>0.47267050385730403</v>
          </cell>
          <cell r="G3">
            <v>0.15031523016382561</v>
          </cell>
          <cell r="H3">
            <v>0.88490359403329066</v>
          </cell>
          <cell r="I3">
            <v>3.679020868773402E-2</v>
          </cell>
          <cell r="J3">
            <v>0.85964737228225141</v>
          </cell>
          <cell r="K3">
            <v>4.7680105668657397E-3</v>
          </cell>
          <cell r="L3">
            <v>0.17931369648880299</v>
          </cell>
        </row>
        <row r="4">
          <cell r="C4">
            <v>2.4626232840784388</v>
          </cell>
          <cell r="D4">
            <v>5.86055261298291</v>
          </cell>
          <cell r="E4">
            <v>-16.184314553412051</v>
          </cell>
          <cell r="F4">
            <v>1.189363746493902</v>
          </cell>
          <cell r="G4">
            <v>0.46629446707074218</v>
          </cell>
          <cell r="H4">
            <v>2.0181057663396031</v>
          </cell>
          <cell r="I4">
            <v>0.121798159198494</v>
          </cell>
          <cell r="J4">
            <v>1.917397680836632</v>
          </cell>
          <cell r="K4">
            <v>1.6286763388062349E-2</v>
          </cell>
          <cell r="L4">
            <v>0.50221631817682522</v>
          </cell>
        </row>
        <row r="5">
          <cell r="C5">
            <v>1.9068739629658951</v>
          </cell>
          <cell r="D5">
            <v>4.6498363869020594</v>
          </cell>
          <cell r="E5">
            <v>6.1831848663402959E-2</v>
          </cell>
          <cell r="F5">
            <v>-10.16854165964174</v>
          </cell>
          <cell r="G5">
            <v>0.28989805374799382</v>
          </cell>
          <cell r="H5">
            <v>1.4589744103074569</v>
          </cell>
          <cell r="I5">
            <v>7.5924566665735882E-2</v>
          </cell>
          <cell r="J5">
            <v>1.48409619401908</v>
          </cell>
          <cell r="K5">
            <v>9.8149561575273155E-3</v>
          </cell>
          <cell r="L5">
            <v>0.36947640795964592</v>
          </cell>
        </row>
        <row r="6">
          <cell r="C6">
            <v>2.239486928095983</v>
          </cell>
          <cell r="D6">
            <v>5.4049553171362783</v>
          </cell>
          <cell r="E6">
            <v>8.8606942117320564E-2</v>
          </cell>
          <cell r="F6">
            <v>1.0596324548756499</v>
          </cell>
          <cell r="G6">
            <v>-14.06668769325929</v>
          </cell>
          <cell r="H6">
            <v>1.8908582605949189</v>
          </cell>
          <cell r="I6">
            <v>0.1183329833873753</v>
          </cell>
          <cell r="J6">
            <v>1.76860906893471</v>
          </cell>
          <cell r="K6">
            <v>1.2059170066059249E-2</v>
          </cell>
          <cell r="L6">
            <v>0.43593397222135949</v>
          </cell>
        </row>
        <row r="7">
          <cell r="C7">
            <v>1.7401609779672931</v>
          </cell>
          <cell r="D7">
            <v>4.2060150206078326</v>
          </cell>
          <cell r="E7">
            <v>5.0691734154724888E-2</v>
          </cell>
          <cell r="F7">
            <v>0.70492573377215195</v>
          </cell>
          <cell r="G7">
            <v>0.24994514983304991</v>
          </cell>
          <cell r="H7">
            <v>-9.8024481820156097</v>
          </cell>
          <cell r="I7">
            <v>6.1610262181431563E-2</v>
          </cell>
          <cell r="J7">
            <v>1.3363829350997429</v>
          </cell>
          <cell r="K7">
            <v>6.9914463520867349E-3</v>
          </cell>
          <cell r="L7">
            <v>0.29884662707968018</v>
          </cell>
        </row>
        <row r="8">
          <cell r="C8">
            <v>2.1934107791622339</v>
          </cell>
          <cell r="D8">
            <v>5.8316498097148708</v>
          </cell>
          <cell r="E8">
            <v>0.1020277419339374</v>
          </cell>
          <cell r="F8">
            <v>1.223382707314479</v>
          </cell>
          <cell r="G8">
            <v>0.52164599527344546</v>
          </cell>
          <cell r="H8">
            <v>2.054647774240892</v>
          </cell>
          <cell r="I8">
            <v>-16.821592707416691</v>
          </cell>
          <cell r="J8">
            <v>1.966965003315075</v>
          </cell>
          <cell r="K8">
            <v>1.7917808690437249E-2</v>
          </cell>
          <cell r="L8">
            <v>0.54574136471611912</v>
          </cell>
        </row>
        <row r="9">
          <cell r="C9">
            <v>1.620572897173798</v>
          </cell>
          <cell r="D9">
            <v>4.1165568705388402</v>
          </cell>
          <cell r="E9">
            <v>4.852263112518812E-2</v>
          </cell>
          <cell r="F9">
            <v>0.72243147817066611</v>
          </cell>
          <cell r="G9">
            <v>0.23553557159225499</v>
          </cell>
          <cell r="H9">
            <v>1.3463867858008871</v>
          </cell>
          <cell r="I9">
            <v>5.9422542114945062E-2</v>
          </cell>
          <cell r="J9">
            <v>-8.1769519735500928</v>
          </cell>
          <cell r="K9">
            <v>7.1778849170554219E-3</v>
          </cell>
          <cell r="L9">
            <v>0.26005469190631231</v>
          </cell>
        </row>
        <row r="10">
          <cell r="C10">
            <v>2.3472044430677088</v>
          </cell>
          <cell r="D10">
            <v>6.2283599456101761</v>
          </cell>
          <cell r="E10">
            <v>0.112431924850161</v>
          </cell>
          <cell r="F10">
            <v>1.3033038793646929</v>
          </cell>
          <cell r="G10">
            <v>0.43809146474994198</v>
          </cell>
          <cell r="H10">
            <v>1.921448121163716</v>
          </cell>
          <cell r="I10">
            <v>0.14765977549141929</v>
          </cell>
          <cell r="J10">
            <v>1.958029385594245</v>
          </cell>
          <cell r="K10">
            <v>-16.25019858632001</v>
          </cell>
          <cell r="L10">
            <v>0.45576691543701209</v>
          </cell>
        </row>
        <row r="11">
          <cell r="C11">
            <v>2.1968954242054042</v>
          </cell>
          <cell r="D11">
            <v>5.412702031753545</v>
          </cell>
          <cell r="E11">
            <v>8.0114262898482669E-2</v>
          </cell>
          <cell r="F11">
            <v>1.1337262421948151</v>
          </cell>
          <cell r="G11">
            <v>0.36595884599818401</v>
          </cell>
          <cell r="H11">
            <v>1.897903622245031</v>
          </cell>
          <cell r="I11">
            <v>0.1039269886736618</v>
          </cell>
          <cell r="J11">
            <v>1.6392740748440831</v>
          </cell>
          <cell r="K11">
            <v>1.053190562232395E-2</v>
          </cell>
          <cell r="L11">
            <v>-12.655110830424681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tes"/>
      <sheetName val="estimates_step1"/>
      <sheetName val="elasticities"/>
    </sheetNames>
    <sheetDataSet>
      <sheetData sheetId="0">
        <row r="1">
          <cell r="B1" t="str">
            <v>coeficient</v>
          </cell>
          <cell r="C1" t="str">
            <v>var. name</v>
          </cell>
          <cell r="D1" t="str">
            <v>coefficient</v>
          </cell>
          <cell r="E1" t="str">
            <v>s.e.</v>
          </cell>
          <cell r="F1" t="str">
            <v>t-stat</v>
          </cell>
          <cell r="G1" t="str">
            <v>sig</v>
          </cell>
        </row>
        <row r="2">
          <cell r="A2">
            <v>0</v>
          </cell>
          <cell r="B2" t="str">
            <v>betaBar</v>
          </cell>
          <cell r="C2" t="str">
            <v>brand_Aquafresh</v>
          </cell>
          <cell r="D2">
            <v>-1.2560026054302269</v>
          </cell>
          <cell r="E2">
            <v>5.2148680059384861E-2</v>
          </cell>
          <cell r="F2">
            <v>-24.085031567432601</v>
          </cell>
          <cell r="G2" t="str">
            <v>***</v>
          </cell>
        </row>
        <row r="3">
          <cell r="A3">
            <v>1</v>
          </cell>
          <cell r="B3" t="str">
            <v>betaBar</v>
          </cell>
          <cell r="C3" t="str">
            <v>brand_Colgate</v>
          </cell>
          <cell r="D3">
            <v>1.377985607976173</v>
          </cell>
          <cell r="E3">
            <v>8.0920001374245848E-2</v>
          </cell>
          <cell r="F3">
            <v>17.028986462854171</v>
          </cell>
          <cell r="G3" t="str">
            <v>***</v>
          </cell>
        </row>
        <row r="4">
          <cell r="A4">
            <v>2</v>
          </cell>
          <cell r="B4" t="str">
            <v>betaBar</v>
          </cell>
          <cell r="C4" t="str">
            <v>brand_Sensodyne</v>
          </cell>
          <cell r="D4">
            <v>-1.3301843127918549</v>
          </cell>
          <cell r="E4">
            <v>0.14153322863307721</v>
          </cell>
          <cell r="F4">
            <v>-9.3983888139818959</v>
          </cell>
          <cell r="G4" t="str">
            <v>***</v>
          </cell>
        </row>
        <row r="5">
          <cell r="A5">
            <v>3</v>
          </cell>
          <cell r="B5" t="str">
            <v>betaBar</v>
          </cell>
          <cell r="C5" t="str">
            <v>mint</v>
          </cell>
          <cell r="D5">
            <v>0.55402026674230098</v>
          </cell>
          <cell r="E5">
            <v>4.4868328520698643E-2</v>
          </cell>
          <cell r="F5">
            <v>12.34769123362196</v>
          </cell>
          <cell r="G5" t="str">
            <v>***</v>
          </cell>
        </row>
        <row r="6">
          <cell r="A6">
            <v>4</v>
          </cell>
          <cell r="B6" t="str">
            <v>betaBar</v>
          </cell>
          <cell r="C6" t="str">
            <v>white</v>
          </cell>
          <cell r="D6">
            <v>-2.887225500501156</v>
          </cell>
          <cell r="E6">
            <v>6.0651829035854539E-2</v>
          </cell>
          <cell r="F6">
            <v>-47.603271762742096</v>
          </cell>
          <cell r="G6" t="str">
            <v>***</v>
          </cell>
        </row>
        <row r="7">
          <cell r="A7">
            <v>5</v>
          </cell>
          <cell r="B7" t="str">
            <v>betaBar</v>
          </cell>
          <cell r="C7" t="str">
            <v>fluoride</v>
          </cell>
          <cell r="D7">
            <v>-0.76692583700956329</v>
          </cell>
          <cell r="E7">
            <v>2.486791315894683E-2</v>
          </cell>
          <cell r="F7">
            <v>-30.83997567900639</v>
          </cell>
          <cell r="G7" t="str">
            <v>***</v>
          </cell>
        </row>
        <row r="8">
          <cell r="A8">
            <v>6</v>
          </cell>
          <cell r="B8" t="str">
            <v>betaBar</v>
          </cell>
          <cell r="C8" t="str">
            <v>kids</v>
          </cell>
          <cell r="D8">
            <v>-1.992883402501437</v>
          </cell>
          <cell r="E8">
            <v>0.16385826655268121</v>
          </cell>
          <cell r="F8">
            <v>-12.162239015635601</v>
          </cell>
          <cell r="G8" t="str">
            <v>***</v>
          </cell>
        </row>
        <row r="9">
          <cell r="A9">
            <v>7</v>
          </cell>
          <cell r="B9" t="str">
            <v>betaBar</v>
          </cell>
          <cell r="C9" t="str">
            <v>sizeNorm</v>
          </cell>
          <cell r="D9">
            <v>-3.354341789852664</v>
          </cell>
          <cell r="E9">
            <v>7.299713814330834E-2</v>
          </cell>
          <cell r="F9">
            <v>-45.951689000018114</v>
          </cell>
          <cell r="G9" t="str">
            <v>***</v>
          </cell>
        </row>
        <row r="10">
          <cell r="A10">
            <v>8</v>
          </cell>
          <cell r="B10" t="str">
            <v>betaBar</v>
          </cell>
          <cell r="C10" t="str">
            <v>discount</v>
          </cell>
          <cell r="D10">
            <v>0.45418113191105092</v>
          </cell>
          <cell r="E10">
            <v>0.1124283312273085</v>
          </cell>
          <cell r="F10">
            <v>4.039739156074317</v>
          </cell>
          <cell r="G10" t="str">
            <v>***</v>
          </cell>
        </row>
        <row r="11">
          <cell r="A11">
            <v>9</v>
          </cell>
          <cell r="B11" t="str">
            <v>betaBar</v>
          </cell>
          <cell r="C11" t="str">
            <v>familypack</v>
          </cell>
          <cell r="D11">
            <v>0.46257059144963492</v>
          </cell>
          <cell r="E11">
            <v>0.10023454598684491</v>
          </cell>
          <cell r="F11">
            <v>4.6148818942158343</v>
          </cell>
          <cell r="G11" t="str">
            <v>***</v>
          </cell>
        </row>
        <row r="12">
          <cell r="A12">
            <v>10</v>
          </cell>
          <cell r="B12" t="str">
            <v>betaBar</v>
          </cell>
          <cell r="C12" t="str">
            <v>priceperoz</v>
          </cell>
          <cell r="D12">
            <v>-31.980000117579749</v>
          </cell>
          <cell r="E12">
            <v>1.718243533258534</v>
          </cell>
          <cell r="F12">
            <v>-18.612029958833499</v>
          </cell>
          <cell r="G12" t="str">
            <v>***</v>
          </cell>
        </row>
        <row r="13">
          <cell r="A13">
            <v>11</v>
          </cell>
          <cell r="B13" t="str">
            <v>betaO</v>
          </cell>
          <cell r="C13" t="str">
            <v>priceperoz_inc</v>
          </cell>
          <cell r="D13">
            <v>15.34450315892069</v>
          </cell>
          <cell r="E13">
            <v>6.4910257588613716</v>
          </cell>
          <cell r="F13">
            <v>2.3639565962240709</v>
          </cell>
          <cell r="G13" t="str">
            <v>**</v>
          </cell>
        </row>
        <row r="14">
          <cell r="A14">
            <v>12</v>
          </cell>
          <cell r="B14" t="str">
            <v>betaO</v>
          </cell>
          <cell r="C14" t="str">
            <v>mint_purchase_InStore</v>
          </cell>
          <cell r="D14">
            <v>-1.289174434142613</v>
          </cell>
          <cell r="E14">
            <v>9.8888123141880863E-2</v>
          </cell>
          <cell r="F14">
            <v>-13.036696351218589</v>
          </cell>
          <cell r="G14" t="str">
            <v>***</v>
          </cell>
        </row>
        <row r="15">
          <cell r="A15">
            <v>13</v>
          </cell>
          <cell r="B15" t="str">
            <v>betaO</v>
          </cell>
          <cell r="C15" t="str">
            <v>fluoride_purchase_InStore</v>
          </cell>
          <cell r="D15">
            <v>0.27427744014991529</v>
          </cell>
          <cell r="E15">
            <v>1.6346119462368799E-2</v>
          </cell>
          <cell r="F15">
            <v>16.779361045374891</v>
          </cell>
          <cell r="G15" t="str">
            <v>***</v>
          </cell>
        </row>
        <row r="16">
          <cell r="A16">
            <v>14</v>
          </cell>
          <cell r="B16" t="str">
            <v>betaO</v>
          </cell>
          <cell r="C16" t="str">
            <v>kids_purchase_InStore</v>
          </cell>
          <cell r="D16">
            <v>-1.164048695885836</v>
          </cell>
          <cell r="E16">
            <v>6.8962847246505671E-2</v>
          </cell>
          <cell r="F16">
            <v>-16.879359573495829</v>
          </cell>
          <cell r="G16" t="str">
            <v>***</v>
          </cell>
        </row>
        <row r="17">
          <cell r="A17">
            <v>15</v>
          </cell>
          <cell r="B17" t="str">
            <v>betaO</v>
          </cell>
          <cell r="C17" t="str">
            <v>sizeNorm_purchase_InStore</v>
          </cell>
          <cell r="D17">
            <v>7.8359606581977388E-3</v>
          </cell>
          <cell r="E17">
            <v>0.13312750214329211</v>
          </cell>
          <cell r="F17">
            <v>5.886056999524774E-2</v>
          </cell>
          <cell r="G17"/>
        </row>
        <row r="18">
          <cell r="A18">
            <v>16</v>
          </cell>
          <cell r="B18" t="str">
            <v>betaO</v>
          </cell>
          <cell r="C18" t="str">
            <v>discount_purchase_InStore</v>
          </cell>
          <cell r="D18">
            <v>-0.24646221886049691</v>
          </cell>
          <cell r="E18">
            <v>1.5517869600226671E-2</v>
          </cell>
          <cell r="F18">
            <v>-15.88247776337138</v>
          </cell>
          <cell r="G18" t="str">
            <v>***</v>
          </cell>
        </row>
        <row r="19">
          <cell r="A19">
            <v>17</v>
          </cell>
          <cell r="B19" t="str">
            <v>betaU</v>
          </cell>
          <cell r="C19" t="str">
            <v>brand_Aquafresh</v>
          </cell>
          <cell r="D19">
            <v>0.67872717722266784</v>
          </cell>
          <cell r="E19">
            <v>0.34110730838185588</v>
          </cell>
          <cell r="F19">
            <v>1.989776121896691</v>
          </cell>
          <cell r="G19" t="str">
            <v>**</v>
          </cell>
        </row>
        <row r="20">
          <cell r="A20">
            <v>18</v>
          </cell>
          <cell r="B20" t="str">
            <v>betaU</v>
          </cell>
          <cell r="C20" t="str">
            <v>brand_Colgate</v>
          </cell>
          <cell r="D20">
            <v>-0.1970286703691416</v>
          </cell>
          <cell r="E20">
            <v>1.210398517813158</v>
          </cell>
          <cell r="F20">
            <v>-0.16277999970217721</v>
          </cell>
          <cell r="G20"/>
        </row>
        <row r="21">
          <cell r="A21">
            <v>19</v>
          </cell>
          <cell r="B21" t="str">
            <v>betaU</v>
          </cell>
          <cell r="C21" t="str">
            <v>brand_Sensodyne</v>
          </cell>
          <cell r="D21">
            <v>-2.1580858359272939</v>
          </cell>
          <cell r="E21">
            <v>0.31938004808918491</v>
          </cell>
          <cell r="F21">
            <v>-6.7571091207446434</v>
          </cell>
          <cell r="G21" t="str">
            <v>***</v>
          </cell>
        </row>
        <row r="22">
          <cell r="A22">
            <v>20</v>
          </cell>
          <cell r="B22" t="str">
            <v>betaU</v>
          </cell>
          <cell r="C22" t="str">
            <v>mint</v>
          </cell>
          <cell r="D22">
            <v>0.81347359116013529</v>
          </cell>
          <cell r="E22">
            <v>0.33276267422681338</v>
          </cell>
          <cell r="F22">
            <v>2.444605883307891</v>
          </cell>
          <cell r="G22" t="str">
            <v>**</v>
          </cell>
        </row>
        <row r="23">
          <cell r="A23">
            <v>21</v>
          </cell>
          <cell r="B23" t="str">
            <v>betaU</v>
          </cell>
          <cell r="C23" t="str">
            <v>white</v>
          </cell>
          <cell r="D23">
            <v>-9.9987501753740951E-2</v>
          </cell>
          <cell r="E23">
            <v>0.55740282844860778</v>
          </cell>
          <cell r="F23">
            <v>-0.17938104482180561</v>
          </cell>
          <cell r="G23"/>
        </row>
        <row r="24">
          <cell r="A24">
            <v>22</v>
          </cell>
          <cell r="B24" t="str">
            <v>betaU</v>
          </cell>
          <cell r="C24" t="str">
            <v>fluoride</v>
          </cell>
          <cell r="D24">
            <v>0.42141457696654488</v>
          </cell>
          <cell r="E24">
            <v>0.40895033343675319</v>
          </cell>
          <cell r="F24">
            <v>1.030478624201242</v>
          </cell>
          <cell r="G24"/>
        </row>
        <row r="25">
          <cell r="A25">
            <v>23</v>
          </cell>
          <cell r="B25" t="str">
            <v>betaU</v>
          </cell>
          <cell r="C25" t="str">
            <v>kids</v>
          </cell>
          <cell r="D25">
            <v>-0.2291542650938112</v>
          </cell>
          <cell r="E25">
            <v>0.24760647078797529</v>
          </cell>
          <cell r="F25">
            <v>-0.92547769193816942</v>
          </cell>
          <cell r="G25"/>
        </row>
        <row r="26">
          <cell r="A26">
            <v>24</v>
          </cell>
          <cell r="B26" t="str">
            <v>betaU</v>
          </cell>
          <cell r="C26" t="str">
            <v>sizeNorm</v>
          </cell>
          <cell r="D26">
            <v>0.86120059723630571</v>
          </cell>
          <cell r="E26">
            <v>0.81385249646993163</v>
          </cell>
          <cell r="F26">
            <v>1.058177742246593</v>
          </cell>
          <cell r="G26"/>
        </row>
        <row r="27">
          <cell r="A27">
            <v>25</v>
          </cell>
          <cell r="B27" t="str">
            <v>betaU</v>
          </cell>
          <cell r="C27" t="str">
            <v>discount</v>
          </cell>
          <cell r="D27">
            <v>-1.3339121871080459</v>
          </cell>
          <cell r="E27">
            <v>0.41682952565587889</v>
          </cell>
          <cell r="F27">
            <v>-3.2001384379120998</v>
          </cell>
          <cell r="G27" t="str">
            <v>***</v>
          </cell>
        </row>
        <row r="28">
          <cell r="A28">
            <v>26</v>
          </cell>
          <cell r="B28" t="str">
            <v>betaU</v>
          </cell>
          <cell r="C28" t="str">
            <v>familypack</v>
          </cell>
          <cell r="D28">
            <v>0.85521908977449967</v>
          </cell>
          <cell r="E28">
            <v>0.34643979198462482</v>
          </cell>
          <cell r="F28">
            <v>2.4685937053456461</v>
          </cell>
          <cell r="G28" t="str">
            <v>**</v>
          </cell>
        </row>
        <row r="29">
          <cell r="A29">
            <v>27</v>
          </cell>
          <cell r="B29" t="str">
            <v>betaU</v>
          </cell>
          <cell r="C29" t="str">
            <v>priceperoz</v>
          </cell>
          <cell r="D29">
            <v>-3.938185361703288</v>
          </cell>
          <cell r="E29">
            <v>0.2585021717135762</v>
          </cell>
          <cell r="F29">
            <v>-15.2346316303557</v>
          </cell>
          <cell r="G29" t="str">
            <v>***</v>
          </cell>
        </row>
      </sheetData>
      <sheetData sheetId="1"/>
      <sheetData sheetId="2">
        <row r="2">
          <cell r="C2">
            <v>-7.0498469507266819</v>
          </cell>
          <cell r="D2">
            <v>3.7749935724927961</v>
          </cell>
          <cell r="E2">
            <v>2.02569107767443E-2</v>
          </cell>
          <cell r="F2">
            <v>0.67994936882274826</v>
          </cell>
          <cell r="G2">
            <v>0.1762776690308836</v>
          </cell>
          <cell r="H2">
            <v>0.70156470212017996</v>
          </cell>
          <cell r="I2">
            <v>4.9690770794731567E-2</v>
          </cell>
          <cell r="J2">
            <v>1.422013023943115</v>
          </cell>
          <cell r="K2">
            <v>7.9498296811554743E-3</v>
          </cell>
          <cell r="L2">
            <v>0.27539201037896488</v>
          </cell>
        </row>
        <row r="3">
          <cell r="C3">
            <v>1.1473320378789931</v>
          </cell>
          <cell r="D3">
            <v>-3.3900468093812131</v>
          </cell>
          <cell r="E3">
            <v>1.6537309908882549E-2</v>
          </cell>
          <cell r="F3">
            <v>0.50680824337175734</v>
          </cell>
          <cell r="G3">
            <v>0.1180541723027462</v>
          </cell>
          <cell r="H3">
            <v>0.5244298259334037</v>
          </cell>
          <cell r="I3">
            <v>3.9843713134510683E-2</v>
          </cell>
          <cell r="J3">
            <v>0.95202901982245847</v>
          </cell>
          <cell r="K3">
            <v>6.6750986319517704E-3</v>
          </cell>
          <cell r="L3">
            <v>0.18123984278835101</v>
          </cell>
        </row>
        <row r="4">
          <cell r="C4">
            <v>2.2274141892892811</v>
          </cell>
          <cell r="D4">
            <v>5.9830099825337362</v>
          </cell>
          <cell r="E4">
            <v>-22.61457979225014</v>
          </cell>
          <cell r="F4">
            <v>2.0295761892645339</v>
          </cell>
          <cell r="G4">
            <v>2.05264373082984</v>
          </cell>
          <cell r="H4">
            <v>2.0868365034093461</v>
          </cell>
          <cell r="I4">
            <v>0.82891976681766588</v>
          </cell>
          <cell r="J4">
            <v>2.7257821134552969</v>
          </cell>
          <cell r="K4">
            <v>0.92922280317782158</v>
          </cell>
          <cell r="L4">
            <v>1.7229533665822661</v>
          </cell>
        </row>
        <row r="5">
          <cell r="C5">
            <v>1.9770324347434509</v>
          </cell>
          <cell r="D5">
            <v>4.8485065329869252</v>
          </cell>
          <cell r="E5">
            <v>5.3667925939534032E-2</v>
          </cell>
          <cell r="F5">
            <v>-10.512543410606799</v>
          </cell>
          <cell r="G5">
            <v>0.23123647444225001</v>
          </cell>
          <cell r="H5">
            <v>0.96193855157479369</v>
          </cell>
          <cell r="I5">
            <v>6.3372828869383044E-2</v>
          </cell>
          <cell r="J5">
            <v>1.943550100473626</v>
          </cell>
          <cell r="K5">
            <v>5.3346935856045212E-2</v>
          </cell>
          <cell r="L5">
            <v>0.44974196050316528</v>
          </cell>
        </row>
        <row r="6">
          <cell r="C6">
            <v>2.418765595129778</v>
          </cell>
          <cell r="D6">
            <v>5.3297264547520804</v>
          </cell>
          <cell r="E6">
            <v>0.25614288329081059</v>
          </cell>
          <cell r="F6">
            <v>1.0912282569651801</v>
          </cell>
          <cell r="G6">
            <v>-14.353166860521981</v>
          </cell>
          <cell r="H6">
            <v>1.0462743271384589</v>
          </cell>
          <cell r="I6">
            <v>0.20407373955168939</v>
          </cell>
          <cell r="J6">
            <v>2.1034740468637421</v>
          </cell>
          <cell r="K6">
            <v>7.7970094607071452E-2</v>
          </cell>
          <cell r="L6">
            <v>0.69111919301540425</v>
          </cell>
        </row>
        <row r="7">
          <cell r="C7">
            <v>0.99887649605902984</v>
          </cell>
          <cell r="D7">
            <v>2.456736300102746</v>
          </cell>
          <cell r="E7">
            <v>2.7021205609745219E-2</v>
          </cell>
          <cell r="F7">
            <v>0.47103608083285708</v>
          </cell>
          <cell r="G7">
            <v>0.1085658281314755</v>
          </cell>
          <cell r="H7">
            <v>-5.8867752175367798</v>
          </cell>
          <cell r="I7">
            <v>0.15068827374167101</v>
          </cell>
          <cell r="J7">
            <v>0.79108365810171288</v>
          </cell>
          <cell r="K7">
            <v>1.205617722018538E-2</v>
          </cell>
          <cell r="L7">
            <v>0.19707311318013279</v>
          </cell>
        </row>
        <row r="8">
          <cell r="C8">
            <v>1.3330298778354901</v>
          </cell>
          <cell r="D8">
            <v>3.51682736680341</v>
          </cell>
          <cell r="E8">
            <v>0.2022315355692145</v>
          </cell>
          <cell r="F8">
            <v>0.58469586777778004</v>
          </cell>
          <cell r="G8">
            <v>0.39898336555776232</v>
          </cell>
          <cell r="H8">
            <v>2.8392232573780132</v>
          </cell>
          <cell r="I8">
            <v>-12.548845639596029</v>
          </cell>
          <cell r="J8">
            <v>1.513092178644087</v>
          </cell>
          <cell r="K8">
            <v>0.14862967670071581</v>
          </cell>
          <cell r="L8">
            <v>0.43458158156939458</v>
          </cell>
        </row>
        <row r="9">
          <cell r="C9">
            <v>1.904971877082815</v>
          </cell>
          <cell r="D9">
            <v>4.1962589154498859</v>
          </cell>
          <cell r="E9">
            <v>3.3208431634183501E-2</v>
          </cell>
          <cell r="F9">
            <v>0.89545448396513483</v>
          </cell>
          <cell r="G9">
            <v>0.20536464042783051</v>
          </cell>
          <cell r="H9">
            <v>0.74432626429852955</v>
          </cell>
          <cell r="I9">
            <v>7.5559005102443969E-2</v>
          </cell>
          <cell r="J9">
            <v>-8.2143421993062624</v>
          </cell>
          <cell r="K9">
            <v>1.9858392961146349E-2</v>
          </cell>
          <cell r="L9">
            <v>0.30880958747032228</v>
          </cell>
        </row>
        <row r="10">
          <cell r="C10">
            <v>2.7905450580677549</v>
          </cell>
          <cell r="D10">
            <v>7.7093186691657589</v>
          </cell>
          <cell r="E10">
            <v>2.966356249566807</v>
          </cell>
          <cell r="F10">
            <v>6.4402611042937226</v>
          </cell>
          <cell r="G10">
            <v>1.994632048536561</v>
          </cell>
          <cell r="H10">
            <v>2.9723282853463089</v>
          </cell>
          <cell r="I10">
            <v>1.9447894864078961</v>
          </cell>
          <cell r="J10">
            <v>5.2034372394414143</v>
          </cell>
          <cell r="K10">
            <v>-36.788528502691918</v>
          </cell>
          <cell r="L10">
            <v>2.2850538628348369</v>
          </cell>
        </row>
        <row r="11">
          <cell r="C11">
            <v>2.5447501275542912</v>
          </cell>
          <cell r="D11">
            <v>5.5102915848492806</v>
          </cell>
          <cell r="E11">
            <v>0.14479033224386231</v>
          </cell>
          <cell r="F11">
            <v>1.429288823684514</v>
          </cell>
          <cell r="G11">
            <v>0.46542561237006919</v>
          </cell>
          <cell r="H11">
            <v>1.2790193700402861</v>
          </cell>
          <cell r="I11">
            <v>0.14969282153574109</v>
          </cell>
          <cell r="J11">
            <v>2.13009802160121</v>
          </cell>
          <cell r="K11">
            <v>6.015324146091143E-2</v>
          </cell>
          <cell r="L11">
            <v>-13.57860426438191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tes"/>
      <sheetName val="estimates_step1"/>
      <sheetName val="elasticities"/>
    </sheetNames>
    <sheetDataSet>
      <sheetData sheetId="0">
        <row r="1">
          <cell r="B1" t="str">
            <v>coeficient</v>
          </cell>
          <cell r="C1" t="str">
            <v>var. name</v>
          </cell>
          <cell r="D1" t="str">
            <v>coefficient</v>
          </cell>
          <cell r="E1" t="str">
            <v>s.e.</v>
          </cell>
          <cell r="F1" t="str">
            <v>t-stat</v>
          </cell>
          <cell r="G1" t="str">
            <v>sig</v>
          </cell>
        </row>
        <row r="2">
          <cell r="A2">
            <v>0</v>
          </cell>
          <cell r="B2" t="str">
            <v>betaBar</v>
          </cell>
          <cell r="C2" t="str">
            <v>brand_Aquafresh</v>
          </cell>
          <cell r="D2">
            <v>-7.4101338353514441</v>
          </cell>
          <cell r="E2">
            <v>5.6692687944062257E-2</v>
          </cell>
          <cell r="F2">
            <v>-130.70704713565351</v>
          </cell>
          <cell r="G2" t="str">
            <v>***</v>
          </cell>
        </row>
        <row r="3">
          <cell r="A3">
            <v>1</v>
          </cell>
          <cell r="B3" t="str">
            <v>betaBar</v>
          </cell>
          <cell r="C3" t="str">
            <v>brand_Colgate</v>
          </cell>
          <cell r="D3">
            <v>5.5224810334079253</v>
          </cell>
          <cell r="E3">
            <v>9.5688917970815093E-2</v>
          </cell>
          <cell r="F3">
            <v>57.712859028171579</v>
          </cell>
          <cell r="G3" t="str">
            <v>***</v>
          </cell>
        </row>
        <row r="4">
          <cell r="A4">
            <v>2</v>
          </cell>
          <cell r="B4" t="str">
            <v>betaBar</v>
          </cell>
          <cell r="C4" t="str">
            <v>brand_Sensodyne</v>
          </cell>
          <cell r="D4">
            <v>-31.930407584599219</v>
          </cell>
          <cell r="E4">
            <v>1.390935236333724E-2</v>
          </cell>
          <cell r="F4">
            <v>-2295.607067138691</v>
          </cell>
          <cell r="G4" t="str">
            <v>***</v>
          </cell>
        </row>
        <row r="5">
          <cell r="A5">
            <v>3</v>
          </cell>
          <cell r="B5" t="str">
            <v>betaBar</v>
          </cell>
          <cell r="C5" t="str">
            <v>mint</v>
          </cell>
          <cell r="D5">
            <v>-0.26787276521138959</v>
          </cell>
          <cell r="E5">
            <v>3.7069767549039678E-2</v>
          </cell>
          <cell r="F5">
            <v>-7.2261787144205902</v>
          </cell>
          <cell r="G5" t="str">
            <v>***</v>
          </cell>
        </row>
        <row r="6">
          <cell r="A6">
            <v>4</v>
          </cell>
          <cell r="B6" t="str">
            <v>betaBar</v>
          </cell>
          <cell r="C6" t="str">
            <v>white</v>
          </cell>
          <cell r="D6">
            <v>-48.252736003731698</v>
          </cell>
          <cell r="E6">
            <v>4.8705441441814601E-2</v>
          </cell>
          <cell r="F6">
            <v>-990.70523899010914</v>
          </cell>
          <cell r="G6" t="str">
            <v>***</v>
          </cell>
        </row>
        <row r="7">
          <cell r="A7">
            <v>5</v>
          </cell>
          <cell r="B7" t="str">
            <v>betaBar</v>
          </cell>
          <cell r="C7" t="str">
            <v>fluoride</v>
          </cell>
          <cell r="D7">
            <v>-39.032700403499938</v>
          </cell>
          <cell r="E7">
            <v>3.1789142251720609E-2</v>
          </cell>
          <cell r="F7">
            <v>-1227.862648649706</v>
          </cell>
          <cell r="G7" t="str">
            <v>***</v>
          </cell>
        </row>
        <row r="8">
          <cell r="A8">
            <v>6</v>
          </cell>
          <cell r="B8" t="str">
            <v>betaBar</v>
          </cell>
          <cell r="C8" t="str">
            <v>kids</v>
          </cell>
          <cell r="D8">
            <v>-15.554114573712051</v>
          </cell>
          <cell r="E8">
            <v>2.453630318903214E-2</v>
          </cell>
          <cell r="F8">
            <v>-633.92249655053251</v>
          </cell>
          <cell r="G8" t="str">
            <v>***</v>
          </cell>
        </row>
        <row r="9">
          <cell r="A9">
            <v>7</v>
          </cell>
          <cell r="B9" t="str">
            <v>betaBar</v>
          </cell>
          <cell r="C9" t="str">
            <v>sizeNorm</v>
          </cell>
          <cell r="D9">
            <v>-15.44850011709141</v>
          </cell>
          <cell r="E9">
            <v>7.0340453500098293E-2</v>
          </cell>
          <cell r="F9">
            <v>-219.6246874790169</v>
          </cell>
          <cell r="G9" t="str">
            <v>***</v>
          </cell>
        </row>
        <row r="10">
          <cell r="A10">
            <v>8</v>
          </cell>
          <cell r="B10" t="str">
            <v>betaBar</v>
          </cell>
          <cell r="C10" t="str">
            <v>discount</v>
          </cell>
          <cell r="D10">
            <v>2.8112509988848231</v>
          </cell>
          <cell r="E10">
            <v>9.9278957633832293E-2</v>
          </cell>
          <cell r="F10">
            <v>28.316685286457961</v>
          </cell>
          <cell r="G10" t="str">
            <v>***</v>
          </cell>
        </row>
        <row r="11">
          <cell r="A11">
            <v>9</v>
          </cell>
          <cell r="B11" t="str">
            <v>betaBar</v>
          </cell>
          <cell r="C11" t="str">
            <v>familypack</v>
          </cell>
          <cell r="D11">
            <v>2.9716781929125151</v>
          </cell>
          <cell r="E11">
            <v>0.1626434466364324</v>
          </cell>
          <cell r="F11">
            <v>18.271121612144039</v>
          </cell>
          <cell r="G11" t="str">
            <v>***</v>
          </cell>
        </row>
        <row r="12">
          <cell r="A12">
            <v>10</v>
          </cell>
          <cell r="B12" t="str">
            <v>betaBar</v>
          </cell>
          <cell r="C12" t="str">
            <v>priceperoz</v>
          </cell>
          <cell r="D12">
            <v>-112.4916808172291</v>
          </cell>
          <cell r="E12">
            <v>0.50662178676234826</v>
          </cell>
          <cell r="F12">
            <v>-222.04272251323039</v>
          </cell>
          <cell r="G12" t="str">
            <v>***</v>
          </cell>
        </row>
        <row r="13">
          <cell r="A13">
            <v>11</v>
          </cell>
          <cell r="B13" t="str">
            <v>betaU</v>
          </cell>
          <cell r="C13" t="str">
            <v>brand_Aquafresh</v>
          </cell>
          <cell r="D13">
            <v>8.0751050386555701</v>
          </cell>
          <cell r="E13">
            <v>5.0487498594833022E-2</v>
          </cell>
          <cell r="F13">
            <v>159.94266429119531</v>
          </cell>
          <cell r="G13" t="str">
            <v>***</v>
          </cell>
        </row>
        <row r="14">
          <cell r="A14">
            <v>12</v>
          </cell>
          <cell r="B14" t="str">
            <v>betaU</v>
          </cell>
          <cell r="C14" t="str">
            <v>brand_Colgate</v>
          </cell>
          <cell r="D14">
            <v>-2.0480509814016141</v>
          </cell>
          <cell r="E14">
            <v>0.27628770210626108</v>
          </cell>
          <cell r="F14">
            <v>-7.4127475301594394</v>
          </cell>
          <cell r="G14" t="str">
            <v>***</v>
          </cell>
        </row>
        <row r="15">
          <cell r="A15">
            <v>13</v>
          </cell>
          <cell r="B15" t="str">
            <v>betaU</v>
          </cell>
          <cell r="C15" t="str">
            <v>brand_Sensodyne</v>
          </cell>
          <cell r="D15">
            <v>-4.4564345067502851</v>
          </cell>
          <cell r="E15">
            <v>5.5973799188843938E-2</v>
          </cell>
          <cell r="F15">
            <v>-79.616437892936361</v>
          </cell>
          <cell r="G15" t="str">
            <v>***</v>
          </cell>
        </row>
        <row r="16">
          <cell r="A16">
            <v>14</v>
          </cell>
          <cell r="B16" t="str">
            <v>betaU</v>
          </cell>
          <cell r="C16" t="str">
            <v>mint</v>
          </cell>
          <cell r="D16">
            <v>-3.1648996325153291</v>
          </cell>
          <cell r="E16">
            <v>0.1173757718910603</v>
          </cell>
          <cell r="F16">
            <v>-26.963823807291</v>
          </cell>
          <cell r="G16" t="str">
            <v>***</v>
          </cell>
        </row>
        <row r="17">
          <cell r="A17">
            <v>15</v>
          </cell>
          <cell r="B17" t="str">
            <v>betaU</v>
          </cell>
          <cell r="C17" t="str">
            <v>white</v>
          </cell>
          <cell r="D17">
            <v>3.015665378660576</v>
          </cell>
          <cell r="E17">
            <v>0.18386457928043681</v>
          </cell>
          <cell r="F17">
            <v>16.401557007132819</v>
          </cell>
          <cell r="G17" t="str">
            <v>***</v>
          </cell>
        </row>
        <row r="18">
          <cell r="A18">
            <v>16</v>
          </cell>
          <cell r="B18" t="str">
            <v>betaU</v>
          </cell>
          <cell r="C18" t="str">
            <v>fluoride</v>
          </cell>
          <cell r="D18">
            <v>-1.3150416928498729</v>
          </cell>
          <cell r="E18">
            <v>0.17899183827915829</v>
          </cell>
          <cell r="F18">
            <v>-7.3469366284674624</v>
          </cell>
          <cell r="G18" t="str">
            <v>***</v>
          </cell>
        </row>
        <row r="19">
          <cell r="A19">
            <v>17</v>
          </cell>
          <cell r="B19" t="str">
            <v>betaU</v>
          </cell>
          <cell r="C19" t="str">
            <v>kids</v>
          </cell>
          <cell r="D19">
            <v>1.309948681564679</v>
          </cell>
          <cell r="E19">
            <v>0.13675080461337349</v>
          </cell>
          <cell r="F19">
            <v>9.5790930464227273</v>
          </cell>
          <cell r="G19" t="str">
            <v>***</v>
          </cell>
        </row>
        <row r="20">
          <cell r="A20">
            <v>18</v>
          </cell>
          <cell r="B20" t="str">
            <v>betaU</v>
          </cell>
          <cell r="C20" t="str">
            <v>sizeNorm</v>
          </cell>
          <cell r="D20">
            <v>5.08787288770462</v>
          </cell>
          <cell r="E20">
            <v>0.2751183229265548</v>
          </cell>
          <cell r="F20">
            <v>18.493398889549319</v>
          </cell>
          <cell r="G20" t="str">
            <v>***</v>
          </cell>
        </row>
        <row r="21">
          <cell r="A21">
            <v>19</v>
          </cell>
          <cell r="B21" t="str">
            <v>betaU</v>
          </cell>
          <cell r="C21" t="str">
            <v>discount</v>
          </cell>
          <cell r="D21">
            <v>-6.3090579670457654</v>
          </cell>
          <cell r="E21">
            <v>0.1363955085894884</v>
          </cell>
          <cell r="F21">
            <v>-46.255613782959891</v>
          </cell>
          <cell r="G21" t="str">
            <v>***</v>
          </cell>
        </row>
        <row r="22">
          <cell r="A22">
            <v>20</v>
          </cell>
          <cell r="B22" t="str">
            <v>betaU</v>
          </cell>
          <cell r="C22" t="str">
            <v>familypack</v>
          </cell>
          <cell r="D22">
            <v>5.7287753897353744</v>
          </cell>
          <cell r="E22">
            <v>0.2314680641177381</v>
          </cell>
          <cell r="F22">
            <v>24.749744253364408</v>
          </cell>
          <cell r="G22" t="str">
            <v>***</v>
          </cell>
        </row>
        <row r="23">
          <cell r="A23">
            <v>21</v>
          </cell>
          <cell r="B23" t="str">
            <v>betaU</v>
          </cell>
          <cell r="C23" t="str">
            <v>priceperoz</v>
          </cell>
          <cell r="D23">
            <v>-0.32444620637537519</v>
          </cell>
          <cell r="E23">
            <v>0.5604522951061498</v>
          </cell>
          <cell r="F23">
            <v>-0.57890066506717586</v>
          </cell>
          <cell r="G23"/>
        </row>
      </sheetData>
      <sheetData sheetId="1"/>
      <sheetData sheetId="2">
        <row r="2">
          <cell r="C2">
            <v>-6.7928682797961342</v>
          </cell>
          <cell r="D2">
            <v>2.968226985097965</v>
          </cell>
          <cell r="E2">
            <v>0.15339242421972829</v>
          </cell>
          <cell r="F2">
            <v>0.56544497764793866</v>
          </cell>
          <cell r="G2">
            <v>0.24304300922709199</v>
          </cell>
          <cell r="H2">
            <v>1.228000694232402</v>
          </cell>
          <cell r="I2">
            <v>0.16054465616330721</v>
          </cell>
          <cell r="J2">
            <v>1.1093678700036651</v>
          </cell>
          <cell r="K2">
            <v>0.15024525495762131</v>
          </cell>
          <cell r="L2">
            <v>0.3963819020827562</v>
          </cell>
        </row>
        <row r="3">
          <cell r="C3">
            <v>0.86069900561251866</v>
          </cell>
          <cell r="D3">
            <v>-3.005477350648134</v>
          </cell>
          <cell r="E3">
            <v>6.612994832406377E-2</v>
          </cell>
          <cell r="F3">
            <v>0.38659013555583638</v>
          </cell>
          <cell r="G3">
            <v>9.2923914345809391E-2</v>
          </cell>
          <cell r="H3">
            <v>0.64438440088771765</v>
          </cell>
          <cell r="I3">
            <v>6.9213390881520648E-2</v>
          </cell>
          <cell r="J3">
            <v>0.7729700251028232</v>
          </cell>
          <cell r="K3">
            <v>6.4841822266907642E-2</v>
          </cell>
          <cell r="L3">
            <v>0.17608103463170491</v>
          </cell>
        </row>
        <row r="4">
          <cell r="C4">
            <v>11.238759328685781</v>
          </cell>
          <cell r="D4">
            <v>16.709307494812951</v>
          </cell>
          <cell r="E4">
            <v>-109.7691366047268</v>
          </cell>
          <cell r="F4">
            <v>10.327869192624149</v>
          </cell>
          <cell r="G4">
            <v>10.053517215973329</v>
          </cell>
          <cell r="H4">
            <v>12.650223668597651</v>
          </cell>
          <cell r="I4">
            <v>10.407454374829969</v>
          </cell>
          <cell r="J4">
            <v>11.10762515623928</v>
          </cell>
          <cell r="K4">
            <v>9.7397835350100106</v>
          </cell>
          <cell r="L4">
            <v>9.6144354647912156</v>
          </cell>
        </row>
        <row r="5">
          <cell r="C5">
            <v>1.4438192704413639</v>
          </cell>
          <cell r="D5">
            <v>3.404231288437026</v>
          </cell>
          <cell r="E5">
            <v>0.35993058453477977</v>
          </cell>
          <cell r="F5">
            <v>-9.4175225410881627</v>
          </cell>
          <cell r="G5">
            <v>0.47053800813211871</v>
          </cell>
          <cell r="H5">
            <v>1.372063944056962</v>
          </cell>
          <cell r="I5">
            <v>0.37671307582974162</v>
          </cell>
          <cell r="J5">
            <v>1.277457307946456</v>
          </cell>
          <cell r="K5">
            <v>0.35254882415486338</v>
          </cell>
          <cell r="L5">
            <v>0.63306711001951788</v>
          </cell>
        </row>
        <row r="6">
          <cell r="C6">
            <v>5.277289060502973</v>
          </cell>
          <cell r="D6">
            <v>6.9582664180468168</v>
          </cell>
          <cell r="E6">
            <v>2.9794171631379212</v>
          </cell>
          <cell r="F6">
            <v>4.0012895143272944</v>
          </cell>
          <cell r="G6">
            <v>-39.229488222697519</v>
          </cell>
          <cell r="H6">
            <v>4.8490872374219016</v>
          </cell>
          <cell r="I6">
            <v>3.118338512844979</v>
          </cell>
          <cell r="J6">
            <v>4.1428323395523394</v>
          </cell>
          <cell r="K6">
            <v>2.9182871757879441</v>
          </cell>
          <cell r="L6">
            <v>3.1209108771493361</v>
          </cell>
        </row>
        <row r="7">
          <cell r="C7">
            <v>1.5628564499188109</v>
          </cell>
          <cell r="D7">
            <v>2.8282077208198051</v>
          </cell>
          <cell r="E7">
            <v>0.2197375213720888</v>
          </cell>
          <cell r="F7">
            <v>0.68386809998068177</v>
          </cell>
          <cell r="G7">
            <v>0.28421875004072539</v>
          </cell>
          <cell r="H7">
            <v>-8.4969072186678876</v>
          </cell>
          <cell r="I7">
            <v>0.2299832276222816</v>
          </cell>
          <cell r="J7">
            <v>1.0029226183447471</v>
          </cell>
          <cell r="K7">
            <v>0.21522902709833369</v>
          </cell>
          <cell r="L7">
            <v>0.55905404156900762</v>
          </cell>
        </row>
        <row r="8">
          <cell r="C8">
            <v>11.238759328685781</v>
          </cell>
          <cell r="D8">
            <v>16.709307494812951</v>
          </cell>
          <cell r="E8">
            <v>9.9438043885278304</v>
          </cell>
          <cell r="F8">
            <v>10.327869192624149</v>
          </cell>
          <cell r="G8">
            <v>10.053517215973329</v>
          </cell>
          <cell r="H8">
            <v>12.650223668597651</v>
          </cell>
          <cell r="I8">
            <v>-114.8873445555887</v>
          </cell>
          <cell r="J8">
            <v>11.10762515623928</v>
          </cell>
          <cell r="K8">
            <v>9.7397835350100106</v>
          </cell>
          <cell r="L8">
            <v>9.6144354647912156</v>
          </cell>
        </row>
        <row r="9">
          <cell r="C9">
            <v>1.294500990403155</v>
          </cell>
          <cell r="D9">
            <v>3.1105362303416761</v>
          </cell>
          <cell r="E9">
            <v>0.1769023323631326</v>
          </cell>
          <cell r="F9">
            <v>0.58378202094307086</v>
          </cell>
          <cell r="G9">
            <v>0.22263652359096001</v>
          </cell>
          <cell r="H9">
            <v>0.91954661974967078</v>
          </cell>
          <cell r="I9">
            <v>0.18515076131167571</v>
          </cell>
          <cell r="J9">
            <v>-6.9197776267034712</v>
          </cell>
          <cell r="K9">
            <v>0.1732733587901803</v>
          </cell>
          <cell r="L9">
            <v>0.4892689895402616</v>
          </cell>
        </row>
        <row r="10">
          <cell r="C10">
            <v>11.23681156849563</v>
          </cell>
          <cell r="D10">
            <v>16.72412298087578</v>
          </cell>
          <cell r="E10">
            <v>9.9420782733603321</v>
          </cell>
          <cell r="F10">
            <v>10.326166436191979</v>
          </cell>
          <cell r="G10">
            <v>10.05177156980171</v>
          </cell>
          <cell r="H10">
            <v>12.6480245128186</v>
          </cell>
          <cell r="I10">
            <v>10.405647776052531</v>
          </cell>
          <cell r="J10">
            <v>11.10573544230987</v>
          </cell>
          <cell r="K10">
            <v>-107.5184764817393</v>
          </cell>
          <cell r="L10">
            <v>9.6131276381287432</v>
          </cell>
        </row>
        <row r="11">
          <cell r="C11">
            <v>2.309184952103235</v>
          </cell>
          <cell r="D11">
            <v>3.537555732363368</v>
          </cell>
          <cell r="E11">
            <v>0.76445905634650491</v>
          </cell>
          <cell r="F11">
            <v>1.444349080952626</v>
          </cell>
          <cell r="G11">
            <v>0.83733360050531636</v>
          </cell>
          <cell r="H11">
            <v>2.5590467257422689</v>
          </cell>
          <cell r="I11">
            <v>0.80010350560905485</v>
          </cell>
          <cell r="J11">
            <v>2.4426755669915852</v>
          </cell>
          <cell r="K11">
            <v>0.74880248484739775</v>
          </cell>
          <cell r="L11">
            <v>-14.878397105929031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tes"/>
      <sheetName val="estimates_step1"/>
      <sheetName val="elasticities"/>
    </sheetNames>
    <sheetDataSet>
      <sheetData sheetId="0">
        <row r="1">
          <cell r="B1" t="str">
            <v>coeficient</v>
          </cell>
          <cell r="C1" t="str">
            <v>var. name</v>
          </cell>
          <cell r="D1" t="str">
            <v>coefficient</v>
          </cell>
          <cell r="E1" t="str">
            <v>s.e.</v>
          </cell>
          <cell r="F1" t="str">
            <v>t-stat</v>
          </cell>
          <cell r="G1" t="str">
            <v>sig</v>
          </cell>
        </row>
        <row r="2">
          <cell r="A2">
            <v>0</v>
          </cell>
          <cell r="B2" t="str">
            <v>betaBar</v>
          </cell>
          <cell r="C2" t="str">
            <v>brand_Aquafresh</v>
          </cell>
          <cell r="D2">
            <v>0.62623678987887055</v>
          </cell>
          <cell r="E2">
            <v>2.2307798236383979E-2</v>
          </cell>
          <cell r="F2">
            <v>28.072550380946129</v>
          </cell>
          <cell r="G2" t="str">
            <v>***</v>
          </cell>
        </row>
        <row r="3">
          <cell r="A3">
            <v>1</v>
          </cell>
          <cell r="B3" t="str">
            <v>betaBar</v>
          </cell>
          <cell r="C3" t="str">
            <v>brand_Colgate</v>
          </cell>
          <cell r="D3">
            <v>2.5316452593139931</v>
          </cell>
          <cell r="E3">
            <v>3.1280039590484872E-2</v>
          </cell>
          <cell r="F3">
            <v>80.934848307676006</v>
          </cell>
          <cell r="G3" t="str">
            <v>***</v>
          </cell>
        </row>
        <row r="4">
          <cell r="A4">
            <v>2</v>
          </cell>
          <cell r="B4" t="str">
            <v>betaBar</v>
          </cell>
          <cell r="C4" t="str">
            <v>brand_Sensodyne</v>
          </cell>
          <cell r="D4">
            <v>-0.47702106356795648</v>
          </cell>
          <cell r="E4">
            <v>2.2580837212673809E-2</v>
          </cell>
          <cell r="F4">
            <v>-21.125038858179359</v>
          </cell>
          <cell r="G4" t="str">
            <v>***</v>
          </cell>
        </row>
        <row r="5">
          <cell r="A5">
            <v>3</v>
          </cell>
          <cell r="B5" t="str">
            <v>betaBar</v>
          </cell>
          <cell r="C5" t="str">
            <v>mint</v>
          </cell>
          <cell r="D5">
            <v>-0.2466234414681045</v>
          </cell>
          <cell r="E5">
            <v>2.1808674433679221E-2</v>
          </cell>
          <cell r="F5">
            <v>-11.30850213836211</v>
          </cell>
          <cell r="G5" t="str">
            <v>***</v>
          </cell>
        </row>
        <row r="6">
          <cell r="A6">
            <v>4</v>
          </cell>
          <cell r="B6" t="str">
            <v>betaBar</v>
          </cell>
          <cell r="C6" t="str">
            <v>white</v>
          </cell>
          <cell r="D6">
            <v>-2.8997250901744729</v>
          </cell>
          <cell r="E6">
            <v>1.096339773179029E-2</v>
          </cell>
          <cell r="F6">
            <v>-264.49146159919133</v>
          </cell>
          <cell r="G6" t="str">
            <v>***</v>
          </cell>
        </row>
        <row r="7">
          <cell r="A7">
            <v>5</v>
          </cell>
          <cell r="B7" t="str">
            <v>betaBar</v>
          </cell>
          <cell r="C7" t="str">
            <v>fluoride</v>
          </cell>
          <cell r="D7">
            <v>-1.218339810881599</v>
          </cell>
          <cell r="E7">
            <v>3.19031585048232E-3</v>
          </cell>
          <cell r="F7">
            <v>-381.88689395672441</v>
          </cell>
          <cell r="G7" t="str">
            <v>***</v>
          </cell>
        </row>
        <row r="8">
          <cell r="A8">
            <v>6</v>
          </cell>
          <cell r="B8" t="str">
            <v>betaBar</v>
          </cell>
          <cell r="C8" t="str">
            <v>kids</v>
          </cell>
          <cell r="D8">
            <v>-1.7986151106345489</v>
          </cell>
          <cell r="E8">
            <v>9.0075856122437611E-2</v>
          </cell>
          <cell r="F8">
            <v>-19.9677825786051</v>
          </cell>
          <cell r="G8" t="str">
            <v>***</v>
          </cell>
        </row>
        <row r="9">
          <cell r="A9">
            <v>7</v>
          </cell>
          <cell r="B9" t="str">
            <v>betaBar</v>
          </cell>
          <cell r="C9" t="str">
            <v>sizeNorm</v>
          </cell>
          <cell r="D9">
            <v>-2.40577697958487</v>
          </cell>
          <cell r="E9">
            <v>5.4237703547568912E-2</v>
          </cell>
          <cell r="F9">
            <v>-44.356173330142852</v>
          </cell>
          <cell r="G9" t="str">
            <v>***</v>
          </cell>
        </row>
        <row r="10">
          <cell r="A10">
            <v>8</v>
          </cell>
          <cell r="B10" t="str">
            <v>betaBar</v>
          </cell>
          <cell r="C10" t="str">
            <v>discount</v>
          </cell>
          <cell r="D10">
            <v>1.091824860367739</v>
          </cell>
          <cell r="E10">
            <v>9.1979487262227821E-2</v>
          </cell>
          <cell r="F10">
            <v>11.870308183551989</v>
          </cell>
          <cell r="G10" t="str">
            <v>***</v>
          </cell>
        </row>
        <row r="11">
          <cell r="A11">
            <v>9</v>
          </cell>
          <cell r="B11" t="str">
            <v>betaBar</v>
          </cell>
          <cell r="C11" t="str">
            <v>familypack</v>
          </cell>
          <cell r="D11">
            <v>0.97437199232801996</v>
          </cell>
          <cell r="E11">
            <v>3.1785893010037362E-2</v>
          </cell>
          <cell r="F11">
            <v>30.65422739642182</v>
          </cell>
          <cell r="G11" t="str">
            <v>***</v>
          </cell>
        </row>
        <row r="12">
          <cell r="A12">
            <v>10</v>
          </cell>
          <cell r="B12" t="str">
            <v>betaBar</v>
          </cell>
          <cell r="C12" t="str">
            <v>priceperoz</v>
          </cell>
          <cell r="D12">
            <v>-0.85141118434172924</v>
          </cell>
          <cell r="E12">
            <v>0.6961968084537089</v>
          </cell>
          <cell r="F12">
            <v>-1.222946118113871</v>
          </cell>
          <cell r="G12"/>
        </row>
        <row r="13">
          <cell r="A13">
            <v>11</v>
          </cell>
          <cell r="B13" t="str">
            <v>betaU</v>
          </cell>
          <cell r="C13" t="str">
            <v>brand_Aquafresh</v>
          </cell>
          <cell r="D13">
            <v>0.48980397770660522</v>
          </cell>
          <cell r="E13">
            <v>0.22798469801722099</v>
          </cell>
          <cell r="F13">
            <v>2.148407248233859</v>
          </cell>
          <cell r="G13" t="str">
            <v>**</v>
          </cell>
        </row>
        <row r="14">
          <cell r="A14">
            <v>12</v>
          </cell>
          <cell r="B14" t="str">
            <v>betaU</v>
          </cell>
          <cell r="C14" t="str">
            <v>brand_Colgate</v>
          </cell>
          <cell r="D14">
            <v>0.1832401750143452</v>
          </cell>
          <cell r="E14">
            <v>0.27054182467878612</v>
          </cell>
          <cell r="F14">
            <v>0.6773081213298755</v>
          </cell>
          <cell r="G14"/>
        </row>
        <row r="15">
          <cell r="A15">
            <v>13</v>
          </cell>
          <cell r="B15" t="str">
            <v>betaU</v>
          </cell>
          <cell r="C15" t="str">
            <v>brand_Sensodyne</v>
          </cell>
          <cell r="D15">
            <v>5.5995274308333773E-2</v>
          </cell>
          <cell r="E15">
            <v>0.1038559348422524</v>
          </cell>
          <cell r="F15">
            <v>0.53916297025668702</v>
          </cell>
          <cell r="G15"/>
        </row>
        <row r="16">
          <cell r="A16">
            <v>14</v>
          </cell>
          <cell r="B16" t="str">
            <v>betaU</v>
          </cell>
          <cell r="C16" t="str">
            <v>mint</v>
          </cell>
          <cell r="D16">
            <v>-0.1353091001166021</v>
          </cell>
          <cell r="E16">
            <v>2.9450850623824559E-2</v>
          </cell>
          <cell r="F16">
            <v>-4.5944038033027956</v>
          </cell>
          <cell r="G16" t="str">
            <v>***</v>
          </cell>
        </row>
        <row r="17">
          <cell r="A17">
            <v>15</v>
          </cell>
          <cell r="B17" t="str">
            <v>betaU</v>
          </cell>
          <cell r="C17" t="str">
            <v>white</v>
          </cell>
          <cell r="D17">
            <v>-0.6723054019260517</v>
          </cell>
          <cell r="E17">
            <v>5.7671738971732077E-2</v>
          </cell>
          <cell r="F17">
            <v>-11.65744979972918</v>
          </cell>
          <cell r="G17" t="str">
            <v>***</v>
          </cell>
        </row>
        <row r="18">
          <cell r="A18">
            <v>16</v>
          </cell>
          <cell r="B18" t="str">
            <v>betaU</v>
          </cell>
          <cell r="C18" t="str">
            <v>fluoride</v>
          </cell>
          <cell r="D18">
            <v>-0.85750014431788524</v>
          </cell>
          <cell r="E18">
            <v>0.1038318812722016</v>
          </cell>
          <cell r="F18">
            <v>-8.258543848106692</v>
          </cell>
          <cell r="G18" t="str">
            <v>***</v>
          </cell>
        </row>
        <row r="19">
          <cell r="A19">
            <v>17</v>
          </cell>
          <cell r="B19" t="str">
            <v>betaU</v>
          </cell>
          <cell r="C19" t="str">
            <v>kids</v>
          </cell>
          <cell r="D19">
            <v>9.5506930979553387E-2</v>
          </cell>
          <cell r="E19">
            <v>0.34716390438732619</v>
          </cell>
          <cell r="F19">
            <v>0.27510616677763122</v>
          </cell>
          <cell r="G19"/>
        </row>
        <row r="20">
          <cell r="A20">
            <v>18</v>
          </cell>
          <cell r="B20" t="str">
            <v>betaU</v>
          </cell>
          <cell r="C20" t="str">
            <v>sizeNorm</v>
          </cell>
          <cell r="D20">
            <v>-0.57226414556866489</v>
          </cell>
          <cell r="E20">
            <v>5.7338352522143102E-2</v>
          </cell>
          <cell r="F20">
            <v>-9.9804776453537993</v>
          </cell>
          <cell r="G20" t="str">
            <v>***</v>
          </cell>
        </row>
        <row r="21">
          <cell r="A21">
            <v>19</v>
          </cell>
          <cell r="B21" t="str">
            <v>betaU</v>
          </cell>
          <cell r="C21" t="str">
            <v>discount</v>
          </cell>
          <cell r="D21">
            <v>-0.30007057033839901</v>
          </cell>
          <cell r="E21">
            <v>0.37547440384864839</v>
          </cell>
          <cell r="F21">
            <v>-0.79917716697236085</v>
          </cell>
          <cell r="G21"/>
        </row>
        <row r="22">
          <cell r="A22">
            <v>20</v>
          </cell>
          <cell r="B22" t="str">
            <v>betaU</v>
          </cell>
          <cell r="C22" t="str">
            <v>familypack</v>
          </cell>
          <cell r="D22">
            <v>-0.49339340501085172</v>
          </cell>
          <cell r="E22">
            <v>0.13774647939535969</v>
          </cell>
          <cell r="F22">
            <v>-3.5818948489762459</v>
          </cell>
          <cell r="G22" t="str">
            <v>***</v>
          </cell>
        </row>
        <row r="23">
          <cell r="A23">
            <v>21</v>
          </cell>
          <cell r="B23" t="str">
            <v>betaU</v>
          </cell>
          <cell r="C23" t="str">
            <v>priceperoz</v>
          </cell>
          <cell r="D23">
            <v>0.139066152714174</v>
          </cell>
          <cell r="E23">
            <v>1.006680001756731</v>
          </cell>
          <cell r="F23">
            <v>0.13814335486102161</v>
          </cell>
          <cell r="G23"/>
        </row>
      </sheetData>
      <sheetData sheetId="1"/>
      <sheetData sheetId="2">
        <row r="2">
          <cell r="C2">
            <v>-0.26146574078509338</v>
          </cell>
          <cell r="D2">
            <v>0.14432622778888471</v>
          </cell>
          <cell r="E2">
            <v>3.4132236141636019E-3</v>
          </cell>
          <cell r="F2">
            <v>5.3234189869984959E-3</v>
          </cell>
          <cell r="G2">
            <v>3.0580311941531151E-3</v>
          </cell>
          <cell r="H2">
            <v>5.3576626487058493E-2</v>
          </cell>
          <cell r="I2">
            <v>3.4803508277427882E-4</v>
          </cell>
          <cell r="J2">
            <v>3.8840399435935737E-2</v>
          </cell>
          <cell r="K2">
            <v>1.4349997742364529E-3</v>
          </cell>
          <cell r="L2">
            <v>1.645279746623091E-2</v>
          </cell>
        </row>
        <row r="3">
          <cell r="C3">
            <v>4.3718714814396147E-2</v>
          </cell>
          <cell r="D3">
            <v>-0.12764391627776789</v>
          </cell>
          <cell r="E3">
            <v>2.7780947490015561E-3</v>
          </cell>
          <cell r="F3">
            <v>2.956272574720125E-3</v>
          </cell>
          <cell r="G3">
            <v>3.109674635502891E-3</v>
          </cell>
          <cell r="H3">
            <v>3.5076664485449882E-2</v>
          </cell>
          <cell r="I3">
            <v>3.2880697854397611E-4</v>
          </cell>
          <cell r="J3">
            <v>3.5568974438810262E-2</v>
          </cell>
          <cell r="K3">
            <v>7.5920027787169659E-4</v>
          </cell>
          <cell r="L3">
            <v>8.9725419665929017E-3</v>
          </cell>
        </row>
        <row r="4">
          <cell r="C4">
            <v>0.1027090715055989</v>
          </cell>
          <cell r="D4">
            <v>0.27597452167213887</v>
          </cell>
          <cell r="E4">
            <v>-0.66716704080430134</v>
          </cell>
          <cell r="F4">
            <v>1.6872570158550992E-2</v>
          </cell>
          <cell r="G4">
            <v>1.382591762367935E-2</v>
          </cell>
          <cell r="H4">
            <v>7.1744995287327668E-2</v>
          </cell>
          <cell r="I4">
            <v>3.8752411174357679E-3</v>
          </cell>
          <cell r="J4">
            <v>7.0102985990576072E-2</v>
          </cell>
          <cell r="K4">
            <v>5.5512338618393057E-3</v>
          </cell>
          <cell r="L4">
            <v>3.7576144770992248E-2</v>
          </cell>
        </row>
        <row r="5">
          <cell r="C5">
            <v>0.1229681052183091</v>
          </cell>
          <cell r="D5">
            <v>0.22543647262186481</v>
          </cell>
          <cell r="E5">
            <v>1.295206493231512E-2</v>
          </cell>
          <cell r="F5">
            <v>-0.58264690350848747</v>
          </cell>
          <cell r="G5">
            <v>9.9566084385558241E-3</v>
          </cell>
          <cell r="H5">
            <v>9.908011680485157E-2</v>
          </cell>
          <cell r="I5">
            <v>1.136587732395469E-3</v>
          </cell>
          <cell r="J5">
            <v>5.5424259257353031E-2</v>
          </cell>
          <cell r="K5">
            <v>1.1769494758153559E-2</v>
          </cell>
          <cell r="L5">
            <v>5.5469790883355991E-2</v>
          </cell>
        </row>
        <row r="6">
          <cell r="C6">
            <v>8.6793407556827976E-2</v>
          </cell>
          <cell r="D6">
            <v>0.29136518263828781</v>
          </cell>
          <cell r="E6">
            <v>1.304051465439153E-2</v>
          </cell>
          <cell r="F6">
            <v>1.223360416723414E-2</v>
          </cell>
          <cell r="G6">
            <v>-0.65798712898082656</v>
          </cell>
          <cell r="H6">
            <v>7.3866305076691854E-2</v>
          </cell>
          <cell r="I6">
            <v>6.567003531948396E-3</v>
          </cell>
          <cell r="J6">
            <v>9.2605511412328312E-2</v>
          </cell>
          <cell r="K6">
            <v>3.0183905723636961E-3</v>
          </cell>
          <cell r="L6">
            <v>2.8679778766723309E-2</v>
          </cell>
        </row>
        <row r="7">
          <cell r="C7">
            <v>7.5715885982097844E-2</v>
          </cell>
          <cell r="D7">
            <v>0.16364690914559851</v>
          </cell>
          <cell r="E7">
            <v>3.3694513804406741E-3</v>
          </cell>
          <cell r="F7">
            <v>6.0617262879367481E-3</v>
          </cell>
          <cell r="G7">
            <v>3.6780124208739308E-3</v>
          </cell>
          <cell r="H7">
            <v>-0.36725150280795499</v>
          </cell>
          <cell r="I7">
            <v>3.3073573924925461E-4</v>
          </cell>
          <cell r="J7">
            <v>4.9760135858396837E-2</v>
          </cell>
          <cell r="K7">
            <v>2.0580418979116531E-3</v>
          </cell>
          <cell r="L7">
            <v>1.9129912358565589E-2</v>
          </cell>
        </row>
        <row r="8">
          <cell r="C8">
            <v>9.2059084043448397E-2</v>
          </cell>
          <cell r="D8">
            <v>0.28711939213596988</v>
          </cell>
          <cell r="E8">
            <v>3.4064207792181167E-2</v>
          </cell>
          <cell r="F8">
            <v>1.301501754045371E-2</v>
          </cell>
          <cell r="G8">
            <v>6.1202060965220628E-2</v>
          </cell>
          <cell r="H8">
            <v>6.1903201214848852E-2</v>
          </cell>
          <cell r="I8">
            <v>-0.7976079376846259</v>
          </cell>
          <cell r="J8">
            <v>7.4333943729507371E-2</v>
          </cell>
          <cell r="K8">
            <v>2.965186745778349E-2</v>
          </cell>
          <cell r="L8">
            <v>3.7391339598361828E-2</v>
          </cell>
        </row>
        <row r="9">
          <cell r="C9">
            <v>5.6747498774152083E-2</v>
          </cell>
          <cell r="D9">
            <v>0.17155850539160231</v>
          </cell>
          <cell r="E9">
            <v>3.4037330516279388E-3</v>
          </cell>
          <cell r="F9">
            <v>3.5055898452691948E-3</v>
          </cell>
          <cell r="G9">
            <v>4.7671085690946498E-3</v>
          </cell>
          <cell r="H9">
            <v>5.1443789172651737E-2</v>
          </cell>
          <cell r="I9">
            <v>4.1058831518109399E-4</v>
          </cell>
          <cell r="J9">
            <v>-0.30040209694229431</v>
          </cell>
          <cell r="K9">
            <v>1.2690651924194779E-3</v>
          </cell>
          <cell r="L9">
            <v>1.5783234959432371E-2</v>
          </cell>
        </row>
        <row r="10">
          <cell r="C10">
            <v>0.1192707576572483</v>
          </cell>
          <cell r="D10">
            <v>0.20831300210988229</v>
          </cell>
          <cell r="E10">
            <v>1.5333016653892039E-2</v>
          </cell>
          <cell r="F10">
            <v>4.2348509866716941E-2</v>
          </cell>
          <cell r="G10">
            <v>8.8391957740797857E-3</v>
          </cell>
          <cell r="H10">
            <v>0.1210388288841797</v>
          </cell>
          <cell r="I10">
            <v>9.3173105317745052E-3</v>
          </cell>
          <cell r="J10">
            <v>7.2194321859456387E-2</v>
          </cell>
          <cell r="K10">
            <v>-0.71443849221171429</v>
          </cell>
          <cell r="L10">
            <v>6.4729197000854319E-2</v>
          </cell>
        </row>
        <row r="11">
          <cell r="C11">
            <v>9.876792420227537E-2</v>
          </cell>
          <cell r="D11">
            <v>0.17781547209985721</v>
          </cell>
          <cell r="E11">
            <v>7.4962546901039036E-3</v>
          </cell>
          <cell r="F11">
            <v>1.4415538538252349E-2</v>
          </cell>
          <cell r="G11">
            <v>6.0660661720855751E-3</v>
          </cell>
          <cell r="H11">
            <v>8.1260129637143241E-2</v>
          </cell>
          <cell r="I11">
            <v>8.4860106797175782E-4</v>
          </cell>
          <cell r="J11">
            <v>6.48498774804811E-2</v>
          </cell>
          <cell r="K11">
            <v>4.675135997568E-3</v>
          </cell>
          <cell r="L11">
            <v>-0.4480619414606532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tes"/>
      <sheetName val="estimates_step1"/>
      <sheetName val="elasticities"/>
    </sheetNames>
    <sheetDataSet>
      <sheetData sheetId="0">
        <row r="1">
          <cell r="B1" t="str">
            <v>coeficient</v>
          </cell>
          <cell r="C1" t="str">
            <v>var. name</v>
          </cell>
          <cell r="D1" t="str">
            <v>coefficient</v>
          </cell>
          <cell r="E1" t="str">
            <v>s.e.</v>
          </cell>
          <cell r="F1" t="str">
            <v>t-stat</v>
          </cell>
          <cell r="G1" t="str">
            <v>sig</v>
          </cell>
        </row>
        <row r="2">
          <cell r="A2">
            <v>0</v>
          </cell>
          <cell r="B2" t="str">
            <v>betaBar</v>
          </cell>
          <cell r="C2" t="str">
            <v>brand_Aquafresh</v>
          </cell>
          <cell r="D2">
            <v>-9.6134052185401302</v>
          </cell>
          <cell r="E2">
            <v>1.4573508809143929</v>
          </cell>
          <cell r="F2">
            <v>-6.5964932292135066</v>
          </cell>
          <cell r="G2" t="str">
            <v>***</v>
          </cell>
        </row>
        <row r="3">
          <cell r="A3">
            <v>1</v>
          </cell>
          <cell r="B3" t="str">
            <v>betaBar</v>
          </cell>
          <cell r="C3" t="str">
            <v>brand_Colgate</v>
          </cell>
          <cell r="D3">
            <v>5.0828371166174877</v>
          </cell>
          <cell r="E3">
            <v>0.94928046748472694</v>
          </cell>
          <cell r="F3">
            <v>5.3544103041383453</v>
          </cell>
          <cell r="G3" t="str">
            <v>***</v>
          </cell>
        </row>
        <row r="4">
          <cell r="A4">
            <v>2</v>
          </cell>
          <cell r="B4" t="str">
            <v>betaBar</v>
          </cell>
          <cell r="C4" t="str">
            <v>brand_Sensodyne</v>
          </cell>
          <cell r="D4">
            <v>-41.355994651101859</v>
          </cell>
          <cell r="E4">
            <v>1.2010389788450839</v>
          </cell>
          <cell r="F4">
            <v>-34.433515797188939</v>
          </cell>
          <cell r="G4" t="str">
            <v>***</v>
          </cell>
        </row>
        <row r="5">
          <cell r="A5">
            <v>3</v>
          </cell>
          <cell r="B5" t="str">
            <v>betaBar</v>
          </cell>
          <cell r="C5" t="str">
            <v>mint</v>
          </cell>
          <cell r="D5">
            <v>-1.4974229672820421</v>
          </cell>
          <cell r="E5">
            <v>1.979014123700013</v>
          </cell>
          <cell r="F5">
            <v>-0.75665097552837257</v>
          </cell>
        </row>
        <row r="6">
          <cell r="A6">
            <v>4</v>
          </cell>
          <cell r="B6" t="str">
            <v>betaBar</v>
          </cell>
          <cell r="C6" t="str">
            <v>white</v>
          </cell>
          <cell r="D6">
            <v>-54.648724663263152</v>
          </cell>
          <cell r="E6">
            <v>2.0910830172688062</v>
          </cell>
          <cell r="F6">
            <v>-26.134172680834379</v>
          </cell>
          <cell r="G6" t="str">
            <v>***</v>
          </cell>
        </row>
        <row r="7">
          <cell r="A7">
            <v>5</v>
          </cell>
          <cell r="B7" t="str">
            <v>betaBar</v>
          </cell>
          <cell r="C7" t="str">
            <v>fluoride</v>
          </cell>
          <cell r="D7">
            <v>-40.96810094670753</v>
          </cell>
          <cell r="E7">
            <v>1.5377248978942639</v>
          </cell>
          <cell r="F7">
            <v>-26.642022251710038</v>
          </cell>
          <cell r="G7" t="str">
            <v>***</v>
          </cell>
        </row>
        <row r="8">
          <cell r="A8">
            <v>6</v>
          </cell>
          <cell r="B8" t="str">
            <v>betaBar</v>
          </cell>
          <cell r="C8" t="str">
            <v>kids</v>
          </cell>
          <cell r="D8">
            <v>-32.393401629490768</v>
          </cell>
          <cell r="E8">
            <v>2.46834486205625</v>
          </cell>
          <cell r="F8">
            <v>-13.12353153218044</v>
          </cell>
          <cell r="G8" t="str">
            <v>***</v>
          </cell>
        </row>
        <row r="9">
          <cell r="A9">
            <v>7</v>
          </cell>
          <cell r="B9" t="str">
            <v>betaBar</v>
          </cell>
          <cell r="C9" t="str">
            <v>sizeNorm</v>
          </cell>
          <cell r="D9">
            <v>-17.290620422877641</v>
          </cell>
          <cell r="E9">
            <v>1.947496249638021</v>
          </cell>
          <cell r="F9">
            <v>-8.8783844518783681</v>
          </cell>
          <cell r="G9" t="str">
            <v>***</v>
          </cell>
        </row>
        <row r="10">
          <cell r="A10">
            <v>8</v>
          </cell>
          <cell r="B10" t="str">
            <v>betaBar</v>
          </cell>
          <cell r="C10" t="str">
            <v>discount</v>
          </cell>
          <cell r="D10">
            <v>2.8376380046412759</v>
          </cell>
          <cell r="E10">
            <v>6.4103979415719161</v>
          </cell>
          <cell r="F10">
            <v>0.44266175524595419</v>
          </cell>
        </row>
        <row r="11">
          <cell r="A11">
            <v>9</v>
          </cell>
          <cell r="B11" t="str">
            <v>betaBar</v>
          </cell>
          <cell r="C11" t="str">
            <v>familypack</v>
          </cell>
          <cell r="D11">
            <v>2.8197417146569461</v>
          </cell>
          <cell r="E11">
            <v>1.1550685404519181</v>
          </cell>
          <cell r="F11">
            <v>2.4411899518566469</v>
          </cell>
          <cell r="G11" t="str">
            <v>**</v>
          </cell>
        </row>
        <row r="12">
          <cell r="A12">
            <v>10</v>
          </cell>
          <cell r="B12" t="str">
            <v>betaBar</v>
          </cell>
          <cell r="C12" t="str">
            <v>priceperoz</v>
          </cell>
          <cell r="D12">
            <v>-94.696999478888756</v>
          </cell>
          <cell r="E12">
            <v>21.796723615370379</v>
          </cell>
          <cell r="F12">
            <v>-4.3445520138683298</v>
          </cell>
          <cell r="G12" t="str">
            <v>***</v>
          </cell>
        </row>
        <row r="13">
          <cell r="A13">
            <v>11</v>
          </cell>
          <cell r="B13" t="str">
            <v>betaU</v>
          </cell>
          <cell r="C13" t="str">
            <v>brand_Aquafresh</v>
          </cell>
          <cell r="D13">
            <v>1.5597999114613399</v>
          </cell>
          <cell r="E13">
            <v>2.6601019044014129</v>
          </cell>
          <cell r="F13">
            <v>0.58636848042568956</v>
          </cell>
        </row>
        <row r="14">
          <cell r="A14">
            <v>12</v>
          </cell>
          <cell r="B14" t="str">
            <v>betaU</v>
          </cell>
          <cell r="C14" t="str">
            <v>brand_Colgate</v>
          </cell>
          <cell r="D14">
            <v>-0.43157461553704252</v>
          </cell>
          <cell r="E14">
            <v>4.5295135792474843</v>
          </cell>
          <cell r="F14">
            <v>-9.5280565558817171E-2</v>
          </cell>
        </row>
        <row r="15">
          <cell r="A15">
            <v>13</v>
          </cell>
          <cell r="B15" t="str">
            <v>betaU</v>
          </cell>
          <cell r="C15" t="str">
            <v>brand_Sensodyne</v>
          </cell>
          <cell r="D15">
            <v>6.1047515701568598</v>
          </cell>
          <cell r="E15">
            <v>4.6837204136744583</v>
          </cell>
          <cell r="F15">
            <v>1.3033979467121051</v>
          </cell>
        </row>
        <row r="16">
          <cell r="A16">
            <v>14</v>
          </cell>
          <cell r="B16" t="str">
            <v>betaU</v>
          </cell>
          <cell r="C16" t="str">
            <v>mint</v>
          </cell>
          <cell r="D16">
            <v>-1.1828523676841181</v>
          </cell>
          <cell r="E16">
            <v>4.6233214997294194</v>
          </cell>
          <cell r="F16">
            <v>-0.25584471418510363</v>
          </cell>
        </row>
        <row r="17">
          <cell r="A17">
            <v>15</v>
          </cell>
          <cell r="B17" t="str">
            <v>betaU</v>
          </cell>
          <cell r="C17" t="str">
            <v>white</v>
          </cell>
          <cell r="D17">
            <v>-6.7716177827440722</v>
          </cell>
          <cell r="E17">
            <v>4.554543924089109</v>
          </cell>
          <cell r="F17">
            <v>-1.4867828471098501</v>
          </cell>
        </row>
        <row r="18">
          <cell r="A18">
            <v>16</v>
          </cell>
          <cell r="B18" t="str">
            <v>betaU</v>
          </cell>
          <cell r="C18" t="str">
            <v>fluoride</v>
          </cell>
          <cell r="D18">
            <v>5.2860774366197862</v>
          </cell>
          <cell r="E18">
            <v>1.9126621069546099</v>
          </cell>
          <cell r="F18">
            <v>2.7637277998027661</v>
          </cell>
          <cell r="G18" t="str">
            <v>***</v>
          </cell>
        </row>
        <row r="19">
          <cell r="A19">
            <v>17</v>
          </cell>
          <cell r="B19" t="str">
            <v>betaU</v>
          </cell>
          <cell r="C19" t="str">
            <v>kids</v>
          </cell>
          <cell r="D19">
            <v>15.666115083713571</v>
          </cell>
          <cell r="E19">
            <v>3.691824642479788</v>
          </cell>
          <cell r="F19">
            <v>4.2434613235558993</v>
          </cell>
          <cell r="G19" t="str">
            <v>***</v>
          </cell>
        </row>
        <row r="20">
          <cell r="A20">
            <v>18</v>
          </cell>
          <cell r="B20" t="str">
            <v>betaU</v>
          </cell>
          <cell r="C20" t="str">
            <v>sizeNorm</v>
          </cell>
          <cell r="D20">
            <v>6.0972524640619321</v>
          </cell>
          <cell r="E20">
            <v>4.0709636842055623</v>
          </cell>
          <cell r="F20">
            <v>1.4977417970388489</v>
          </cell>
        </row>
        <row r="21">
          <cell r="A21">
            <v>19</v>
          </cell>
          <cell r="B21" t="str">
            <v>betaU</v>
          </cell>
          <cell r="C21" t="str">
            <v>discount</v>
          </cell>
          <cell r="D21">
            <v>9.7851004711179126</v>
          </cell>
          <cell r="E21">
            <v>9.5487496860869427</v>
          </cell>
          <cell r="F21">
            <v>1.0247520139076789</v>
          </cell>
        </row>
        <row r="22">
          <cell r="A22">
            <v>20</v>
          </cell>
          <cell r="B22" t="str">
            <v>betaU</v>
          </cell>
          <cell r="C22" t="str">
            <v>familypack</v>
          </cell>
          <cell r="D22">
            <v>1.6290747414115461</v>
          </cell>
          <cell r="E22">
            <v>2.590959099255929</v>
          </cell>
          <cell r="F22">
            <v>0.62875355380151798</v>
          </cell>
        </row>
        <row r="23">
          <cell r="A23">
            <v>21</v>
          </cell>
          <cell r="B23" t="str">
            <v>betaU</v>
          </cell>
          <cell r="C23" t="str">
            <v>priceperoz</v>
          </cell>
          <cell r="D23">
            <v>-4.2162095356726068</v>
          </cell>
          <cell r="E23">
            <v>28.469332864756499</v>
          </cell>
          <cell r="F23">
            <v>-0.14809653446049131</v>
          </cell>
        </row>
      </sheetData>
      <sheetData sheetId="1" refreshError="1"/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tes"/>
      <sheetName val="estimates_step1"/>
      <sheetName val="elasticities"/>
    </sheetNames>
    <sheetDataSet>
      <sheetData sheetId="0">
        <row r="1">
          <cell r="B1" t="str">
            <v>coeficient</v>
          </cell>
          <cell r="C1" t="str">
            <v>var. name</v>
          </cell>
          <cell r="D1" t="str">
            <v>coefficient</v>
          </cell>
          <cell r="E1" t="str">
            <v>s.e.</v>
          </cell>
          <cell r="F1" t="str">
            <v>t-stat</v>
          </cell>
          <cell r="G1" t="str">
            <v>sig</v>
          </cell>
        </row>
        <row r="2">
          <cell r="A2">
            <v>0</v>
          </cell>
          <cell r="B2" t="str">
            <v>betaBar</v>
          </cell>
          <cell r="C2" t="str">
            <v>brand_Aquafresh</v>
          </cell>
          <cell r="D2">
            <v>-8.7450445881356647</v>
          </cell>
          <cell r="E2">
            <v>1.361925618915828</v>
          </cell>
          <cell r="F2">
            <v>-6.421088249369471</v>
          </cell>
          <cell r="G2" t="str">
            <v>***</v>
          </cell>
        </row>
        <row r="3">
          <cell r="A3">
            <v>1</v>
          </cell>
          <cell r="B3" t="str">
            <v>betaBar</v>
          </cell>
          <cell r="C3" t="str">
            <v>brand_Colgate</v>
          </cell>
          <cell r="D3">
            <v>6.004032227779958</v>
          </cell>
          <cell r="E3">
            <v>4.9912204829693643</v>
          </cell>
          <cell r="F3">
            <v>1.2029186545187549</v>
          </cell>
        </row>
        <row r="4">
          <cell r="A4">
            <v>2</v>
          </cell>
          <cell r="B4" t="str">
            <v>betaBar</v>
          </cell>
          <cell r="C4" t="str">
            <v>brand_Sensodyne</v>
          </cell>
          <cell r="D4">
            <v>-12.311582805166021</v>
          </cell>
          <cell r="E4">
            <v>3.9951061730146851</v>
          </cell>
          <cell r="F4">
            <v>-3.081665986332415</v>
          </cell>
          <cell r="G4" t="str">
            <v>***</v>
          </cell>
        </row>
        <row r="5">
          <cell r="A5">
            <v>3</v>
          </cell>
          <cell r="B5" t="str">
            <v>betaBar</v>
          </cell>
          <cell r="C5" t="str">
            <v>mint</v>
          </cell>
          <cell r="D5">
            <v>-0.29782654664866459</v>
          </cell>
          <cell r="E5">
            <v>7.5919178112866659</v>
          </cell>
          <cell r="F5">
            <v>-3.9229421873600283E-2</v>
          </cell>
        </row>
        <row r="6">
          <cell r="A6">
            <v>4</v>
          </cell>
          <cell r="B6" t="str">
            <v>betaBar</v>
          </cell>
          <cell r="C6" t="str">
            <v>white</v>
          </cell>
          <cell r="D6">
            <v>-16.635317980516479</v>
          </cell>
          <cell r="E6">
            <v>5.0235172146454756</v>
          </cell>
          <cell r="F6">
            <v>-3.311488200342612</v>
          </cell>
          <cell r="G6" t="str">
            <v>***</v>
          </cell>
        </row>
        <row r="7">
          <cell r="A7">
            <v>5</v>
          </cell>
          <cell r="B7" t="str">
            <v>betaBar</v>
          </cell>
          <cell r="C7" t="str">
            <v>fluoride</v>
          </cell>
          <cell r="D7">
            <v>-3.5455733908552598</v>
          </cell>
          <cell r="E7">
            <v>6.6596407202022263</v>
          </cell>
          <cell r="F7">
            <v>-0.53239709765418031</v>
          </cell>
        </row>
        <row r="8">
          <cell r="A8">
            <v>6</v>
          </cell>
          <cell r="B8" t="str">
            <v>betaBar</v>
          </cell>
          <cell r="C8" t="str">
            <v>kids</v>
          </cell>
          <cell r="D8">
            <v>-18.114473571801209</v>
          </cell>
          <cell r="E8">
            <v>3.884926706922454</v>
          </cell>
          <cell r="F8">
            <v>-4.6627581260473931</v>
          </cell>
          <cell r="G8" t="str">
            <v>***</v>
          </cell>
        </row>
        <row r="9">
          <cell r="A9">
            <v>7</v>
          </cell>
          <cell r="B9" t="str">
            <v>betaBar</v>
          </cell>
          <cell r="C9" t="str">
            <v>sizeNorm</v>
          </cell>
          <cell r="D9">
            <v>-20.17385993164822</v>
          </cell>
          <cell r="E9">
            <v>5.1930624709540796</v>
          </cell>
          <cell r="F9">
            <v>-3.8847712779280008</v>
          </cell>
          <cell r="G9" t="str">
            <v>***</v>
          </cell>
        </row>
        <row r="10">
          <cell r="A10">
            <v>8</v>
          </cell>
          <cell r="B10" t="str">
            <v>betaBar</v>
          </cell>
          <cell r="C10" t="str">
            <v>discount</v>
          </cell>
          <cell r="D10">
            <v>3.6611984447956551</v>
          </cell>
          <cell r="E10">
            <v>1.067517322660247</v>
          </cell>
          <cell r="F10">
            <v>3.4296384396573241</v>
          </cell>
          <cell r="G10" t="str">
            <v>***</v>
          </cell>
        </row>
        <row r="11">
          <cell r="A11">
            <v>9</v>
          </cell>
          <cell r="B11" t="str">
            <v>betaBar</v>
          </cell>
          <cell r="C11" t="str">
            <v>familypack</v>
          </cell>
          <cell r="D11">
            <v>3.2588983479681239</v>
          </cell>
          <cell r="E11">
            <v>6.2847659624669339</v>
          </cell>
          <cell r="F11">
            <v>0.51853933263871643</v>
          </cell>
        </row>
        <row r="12">
          <cell r="A12">
            <v>10</v>
          </cell>
          <cell r="B12" t="str">
            <v>betaBar</v>
          </cell>
          <cell r="C12" t="str">
            <v>priceperoz</v>
          </cell>
          <cell r="D12">
            <v>-19.642698134989161</v>
          </cell>
          <cell r="E12">
            <v>37.079699718165912</v>
          </cell>
          <cell r="F12">
            <v>-0.52974264312517882</v>
          </cell>
        </row>
        <row r="13">
          <cell r="A13">
            <v>11</v>
          </cell>
          <cell r="B13" t="str">
            <v>betaU</v>
          </cell>
          <cell r="C13" t="str">
            <v>brand_Aquafresh</v>
          </cell>
          <cell r="D13">
            <v>6.7945515101089127</v>
          </cell>
          <cell r="E13">
            <v>4.7268183046273187</v>
          </cell>
          <cell r="F13">
            <v>1.437447152021347</v>
          </cell>
        </row>
        <row r="14">
          <cell r="A14">
            <v>12</v>
          </cell>
          <cell r="B14" t="str">
            <v>betaU</v>
          </cell>
          <cell r="C14" t="str">
            <v>brand_Colgate</v>
          </cell>
          <cell r="D14">
            <v>-4.3853352648228716</v>
          </cell>
          <cell r="E14">
            <v>12.90389693860833</v>
          </cell>
          <cell r="F14">
            <v>-0.33984580671145881</v>
          </cell>
        </row>
        <row r="15">
          <cell r="A15">
            <v>13</v>
          </cell>
          <cell r="B15" t="str">
            <v>betaU</v>
          </cell>
          <cell r="C15" t="str">
            <v>brand_Sensodyne</v>
          </cell>
          <cell r="D15">
            <v>-9.1575569276283169</v>
          </cell>
          <cell r="E15">
            <v>3.6955652618634778</v>
          </cell>
          <cell r="F15">
            <v>-2.4779854443730329</v>
          </cell>
          <cell r="G15" t="str">
            <v>**</v>
          </cell>
        </row>
        <row r="16">
          <cell r="A16">
            <v>14</v>
          </cell>
          <cell r="B16" t="str">
            <v>betaU</v>
          </cell>
          <cell r="C16" t="str">
            <v>mint</v>
          </cell>
          <cell r="D16">
            <v>-1.692111054871366</v>
          </cell>
          <cell r="E16">
            <v>14.932636868986959</v>
          </cell>
          <cell r="F16">
            <v>-0.1133162930108914</v>
          </cell>
        </row>
        <row r="17">
          <cell r="A17">
            <v>15</v>
          </cell>
          <cell r="B17" t="str">
            <v>betaU</v>
          </cell>
          <cell r="C17" t="str">
            <v>white</v>
          </cell>
          <cell r="D17">
            <v>9.4347217256924818</v>
          </cell>
          <cell r="E17">
            <v>8.9411250719429489</v>
          </cell>
          <cell r="F17">
            <v>1.0552052062551309</v>
          </cell>
        </row>
        <row r="18">
          <cell r="A18">
            <v>16</v>
          </cell>
          <cell r="B18" t="str">
            <v>betaU</v>
          </cell>
          <cell r="C18" t="str">
            <v>fluoride</v>
          </cell>
          <cell r="D18">
            <v>7.4090600309797141</v>
          </cell>
          <cell r="E18">
            <v>5.6644830304978706</v>
          </cell>
          <cell r="F18">
            <v>1.307985210846065</v>
          </cell>
        </row>
        <row r="19">
          <cell r="A19">
            <v>17</v>
          </cell>
          <cell r="B19" t="str">
            <v>betaU</v>
          </cell>
          <cell r="C19" t="str">
            <v>kids</v>
          </cell>
          <cell r="D19">
            <v>-6.544097443945987E-2</v>
          </cell>
          <cell r="E19">
            <v>6.413839864573049</v>
          </cell>
          <cell r="F19">
            <v>-1.020308829363268E-2</v>
          </cell>
        </row>
        <row r="20">
          <cell r="A20">
            <v>18</v>
          </cell>
          <cell r="B20" t="str">
            <v>betaU</v>
          </cell>
          <cell r="C20" t="str">
            <v>sizeNorm</v>
          </cell>
          <cell r="D20">
            <v>1.6024123368929639</v>
          </cell>
          <cell r="E20">
            <v>4.7968937276488326</v>
          </cell>
          <cell r="F20">
            <v>0.33405208200815739</v>
          </cell>
        </row>
        <row r="21">
          <cell r="A21">
            <v>19</v>
          </cell>
          <cell r="B21" t="str">
            <v>betaU</v>
          </cell>
          <cell r="C21" t="str">
            <v>discount</v>
          </cell>
          <cell r="D21">
            <v>-0.79384849384359035</v>
          </cell>
          <cell r="E21">
            <v>9.2597305704979007</v>
          </cell>
          <cell r="F21">
            <v>-8.5731273474937045E-2</v>
          </cell>
        </row>
        <row r="22">
          <cell r="A22">
            <v>20</v>
          </cell>
          <cell r="B22" t="str">
            <v>betaU</v>
          </cell>
          <cell r="C22" t="str">
            <v>familypack</v>
          </cell>
          <cell r="D22">
            <v>5.9575439968411681</v>
          </cell>
          <cell r="E22">
            <v>15.111431133907869</v>
          </cell>
          <cell r="F22">
            <v>0.39424088585979777</v>
          </cell>
        </row>
        <row r="23">
          <cell r="A23">
            <v>21</v>
          </cell>
          <cell r="B23" t="str">
            <v>betaU</v>
          </cell>
          <cell r="C23" t="str">
            <v>priceperoz</v>
          </cell>
          <cell r="D23">
            <v>1.7870690317898801</v>
          </cell>
          <cell r="E23">
            <v>103.5945329398447</v>
          </cell>
          <cell r="F23">
            <v>1.725061140849582E-2</v>
          </cell>
        </row>
      </sheetData>
      <sheetData sheetId="1"/>
      <sheetData sheetId="2">
        <row r="2">
          <cell r="C2">
            <v>-0.77603872782086269</v>
          </cell>
          <cell r="D2">
            <v>0.3654205020323088</v>
          </cell>
          <cell r="E2">
            <v>3.6387933854948652E-3</v>
          </cell>
          <cell r="F2">
            <v>0.1245042391244648</v>
          </cell>
          <cell r="G2">
            <v>1.6631990657357841E-2</v>
          </cell>
          <cell r="H2">
            <v>0.11208217439126709</v>
          </cell>
          <cell r="I2">
            <v>2.4889888738427381E-2</v>
          </cell>
          <cell r="J2">
            <v>8.6358835067771755E-2</v>
          </cell>
          <cell r="K2">
            <v>3.2343408696663522E-4</v>
          </cell>
          <cell r="L2">
            <v>5.6822359416191147E-2</v>
          </cell>
        </row>
        <row r="3">
          <cell r="C3">
            <v>0.11575521976793531</v>
          </cell>
          <cell r="D3">
            <v>-0.42891985556645712</v>
          </cell>
          <cell r="E3">
            <v>1.9499295681603701E-3</v>
          </cell>
          <cell r="F3">
            <v>5.7829322319184473E-2</v>
          </cell>
          <cell r="G3">
            <v>3.3407406238288903E-2</v>
          </cell>
          <cell r="H3">
            <v>9.7481611142006735E-2</v>
          </cell>
          <cell r="I3">
            <v>9.5291989751165943E-3</v>
          </cell>
          <cell r="J3">
            <v>0.1129833543323175</v>
          </cell>
          <cell r="K3">
            <v>1.3355990414316359E-6</v>
          </cell>
          <cell r="L3">
            <v>1.8865888210099688E-2</v>
          </cell>
        </row>
        <row r="4">
          <cell r="C4">
            <v>0.44230464593194307</v>
          </cell>
          <cell r="D4">
            <v>0.74823041080878894</v>
          </cell>
          <cell r="E4">
            <v>-2.331911902677704</v>
          </cell>
          <cell r="F4">
            <v>0.28880487821936052</v>
          </cell>
          <cell r="G4">
            <v>7.4621702299874264E-3</v>
          </cell>
          <cell r="H4">
            <v>0.27089507436172511</v>
          </cell>
          <cell r="I4">
            <v>3.3590642681208662E-4</v>
          </cell>
          <cell r="J4">
            <v>0.32886055266831671</v>
          </cell>
          <cell r="K4">
            <v>1.0224762030890921E-5</v>
          </cell>
          <cell r="L4">
            <v>2.191147408481794E-4</v>
          </cell>
        </row>
        <row r="5">
          <cell r="C5">
            <v>0.2824260978328238</v>
          </cell>
          <cell r="D5">
            <v>0.41411514722687193</v>
          </cell>
          <cell r="E5">
            <v>5.3896567482157884E-3</v>
          </cell>
          <cell r="F5">
            <v>-1.090591356818168</v>
          </cell>
          <cell r="G5">
            <v>2.90770383189295E-2</v>
          </cell>
          <cell r="H5">
            <v>0.1718333663366052</v>
          </cell>
          <cell r="I5">
            <v>2.549750912813523E-2</v>
          </cell>
          <cell r="J5">
            <v>9.7086720341585844E-2</v>
          </cell>
          <cell r="K5">
            <v>1.281201902502857E-6</v>
          </cell>
          <cell r="L5">
            <v>8.5550766197967393E-2</v>
          </cell>
        </row>
        <row r="6">
          <cell r="C6">
            <v>0.22647494748687899</v>
          </cell>
          <cell r="D6">
            <v>1.4360548217898781</v>
          </cell>
          <cell r="E6">
            <v>8.3594361082062912E-4</v>
          </cell>
          <cell r="F6">
            <v>0.17454419797587381</v>
          </cell>
          <cell r="G6">
            <v>-2.843087064622265</v>
          </cell>
          <cell r="H6">
            <v>0.18284735231367569</v>
          </cell>
          <cell r="I6">
            <v>6.4211985309282525E-4</v>
          </cell>
          <cell r="J6">
            <v>0.50357792074140484</v>
          </cell>
          <cell r="K6">
            <v>4.9049178225708061E-9</v>
          </cell>
          <cell r="L6">
            <v>7.2576619875108217E-2</v>
          </cell>
        </row>
        <row r="7">
          <cell r="C7">
            <v>0.1454113944500092</v>
          </cell>
          <cell r="D7">
            <v>0.39924263758406731</v>
          </cell>
          <cell r="E7">
            <v>2.891338208410667E-3</v>
          </cell>
          <cell r="F7">
            <v>9.8276278601644396E-2</v>
          </cell>
          <cell r="G7">
            <v>1.7421062237442109E-2</v>
          </cell>
          <cell r="H7">
            <v>-0.97157562763235317</v>
          </cell>
          <cell r="I7">
            <v>4.2268440686609392E-2</v>
          </cell>
          <cell r="J7">
            <v>0.12398358368140221</v>
          </cell>
          <cell r="K7">
            <v>3.649002244779725E-6</v>
          </cell>
          <cell r="L7">
            <v>3.3323730299326428E-2</v>
          </cell>
        </row>
        <row r="8">
          <cell r="C8">
            <v>0.49103194180079379</v>
          </cell>
          <cell r="D8">
            <v>0.59346554525426731</v>
          </cell>
          <cell r="E8">
            <v>5.4518135834308952E-5</v>
          </cell>
          <cell r="F8">
            <v>0.2217501170230228</v>
          </cell>
          <cell r="G8">
            <v>9.3030841899410896E-4</v>
          </cell>
          <cell r="H8">
            <v>0.64274857717439593</v>
          </cell>
          <cell r="I8">
            <v>-2.4266647777457271</v>
          </cell>
          <cell r="J8">
            <v>9.9312763377994578E-2</v>
          </cell>
          <cell r="K8">
            <v>3.9501496828073821E-4</v>
          </cell>
          <cell r="L8">
            <v>7.1889865654566718E-2</v>
          </cell>
        </row>
        <row r="9">
          <cell r="C9">
            <v>0.1193411810300611</v>
          </cell>
          <cell r="D9">
            <v>0.49289038516532219</v>
          </cell>
          <cell r="E9">
            <v>3.738791389385104E-3</v>
          </cell>
          <cell r="F9">
            <v>5.9145635107377408E-2</v>
          </cell>
          <cell r="G9">
            <v>5.1106283662190291E-2</v>
          </cell>
          <cell r="H9">
            <v>0.1320644265183657</v>
          </cell>
          <cell r="I9">
            <v>6.9566769065652068E-3</v>
          </cell>
          <cell r="J9">
            <v>-0.88836479637652155</v>
          </cell>
          <cell r="K9">
            <v>2.3875365297999649E-6</v>
          </cell>
          <cell r="L9">
            <v>4.9153975727155602E-2</v>
          </cell>
        </row>
        <row r="10">
          <cell r="C10">
            <v>0.45355022445582888</v>
          </cell>
          <cell r="D10">
            <v>5.9124573695013196E-3</v>
          </cell>
          <cell r="E10">
            <v>1.1795835355634051E-4</v>
          </cell>
          <cell r="F10">
            <v>7.9202061451318659E-4</v>
          </cell>
          <cell r="G10">
            <v>5.0512096926013174E-7</v>
          </cell>
          <cell r="H10">
            <v>3.9441355903627089E-3</v>
          </cell>
          <cell r="I10">
            <v>2.8078012395692839E-2</v>
          </cell>
          <cell r="J10">
            <v>2.4227358547006541E-3</v>
          </cell>
          <cell r="K10">
            <v>-0.54676125447750901</v>
          </cell>
          <cell r="L10">
            <v>4.2605258948564878E-3</v>
          </cell>
        </row>
        <row r="11">
          <cell r="C11">
            <v>0.43110296221348732</v>
          </cell>
          <cell r="D11">
            <v>0.4518469207200721</v>
          </cell>
          <cell r="E11">
            <v>1.3676319407457059E-5</v>
          </cell>
          <cell r="F11">
            <v>0.28613103157115838</v>
          </cell>
          <cell r="G11">
            <v>4.0437336940998533E-2</v>
          </cell>
          <cell r="H11">
            <v>0.19487380432992141</v>
          </cell>
          <cell r="I11">
            <v>2.764665718705879E-2</v>
          </cell>
          <cell r="J11">
            <v>0.2698589577901363</v>
          </cell>
          <cell r="K11">
            <v>2.3050765671329089E-5</v>
          </cell>
          <cell r="L11">
            <v>-1.6815779654212579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tes"/>
      <sheetName val="estimates_step1"/>
      <sheetName val="elasticities"/>
    </sheetNames>
    <sheetDataSet>
      <sheetData sheetId="0">
        <row r="1">
          <cell r="B1" t="str">
            <v>coeficient</v>
          </cell>
          <cell r="C1" t="str">
            <v>var. name</v>
          </cell>
          <cell r="D1" t="str">
            <v>coefficient</v>
          </cell>
          <cell r="E1" t="str">
            <v>s.e.</v>
          </cell>
          <cell r="F1" t="str">
            <v>t-stat</v>
          </cell>
          <cell r="G1" t="str">
            <v>sig</v>
          </cell>
        </row>
        <row r="2">
          <cell r="A2">
            <v>0</v>
          </cell>
          <cell r="B2" t="str">
            <v>betaBar</v>
          </cell>
          <cell r="C2" t="str">
            <v>brand_Aquafresh</v>
          </cell>
          <cell r="D2">
            <v>-5.6624651561318444</v>
          </cell>
          <cell r="E2">
            <v>4.2242514834196963E-2</v>
          </cell>
          <cell r="F2">
            <v>-134.04659212069109</v>
          </cell>
          <cell r="G2" t="str">
            <v>***</v>
          </cell>
        </row>
        <row r="3">
          <cell r="A3">
            <v>1</v>
          </cell>
          <cell r="B3" t="str">
            <v>betaBar</v>
          </cell>
          <cell r="C3" t="str">
            <v>brand_Colgate</v>
          </cell>
          <cell r="D3">
            <v>5.6666830666800037</v>
          </cell>
          <cell r="E3">
            <v>3.7034017130490031E-2</v>
          </cell>
          <cell r="F3">
            <v>153.01291908769559</v>
          </cell>
          <cell r="G3" t="str">
            <v>***</v>
          </cell>
        </row>
        <row r="4">
          <cell r="A4">
            <v>2</v>
          </cell>
          <cell r="B4" t="str">
            <v>betaBar</v>
          </cell>
          <cell r="C4" t="str">
            <v>brand_Sensodyne</v>
          </cell>
          <cell r="D4">
            <v>-4.3689886571734062</v>
          </cell>
          <cell r="E4">
            <v>1.156637098031481E-2</v>
          </cell>
          <cell r="F4">
            <v>-377.73201850512407</v>
          </cell>
          <cell r="G4" t="str">
            <v>***</v>
          </cell>
        </row>
        <row r="5">
          <cell r="A5">
            <v>3</v>
          </cell>
          <cell r="B5" t="str">
            <v>betaBar</v>
          </cell>
          <cell r="C5" t="str">
            <v>mint</v>
          </cell>
          <cell r="D5">
            <v>4.2745022954447336</v>
          </cell>
          <cell r="E5">
            <v>1.4995939761686341E-2</v>
          </cell>
          <cell r="F5">
            <v>285.04397612784572</v>
          </cell>
          <cell r="G5" t="str">
            <v>***</v>
          </cell>
        </row>
        <row r="6">
          <cell r="A6">
            <v>4</v>
          </cell>
          <cell r="B6" t="str">
            <v>betaBar</v>
          </cell>
          <cell r="C6" t="str">
            <v>white</v>
          </cell>
          <cell r="D6">
            <v>-14.670189083835609</v>
          </cell>
          <cell r="E6">
            <v>1.654390269180071E-2</v>
          </cell>
          <cell r="F6">
            <v>-886.74295038656589</v>
          </cell>
          <cell r="G6" t="str">
            <v>***</v>
          </cell>
        </row>
        <row r="7">
          <cell r="A7">
            <v>5</v>
          </cell>
          <cell r="B7" t="str">
            <v>betaBar</v>
          </cell>
          <cell r="C7" t="str">
            <v>fluoride</v>
          </cell>
          <cell r="D7">
            <v>-4.8231603730936712</v>
          </cell>
          <cell r="E7">
            <v>3.353183039681662E-2</v>
          </cell>
          <cell r="F7">
            <v>-143.83826698442209</v>
          </cell>
          <cell r="G7" t="str">
            <v>***</v>
          </cell>
        </row>
        <row r="8">
          <cell r="A8">
            <v>6</v>
          </cell>
          <cell r="B8" t="str">
            <v>betaBar</v>
          </cell>
          <cell r="C8" t="str">
            <v>kids</v>
          </cell>
          <cell r="D8">
            <v>-34.51334079655124</v>
          </cell>
          <cell r="E8">
            <v>1.625906961531922E-2</v>
          </cell>
          <cell r="F8">
            <v>-2122.7131449165408</v>
          </cell>
          <cell r="G8" t="str">
            <v>***</v>
          </cell>
        </row>
        <row r="9">
          <cell r="A9">
            <v>7</v>
          </cell>
          <cell r="B9" t="str">
            <v>betaBar</v>
          </cell>
          <cell r="C9" t="str">
            <v>sizeNorm</v>
          </cell>
          <cell r="D9">
            <v>-14.41845477754026</v>
          </cell>
          <cell r="E9">
            <v>5.5548626756429249E-2</v>
          </cell>
          <cell r="F9">
            <v>-259.56455846807148</v>
          </cell>
          <cell r="G9" t="str">
            <v>***</v>
          </cell>
        </row>
        <row r="10">
          <cell r="A10">
            <v>8</v>
          </cell>
          <cell r="B10" t="str">
            <v>betaBar</v>
          </cell>
          <cell r="C10" t="str">
            <v>discount</v>
          </cell>
          <cell r="D10">
            <v>4.2952175529544174</v>
          </cell>
          <cell r="E10">
            <v>2.7304489914798238E-2</v>
          </cell>
          <cell r="F10">
            <v>157.30810450432671</v>
          </cell>
          <cell r="G10" t="str">
            <v>***</v>
          </cell>
        </row>
        <row r="11">
          <cell r="A11">
            <v>9</v>
          </cell>
          <cell r="B11" t="str">
            <v>betaBar</v>
          </cell>
          <cell r="C11" t="str">
            <v>familypack</v>
          </cell>
          <cell r="D11">
            <v>3.517213332169681</v>
          </cell>
          <cell r="E11">
            <v>9.0699108815424881E-2</v>
          </cell>
          <cell r="F11">
            <v>38.778918316907657</v>
          </cell>
          <cell r="G11" t="str">
            <v>***</v>
          </cell>
        </row>
        <row r="12">
          <cell r="A12">
            <v>10</v>
          </cell>
          <cell r="B12" t="str">
            <v>betaBar</v>
          </cell>
          <cell r="C12" t="str">
            <v>priceperoz</v>
          </cell>
          <cell r="D12">
            <v>-98.542305425649559</v>
          </cell>
          <cell r="E12">
            <v>0.18087666003221331</v>
          </cell>
          <cell r="F12">
            <v>-544.80387579082674</v>
          </cell>
          <cell r="G12" t="str">
            <v>***</v>
          </cell>
        </row>
        <row r="13">
          <cell r="A13">
            <v>11</v>
          </cell>
          <cell r="B13" t="str">
            <v>betaO</v>
          </cell>
          <cell r="C13" t="str">
            <v>priceperoz_inc</v>
          </cell>
          <cell r="D13">
            <v>-2.8991515651366639</v>
          </cell>
          <cell r="E13">
            <v>0.19550611002914661</v>
          </cell>
          <cell r="F13">
            <v>-14.82895631601718</v>
          </cell>
          <cell r="G13" t="str">
            <v>***</v>
          </cell>
        </row>
        <row r="14">
          <cell r="A14">
            <v>12</v>
          </cell>
          <cell r="B14" t="str">
            <v>betaO</v>
          </cell>
          <cell r="C14" t="str">
            <v>mint_purchase_InStore</v>
          </cell>
          <cell r="D14">
            <v>-0.27486454072833377</v>
          </cell>
          <cell r="E14">
            <v>0.27242547354030039</v>
          </cell>
          <cell r="F14">
            <v>-1.008953153889526</v>
          </cell>
          <cell r="G14"/>
        </row>
        <row r="15">
          <cell r="A15">
            <v>13</v>
          </cell>
          <cell r="B15" t="str">
            <v>betaO</v>
          </cell>
          <cell r="C15" t="str">
            <v>fluoride_purchase_InStore</v>
          </cell>
          <cell r="D15">
            <v>3.1051589501454111</v>
          </cell>
          <cell r="E15">
            <v>8.0525861343536065E-2</v>
          </cell>
          <cell r="F15">
            <v>38.561015037123433</v>
          </cell>
          <cell r="G15" t="str">
            <v>***</v>
          </cell>
        </row>
        <row r="16">
          <cell r="A16">
            <v>14</v>
          </cell>
          <cell r="B16" t="str">
            <v>betaO</v>
          </cell>
          <cell r="C16" t="str">
            <v>kids_purchase_InStore</v>
          </cell>
          <cell r="D16">
            <v>2.2024216574724682</v>
          </cell>
          <cell r="E16">
            <v>0.1903878347669592</v>
          </cell>
          <cell r="F16">
            <v>11.56807975766047</v>
          </cell>
          <cell r="G16" t="str">
            <v>***</v>
          </cell>
        </row>
        <row r="17">
          <cell r="A17">
            <v>15</v>
          </cell>
          <cell r="B17" t="str">
            <v>betaO</v>
          </cell>
          <cell r="C17" t="str">
            <v>sizeNorm_purchase_InStore</v>
          </cell>
          <cell r="D17">
            <v>-4.04678803379751</v>
          </cell>
          <cell r="E17">
            <v>0.32939224179978438</v>
          </cell>
          <cell r="F17">
            <v>-12.28562036460252</v>
          </cell>
          <cell r="G17" t="str">
            <v>***</v>
          </cell>
        </row>
        <row r="18">
          <cell r="A18">
            <v>16</v>
          </cell>
          <cell r="B18" t="str">
            <v>betaO</v>
          </cell>
          <cell r="C18" t="str">
            <v>discount_purchase_InStore</v>
          </cell>
          <cell r="D18">
            <v>-6.1417319623446183</v>
          </cell>
          <cell r="E18">
            <v>8.4806999997717625E-2</v>
          </cell>
          <cell r="F18">
            <v>-72.420106388740408</v>
          </cell>
          <cell r="G18" t="str">
            <v>***</v>
          </cell>
        </row>
        <row r="19">
          <cell r="A19">
            <v>17</v>
          </cell>
          <cell r="B19" t="str">
            <v>betaU</v>
          </cell>
          <cell r="C19" t="str">
            <v>brand_Aquafresh</v>
          </cell>
          <cell r="D19">
            <v>2.4376831294565968</v>
          </cell>
          <cell r="E19">
            <v>0.1205779942061689</v>
          </cell>
          <cell r="F19">
            <v>20.216650189822811</v>
          </cell>
          <cell r="G19" t="str">
            <v>***</v>
          </cell>
        </row>
        <row r="20">
          <cell r="A20">
            <v>18</v>
          </cell>
          <cell r="B20" t="str">
            <v>betaU</v>
          </cell>
          <cell r="C20" t="str">
            <v>brand_Colgate</v>
          </cell>
          <cell r="D20">
            <v>-3.2119845095323951</v>
          </cell>
          <cell r="E20">
            <v>0.14540233206545769</v>
          </cell>
          <cell r="F20">
            <v>-22.090323201187822</v>
          </cell>
          <cell r="G20" t="str">
            <v>***</v>
          </cell>
        </row>
        <row r="21">
          <cell r="A21">
            <v>19</v>
          </cell>
          <cell r="B21" t="str">
            <v>betaU</v>
          </cell>
          <cell r="C21" t="str">
            <v>brand_Sensodyne</v>
          </cell>
          <cell r="D21">
            <v>1.5487556871534769</v>
          </cell>
          <cell r="E21">
            <v>0.30134716433904468</v>
          </cell>
          <cell r="F21">
            <v>5.1394400559581079</v>
          </cell>
          <cell r="G21" t="str">
            <v>***</v>
          </cell>
        </row>
        <row r="22">
          <cell r="A22">
            <v>20</v>
          </cell>
          <cell r="B22" t="str">
            <v>betaU</v>
          </cell>
          <cell r="C22" t="str">
            <v>mint</v>
          </cell>
          <cell r="D22">
            <v>7.7231550988735052</v>
          </cell>
          <cell r="E22">
            <v>3.3438737906154828E-2</v>
          </cell>
          <cell r="F22">
            <v>230.96431212650401</v>
          </cell>
          <cell r="G22" t="str">
            <v>***</v>
          </cell>
        </row>
        <row r="23">
          <cell r="A23">
            <v>21</v>
          </cell>
          <cell r="B23" t="str">
            <v>betaU</v>
          </cell>
          <cell r="C23" t="str">
            <v>white</v>
          </cell>
          <cell r="D23">
            <v>-3.279682596191698</v>
          </cell>
          <cell r="E23">
            <v>0.1103355127294291</v>
          </cell>
          <cell r="F23">
            <v>-29.724632759303141</v>
          </cell>
          <cell r="G23" t="str">
            <v>***</v>
          </cell>
        </row>
        <row r="24">
          <cell r="A24">
            <v>22</v>
          </cell>
          <cell r="B24" t="str">
            <v>betaU</v>
          </cell>
          <cell r="C24" t="str">
            <v>fluoride</v>
          </cell>
          <cell r="D24">
            <v>1.132247188834651</v>
          </cell>
          <cell r="E24">
            <v>0.46415092375631078</v>
          </cell>
          <cell r="F24">
            <v>2.4393944531479699</v>
          </cell>
          <cell r="G24" t="str">
            <v>**</v>
          </cell>
        </row>
        <row r="25">
          <cell r="A25">
            <v>23</v>
          </cell>
          <cell r="B25" t="str">
            <v>betaU</v>
          </cell>
          <cell r="C25" t="str">
            <v>kids</v>
          </cell>
          <cell r="D25">
            <v>15.842735129946281</v>
          </cell>
          <cell r="E25">
            <v>1.845439636117405E-2</v>
          </cell>
          <cell r="F25">
            <v>858.48026778473218</v>
          </cell>
          <cell r="G25" t="str">
            <v>***</v>
          </cell>
        </row>
        <row r="26">
          <cell r="A26">
            <v>24</v>
          </cell>
          <cell r="B26" t="str">
            <v>betaU</v>
          </cell>
          <cell r="C26" t="str">
            <v>sizeNorm</v>
          </cell>
          <cell r="D26">
            <v>3.376217125271848</v>
          </cell>
          <cell r="E26">
            <v>0.28740841486741781</v>
          </cell>
          <cell r="F26">
            <v>11.74710603664581</v>
          </cell>
          <cell r="G26" t="str">
            <v>***</v>
          </cell>
        </row>
        <row r="27">
          <cell r="A27">
            <v>25</v>
          </cell>
          <cell r="B27" t="str">
            <v>betaU</v>
          </cell>
          <cell r="C27" t="str">
            <v>discount</v>
          </cell>
          <cell r="D27">
            <v>-6.4857576766115113</v>
          </cell>
          <cell r="E27">
            <v>0.1149147560317804</v>
          </cell>
          <cell r="F27">
            <v>-56.439728896242308</v>
          </cell>
          <cell r="G27" t="str">
            <v>***</v>
          </cell>
        </row>
        <row r="28">
          <cell r="A28">
            <v>26</v>
          </cell>
          <cell r="B28" t="str">
            <v>betaU</v>
          </cell>
          <cell r="C28" t="str">
            <v>familypack</v>
          </cell>
          <cell r="D28">
            <v>3.6205489825218771</v>
          </cell>
          <cell r="E28">
            <v>0.16486983110214221</v>
          </cell>
          <cell r="F28">
            <v>21.960045438991379</v>
          </cell>
          <cell r="G28" t="str">
            <v>***</v>
          </cell>
        </row>
        <row r="29">
          <cell r="A29">
            <v>27</v>
          </cell>
          <cell r="B29" t="str">
            <v>betaU</v>
          </cell>
          <cell r="C29" t="str">
            <v>priceperoz</v>
          </cell>
          <cell r="D29">
            <v>3.5515182597727062</v>
          </cell>
          <cell r="E29">
            <v>0.76744698175942361</v>
          </cell>
          <cell r="F29">
            <v>4.6277050326403169</v>
          </cell>
          <cell r="G29" t="str">
            <v>***</v>
          </cell>
        </row>
      </sheetData>
      <sheetData sheetId="1"/>
      <sheetData sheetId="2">
        <row r="2">
          <cell r="C2">
            <v>-6.9742296943481321</v>
          </cell>
          <cell r="D2">
            <v>2.9585203083978691</v>
          </cell>
          <cell r="E2">
            <v>0.16669274455534069</v>
          </cell>
          <cell r="F2">
            <v>0.61308397563510153</v>
          </cell>
          <cell r="G2">
            <v>0.20236461947538931</v>
          </cell>
          <cell r="H2">
            <v>1.3706072436270731</v>
          </cell>
          <cell r="I2">
            <v>0.1809785946597306</v>
          </cell>
          <cell r="J2">
            <v>1.180745077270096</v>
          </cell>
          <cell r="K2">
            <v>0.1760712209420377</v>
          </cell>
          <cell r="L2">
            <v>0.32629387415084871</v>
          </cell>
        </row>
        <row r="3">
          <cell r="C3">
            <v>0.88305174354993132</v>
          </cell>
          <cell r="D3">
            <v>-2.8544416324268518</v>
          </cell>
          <cell r="E3">
            <v>7.5615125599528002E-2</v>
          </cell>
          <cell r="F3">
            <v>0.33967011040999578</v>
          </cell>
          <cell r="G3">
            <v>7.8044341002697928E-2</v>
          </cell>
          <cell r="H3">
            <v>0.71781251135749691</v>
          </cell>
          <cell r="I3">
            <v>7.1537141970031526E-2</v>
          </cell>
          <cell r="J3">
            <v>0.62362872153651139</v>
          </cell>
          <cell r="K3">
            <v>6.5501790910822005E-2</v>
          </cell>
          <cell r="L3">
            <v>0.13660258924737739</v>
          </cell>
        </row>
        <row r="4">
          <cell r="C4">
            <v>7.5881761336876536</v>
          </cell>
          <cell r="D4">
            <v>11.53234924580908</v>
          </cell>
          <cell r="E4">
            <v>-77.218260096833006</v>
          </cell>
          <cell r="F4">
            <v>7.2091846424387072</v>
          </cell>
          <cell r="G4">
            <v>8.9325510509924726</v>
          </cell>
          <cell r="H4">
            <v>8.2263316688503281</v>
          </cell>
          <cell r="I4">
            <v>7.2783675969245767</v>
          </cell>
          <cell r="J4">
            <v>7.3283261620268307</v>
          </cell>
          <cell r="K4">
            <v>7.1323753189544812</v>
          </cell>
          <cell r="L4">
            <v>6.5308544226367848</v>
          </cell>
        </row>
        <row r="5">
          <cell r="C5">
            <v>1.82824978262462</v>
          </cell>
          <cell r="D5">
            <v>3.3936050722605851</v>
          </cell>
          <cell r="E5">
            <v>0.47225983227093138</v>
          </cell>
          <cell r="F5">
            <v>-11.03834785722947</v>
          </cell>
          <cell r="G5">
            <v>0.52356088545406276</v>
          </cell>
          <cell r="H5">
            <v>1.796516111266788</v>
          </cell>
          <cell r="I5">
            <v>0.49567822777366433</v>
          </cell>
          <cell r="J5">
            <v>1.8800626005838781</v>
          </cell>
          <cell r="K5">
            <v>0.46040572940439017</v>
          </cell>
          <cell r="L5">
            <v>0.54700521594557128</v>
          </cell>
        </row>
        <row r="6">
          <cell r="C6">
            <v>4.7850151357208386</v>
          </cell>
          <cell r="D6">
            <v>6.1827053734043664</v>
          </cell>
          <cell r="E6">
            <v>4.6398456374458812</v>
          </cell>
          <cell r="F6">
            <v>4.1514552340327118</v>
          </cell>
          <cell r="G6">
            <v>-42.333243805941251</v>
          </cell>
          <cell r="H6">
            <v>4.7862593359922014</v>
          </cell>
          <cell r="I6">
            <v>3.8773395133513242</v>
          </cell>
          <cell r="J6">
            <v>4.5925025430559323</v>
          </cell>
          <cell r="K6">
            <v>3.5986245686448801</v>
          </cell>
          <cell r="L6">
            <v>3.953702041728075</v>
          </cell>
        </row>
        <row r="7">
          <cell r="C7">
            <v>1.806860361698412</v>
          </cell>
          <cell r="D7">
            <v>3.170377623052008</v>
          </cell>
          <cell r="E7">
            <v>0.2382303437790782</v>
          </cell>
          <cell r="F7">
            <v>0.79419494545391589</v>
          </cell>
          <cell r="G7">
            <v>0.26684499604157341</v>
          </cell>
          <cell r="H7">
            <v>-9.7056478464115106</v>
          </cell>
          <cell r="I7">
            <v>0.28125292316708761</v>
          </cell>
          <cell r="J7">
            <v>1.464587782816565</v>
          </cell>
          <cell r="K7">
            <v>0.23230280900118019</v>
          </cell>
          <cell r="L7">
            <v>0.4024305153184039</v>
          </cell>
        </row>
        <row r="8">
          <cell r="C8">
            <v>8.3549500742201968</v>
          </cell>
          <cell r="D8">
            <v>11.06462336591548</v>
          </cell>
          <cell r="E8">
            <v>7.3812502182289963</v>
          </cell>
          <cell r="F8">
            <v>7.673631245158111</v>
          </cell>
          <cell r="G8">
            <v>7.570102282096129</v>
          </cell>
          <cell r="H8">
            <v>9.8492264937501446</v>
          </cell>
          <cell r="I8">
            <v>-84.766172192269678</v>
          </cell>
          <cell r="J8">
            <v>8.6758400899164929</v>
          </cell>
          <cell r="K8">
            <v>7.1922971712514139</v>
          </cell>
          <cell r="L8">
            <v>7.1278644951819352</v>
          </cell>
        </row>
        <row r="9">
          <cell r="C9">
            <v>1.513720488622132</v>
          </cell>
          <cell r="D9">
            <v>2.678576514761478</v>
          </cell>
          <cell r="E9">
            <v>0.20638286171239159</v>
          </cell>
          <cell r="F9">
            <v>0.80825107409866148</v>
          </cell>
          <cell r="G9">
            <v>0.24899476707475399</v>
          </cell>
          <cell r="H9">
            <v>1.424273470342112</v>
          </cell>
          <cell r="I9">
            <v>0.24092642520006899</v>
          </cell>
          <cell r="J9">
            <v>-7.2780158542025761</v>
          </cell>
          <cell r="K9">
            <v>0.1998088349596972</v>
          </cell>
          <cell r="L9">
            <v>0.27579817039913851</v>
          </cell>
        </row>
        <row r="10">
          <cell r="C10">
            <v>10.482838042480379</v>
          </cell>
          <cell r="D10">
            <v>13.06568179577634</v>
          </cell>
          <cell r="E10">
            <v>9.3283317538236723</v>
          </cell>
          <cell r="F10">
            <v>9.1921193438507061</v>
          </cell>
          <cell r="G10">
            <v>9.0610454704435188</v>
          </cell>
          <cell r="H10">
            <v>10.49139875073625</v>
          </cell>
          <cell r="I10">
            <v>9.2755885540992455</v>
          </cell>
          <cell r="J10">
            <v>9.2793091122639773</v>
          </cell>
          <cell r="K10">
            <v>-93.114000476708881</v>
          </cell>
          <cell r="L10">
            <v>8.322692318472269</v>
          </cell>
        </row>
        <row r="11">
          <cell r="C11">
            <v>3.0959300617848751</v>
          </cell>
          <cell r="D11">
            <v>4.3423972861270546</v>
          </cell>
          <cell r="E11">
            <v>1.3612300196678171</v>
          </cell>
          <cell r="F11">
            <v>1.740436260687521</v>
          </cell>
          <cell r="G11">
            <v>1.5864903202729059</v>
          </cell>
          <cell r="H11">
            <v>2.8964201340574909</v>
          </cell>
          <cell r="I11">
            <v>1.4649574415082209</v>
          </cell>
          <cell r="J11">
            <v>2.0411929327045701</v>
          </cell>
          <cell r="K11">
            <v>1.326342115485355</v>
          </cell>
          <cell r="L11">
            <v>-18.970963903715379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tes"/>
      <sheetName val="estimates_step1"/>
      <sheetName val="elasticities"/>
    </sheetNames>
    <sheetDataSet>
      <sheetData sheetId="0">
        <row r="1">
          <cell r="B1" t="str">
            <v>coeficient</v>
          </cell>
          <cell r="C1" t="str">
            <v>var. name</v>
          </cell>
          <cell r="D1" t="str">
            <v>coefficient</v>
          </cell>
          <cell r="E1" t="str">
            <v>s.e.</v>
          </cell>
          <cell r="F1" t="str">
            <v>t-stat</v>
          </cell>
          <cell r="G1" t="str">
            <v>sig</v>
          </cell>
        </row>
        <row r="2">
          <cell r="A2">
            <v>0</v>
          </cell>
          <cell r="B2" t="str">
            <v>betaBar</v>
          </cell>
          <cell r="C2" t="str">
            <v>brand_Aquafresh</v>
          </cell>
          <cell r="D2">
            <v>0.34447769725688882</v>
          </cell>
          <cell r="E2">
            <v>5.0749185491862107E-3</v>
          </cell>
          <cell r="F2">
            <v>67.878468179972586</v>
          </cell>
          <cell r="G2" t="str">
            <v>***</v>
          </cell>
        </row>
        <row r="3">
          <cell r="A3">
            <v>1</v>
          </cell>
          <cell r="B3" t="str">
            <v>betaBar</v>
          </cell>
          <cell r="C3" t="str">
            <v>brand_Colgate</v>
          </cell>
          <cell r="D3">
            <v>2.3448054218056549</v>
          </cell>
          <cell r="E3">
            <v>1.3265723991623639E-2</v>
          </cell>
          <cell r="F3">
            <v>176.7566868786229</v>
          </cell>
          <cell r="G3" t="str">
            <v>***</v>
          </cell>
        </row>
        <row r="4">
          <cell r="A4">
            <v>2</v>
          </cell>
          <cell r="B4" t="str">
            <v>betaBar</v>
          </cell>
          <cell r="C4" t="str">
            <v>brand_Sensodyne</v>
          </cell>
          <cell r="D4">
            <v>-0.54167502664374001</v>
          </cell>
          <cell r="E4">
            <v>8.547627356758878E-3</v>
          </cell>
          <cell r="F4">
            <v>-63.371389981738091</v>
          </cell>
          <cell r="G4" t="str">
            <v>***</v>
          </cell>
        </row>
        <row r="5">
          <cell r="A5">
            <v>3</v>
          </cell>
          <cell r="B5" t="str">
            <v>betaBar</v>
          </cell>
          <cell r="C5" t="str">
            <v>mint</v>
          </cell>
          <cell r="D5">
            <v>-0.51562915670706266</v>
          </cell>
          <cell r="E5">
            <v>1.136211531596403E-2</v>
          </cell>
          <cell r="F5">
            <v>-45.381440195611468</v>
          </cell>
          <cell r="G5" t="str">
            <v>***</v>
          </cell>
        </row>
        <row r="6">
          <cell r="A6">
            <v>4</v>
          </cell>
          <cell r="B6" t="str">
            <v>betaBar</v>
          </cell>
          <cell r="C6" t="str">
            <v>white</v>
          </cell>
          <cell r="D6">
            <v>-2.8734900433114912</v>
          </cell>
          <cell r="E6">
            <v>1.1870037771016169E-2</v>
          </cell>
          <cell r="F6">
            <v>-242.0792670372013</v>
          </cell>
          <cell r="G6" t="str">
            <v>***</v>
          </cell>
        </row>
        <row r="7">
          <cell r="A7">
            <v>5</v>
          </cell>
          <cell r="B7" t="str">
            <v>betaBar</v>
          </cell>
          <cell r="C7" t="str">
            <v>fluoride</v>
          </cell>
          <cell r="D7">
            <v>-1.0388009534846669</v>
          </cell>
          <cell r="E7">
            <v>9.231258235592836E-3</v>
          </cell>
          <cell r="F7">
            <v>-112.5308085824505</v>
          </cell>
          <cell r="G7" t="str">
            <v>***</v>
          </cell>
        </row>
        <row r="8">
          <cell r="A8">
            <v>6</v>
          </cell>
          <cell r="B8" t="str">
            <v>betaBar</v>
          </cell>
          <cell r="C8" t="str">
            <v>kids</v>
          </cell>
          <cell r="D8">
            <v>-2.052049199362191</v>
          </cell>
          <cell r="E8">
            <v>2.3205045402028539E-2</v>
          </cell>
          <cell r="F8">
            <v>-88.431165025120137</v>
          </cell>
          <cell r="G8" t="str">
            <v>***</v>
          </cell>
        </row>
        <row r="9">
          <cell r="A9">
            <v>7</v>
          </cell>
          <cell r="B9" t="str">
            <v>betaBar</v>
          </cell>
          <cell r="C9" t="str">
            <v>sizeNorm</v>
          </cell>
          <cell r="D9">
            <v>-3.035081445884785</v>
          </cell>
          <cell r="E9">
            <v>1.0123879323954491E-2</v>
          </cell>
          <cell r="F9">
            <v>-299.79431290763853</v>
          </cell>
          <cell r="G9" t="str">
            <v>***</v>
          </cell>
        </row>
        <row r="10">
          <cell r="A10">
            <v>8</v>
          </cell>
          <cell r="B10" t="str">
            <v>betaBar</v>
          </cell>
          <cell r="C10" t="str">
            <v>discount</v>
          </cell>
          <cell r="D10">
            <v>1.018956751545145</v>
          </cell>
          <cell r="E10">
            <v>1.476206804711332E-2</v>
          </cell>
          <cell r="F10">
            <v>69.02533901707622</v>
          </cell>
          <cell r="G10" t="str">
            <v>***</v>
          </cell>
        </row>
        <row r="11">
          <cell r="A11">
            <v>9</v>
          </cell>
          <cell r="B11" t="str">
            <v>betaBar</v>
          </cell>
          <cell r="C11" t="str">
            <v>familypack</v>
          </cell>
          <cell r="D11">
            <v>1.004260240855839</v>
          </cell>
          <cell r="E11">
            <v>1.8850432136047819E-2</v>
          </cell>
          <cell r="F11">
            <v>53.275184017420223</v>
          </cell>
          <cell r="G11" t="str">
            <v>***</v>
          </cell>
        </row>
        <row r="12">
          <cell r="A12">
            <v>10</v>
          </cell>
          <cell r="B12" t="str">
            <v>betaBar</v>
          </cell>
          <cell r="C12" t="str">
            <v>priceperoz</v>
          </cell>
          <cell r="D12">
            <v>-0.73558043216575741</v>
          </cell>
          <cell r="E12">
            <v>0.30374071297645733</v>
          </cell>
          <cell r="F12">
            <v>-2.4217380177901</v>
          </cell>
          <cell r="G12" t="str">
            <v>**</v>
          </cell>
        </row>
        <row r="13">
          <cell r="A13">
            <v>11</v>
          </cell>
          <cell r="B13" t="str">
            <v>betaO</v>
          </cell>
          <cell r="C13" t="str">
            <v>priceperoz_inc</v>
          </cell>
          <cell r="D13">
            <v>-4.7311863424022733E-3</v>
          </cell>
          <cell r="E13">
            <v>0.1093365571502231</v>
          </cell>
          <cell r="F13">
            <v>-4.3271769897618523E-2</v>
          </cell>
          <cell r="G13"/>
        </row>
        <row r="14">
          <cell r="A14">
            <v>12</v>
          </cell>
          <cell r="B14" t="str">
            <v>betaO</v>
          </cell>
          <cell r="C14" t="str">
            <v>mint_purchase_InStore</v>
          </cell>
          <cell r="D14">
            <v>1.208847124344741</v>
          </cell>
          <cell r="E14">
            <v>6.8749071301240666E-2</v>
          </cell>
          <cell r="F14">
            <v>17.583468423128</v>
          </cell>
          <cell r="G14" t="str">
            <v>***</v>
          </cell>
        </row>
        <row r="15">
          <cell r="A15">
            <v>13</v>
          </cell>
          <cell r="B15" t="str">
            <v>betaO</v>
          </cell>
          <cell r="C15" t="str">
            <v>fluoride_purchase_InStore</v>
          </cell>
          <cell r="D15">
            <v>-1.2175438019685909</v>
          </cell>
          <cell r="E15">
            <v>0.1128894852164308</v>
          </cell>
          <cell r="F15">
            <v>-10.785271982012549</v>
          </cell>
          <cell r="G15" t="str">
            <v>***</v>
          </cell>
        </row>
        <row r="16">
          <cell r="A16">
            <v>14</v>
          </cell>
          <cell r="B16" t="str">
            <v>betaO</v>
          </cell>
          <cell r="C16" t="str">
            <v>kids_purchase_InStore</v>
          </cell>
          <cell r="D16">
            <v>0.65147570019112133</v>
          </cell>
          <cell r="E16">
            <v>0.1800977124060297</v>
          </cell>
          <cell r="F16">
            <v>3.6173457812855032</v>
          </cell>
          <cell r="G16" t="str">
            <v>***</v>
          </cell>
        </row>
        <row r="17">
          <cell r="A17">
            <v>15</v>
          </cell>
          <cell r="B17" t="str">
            <v>betaO</v>
          </cell>
          <cell r="C17" t="str">
            <v>sizeNorm_purchase_InStore</v>
          </cell>
          <cell r="D17">
            <v>-1.051791124674204</v>
          </cell>
          <cell r="E17">
            <v>0.1015589370424457</v>
          </cell>
          <cell r="F17">
            <v>-10.35646054698876</v>
          </cell>
          <cell r="G17" t="str">
            <v>***</v>
          </cell>
        </row>
        <row r="18">
          <cell r="A18">
            <v>16</v>
          </cell>
          <cell r="B18" t="str">
            <v>betaO</v>
          </cell>
          <cell r="C18" t="str">
            <v>discount_purchase_InStore</v>
          </cell>
          <cell r="D18">
            <v>0.66053219304251132</v>
          </cell>
          <cell r="E18">
            <v>0.23626933202455161</v>
          </cell>
          <cell r="F18">
            <v>2.795674696256699</v>
          </cell>
          <cell r="G18" t="str">
            <v>***</v>
          </cell>
        </row>
        <row r="19">
          <cell r="A19">
            <v>17</v>
          </cell>
          <cell r="B19" t="str">
            <v>betaO</v>
          </cell>
          <cell r="C19" t="str">
            <v>brand_Aquafresh_ed_HighSchool</v>
          </cell>
          <cell r="D19">
            <v>-0.47860711212384999</v>
          </cell>
          <cell r="E19">
            <v>5.0634564930996703E-2</v>
          </cell>
          <cell r="F19">
            <v>-9.4521817808858781</v>
          </cell>
          <cell r="G19" t="str">
            <v>***</v>
          </cell>
        </row>
        <row r="20">
          <cell r="A20">
            <v>18</v>
          </cell>
          <cell r="B20" t="str">
            <v>betaO</v>
          </cell>
          <cell r="C20" t="str">
            <v>brand_Sensodyne_ed_HighSchool</v>
          </cell>
          <cell r="D20">
            <v>-0.28338419077254312</v>
          </cell>
          <cell r="E20">
            <v>0.21671457569720171</v>
          </cell>
          <cell r="F20">
            <v>-1.307637891271761</v>
          </cell>
          <cell r="G20"/>
        </row>
        <row r="21">
          <cell r="A21">
            <v>19</v>
          </cell>
          <cell r="B21" t="str">
            <v>betaO</v>
          </cell>
          <cell r="C21" t="str">
            <v>white_ed_HighSchool</v>
          </cell>
          <cell r="D21">
            <v>0.65740800953125467</v>
          </cell>
          <cell r="E21">
            <v>7.9720643941842487E-2</v>
          </cell>
          <cell r="F21">
            <v>8.2463961280950588</v>
          </cell>
          <cell r="G21" t="str">
            <v>***</v>
          </cell>
        </row>
        <row r="22">
          <cell r="A22">
            <v>20</v>
          </cell>
          <cell r="B22" t="str">
            <v>betaO</v>
          </cell>
          <cell r="C22" t="str">
            <v>fluoride_ed_HighSchool</v>
          </cell>
          <cell r="D22">
            <v>-0.53094037778968639</v>
          </cell>
          <cell r="E22">
            <v>3.9459495477324649E-2</v>
          </cell>
          <cell r="F22">
            <v>-13.45532605947257</v>
          </cell>
          <cell r="G22" t="str">
            <v>***</v>
          </cell>
        </row>
        <row r="23">
          <cell r="A23">
            <v>21</v>
          </cell>
          <cell r="B23" t="str">
            <v>betaO</v>
          </cell>
          <cell r="C23" t="str">
            <v>sizeNorm_ed_HighSchool</v>
          </cell>
          <cell r="D23">
            <v>-0.19652377848137509</v>
          </cell>
          <cell r="E23">
            <v>1.360694630065748E-2</v>
          </cell>
          <cell r="F23">
            <v>-14.44290101092551</v>
          </cell>
          <cell r="G23" t="str">
            <v>***</v>
          </cell>
        </row>
        <row r="24">
          <cell r="A24">
            <v>22</v>
          </cell>
          <cell r="B24" t="str">
            <v>betaU</v>
          </cell>
          <cell r="C24" t="str">
            <v>brand_Aquafresh</v>
          </cell>
          <cell r="D24">
            <v>0.25310303310265791</v>
          </cell>
          <cell r="E24">
            <v>0.30958000496567711</v>
          </cell>
          <cell r="F24">
            <v>0.81756905821717807</v>
          </cell>
          <cell r="G24"/>
        </row>
        <row r="25">
          <cell r="A25">
            <v>23</v>
          </cell>
          <cell r="B25" t="str">
            <v>betaU</v>
          </cell>
          <cell r="C25" t="str">
            <v>brand_Colgate</v>
          </cell>
          <cell r="D25">
            <v>-0.39232372091491369</v>
          </cell>
          <cell r="E25">
            <v>0.15026086721454929</v>
          </cell>
          <cell r="F25">
            <v>-2.6109507298046939</v>
          </cell>
          <cell r="G25" t="str">
            <v>***</v>
          </cell>
        </row>
        <row r="26">
          <cell r="A26">
            <v>24</v>
          </cell>
          <cell r="B26" t="str">
            <v>betaU</v>
          </cell>
          <cell r="C26" t="str">
            <v>brand_Sensodyne</v>
          </cell>
          <cell r="D26">
            <v>0.23531079157196211</v>
          </cell>
          <cell r="E26">
            <v>0.12346666181880329</v>
          </cell>
          <cell r="F26">
            <v>1.9058650173704259</v>
          </cell>
          <cell r="G26" t="str">
            <v>*</v>
          </cell>
        </row>
        <row r="27">
          <cell r="A27">
            <v>25</v>
          </cell>
          <cell r="B27" t="str">
            <v>betaU</v>
          </cell>
          <cell r="C27" t="str">
            <v>mint</v>
          </cell>
          <cell r="D27">
            <v>-0.22944709790700141</v>
          </cell>
          <cell r="E27">
            <v>3.09181144427212E-2</v>
          </cell>
          <cell r="F27">
            <v>-7.4211219552885224</v>
          </cell>
          <cell r="G27" t="str">
            <v>***</v>
          </cell>
        </row>
        <row r="28">
          <cell r="A28">
            <v>26</v>
          </cell>
          <cell r="B28" t="str">
            <v>betaU</v>
          </cell>
          <cell r="C28" t="str">
            <v>white</v>
          </cell>
          <cell r="D28">
            <v>-8.3397632716837533E-2</v>
          </cell>
          <cell r="E28">
            <v>0.10330341495958791</v>
          </cell>
          <cell r="F28">
            <v>-0.8073076069117614</v>
          </cell>
          <cell r="G28"/>
        </row>
        <row r="29">
          <cell r="A29">
            <v>27</v>
          </cell>
          <cell r="B29" t="str">
            <v>betaU</v>
          </cell>
          <cell r="C29" t="str">
            <v>fluoride</v>
          </cell>
          <cell r="D29">
            <v>-0.20300655516835381</v>
          </cell>
          <cell r="E29">
            <v>0.28190732490004561</v>
          </cell>
          <cell r="F29">
            <v>-0.72011805738049839</v>
          </cell>
          <cell r="G29"/>
        </row>
        <row r="30">
          <cell r="A30">
            <v>28</v>
          </cell>
          <cell r="B30" t="str">
            <v>betaU</v>
          </cell>
          <cell r="C30" t="str">
            <v>kids</v>
          </cell>
          <cell r="D30">
            <v>0.26382543149484883</v>
          </cell>
          <cell r="E30">
            <v>0.1792299946847227</v>
          </cell>
          <cell r="F30">
            <v>1.4719937472460181</v>
          </cell>
          <cell r="G30"/>
        </row>
        <row r="31">
          <cell r="A31">
            <v>29</v>
          </cell>
          <cell r="B31" t="str">
            <v>betaU</v>
          </cell>
          <cell r="C31" t="str">
            <v>sizeNorm</v>
          </cell>
          <cell r="D31">
            <v>0.40947781397857408</v>
          </cell>
          <cell r="E31">
            <v>0.1358637753009955</v>
          </cell>
          <cell r="F31">
            <v>3.013885143934858</v>
          </cell>
          <cell r="G31" t="str">
            <v>***</v>
          </cell>
        </row>
        <row r="32">
          <cell r="A32">
            <v>30</v>
          </cell>
          <cell r="B32" t="str">
            <v>betaU</v>
          </cell>
          <cell r="C32" t="str">
            <v>discount</v>
          </cell>
          <cell r="D32">
            <v>-0.30358905961337102</v>
          </cell>
          <cell r="E32">
            <v>0.18194668395052649</v>
          </cell>
          <cell r="F32">
            <v>-1.6685605531339089</v>
          </cell>
          <cell r="G32" t="str">
            <v>*</v>
          </cell>
        </row>
        <row r="33">
          <cell r="A33">
            <v>31</v>
          </cell>
          <cell r="B33" t="str">
            <v>betaU</v>
          </cell>
          <cell r="C33" t="str">
            <v>familypack</v>
          </cell>
          <cell r="D33">
            <v>6.0248144735919107E-2</v>
          </cell>
          <cell r="E33">
            <v>0.17497167150859921</v>
          </cell>
          <cell r="F33">
            <v>0.34433085205428893</v>
          </cell>
          <cell r="G33"/>
        </row>
        <row r="34">
          <cell r="A34">
            <v>32</v>
          </cell>
          <cell r="B34" t="str">
            <v>betaU</v>
          </cell>
          <cell r="C34" t="str">
            <v>priceperoz</v>
          </cell>
          <cell r="D34">
            <v>0.1327920759903729</v>
          </cell>
          <cell r="E34">
            <v>0.44217601931088668</v>
          </cell>
          <cell r="F34">
            <v>0.30031496551378772</v>
          </cell>
          <cell r="G34"/>
        </row>
      </sheetData>
      <sheetData sheetId="1"/>
      <sheetData sheetId="2">
        <row r="2">
          <cell r="C2">
            <v>-0.15420148466152339</v>
          </cell>
          <cell r="D2">
            <v>6.7424973906313232E-2</v>
          </cell>
          <cell r="E2">
            <v>3.5084804004632871E-3</v>
          </cell>
          <cell r="F2">
            <v>9.6433236658414433E-3</v>
          </cell>
          <cell r="G2">
            <v>3.3771386454939591E-3</v>
          </cell>
          <cell r="H2">
            <v>4.2305088322430892E-2</v>
          </cell>
          <cell r="I2">
            <v>5.3837125263385736E-4</v>
          </cell>
          <cell r="J2">
            <v>2.1593598081205399E-2</v>
          </cell>
          <cell r="K2">
            <v>1.7996758158801891E-3</v>
          </cell>
          <cell r="L2">
            <v>9.0202035740814378E-3</v>
          </cell>
        </row>
        <row r="3">
          <cell r="C3">
            <v>1.8774693181831399E-2</v>
          </cell>
          <cell r="D3">
            <v>-8.6119314398940008E-2</v>
          </cell>
          <cell r="E3">
            <v>2.8574573315009889E-3</v>
          </cell>
          <cell r="F3">
            <v>3.7763963609407439E-3</v>
          </cell>
          <cell r="G3">
            <v>5.3314466491914351E-3</v>
          </cell>
          <cell r="H3">
            <v>1.8602087433430631E-2</v>
          </cell>
          <cell r="I3">
            <v>1.722455034604804E-3</v>
          </cell>
          <cell r="J3">
            <v>3.1256023014464798E-2</v>
          </cell>
          <cell r="K3">
            <v>8.7775746608993895E-4</v>
          </cell>
          <cell r="L3">
            <v>6.7202925635598144E-3</v>
          </cell>
        </row>
        <row r="4">
          <cell r="C4">
            <v>8.2614202303606957E-2</v>
          </cell>
          <cell r="D4">
            <v>0.24163695357283221</v>
          </cell>
          <cell r="E4">
            <v>-0.57512894863613151</v>
          </cell>
          <cell r="F4">
            <v>2.5106950771051781E-2</v>
          </cell>
          <cell r="G4">
            <v>2.3897320540262411E-2</v>
          </cell>
          <cell r="H4">
            <v>4.1322132048473757E-2</v>
          </cell>
          <cell r="I4">
            <v>6.9077551402084141E-3</v>
          </cell>
          <cell r="J4">
            <v>5.0519681963429618E-2</v>
          </cell>
          <cell r="K4">
            <v>1.430309573557605E-2</v>
          </cell>
          <cell r="L4">
            <v>2.961225967461175E-2</v>
          </cell>
        </row>
        <row r="5">
          <cell r="C5">
            <v>5.3676938574445991E-2</v>
          </cell>
          <cell r="D5">
            <v>7.5489492153320362E-2</v>
          </cell>
          <cell r="E5">
            <v>5.9349806401215299E-3</v>
          </cell>
          <cell r="F5">
            <v>-0.23867715572723841</v>
          </cell>
          <cell r="G5">
            <v>9.1587747459545982E-3</v>
          </cell>
          <cell r="H5">
            <v>3.697602320940379E-2</v>
          </cell>
          <cell r="I5">
            <v>5.6075017796007902E-4</v>
          </cell>
          <cell r="J5">
            <v>2.8550661984331219E-2</v>
          </cell>
          <cell r="K5">
            <v>3.7976706508089952E-3</v>
          </cell>
          <cell r="L5">
            <v>2.9388641053885101E-2</v>
          </cell>
        </row>
        <row r="6">
          <cell r="C6">
            <v>4.4519504914554982E-2</v>
          </cell>
          <cell r="D6">
            <v>0.25240295886347791</v>
          </cell>
          <cell r="E6">
            <v>1.337873296117548E-2</v>
          </cell>
          <cell r="F6">
            <v>2.1690912317863551E-2</v>
          </cell>
          <cell r="G6">
            <v>-0.52623074351567856</v>
          </cell>
          <cell r="H6">
            <v>4.802110229899343E-2</v>
          </cell>
          <cell r="I6">
            <v>6.551419748187977E-3</v>
          </cell>
          <cell r="J6">
            <v>6.5342874810408458E-2</v>
          </cell>
          <cell r="K6">
            <v>6.4551725498148103E-3</v>
          </cell>
          <cell r="L6">
            <v>2.7609815495915801E-2</v>
          </cell>
        </row>
        <row r="7">
          <cell r="C7">
            <v>4.8692545816417437E-2</v>
          </cell>
          <cell r="D7">
            <v>7.6891705766769028E-2</v>
          </cell>
          <cell r="E7">
            <v>2.019839856348796E-3</v>
          </cell>
          <cell r="F7">
            <v>7.6459082384390462E-3</v>
          </cell>
          <cell r="G7">
            <v>4.1927654200178254E-3</v>
          </cell>
          <cell r="H7">
            <v>-0.20365946021677969</v>
          </cell>
          <cell r="I7">
            <v>6.3280548831807126E-4</v>
          </cell>
          <cell r="J7">
            <v>2.9603528181850629E-2</v>
          </cell>
          <cell r="K7">
            <v>1.643175621922163E-3</v>
          </cell>
          <cell r="L7">
            <v>8.6498842209342102E-3</v>
          </cell>
        </row>
        <row r="8">
          <cell r="C8">
            <v>3.3735298603516387E-2</v>
          </cell>
          <cell r="D8">
            <v>0.38761317350864899</v>
          </cell>
          <cell r="E8">
            <v>1.8382474508900341E-2</v>
          </cell>
          <cell r="F8">
            <v>6.3126414433282464E-3</v>
          </cell>
          <cell r="G8">
            <v>3.1141296303667059E-2</v>
          </cell>
          <cell r="H8">
            <v>3.445109724125156E-2</v>
          </cell>
          <cell r="I8">
            <v>-0.72244131316096827</v>
          </cell>
          <cell r="J8">
            <v>7.7244468434118335E-2</v>
          </cell>
          <cell r="K8">
            <v>1.633672677172152E-3</v>
          </cell>
          <cell r="L8">
            <v>2.532901419226118E-2</v>
          </cell>
        </row>
        <row r="9">
          <cell r="C9">
            <v>2.9252769266150589E-2</v>
          </cell>
          <cell r="D9">
            <v>0.1520630260177816</v>
          </cell>
          <cell r="E9">
            <v>2.906477202375361E-3</v>
          </cell>
          <cell r="F9">
            <v>6.9485975636511179E-3</v>
          </cell>
          <cell r="G9">
            <v>6.7148880136864543E-3</v>
          </cell>
          <cell r="H9">
            <v>3.4843002361159933E-2</v>
          </cell>
          <cell r="I9">
            <v>1.669962289247266E-3</v>
          </cell>
          <cell r="J9">
            <v>-0.23971300913959501</v>
          </cell>
          <cell r="K9">
            <v>1.092783534773155E-3</v>
          </cell>
          <cell r="L9">
            <v>1.0626283117916571E-2</v>
          </cell>
        </row>
        <row r="10">
          <cell r="C10">
            <v>8.8615082895046451E-2</v>
          </cell>
          <cell r="D10">
            <v>0.15521576805629869</v>
          </cell>
          <cell r="E10">
            <v>2.9909403651105001E-2</v>
          </cell>
          <cell r="F10">
            <v>3.3594615210039459E-2</v>
          </cell>
          <cell r="G10">
            <v>2.4111253416263991E-2</v>
          </cell>
          <cell r="H10">
            <v>7.0295492028391665E-2</v>
          </cell>
          <cell r="I10">
            <v>1.2837359880439501E-3</v>
          </cell>
          <cell r="J10">
            <v>3.9719661458688882E-2</v>
          </cell>
          <cell r="K10">
            <v>-0.52158342596095419</v>
          </cell>
          <cell r="L10">
            <v>4.0950376793044183E-2</v>
          </cell>
        </row>
        <row r="11">
          <cell r="C11">
            <v>5.7261218431692712E-2</v>
          </cell>
          <cell r="D11">
            <v>0.15320761947584621</v>
          </cell>
          <cell r="E11">
            <v>7.9832574671397562E-3</v>
          </cell>
          <cell r="F11">
            <v>3.3516816037357011E-2</v>
          </cell>
          <cell r="G11">
            <v>1.329555022008152E-2</v>
          </cell>
          <cell r="H11">
            <v>4.7707280936874277E-2</v>
          </cell>
          <cell r="I11">
            <v>2.5660188145343659E-3</v>
          </cell>
          <cell r="J11">
            <v>4.979476149299588E-2</v>
          </cell>
          <cell r="K11">
            <v>5.2794512075628464E-3</v>
          </cell>
          <cell r="L11">
            <v>-0.36476024872923257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tes"/>
      <sheetName val="estimates_step1"/>
      <sheetName val="elasticities"/>
    </sheetNames>
    <sheetDataSet>
      <sheetData sheetId="0">
        <row r="1">
          <cell r="B1" t="str">
            <v>coeficient</v>
          </cell>
          <cell r="C1" t="str">
            <v>var. name</v>
          </cell>
          <cell r="D1" t="str">
            <v>coefficient</v>
          </cell>
          <cell r="E1" t="str">
            <v>s.e.</v>
          </cell>
          <cell r="F1" t="str">
            <v>t-stat</v>
          </cell>
          <cell r="G1" t="str">
            <v>sig</v>
          </cell>
        </row>
        <row r="2">
          <cell r="A2">
            <v>0</v>
          </cell>
          <cell r="B2" t="str">
            <v>betaBar</v>
          </cell>
          <cell r="C2" t="str">
            <v>brand_Aquafresh</v>
          </cell>
          <cell r="D2">
            <v>-0.74690209968339116</v>
          </cell>
          <cell r="E2">
            <v>0.28358098245448199</v>
          </cell>
          <cell r="F2">
            <v>-2.6338229496869641</v>
          </cell>
          <cell r="G2" t="str">
            <v>***</v>
          </cell>
        </row>
        <row r="3">
          <cell r="A3">
            <v>1</v>
          </cell>
          <cell r="B3" t="str">
            <v>betaBar</v>
          </cell>
          <cell r="C3" t="str">
            <v>brand_Colgate</v>
          </cell>
          <cell r="D3">
            <v>1.203829491338422</v>
          </cell>
          <cell r="E3">
            <v>5.103186485525131E-2</v>
          </cell>
          <cell r="F3">
            <v>23.589760921984901</v>
          </cell>
          <cell r="G3" t="str">
            <v>***</v>
          </cell>
        </row>
        <row r="4">
          <cell r="A4">
            <v>2</v>
          </cell>
          <cell r="B4" t="str">
            <v>betaBar</v>
          </cell>
          <cell r="C4" t="str">
            <v>brand_Sensodyne</v>
          </cell>
          <cell r="D4">
            <v>-1.3529703268746489</v>
          </cell>
          <cell r="E4">
            <v>0.2656133332570888</v>
          </cell>
          <cell r="F4">
            <v>-5.0937590755848881</v>
          </cell>
          <cell r="G4" t="str">
            <v>***</v>
          </cell>
        </row>
        <row r="5">
          <cell r="A5">
            <v>3</v>
          </cell>
          <cell r="B5" t="str">
            <v>betaBar</v>
          </cell>
          <cell r="C5" t="str">
            <v>mint</v>
          </cell>
          <cell r="D5">
            <v>7.038764401719507</v>
          </cell>
          <cell r="E5">
            <v>0.96182374493386424</v>
          </cell>
          <cell r="F5">
            <v>7.3181437231033408</v>
          </cell>
          <cell r="G5" t="str">
            <v>***</v>
          </cell>
        </row>
        <row r="6">
          <cell r="A6">
            <v>4</v>
          </cell>
          <cell r="B6" t="str">
            <v>betaBar</v>
          </cell>
          <cell r="C6" t="str">
            <v>white</v>
          </cell>
          <cell r="D6">
            <v>-2.3886667666687331</v>
          </cell>
          <cell r="E6">
            <v>0.17473014809162751</v>
          </cell>
          <cell r="F6">
            <v>-13.67060460233874</v>
          </cell>
          <cell r="G6" t="str">
            <v>***</v>
          </cell>
        </row>
        <row r="7">
          <cell r="A7">
            <v>5</v>
          </cell>
          <cell r="B7" t="str">
            <v>betaBar</v>
          </cell>
          <cell r="C7" t="str">
            <v>fluoride</v>
          </cell>
          <cell r="D7">
            <v>-0.81831636217177683</v>
          </cell>
          <cell r="E7">
            <v>0.15138967918417129</v>
          </cell>
          <cell r="F7">
            <v>-5.4053642664521666</v>
          </cell>
          <cell r="G7" t="str">
            <v>***</v>
          </cell>
        </row>
        <row r="8">
          <cell r="A8">
            <v>6</v>
          </cell>
          <cell r="B8" t="str">
            <v>betaBar</v>
          </cell>
          <cell r="C8" t="str">
            <v>kids</v>
          </cell>
          <cell r="D8">
            <v>3.883522473637139</v>
          </cell>
          <cell r="E8">
            <v>1.2470737048387279</v>
          </cell>
          <cell r="F8">
            <v>3.1141082187594988</v>
          </cell>
          <cell r="G8" t="str">
            <v>***</v>
          </cell>
        </row>
        <row r="9">
          <cell r="A9">
            <v>7</v>
          </cell>
          <cell r="B9" t="str">
            <v>betaBar</v>
          </cell>
          <cell r="C9" t="str">
            <v>sizeNorm</v>
          </cell>
          <cell r="D9">
            <v>-2.477319629496133</v>
          </cell>
          <cell r="E9">
            <v>0.19599947661995029</v>
          </cell>
          <cell r="F9">
            <v>-12.63941961589898</v>
          </cell>
          <cell r="G9" t="str">
            <v>***</v>
          </cell>
        </row>
        <row r="10">
          <cell r="A10">
            <v>8</v>
          </cell>
          <cell r="B10" t="str">
            <v>betaBar</v>
          </cell>
          <cell r="C10" t="str">
            <v>discount</v>
          </cell>
          <cell r="D10">
            <v>1.070299522915602</v>
          </cell>
          <cell r="E10">
            <v>9.2549933540073667E-2</v>
          </cell>
          <cell r="F10">
            <v>11.564562847062099</v>
          </cell>
          <cell r="G10" t="str">
            <v>***</v>
          </cell>
        </row>
        <row r="11">
          <cell r="A11">
            <v>9</v>
          </cell>
          <cell r="B11" t="str">
            <v>betaBar</v>
          </cell>
          <cell r="C11" t="str">
            <v>familypack</v>
          </cell>
          <cell r="D11">
            <v>0.93781445061264457</v>
          </cell>
          <cell r="E11">
            <v>0.3875209935992785</v>
          </cell>
          <cell r="F11">
            <v>2.4200352138403241</v>
          </cell>
          <cell r="G11" t="str">
            <v>**</v>
          </cell>
        </row>
        <row r="12">
          <cell r="A12">
            <v>10</v>
          </cell>
          <cell r="B12" t="str">
            <v>betaBar</v>
          </cell>
          <cell r="C12" t="str">
            <v>priceperoz</v>
          </cell>
          <cell r="D12">
            <v>-1.7443608292897119</v>
          </cell>
          <cell r="E12">
            <v>3.6789956858141961</v>
          </cell>
          <cell r="F12">
            <v>-0.47414049329162727</v>
          </cell>
          <cell r="G12"/>
        </row>
        <row r="13">
          <cell r="A13">
            <v>11</v>
          </cell>
          <cell r="B13" t="str">
            <v>betaO</v>
          </cell>
          <cell r="C13" t="str">
            <v>priceperoz_inc</v>
          </cell>
          <cell r="D13">
            <v>5.4454161053416996</v>
          </cell>
          <cell r="E13">
            <v>3.0921712179792942</v>
          </cell>
          <cell r="F13">
            <v>1.761033177490162</v>
          </cell>
          <cell r="G13" t="str">
            <v>*</v>
          </cell>
        </row>
        <row r="14">
          <cell r="A14">
            <v>12</v>
          </cell>
          <cell r="B14" t="str">
            <v>betaO</v>
          </cell>
          <cell r="C14" t="str">
            <v>mint_purchase_InStore</v>
          </cell>
          <cell r="D14">
            <v>3.0577393764373619</v>
          </cell>
          <cell r="E14">
            <v>1.5234401238848549</v>
          </cell>
          <cell r="F14">
            <v>2.007128031156197</v>
          </cell>
          <cell r="G14" t="str">
            <v>**</v>
          </cell>
        </row>
        <row r="15">
          <cell r="A15">
            <v>13</v>
          </cell>
          <cell r="B15" t="str">
            <v>betaO</v>
          </cell>
          <cell r="C15" t="str">
            <v>fluoride_purchase_InStore</v>
          </cell>
          <cell r="D15">
            <v>0.1359629793741999</v>
          </cell>
          <cell r="E15">
            <v>9.0316661499927758E-2</v>
          </cell>
          <cell r="F15">
            <v>1.5054030686719819</v>
          </cell>
          <cell r="G15"/>
        </row>
        <row r="16">
          <cell r="A16">
            <v>14</v>
          </cell>
          <cell r="B16" t="str">
            <v>betaO</v>
          </cell>
          <cell r="C16" t="str">
            <v>kids_purchase_InStore</v>
          </cell>
          <cell r="D16">
            <v>3.1279015956044249</v>
          </cell>
          <cell r="E16">
            <v>0.6745792692647351</v>
          </cell>
          <cell r="F16">
            <v>4.6368184409427746</v>
          </cell>
          <cell r="G16" t="str">
            <v>***</v>
          </cell>
        </row>
        <row r="17">
          <cell r="A17">
            <v>15</v>
          </cell>
          <cell r="B17" t="str">
            <v>betaO</v>
          </cell>
          <cell r="C17" t="str">
            <v>sizeNorm_purchase_InStore</v>
          </cell>
          <cell r="D17">
            <v>4.316665034286315E-3</v>
          </cell>
          <cell r="E17">
            <v>0.1592865530597222</v>
          </cell>
          <cell r="F17">
            <v>2.7099996524300729E-2</v>
          </cell>
          <cell r="G17"/>
        </row>
        <row r="18">
          <cell r="A18">
            <v>16</v>
          </cell>
          <cell r="B18" t="str">
            <v>betaO</v>
          </cell>
          <cell r="C18" t="str">
            <v>discount_purchase_InStore</v>
          </cell>
          <cell r="D18">
            <v>-0.184997495547878</v>
          </cell>
          <cell r="E18">
            <v>0.11396598721681971</v>
          </cell>
          <cell r="F18">
            <v>-1.6232693636560289</v>
          </cell>
          <cell r="G18"/>
        </row>
        <row r="19">
          <cell r="A19">
            <v>17</v>
          </cell>
          <cell r="B19" t="str">
            <v>betaU</v>
          </cell>
          <cell r="C19" t="str">
            <v>brand_Aquafresh</v>
          </cell>
          <cell r="D19">
            <v>0.48338106285802562</v>
          </cell>
          <cell r="E19">
            <v>1.405306531174402</v>
          </cell>
          <cell r="F19">
            <v>0.34396841695033492</v>
          </cell>
          <cell r="G19"/>
        </row>
        <row r="20">
          <cell r="A20">
            <v>18</v>
          </cell>
          <cell r="B20" t="str">
            <v>betaU</v>
          </cell>
          <cell r="C20" t="str">
            <v>brand_Colgate</v>
          </cell>
          <cell r="D20">
            <v>-1.290896467422274</v>
          </cell>
          <cell r="E20">
            <v>0.40716393767783832</v>
          </cell>
          <cell r="F20">
            <v>-3.1704587463825789</v>
          </cell>
          <cell r="G20" t="str">
            <v>***</v>
          </cell>
        </row>
        <row r="21">
          <cell r="A21">
            <v>19</v>
          </cell>
          <cell r="B21" t="str">
            <v>betaU</v>
          </cell>
          <cell r="C21" t="str">
            <v>brand_Sensodyne</v>
          </cell>
          <cell r="D21">
            <v>3.5481058014105248E-2</v>
          </cell>
          <cell r="E21">
            <v>2.9327055542562461</v>
          </cell>
          <cell r="F21">
            <v>1.209840447930801E-2</v>
          </cell>
          <cell r="G21"/>
        </row>
        <row r="22">
          <cell r="A22">
            <v>20</v>
          </cell>
          <cell r="B22" t="str">
            <v>betaU</v>
          </cell>
          <cell r="C22" t="str">
            <v>mint</v>
          </cell>
          <cell r="D22">
            <v>7.714581619837127E-2</v>
          </cell>
          <cell r="E22">
            <v>4.2588750354410703</v>
          </cell>
          <cell r="F22">
            <v>1.8114130035839771E-2</v>
          </cell>
          <cell r="G22"/>
        </row>
        <row r="23">
          <cell r="A23">
            <v>21</v>
          </cell>
          <cell r="B23" t="str">
            <v>betaU</v>
          </cell>
          <cell r="C23" t="str">
            <v>white</v>
          </cell>
          <cell r="D23">
            <v>0.72002823113170511</v>
          </cell>
          <cell r="E23">
            <v>0.46847386377037009</v>
          </cell>
          <cell r="F23">
            <v>1.536965638460118</v>
          </cell>
          <cell r="G23"/>
        </row>
        <row r="24">
          <cell r="A24">
            <v>22</v>
          </cell>
          <cell r="B24" t="str">
            <v>betaU</v>
          </cell>
          <cell r="C24" t="str">
            <v>fluoride</v>
          </cell>
          <cell r="D24">
            <v>5.9224648089980493E-2</v>
          </cell>
          <cell r="E24">
            <v>1.1408390906334329</v>
          </cell>
          <cell r="F24">
            <v>5.1913235246082733E-2</v>
          </cell>
          <cell r="G24"/>
        </row>
        <row r="25">
          <cell r="A25">
            <v>23</v>
          </cell>
          <cell r="B25" t="str">
            <v>betaU</v>
          </cell>
          <cell r="C25" t="str">
            <v>kids</v>
          </cell>
          <cell r="D25">
            <v>6.479516361637673E-2</v>
          </cell>
          <cell r="E25">
            <v>2.195669888712878</v>
          </cell>
          <cell r="F25">
            <v>2.951043048386489E-2</v>
          </cell>
          <cell r="G25"/>
        </row>
        <row r="26">
          <cell r="A26">
            <v>24</v>
          </cell>
          <cell r="B26" t="str">
            <v>betaU</v>
          </cell>
          <cell r="C26" t="str">
            <v>sizeNorm</v>
          </cell>
          <cell r="D26">
            <v>-6.1344606113064297E-2</v>
          </cell>
          <cell r="E26">
            <v>3.8735615068830751</v>
          </cell>
          <cell r="F26">
            <v>-1.583674507402523E-2</v>
          </cell>
          <cell r="G26"/>
        </row>
        <row r="27">
          <cell r="A27">
            <v>25</v>
          </cell>
          <cell r="B27" t="str">
            <v>betaU</v>
          </cell>
          <cell r="C27" t="str">
            <v>discount</v>
          </cell>
          <cell r="D27">
            <v>-0.87320491186149107</v>
          </cell>
          <cell r="E27">
            <v>1.729796568117959</v>
          </cell>
          <cell r="F27">
            <v>-0.50480208364128565</v>
          </cell>
          <cell r="G27"/>
        </row>
        <row r="28">
          <cell r="A28">
            <v>26</v>
          </cell>
          <cell r="B28" t="str">
            <v>betaU</v>
          </cell>
          <cell r="C28" t="str">
            <v>familypack</v>
          </cell>
          <cell r="D28">
            <v>0.18124432560225209</v>
          </cell>
          <cell r="E28">
            <v>5.2394743096228069</v>
          </cell>
          <cell r="F28">
            <v>3.4592082123464027E-2</v>
          </cell>
          <cell r="G28"/>
        </row>
        <row r="29">
          <cell r="A29">
            <v>27</v>
          </cell>
          <cell r="B29" t="str">
            <v>betaU</v>
          </cell>
          <cell r="C29" t="str">
            <v>priceperoz</v>
          </cell>
          <cell r="D29">
            <v>-0.22722191001199471</v>
          </cell>
          <cell r="E29">
            <v>2.7681699881107402</v>
          </cell>
          <cell r="F29">
            <v>-8.2083799401015956E-2</v>
          </cell>
          <cell r="G29"/>
        </row>
      </sheetData>
      <sheetData sheetId="1"/>
      <sheetData sheetId="2">
        <row r="2">
          <cell r="C2">
            <v>-0.4840715989629199</v>
          </cell>
          <cell r="D2">
            <v>0.31986293128269921</v>
          </cell>
          <cell r="E2">
            <v>1.345989104444983E-3</v>
          </cell>
          <cell r="F2">
            <v>5.6316246085312632E-2</v>
          </cell>
          <cell r="G2">
            <v>4.4472207274956826E-3</v>
          </cell>
          <cell r="H2">
            <v>2.361169310599626E-2</v>
          </cell>
          <cell r="I2">
            <v>-1.8292443220556181E-5</v>
          </cell>
          <cell r="J2">
            <v>7.8385791124994317E-2</v>
          </cell>
          <cell r="K2">
            <v>-5.338110612873924E-4</v>
          </cell>
          <cell r="L2">
            <v>1.152885104950339E-4</v>
          </cell>
        </row>
        <row r="3">
          <cell r="C3">
            <v>0.10363826384273821</v>
          </cell>
          <cell r="D3">
            <v>-0.26303284420619061</v>
          </cell>
          <cell r="E3">
            <v>-6.7852333282446785E-4</v>
          </cell>
          <cell r="F3">
            <v>4.7263564916849417E-2</v>
          </cell>
          <cell r="G3">
            <v>5.3747207343478268E-3</v>
          </cell>
          <cell r="H3">
            <v>3.0634253863353951E-2</v>
          </cell>
          <cell r="I3">
            <v>-5.5918606914293699E-6</v>
          </cell>
          <cell r="J3">
            <v>8.2193544276505326E-2</v>
          </cell>
          <cell r="K3">
            <v>1.3354170134912511E-4</v>
          </cell>
          <cell r="L3">
            <v>1.3134669676666789E-4</v>
          </cell>
        </row>
        <row r="4">
          <cell r="C4">
            <v>0.10654809302318161</v>
          </cell>
          <cell r="D4">
            <v>-0.16577258406263229</v>
          </cell>
          <cell r="E4">
            <v>9.0161199383921517E-2</v>
          </cell>
          <cell r="F4">
            <v>0.13463859476567741</v>
          </cell>
          <cell r="G4">
            <v>-3.2132483114796592E-2</v>
          </cell>
          <cell r="H4">
            <v>-0.14922665559095469</v>
          </cell>
          <cell r="I4">
            <v>-5.8548295610039627E-6</v>
          </cell>
          <cell r="J4">
            <v>7.0240173374751178E-3</v>
          </cell>
          <cell r="K4">
            <v>5.59592665583754E-5</v>
          </cell>
          <cell r="L4">
            <v>6.9501081164693166E-4</v>
          </cell>
        </row>
        <row r="5">
          <cell r="C5">
            <v>0.15277218613692209</v>
          </cell>
          <cell r="D5">
            <v>0.39571348925732019</v>
          </cell>
          <cell r="E5">
            <v>4.6139834107335144E-3</v>
          </cell>
          <cell r="F5">
            <v>-0.78807016093836268</v>
          </cell>
          <cell r="G5">
            <v>8.3468010856711013E-3</v>
          </cell>
          <cell r="H5">
            <v>6.0453521417818998E-2</v>
          </cell>
          <cell r="I5">
            <v>-2.0042348200292881E-5</v>
          </cell>
          <cell r="J5">
            <v>0.16357857719711691</v>
          </cell>
          <cell r="K5">
            <v>4.11728361227417E-3</v>
          </cell>
          <cell r="L5">
            <v>3.8530481068658459E-4</v>
          </cell>
        </row>
        <row r="6">
          <cell r="C6">
            <v>5.3009528877595823E-2</v>
          </cell>
          <cell r="D6">
            <v>0.19772653089013351</v>
          </cell>
          <cell r="E6">
            <v>-4.8384405632187983E-3</v>
          </cell>
          <cell r="F6">
            <v>3.6675388905977067E-2</v>
          </cell>
          <cell r="G6">
            <v>-0.6266105781469582</v>
          </cell>
          <cell r="H6">
            <v>4.5732503525276469E-2</v>
          </cell>
          <cell r="I6">
            <v>-9.13077944707752E-6</v>
          </cell>
          <cell r="J6">
            <v>0.24394331793359891</v>
          </cell>
          <cell r="K6">
            <v>-2.6485009254462373E-4</v>
          </cell>
          <cell r="L6">
            <v>2.263010848522854E-4</v>
          </cell>
        </row>
        <row r="7">
          <cell r="C7">
            <v>3.1772943046403768E-2</v>
          </cell>
          <cell r="D7">
            <v>0.1272276206518265</v>
          </cell>
          <cell r="E7">
            <v>-2.5367202948986E-3</v>
          </cell>
          <cell r="F7">
            <v>2.9987573311661901E-2</v>
          </cell>
          <cell r="G7">
            <v>5.1628562334721621E-3</v>
          </cell>
          <cell r="H7">
            <v>-0.29052938659657268</v>
          </cell>
          <cell r="I7">
            <v>-9.29235079844415E-6</v>
          </cell>
          <cell r="J7">
            <v>6.3307867386138958E-2</v>
          </cell>
          <cell r="K7">
            <v>2.2857156711682361E-4</v>
          </cell>
          <cell r="L7">
            <v>1.8348366482315569E-4</v>
          </cell>
        </row>
        <row r="8">
          <cell r="C8">
            <v>-1.7523000328199709</v>
          </cell>
          <cell r="D8">
            <v>-1.6532437162331459</v>
          </cell>
          <cell r="E8">
            <v>-7.0851145062983158E-3</v>
          </cell>
          <cell r="F8">
            <v>-0.70774166114059189</v>
          </cell>
          <cell r="G8">
            <v>-7.3380276985739387E-2</v>
          </cell>
          <cell r="H8">
            <v>-0.66150333127786309</v>
          </cell>
          <cell r="I8">
            <v>5.8562922557248562</v>
          </cell>
          <cell r="J8">
            <v>-0.15041214585063531</v>
          </cell>
          <cell r="K8">
            <v>4.7844791661354651E-3</v>
          </cell>
          <cell r="L8">
            <v>-2.163309819897288E-2</v>
          </cell>
        </row>
        <row r="9">
          <cell r="C9">
            <v>0.10385798175582039</v>
          </cell>
          <cell r="D9">
            <v>0.33611200523596152</v>
          </cell>
          <cell r="E9">
            <v>1.175666033186488E-4</v>
          </cell>
          <cell r="F9">
            <v>7.9894772412942128E-2</v>
          </cell>
          <cell r="G9">
            <v>2.7116035893168019E-2</v>
          </cell>
          <cell r="H9">
            <v>6.2334704123374829E-2</v>
          </cell>
          <cell r="I9">
            <v>-2.0804088214783031E-6</v>
          </cell>
          <cell r="J9">
            <v>-0.59914280589963598</v>
          </cell>
          <cell r="K9">
            <v>1.247519721042223E-3</v>
          </cell>
          <cell r="L9">
            <v>1.3817837197479389E-3</v>
          </cell>
        </row>
        <row r="10">
          <cell r="C10">
            <v>-0.16829212043918271</v>
          </cell>
          <cell r="D10">
            <v>0.129938216823312</v>
          </cell>
          <cell r="E10">
            <v>2.228661396731715E-4</v>
          </cell>
          <cell r="F10">
            <v>0.4784938961329161</v>
          </cell>
          <cell r="G10">
            <v>-7.0050474839161558E-3</v>
          </cell>
          <cell r="H10">
            <v>5.3551064120902193E-2</v>
          </cell>
          <cell r="I10">
            <v>1.574614071272074E-5</v>
          </cell>
          <cell r="J10">
            <v>0.29683909620527121</v>
          </cell>
          <cell r="K10">
            <v>-0.86435760252363925</v>
          </cell>
          <cell r="L10">
            <v>-1.9145309235624809E-4</v>
          </cell>
        </row>
        <row r="11">
          <cell r="C11">
            <v>0.22723466726358851</v>
          </cell>
          <cell r="D11">
            <v>0.79900868416182191</v>
          </cell>
          <cell r="E11">
            <v>1.7305174550793889E-2</v>
          </cell>
          <cell r="F11">
            <v>0.27995124069631733</v>
          </cell>
          <cell r="G11">
            <v>3.7420530246190242E-2</v>
          </cell>
          <cell r="H11">
            <v>0.26875444258973369</v>
          </cell>
          <cell r="I11">
            <v>-4.451132564724833E-4</v>
          </cell>
          <cell r="J11">
            <v>2.0555407889388322</v>
          </cell>
          <cell r="K11">
            <v>-1.196946480904773E-3</v>
          </cell>
          <cell r="L11">
            <v>-3.6833163664130582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05516-77E1-4F35-A397-5700A5827AF6}">
  <dimension ref="A5:W73"/>
  <sheetViews>
    <sheetView topLeftCell="A17" zoomScale="115" zoomScaleNormal="115" workbookViewId="0">
      <selection activeCell="O20" sqref="O20"/>
    </sheetView>
  </sheetViews>
  <sheetFormatPr defaultRowHeight="15" x14ac:dyDescent="0.25"/>
  <cols>
    <col min="3" max="3" width="12.28515625" customWidth="1"/>
    <col min="4" max="4" width="14.85546875" customWidth="1"/>
    <col min="5" max="5" width="23.28515625" customWidth="1"/>
    <col min="8" max="8" width="10.5703125" hidden="1" customWidth="1"/>
    <col min="9" max="10" width="9.140625" customWidth="1"/>
    <col min="11" max="13" width="9.140625" hidden="1" customWidth="1"/>
  </cols>
  <sheetData>
    <row r="5" spans="2:23" x14ac:dyDescent="0.25">
      <c r="F5">
        <v>1</v>
      </c>
      <c r="G5">
        <v>2</v>
      </c>
      <c r="H5">
        <v>3</v>
      </c>
      <c r="I5">
        <v>3</v>
      </c>
      <c r="J5">
        <v>4</v>
      </c>
      <c r="K5">
        <v>6</v>
      </c>
      <c r="L5">
        <v>7</v>
      </c>
      <c r="M5">
        <v>8</v>
      </c>
      <c r="N5">
        <v>5</v>
      </c>
    </row>
    <row r="7" spans="2:23" x14ac:dyDescent="0.25">
      <c r="F7" s="1" t="str">
        <f>"\mc{\textbf{("&amp;F5&amp;")}}"</f>
        <v>\mc{\textbf{(1)}}</v>
      </c>
      <c r="G7" s="4" t="str">
        <f t="shared" ref="G7:N7" si="0">"\mc{\textbf{("&amp;G5&amp;")}}"</f>
        <v>\mc{\textbf{(2)}}</v>
      </c>
      <c r="H7" s="4" t="str">
        <f t="shared" si="0"/>
        <v>\mc{\textbf{(3)}}</v>
      </c>
      <c r="I7" s="4" t="str">
        <f t="shared" si="0"/>
        <v>\mc{\textbf{(3)}}</v>
      </c>
      <c r="J7" s="4" t="str">
        <f t="shared" si="0"/>
        <v>\mc{\textbf{(4)}}</v>
      </c>
      <c r="K7" s="4" t="str">
        <f t="shared" si="0"/>
        <v>\mc{\textbf{(6)}}</v>
      </c>
      <c r="L7" s="4" t="str">
        <f t="shared" si="0"/>
        <v>\mc{\textbf{(7)}}</v>
      </c>
      <c r="M7" s="4" t="str">
        <f t="shared" si="0"/>
        <v>\mc{\textbf{(8)}}</v>
      </c>
      <c r="N7" s="4" t="str">
        <f t="shared" si="0"/>
        <v>\mc{\textbf{(5)}}</v>
      </c>
    </row>
    <row r="9" spans="2:23" x14ac:dyDescent="0.25">
      <c r="F9" s="5" t="s">
        <v>13</v>
      </c>
      <c r="G9" s="5"/>
      <c r="H9" s="5"/>
      <c r="I9" s="5"/>
      <c r="J9" s="5"/>
      <c r="K9" s="5"/>
      <c r="L9" s="5"/>
      <c r="M9" s="5"/>
      <c r="N9" s="5"/>
      <c r="Q9" t="s">
        <v>16</v>
      </c>
      <c r="R9" t="s">
        <v>15</v>
      </c>
    </row>
    <row r="10" spans="2:23" x14ac:dyDescent="0.25">
      <c r="B10">
        <v>0</v>
      </c>
      <c r="D10" t="s">
        <v>4</v>
      </c>
      <c r="E10" t="str">
        <f ca="1">OFFSET('mod1'!$K$2,All!$B10,-1)</f>
        <v>brand_Aquafresh</v>
      </c>
      <c r="F10" s="1" t="str">
        <f ca="1">OFFSET('mod1'!$K$2,All!$B10,0)</f>
        <v>-0.630***</v>
      </c>
      <c r="G10" s="1" t="str">
        <f ca="1">OFFSET('mod2'!$K$2,All!$B10,0)</f>
        <v>-7.410***</v>
      </c>
      <c r="H10" s="1" t="str">
        <f ca="1">OFFSET('mod8'!$K$2,All!$B10,0)</f>
        <v>-9.613***</v>
      </c>
      <c r="I10" s="1" t="str">
        <f ca="1">OFFSET('mod3'!$K$2,All!$B10,0)</f>
        <v>0.626***</v>
      </c>
      <c r="J10" s="1" t="str">
        <f ca="1">OFFSET('mod9'!$K$2,All!$B10,0)</f>
        <v>-8.745***</v>
      </c>
      <c r="K10" s="3" t="str">
        <f ca="1">OFFSET('mod4'!$K$2,All!$B10,0)</f>
        <v>-5.662***</v>
      </c>
      <c r="L10" s="3" t="str">
        <f ca="1">OFFSET('mod5'!$K$2,All!$B10,0)</f>
        <v>-1.256***</v>
      </c>
      <c r="M10" s="3" t="str">
        <f ca="1">OFFSET('mod6'!$K$2,All!$B10,0)</f>
        <v>0.344***</v>
      </c>
      <c r="N10" s="3" t="str">
        <f ca="1">OFFSET('mod7'!$K$2,All!$B10,0)</f>
        <v>-0.747***</v>
      </c>
      <c r="Q10" s="3" t="str">
        <f ca="1">L10</f>
        <v>-1.256***</v>
      </c>
      <c r="R10" t="s">
        <v>59</v>
      </c>
      <c r="T10" s="2" t="s">
        <v>20</v>
      </c>
      <c r="U10" s="1" t="str">
        <f ca="1">I10</f>
        <v>0.626***</v>
      </c>
      <c r="W10" s="4" t="s">
        <v>102</v>
      </c>
    </row>
    <row r="11" spans="2:23" x14ac:dyDescent="0.25">
      <c r="F11" s="1" t="str">
        <f ca="1">OFFSET('mod1'!$K$2,All!$B10,1)</f>
        <v>(0.047)</v>
      </c>
      <c r="G11" s="1" t="str">
        <f ca="1">OFFSET('mod2'!$K$2,All!$B10,1)</f>
        <v>(0.057)</v>
      </c>
      <c r="H11" s="1" t="str">
        <f ca="1">OFFSET('mod8'!$K$2,All!$B10,1)</f>
        <v>(1.457)</v>
      </c>
      <c r="I11" s="1" t="str">
        <f ca="1">OFFSET('mod3'!$K$2,All!$B10,1)</f>
        <v>(0.022)</v>
      </c>
      <c r="J11" s="1" t="str">
        <f ca="1">OFFSET('mod9'!$K$2,All!$B10,1)</f>
        <v>(1.362)</v>
      </c>
      <c r="K11" s="3" t="str">
        <f ca="1">OFFSET('mod4'!$K$2,All!$B10,1)</f>
        <v>(0.042)</v>
      </c>
      <c r="L11" s="3" t="str">
        <f ca="1">OFFSET('mod5'!$K$2,All!$B10,1)</f>
        <v>(0.052)</v>
      </c>
      <c r="M11" s="3" t="str">
        <f ca="1">OFFSET('mod6'!$K$2,All!$B10,1)</f>
        <v>(0.005)</v>
      </c>
      <c r="N11" s="3" t="str">
        <f ca="1">OFFSET('mod7'!$K$2,All!$B10,1)</f>
        <v>(0.284)</v>
      </c>
      <c r="Q11" s="3" t="str">
        <f t="shared" ref="Q11:Q31" ca="1" si="1">L11</f>
        <v>(0.052)</v>
      </c>
      <c r="R11" t="s">
        <v>60</v>
      </c>
      <c r="T11" s="2" t="s">
        <v>21</v>
      </c>
      <c r="U11" s="2" t="str">
        <f t="shared" ref="U11:U31" ca="1" si="2">I11</f>
        <v>(0.022)</v>
      </c>
      <c r="W11" s="4" t="s">
        <v>103</v>
      </c>
    </row>
    <row r="12" spans="2:23" x14ac:dyDescent="0.25">
      <c r="B12">
        <v>1</v>
      </c>
      <c r="D12" t="s">
        <v>4</v>
      </c>
      <c r="E12" t="str">
        <f ca="1">OFFSET('mod1'!$K$2,All!$B12,-1)</f>
        <v>brand_Colgate</v>
      </c>
      <c r="F12" s="1" t="str">
        <f ca="1">OFFSET('mod1'!$K$2,All!$B12,0)</f>
        <v>0.717***</v>
      </c>
      <c r="G12" s="1" t="str">
        <f ca="1">OFFSET('mod2'!$K$2,All!$B12,0)</f>
        <v>5.522***</v>
      </c>
      <c r="H12" s="1" t="str">
        <f ca="1">OFFSET('mod8'!$K$2,All!$B12,0)</f>
        <v>5.083***</v>
      </c>
      <c r="I12" s="1" t="str">
        <f ca="1">OFFSET('mod3'!$K$2,All!$B12,0)</f>
        <v>2.532***</v>
      </c>
      <c r="J12" s="1" t="str">
        <f ca="1">OFFSET('mod9'!$K$2,All!$B12,0)</f>
        <v>6.004</v>
      </c>
      <c r="K12" s="3" t="str">
        <f ca="1">OFFSET('mod4'!$K$2,All!$B12,0)</f>
        <v>5.667***</v>
      </c>
      <c r="L12" s="3" t="str">
        <f ca="1">OFFSET('mod5'!$K$2,All!$B12,0)</f>
        <v>1.378***</v>
      </c>
      <c r="M12" s="3" t="str">
        <f ca="1">OFFSET('mod6'!$K$2,All!$B12,0)</f>
        <v>2.345***</v>
      </c>
      <c r="N12" s="3" t="str">
        <f ca="1">OFFSET('mod7'!$K$2,All!$B12,0)</f>
        <v>1.204***</v>
      </c>
      <c r="Q12" s="3" t="str">
        <f t="shared" ca="1" si="1"/>
        <v>1.378***</v>
      </c>
      <c r="R12" t="s">
        <v>61</v>
      </c>
      <c r="T12" s="2" t="s">
        <v>22</v>
      </c>
      <c r="U12" s="2" t="str">
        <f t="shared" ca="1" si="2"/>
        <v>2.532***</v>
      </c>
      <c r="W12" s="4" t="s">
        <v>104</v>
      </c>
    </row>
    <row r="13" spans="2:23" x14ac:dyDescent="0.25">
      <c r="F13" s="1" t="str">
        <f ca="1">OFFSET('mod1'!$K$2,All!$B12,1)</f>
        <v>(0.036)</v>
      </c>
      <c r="G13" s="1" t="str">
        <f ca="1">OFFSET('mod2'!$K$2,All!$B12,1)</f>
        <v>(0.096)</v>
      </c>
      <c r="H13" s="1" t="str">
        <f ca="1">OFFSET('mod8'!$K$2,All!$B12,1)</f>
        <v>(0.949)</v>
      </c>
      <c r="I13" s="1" t="str">
        <f ca="1">OFFSET('mod3'!$K$2,All!$B12,1)</f>
        <v>(0.031)</v>
      </c>
      <c r="J13" s="1" t="str">
        <f ca="1">OFFSET('mod9'!$K$2,All!$B12,1)</f>
        <v>(4.991)</v>
      </c>
      <c r="K13" s="3" t="str">
        <f ca="1">OFFSET('mod4'!$K$2,All!$B12,1)</f>
        <v>(0.037)</v>
      </c>
      <c r="L13" s="3" t="str">
        <f ca="1">OFFSET('mod5'!$K$2,All!$B12,1)</f>
        <v>(0.081)</v>
      </c>
      <c r="M13" s="3" t="str">
        <f ca="1">OFFSET('mod6'!$K$2,All!$B12,1)</f>
        <v>(0.013)</v>
      </c>
      <c r="N13" s="3" t="str">
        <f ca="1">OFFSET('mod7'!$K$2,All!$B12,1)</f>
        <v>(0.051)</v>
      </c>
      <c r="Q13" s="3" t="str">
        <f t="shared" ca="1" si="1"/>
        <v>(0.081)</v>
      </c>
      <c r="R13" t="s">
        <v>62</v>
      </c>
      <c r="T13" s="2" t="s">
        <v>23</v>
      </c>
      <c r="U13" s="2" t="str">
        <f t="shared" ca="1" si="2"/>
        <v>(0.031)</v>
      </c>
      <c r="W13" s="4" t="s">
        <v>105</v>
      </c>
    </row>
    <row r="14" spans="2:23" x14ac:dyDescent="0.25">
      <c r="B14">
        <v>2</v>
      </c>
      <c r="D14" t="s">
        <v>4</v>
      </c>
      <c r="E14" t="str">
        <f ca="1">OFFSET('mod1'!$K$2,All!$B14,-1)</f>
        <v>brand_Sensodyne</v>
      </c>
      <c r="F14" s="1" t="str">
        <f ca="1">OFFSET('mod1'!$K$2,All!$B14,0)</f>
        <v>-0.041</v>
      </c>
      <c r="G14" s="1" t="str">
        <f ca="1">OFFSET('mod2'!$K$2,All!$B14,0)</f>
        <v>-31.930***</v>
      </c>
      <c r="H14" s="1" t="str">
        <f ca="1">OFFSET('mod8'!$K$2,All!$B14,0)</f>
        <v>-41.356***</v>
      </c>
      <c r="I14" s="1" t="str">
        <f ca="1">OFFSET('mod3'!$K$2,All!$B14,0)</f>
        <v>-0.477***</v>
      </c>
      <c r="J14" s="1" t="str">
        <f ca="1">OFFSET('mod9'!$K$2,All!$B14,0)</f>
        <v>-12.312***</v>
      </c>
      <c r="K14" s="3" t="str">
        <f ca="1">OFFSET('mod4'!$K$2,All!$B14,0)</f>
        <v>-4.369***</v>
      </c>
      <c r="L14" s="3" t="str">
        <f ca="1">OFFSET('mod5'!$K$2,All!$B14,0)</f>
        <v>-1.330***</v>
      </c>
      <c r="M14" s="3" t="str">
        <f ca="1">OFFSET('mod6'!$K$2,All!$B14,0)</f>
        <v>-0.542***</v>
      </c>
      <c r="N14" s="3" t="str">
        <f ca="1">OFFSET('mod7'!$K$2,All!$B14,0)</f>
        <v>-1.353***</v>
      </c>
      <c r="Q14" s="3" t="str">
        <f t="shared" ca="1" si="1"/>
        <v>-1.330***</v>
      </c>
      <c r="R14" t="s">
        <v>63</v>
      </c>
      <c r="T14" s="2" t="s">
        <v>24</v>
      </c>
      <c r="U14" s="2" t="str">
        <f t="shared" ca="1" si="2"/>
        <v>-0.477***</v>
      </c>
      <c r="W14" s="4" t="s">
        <v>106</v>
      </c>
    </row>
    <row r="15" spans="2:23" x14ac:dyDescent="0.25">
      <c r="F15" s="1" t="str">
        <f ca="1">OFFSET('mod1'!$K$2,All!$B14,1)</f>
        <v>(0.062)</v>
      </c>
      <c r="G15" s="1" t="str">
        <f ca="1">OFFSET('mod2'!$K$2,All!$B14,1)</f>
        <v>(0.014)</v>
      </c>
      <c r="H15" s="1" t="str">
        <f ca="1">OFFSET('mod8'!$K$2,All!$B14,1)</f>
        <v>(1.201)</v>
      </c>
      <c r="I15" s="1" t="str">
        <f ca="1">OFFSET('mod3'!$K$2,All!$B14,1)</f>
        <v>(0.023)</v>
      </c>
      <c r="J15" s="1" t="str">
        <f ca="1">OFFSET('mod9'!$K$2,All!$B14,1)</f>
        <v>(3.995)</v>
      </c>
      <c r="K15" s="3" t="str">
        <f ca="1">OFFSET('mod4'!$K$2,All!$B14,1)</f>
        <v>(0.012)</v>
      </c>
      <c r="L15" s="3" t="str">
        <f ca="1">OFFSET('mod5'!$K$2,All!$B14,1)</f>
        <v>(0.142)</v>
      </c>
      <c r="M15" s="3" t="str">
        <f ca="1">OFFSET('mod6'!$K$2,All!$B14,1)</f>
        <v>(0.009)</v>
      </c>
      <c r="N15" s="3" t="str">
        <f ca="1">OFFSET('mod7'!$K$2,All!$B14,1)</f>
        <v>(0.266)</v>
      </c>
      <c r="Q15" s="3" t="str">
        <f t="shared" ca="1" si="1"/>
        <v>(0.142)</v>
      </c>
      <c r="R15" t="s">
        <v>64</v>
      </c>
      <c r="T15" s="2" t="s">
        <v>25</v>
      </c>
      <c r="U15" s="2" t="str">
        <f t="shared" ca="1" si="2"/>
        <v>(0.023)</v>
      </c>
      <c r="W15" s="4" t="s">
        <v>107</v>
      </c>
    </row>
    <row r="16" spans="2:23" x14ac:dyDescent="0.25">
      <c r="B16">
        <v>3</v>
      </c>
      <c r="D16" t="s">
        <v>4</v>
      </c>
      <c r="E16" t="str">
        <f ca="1">OFFSET('mod1'!$K$2,All!$B16,-1)</f>
        <v>mint</v>
      </c>
      <c r="F16" s="1" t="str">
        <f ca="1">OFFSET('mod1'!$K$2,All!$B16,0)</f>
        <v>-0.041</v>
      </c>
      <c r="G16" s="1" t="str">
        <f ca="1">OFFSET('mod2'!$K$2,All!$B16,0)</f>
        <v>-0.268***</v>
      </c>
      <c r="H16" s="1" t="str">
        <f ca="1">OFFSET('mod8'!$K$2,All!$B16,0)</f>
        <v>-1.497</v>
      </c>
      <c r="I16" s="1" t="str">
        <f ca="1">OFFSET('mod3'!$K$2,All!$B16,0)</f>
        <v>-0.247***</v>
      </c>
      <c r="J16" s="1" t="str">
        <f ca="1">OFFSET('mod9'!$K$2,All!$B16,0)</f>
        <v>-0.298</v>
      </c>
      <c r="K16" s="3" t="str">
        <f ca="1">OFFSET('mod4'!$K$2,All!$B16,0)</f>
        <v>4.275***</v>
      </c>
      <c r="L16" s="3" t="str">
        <f ca="1">OFFSET('mod5'!$K$2,All!$B16,0)</f>
        <v>0.554***</v>
      </c>
      <c r="M16" s="3" t="str">
        <f ca="1">OFFSET('mod6'!$K$2,All!$B16,0)</f>
        <v>-0.516***</v>
      </c>
      <c r="N16" s="3" t="str">
        <f ca="1">OFFSET('mod7'!$K$2,All!$B16,0)</f>
        <v>7.039***</v>
      </c>
      <c r="Q16" s="3" t="str">
        <f t="shared" ca="1" si="1"/>
        <v>0.554***</v>
      </c>
      <c r="R16" t="s">
        <v>65</v>
      </c>
      <c r="T16" s="2" t="s">
        <v>26</v>
      </c>
      <c r="U16" s="2" t="str">
        <f t="shared" ca="1" si="2"/>
        <v>-0.247***</v>
      </c>
      <c r="W16" s="4" t="s">
        <v>108</v>
      </c>
    </row>
    <row r="17" spans="2:23" x14ac:dyDescent="0.25">
      <c r="F17" s="1" t="str">
        <f ca="1">OFFSET('mod1'!$K$2,All!$B16,1)</f>
        <v>(0.054)</v>
      </c>
      <c r="G17" s="1" t="str">
        <f ca="1">OFFSET('mod2'!$K$2,All!$B16,1)</f>
        <v>(0.037)</v>
      </c>
      <c r="H17" s="1" t="str">
        <f ca="1">OFFSET('mod8'!$K$2,All!$B16,1)</f>
        <v>(1.979)</v>
      </c>
      <c r="I17" s="1" t="str">
        <f ca="1">OFFSET('mod3'!$K$2,All!$B16,1)</f>
        <v>(0.022)</v>
      </c>
      <c r="J17" s="1" t="str">
        <f ca="1">OFFSET('mod9'!$K$2,All!$B16,1)</f>
        <v>(7.592)</v>
      </c>
      <c r="K17" s="3" t="str">
        <f ca="1">OFFSET('mod4'!$K$2,All!$B16,1)</f>
        <v>(0.015)</v>
      </c>
      <c r="L17" s="3" t="str">
        <f ca="1">OFFSET('mod5'!$K$2,All!$B16,1)</f>
        <v>(0.045)</v>
      </c>
      <c r="M17" s="3" t="str">
        <f ca="1">OFFSET('mod6'!$K$2,All!$B16,1)</f>
        <v>(0.011)</v>
      </c>
      <c r="N17" s="3" t="str">
        <f ca="1">OFFSET('mod7'!$K$2,All!$B16,1)</f>
        <v>(0.962)</v>
      </c>
      <c r="Q17" s="3" t="str">
        <f t="shared" ca="1" si="1"/>
        <v>(0.045)</v>
      </c>
      <c r="R17" t="s">
        <v>66</v>
      </c>
      <c r="T17" s="2" t="s">
        <v>27</v>
      </c>
      <c r="U17" s="2" t="str">
        <f t="shared" ca="1" si="2"/>
        <v>(0.022)</v>
      </c>
      <c r="W17" s="4" t="s">
        <v>109</v>
      </c>
    </row>
    <row r="18" spans="2:23" x14ac:dyDescent="0.25">
      <c r="B18">
        <v>4</v>
      </c>
      <c r="D18" t="s">
        <v>4</v>
      </c>
      <c r="E18" t="str">
        <f ca="1">OFFSET('mod1'!$K$2,All!$B18,-1)</f>
        <v>white</v>
      </c>
      <c r="F18" s="1" t="str">
        <f ca="1">OFFSET('mod1'!$K$2,All!$B18,0)</f>
        <v>-1.395***</v>
      </c>
      <c r="G18" s="1" t="str">
        <f ca="1">OFFSET('mod2'!$K$2,All!$B18,0)</f>
        <v>-48.253***</v>
      </c>
      <c r="H18" s="1" t="str">
        <f ca="1">OFFSET('mod8'!$K$2,All!$B18,0)</f>
        <v>-54.649***</v>
      </c>
      <c r="I18" s="1" t="str">
        <f ca="1">OFFSET('mod3'!$K$2,All!$B18,0)</f>
        <v>-2.900***</v>
      </c>
      <c r="J18" s="1" t="str">
        <f ca="1">OFFSET('mod9'!$K$2,All!$B18,0)</f>
        <v>-16.635***</v>
      </c>
      <c r="K18" s="3" t="str">
        <f ca="1">OFFSET('mod4'!$K$2,All!$B18,0)</f>
        <v>-14.670***</v>
      </c>
      <c r="L18" s="3" t="str">
        <f ca="1">OFFSET('mod5'!$K$2,All!$B18,0)</f>
        <v>-2.887***</v>
      </c>
      <c r="M18" s="3" t="str">
        <f ca="1">OFFSET('mod6'!$K$2,All!$B18,0)</f>
        <v>-2.873***</v>
      </c>
      <c r="N18" s="3" t="str">
        <f ca="1">OFFSET('mod7'!$K$2,All!$B18,0)</f>
        <v>-2.389***</v>
      </c>
      <c r="Q18" s="3" t="str">
        <f t="shared" ca="1" si="1"/>
        <v>-2.887***</v>
      </c>
      <c r="R18" t="s">
        <v>67</v>
      </c>
      <c r="T18" s="2" t="s">
        <v>28</v>
      </c>
      <c r="U18" s="2" t="str">
        <f t="shared" ca="1" si="2"/>
        <v>-2.900***</v>
      </c>
      <c r="W18" s="4" t="s">
        <v>110</v>
      </c>
    </row>
    <row r="19" spans="2:23" x14ac:dyDescent="0.25">
      <c r="F19" s="1" t="str">
        <f ca="1">OFFSET('mod1'!$K$2,All!$B18,1)</f>
        <v>(0.056)</v>
      </c>
      <c r="G19" s="1" t="str">
        <f ca="1">OFFSET('mod2'!$K$2,All!$B18,1)</f>
        <v>(0.049)</v>
      </c>
      <c r="H19" s="1" t="str">
        <f ca="1">OFFSET('mod8'!$K$2,All!$B18,1)</f>
        <v>(2.091)</v>
      </c>
      <c r="I19" s="1" t="str">
        <f ca="1">OFFSET('mod3'!$K$2,All!$B18,1)</f>
        <v>(0.011)</v>
      </c>
      <c r="J19" s="1" t="str">
        <f ca="1">OFFSET('mod9'!$K$2,All!$B18,1)</f>
        <v>(5.024)</v>
      </c>
      <c r="K19" s="3" t="str">
        <f ca="1">OFFSET('mod4'!$K$2,All!$B18,1)</f>
        <v>(0.017)</v>
      </c>
      <c r="L19" s="3" t="str">
        <f ca="1">OFFSET('mod5'!$K$2,All!$B18,1)</f>
        <v>(0.061)</v>
      </c>
      <c r="M19" s="3" t="str">
        <f ca="1">OFFSET('mod6'!$K$2,All!$B18,1)</f>
        <v>(0.012)</v>
      </c>
      <c r="N19" s="3" t="str">
        <f ca="1">OFFSET('mod7'!$K$2,All!$B18,1)</f>
        <v>(0.175)</v>
      </c>
      <c r="Q19" s="3" t="str">
        <f t="shared" ca="1" si="1"/>
        <v>(0.061)</v>
      </c>
      <c r="R19" t="s">
        <v>68</v>
      </c>
      <c r="T19" s="2" t="s">
        <v>29</v>
      </c>
      <c r="U19" s="2" t="str">
        <f t="shared" ca="1" si="2"/>
        <v>(0.011)</v>
      </c>
      <c r="W19" s="4" t="s">
        <v>111</v>
      </c>
    </row>
    <row r="20" spans="2:23" x14ac:dyDescent="0.25">
      <c r="B20">
        <v>5</v>
      </c>
      <c r="D20" t="s">
        <v>4</v>
      </c>
      <c r="E20" t="str">
        <f ca="1">OFFSET('mod1'!$K$2,All!$B20,-1)</f>
        <v>fluoride</v>
      </c>
      <c r="F20" s="1" t="str">
        <f ca="1">OFFSET('mod1'!$K$2,All!$B20,0)</f>
        <v>-0.306***</v>
      </c>
      <c r="G20" s="1" t="str">
        <f ca="1">OFFSET('mod2'!$K$2,All!$B20,0)</f>
        <v>-39.033***</v>
      </c>
      <c r="H20" s="1" t="str">
        <f ca="1">OFFSET('mod8'!$K$2,All!$B20,0)</f>
        <v>-40.968***</v>
      </c>
      <c r="I20" s="1" t="str">
        <f ca="1">OFFSET('mod3'!$K$2,All!$B20,0)</f>
        <v>-1.218***</v>
      </c>
      <c r="J20" s="1" t="str">
        <f ca="1">OFFSET('mod9'!$K$2,All!$B20,0)</f>
        <v>-3.546</v>
      </c>
      <c r="K20" s="3" t="str">
        <f ca="1">OFFSET('mod4'!$K$2,All!$B20,0)</f>
        <v>-4.823***</v>
      </c>
      <c r="L20" s="3" t="str">
        <f ca="1">OFFSET('mod5'!$K$2,All!$B20,0)</f>
        <v>-0.767***</v>
      </c>
      <c r="M20" s="3" t="str">
        <f ca="1">OFFSET('mod6'!$K$2,All!$B20,0)</f>
        <v>-1.039***</v>
      </c>
      <c r="N20" s="3" t="str">
        <f ca="1">OFFSET('mod7'!$K$2,All!$B20,0)</f>
        <v>-0.818***</v>
      </c>
      <c r="Q20" s="3" t="str">
        <f t="shared" ca="1" si="1"/>
        <v>-0.767***</v>
      </c>
      <c r="R20" t="s">
        <v>69</v>
      </c>
      <c r="T20" s="2" t="s">
        <v>30</v>
      </c>
      <c r="U20" s="2" t="str">
        <f t="shared" ca="1" si="2"/>
        <v>-1.218***</v>
      </c>
      <c r="W20" s="4" t="s">
        <v>112</v>
      </c>
    </row>
    <row r="21" spans="2:23" x14ac:dyDescent="0.25">
      <c r="F21" s="1" t="str">
        <f ca="1">OFFSET('mod1'!$K$2,All!$B20,1)</f>
        <v>(0.050)</v>
      </c>
      <c r="G21" s="1" t="str">
        <f ca="1">OFFSET('mod2'!$K$2,All!$B20,1)</f>
        <v>(0.032)</v>
      </c>
      <c r="H21" s="1" t="str">
        <f ca="1">OFFSET('mod8'!$K$2,All!$B20,1)</f>
        <v>(1.538)</v>
      </c>
      <c r="I21" s="1" t="str">
        <f ca="1">OFFSET('mod3'!$K$2,All!$B20,1)</f>
        <v>(0.003)</v>
      </c>
      <c r="J21" s="1" t="str">
        <f ca="1">OFFSET('mod9'!$K$2,All!$B20,1)</f>
        <v>(6.660)</v>
      </c>
      <c r="K21" s="3" t="str">
        <f ca="1">OFFSET('mod4'!$K$2,All!$B20,1)</f>
        <v>(0.034)</v>
      </c>
      <c r="L21" s="3" t="str">
        <f ca="1">OFFSET('mod5'!$K$2,All!$B20,1)</f>
        <v>(0.025)</v>
      </c>
      <c r="M21" s="3" t="str">
        <f ca="1">OFFSET('mod6'!$K$2,All!$B20,1)</f>
        <v>(0.009)</v>
      </c>
      <c r="N21" s="3" t="str">
        <f ca="1">OFFSET('mod7'!$K$2,All!$B20,1)</f>
        <v>(0.151)</v>
      </c>
      <c r="Q21" s="3" t="str">
        <f t="shared" ca="1" si="1"/>
        <v>(0.025)</v>
      </c>
      <c r="R21" t="s">
        <v>70</v>
      </c>
      <c r="T21" s="2" t="s">
        <v>31</v>
      </c>
      <c r="U21" s="2" t="str">
        <f t="shared" ca="1" si="2"/>
        <v>(0.003)</v>
      </c>
      <c r="W21" s="4" t="s">
        <v>113</v>
      </c>
    </row>
    <row r="22" spans="2:23" x14ac:dyDescent="0.25">
      <c r="B22">
        <v>6</v>
      </c>
      <c r="D22" t="s">
        <v>4</v>
      </c>
      <c r="E22" t="str">
        <f ca="1">OFFSET('mod1'!$K$2,All!$B22,-1)</f>
        <v>kids</v>
      </c>
      <c r="F22" s="1" t="str">
        <f ca="1">OFFSET('mod1'!$K$2,All!$B22,0)</f>
        <v>-1.181***</v>
      </c>
      <c r="G22" s="1" t="str">
        <f ca="1">OFFSET('mod2'!$K$2,All!$B22,0)</f>
        <v>-15.554***</v>
      </c>
      <c r="H22" s="1" t="str">
        <f ca="1">OFFSET('mod8'!$K$2,All!$B22,0)</f>
        <v>-32.393***</v>
      </c>
      <c r="I22" s="1" t="str">
        <f ca="1">OFFSET('mod3'!$K$2,All!$B22,0)</f>
        <v>-1.799***</v>
      </c>
      <c r="J22" s="1" t="str">
        <f ca="1">OFFSET('mod9'!$K$2,All!$B22,0)</f>
        <v>-18.114***</v>
      </c>
      <c r="K22" s="3" t="str">
        <f ca="1">OFFSET('mod4'!$K$2,All!$B22,0)</f>
        <v>-34.513***</v>
      </c>
      <c r="L22" s="3" t="str">
        <f ca="1">OFFSET('mod5'!$K$2,All!$B22,0)</f>
        <v>-1.993***</v>
      </c>
      <c r="M22" s="3" t="str">
        <f ca="1">OFFSET('mod6'!$K$2,All!$B22,0)</f>
        <v>-2.052***</v>
      </c>
      <c r="N22" s="3" t="str">
        <f ca="1">OFFSET('mod7'!$K$2,All!$B22,0)</f>
        <v>3.884***</v>
      </c>
      <c r="Q22" s="3" t="str">
        <f t="shared" ca="1" si="1"/>
        <v>-1.993***</v>
      </c>
      <c r="R22" t="s">
        <v>71</v>
      </c>
      <c r="T22" s="2" t="s">
        <v>32</v>
      </c>
      <c r="U22" s="2" t="str">
        <f t="shared" ca="1" si="2"/>
        <v>-1.799***</v>
      </c>
      <c r="W22" s="4" t="s">
        <v>114</v>
      </c>
    </row>
    <row r="23" spans="2:23" x14ac:dyDescent="0.25">
      <c r="F23" s="1" t="str">
        <f ca="1">OFFSET('mod1'!$K$2,All!$B22,1)</f>
        <v>(0.089)</v>
      </c>
      <c r="G23" s="1" t="str">
        <f ca="1">OFFSET('mod2'!$K$2,All!$B22,1)</f>
        <v>(0.025)</v>
      </c>
      <c r="H23" s="1" t="str">
        <f ca="1">OFFSET('mod8'!$K$2,All!$B22,1)</f>
        <v>(2.468)</v>
      </c>
      <c r="I23" s="1" t="str">
        <f ca="1">OFFSET('mod3'!$K$2,All!$B22,1)</f>
        <v>(0.090)</v>
      </c>
      <c r="J23" s="1" t="str">
        <f ca="1">OFFSET('mod9'!$K$2,All!$B22,1)</f>
        <v>(3.885)</v>
      </c>
      <c r="K23" s="3" t="str">
        <f ca="1">OFFSET('mod4'!$K$2,All!$B22,1)</f>
        <v>(0.016)</v>
      </c>
      <c r="L23" s="3" t="str">
        <f ca="1">OFFSET('mod5'!$K$2,All!$B22,1)</f>
        <v>(0.164)</v>
      </c>
      <c r="M23" s="3" t="str">
        <f ca="1">OFFSET('mod6'!$K$2,All!$B22,1)</f>
        <v>(0.023)</v>
      </c>
      <c r="N23" s="3" t="str">
        <f ca="1">OFFSET('mod7'!$K$2,All!$B22,1)</f>
        <v>(1.247)</v>
      </c>
      <c r="Q23" s="3" t="str">
        <f t="shared" ca="1" si="1"/>
        <v>(0.164)</v>
      </c>
      <c r="R23" t="s">
        <v>72</v>
      </c>
      <c r="T23" s="2" t="s">
        <v>33</v>
      </c>
      <c r="U23" s="2" t="str">
        <f t="shared" ca="1" si="2"/>
        <v>(0.090)</v>
      </c>
      <c r="W23" s="4" t="s">
        <v>115</v>
      </c>
    </row>
    <row r="24" spans="2:23" x14ac:dyDescent="0.25">
      <c r="B24">
        <v>7</v>
      </c>
      <c r="D24" t="s">
        <v>4</v>
      </c>
      <c r="E24" t="str">
        <f ca="1">OFFSET('mod1'!$K$2,All!$B24,-1)</f>
        <v>sizeNorm</v>
      </c>
      <c r="F24" s="1" t="str">
        <f ca="1">OFFSET('mod1'!$K$2,All!$B24,0)</f>
        <v>-1.616***</v>
      </c>
      <c r="G24" s="1" t="str">
        <f ca="1">OFFSET('mod2'!$K$2,All!$B24,0)</f>
        <v>-15.449***</v>
      </c>
      <c r="H24" s="1" t="str">
        <f ca="1">OFFSET('mod8'!$K$2,All!$B24,0)</f>
        <v>-17.291***</v>
      </c>
      <c r="I24" s="1" t="str">
        <f ca="1">OFFSET('mod3'!$K$2,All!$B24,0)</f>
        <v>-2.406***</v>
      </c>
      <c r="J24" s="1" t="str">
        <f ca="1">OFFSET('mod9'!$K$2,All!$B24,0)</f>
        <v>-20.174***</v>
      </c>
      <c r="K24" s="3" t="str">
        <f ca="1">OFFSET('mod4'!$K$2,All!$B24,0)</f>
        <v>-14.418***</v>
      </c>
      <c r="L24" s="3" t="str">
        <f ca="1">OFFSET('mod5'!$K$2,All!$B24,0)</f>
        <v>-3.354***</v>
      </c>
      <c r="M24" s="3" t="str">
        <f ca="1">OFFSET('mod6'!$K$2,All!$B24,0)</f>
        <v>-3.035***</v>
      </c>
      <c r="N24" s="3" t="str">
        <f ca="1">OFFSET('mod7'!$K$2,All!$B24,0)</f>
        <v>-2.477***</v>
      </c>
      <c r="Q24" s="3" t="str">
        <f t="shared" ca="1" si="1"/>
        <v>-3.354***</v>
      </c>
      <c r="R24" t="s">
        <v>73</v>
      </c>
      <c r="T24" s="2" t="s">
        <v>34</v>
      </c>
      <c r="U24" s="2" t="str">
        <f t="shared" ca="1" si="2"/>
        <v>-2.406***</v>
      </c>
      <c r="W24" s="4" t="s">
        <v>116</v>
      </c>
    </row>
    <row r="25" spans="2:23" x14ac:dyDescent="0.25">
      <c r="F25" s="1" t="str">
        <f ca="1">OFFSET('mod1'!$K$2,All!$B24,1)</f>
        <v>(0.046)</v>
      </c>
      <c r="G25" s="1" t="str">
        <f ca="1">OFFSET('mod2'!$K$2,All!$B24,1)</f>
        <v>(0.070)</v>
      </c>
      <c r="H25" s="1" t="str">
        <f ca="1">OFFSET('mod8'!$K$2,All!$B24,1)</f>
        <v>(1.947)</v>
      </c>
      <c r="I25" s="1" t="str">
        <f ca="1">OFFSET('mod3'!$K$2,All!$B24,1)</f>
        <v>(0.054)</v>
      </c>
      <c r="J25" s="1" t="str">
        <f ca="1">OFFSET('mod9'!$K$2,All!$B24,1)</f>
        <v>(5.193)</v>
      </c>
      <c r="K25" s="3" t="str">
        <f ca="1">OFFSET('mod4'!$K$2,All!$B24,1)</f>
        <v>(0.056)</v>
      </c>
      <c r="L25" s="3" t="str">
        <f ca="1">OFFSET('mod5'!$K$2,All!$B24,1)</f>
        <v>(0.073)</v>
      </c>
      <c r="M25" s="3" t="str">
        <f ca="1">OFFSET('mod6'!$K$2,All!$B24,1)</f>
        <v>(0.010)</v>
      </c>
      <c r="N25" s="3" t="str">
        <f ca="1">OFFSET('mod7'!$K$2,All!$B24,1)</f>
        <v>(0.196)</v>
      </c>
      <c r="Q25" s="3" t="str">
        <f t="shared" ca="1" si="1"/>
        <v>(0.073)</v>
      </c>
      <c r="R25" t="s">
        <v>74</v>
      </c>
      <c r="T25" s="2" t="s">
        <v>35</v>
      </c>
      <c r="U25" s="2" t="str">
        <f t="shared" ca="1" si="2"/>
        <v>(0.054)</v>
      </c>
      <c r="W25" s="4" t="s">
        <v>117</v>
      </c>
    </row>
    <row r="26" spans="2:23" x14ac:dyDescent="0.25">
      <c r="B26">
        <v>8</v>
      </c>
      <c r="D26" t="s">
        <v>4</v>
      </c>
      <c r="E26" t="str">
        <f ca="1">OFFSET('mod1'!$K$2,All!$B26,-1)</f>
        <v>discount</v>
      </c>
      <c r="F26" s="1" t="str">
        <f ca="1">OFFSET('mod1'!$K$2,All!$B26,0)</f>
        <v>0.012</v>
      </c>
      <c r="G26" s="1" t="str">
        <f ca="1">OFFSET('mod2'!$K$2,All!$B26,0)</f>
        <v>2.811***</v>
      </c>
      <c r="H26" s="1" t="str">
        <f ca="1">OFFSET('mod8'!$K$2,All!$B26,0)</f>
        <v>2.838</v>
      </c>
      <c r="I26" s="1" t="str">
        <f ca="1">OFFSET('mod3'!$K$2,All!$B26,0)</f>
        <v>1.092***</v>
      </c>
      <c r="J26" s="1" t="str">
        <f ca="1">OFFSET('mod9'!$K$2,All!$B26,0)</f>
        <v>3.661***</v>
      </c>
      <c r="K26" s="3" t="str">
        <f ca="1">OFFSET('mod4'!$K$2,All!$B26,0)</f>
        <v>4.295***</v>
      </c>
      <c r="L26" s="3" t="str">
        <f ca="1">OFFSET('mod5'!$K$2,All!$B26,0)</f>
        <v>0.454***</v>
      </c>
      <c r="M26" s="3" t="str">
        <f ca="1">OFFSET('mod6'!$K$2,All!$B26,0)</f>
        <v>1.019***</v>
      </c>
      <c r="N26" s="3" t="str">
        <f ca="1">OFFSET('mod7'!$K$2,All!$B26,0)</f>
        <v>1.070***</v>
      </c>
      <c r="Q26" s="3" t="str">
        <f t="shared" ca="1" si="1"/>
        <v>0.454***</v>
      </c>
      <c r="R26" t="s">
        <v>75</v>
      </c>
      <c r="T26" s="2" t="s">
        <v>36</v>
      </c>
      <c r="U26" s="2" t="str">
        <f t="shared" ca="1" si="2"/>
        <v>1.092***</v>
      </c>
      <c r="W26" s="4" t="s">
        <v>118</v>
      </c>
    </row>
    <row r="27" spans="2:23" x14ac:dyDescent="0.25">
      <c r="F27" s="1" t="str">
        <f ca="1">OFFSET('mod1'!$K$2,All!$B26,1)</f>
        <v>(0.039)</v>
      </c>
      <c r="G27" s="1" t="str">
        <f ca="1">OFFSET('mod2'!$K$2,All!$B26,1)</f>
        <v>(0.099)</v>
      </c>
      <c r="H27" s="1" t="str">
        <f ca="1">OFFSET('mod8'!$K$2,All!$B26,1)</f>
        <v>(6.410)</v>
      </c>
      <c r="I27" s="1" t="str">
        <f ca="1">OFFSET('mod3'!$K$2,All!$B26,1)</f>
        <v>(0.092)</v>
      </c>
      <c r="J27" s="1" t="str">
        <f ca="1">OFFSET('mod9'!$K$2,All!$B26,1)</f>
        <v>(1.068)</v>
      </c>
      <c r="K27" s="3" t="str">
        <f ca="1">OFFSET('mod4'!$K$2,All!$B26,1)</f>
        <v>(0.027)</v>
      </c>
      <c r="L27" s="3" t="str">
        <f ca="1">OFFSET('mod5'!$K$2,All!$B26,1)</f>
        <v>(0.112)</v>
      </c>
      <c r="M27" s="3" t="str">
        <f ca="1">OFFSET('mod6'!$K$2,All!$B26,1)</f>
        <v>(0.015)</v>
      </c>
      <c r="N27" s="3" t="str">
        <f ca="1">OFFSET('mod7'!$K$2,All!$B26,1)</f>
        <v>(0.093)</v>
      </c>
      <c r="Q27" s="3" t="str">
        <f t="shared" ca="1" si="1"/>
        <v>(0.112)</v>
      </c>
      <c r="R27" t="s">
        <v>76</v>
      </c>
      <c r="T27" s="2" t="s">
        <v>37</v>
      </c>
      <c r="U27" s="2" t="str">
        <f t="shared" ca="1" si="2"/>
        <v>(0.092)</v>
      </c>
      <c r="W27" s="4" t="s">
        <v>119</v>
      </c>
    </row>
    <row r="28" spans="2:23" x14ac:dyDescent="0.25">
      <c r="B28">
        <v>9</v>
      </c>
      <c r="D28" t="s">
        <v>4</v>
      </c>
      <c r="E28" t="str">
        <f ca="1">OFFSET('mod1'!$K$2,All!$B28,-1)</f>
        <v>familypack</v>
      </c>
      <c r="F28" s="1" t="str">
        <f ca="1">OFFSET('mod1'!$K$2,All!$B28,0)</f>
        <v>0.197***</v>
      </c>
      <c r="G28" s="1" t="str">
        <f ca="1">OFFSET('mod2'!$K$2,All!$B28,0)</f>
        <v>2.972***</v>
      </c>
      <c r="H28" s="1" t="str">
        <f ca="1">OFFSET('mod8'!$K$2,All!$B28,0)</f>
        <v>2.820**</v>
      </c>
      <c r="I28" s="1" t="str">
        <f ca="1">OFFSET('mod3'!$K$2,All!$B28,0)</f>
        <v>0.974***</v>
      </c>
      <c r="J28" s="1" t="str">
        <f ca="1">OFFSET('mod9'!$K$2,All!$B28,0)</f>
        <v>3.259</v>
      </c>
      <c r="K28" s="3" t="str">
        <f ca="1">OFFSET('mod4'!$K$2,All!$B28,0)</f>
        <v>3.517***</v>
      </c>
      <c r="L28" s="3" t="str">
        <f ca="1">OFFSET('mod5'!$K$2,All!$B28,0)</f>
        <v>0.463***</v>
      </c>
      <c r="M28" s="3" t="str">
        <f ca="1">OFFSET('mod6'!$K$2,All!$B28,0)</f>
        <v>1.004***</v>
      </c>
      <c r="N28" s="3" t="str">
        <f ca="1">OFFSET('mod7'!$K$2,All!$B28,0)</f>
        <v>0.938**</v>
      </c>
      <c r="Q28" s="3" t="str">
        <f t="shared" ca="1" si="1"/>
        <v>0.463***</v>
      </c>
      <c r="R28" t="s">
        <v>77</v>
      </c>
      <c r="T28" s="2" t="s">
        <v>38</v>
      </c>
      <c r="U28" s="2" t="str">
        <f t="shared" ca="1" si="2"/>
        <v>0.974***</v>
      </c>
      <c r="W28" s="4" t="s">
        <v>120</v>
      </c>
    </row>
    <row r="29" spans="2:23" x14ac:dyDescent="0.25">
      <c r="F29" s="1" t="str">
        <f ca="1">OFFSET('mod1'!$K$2,All!$B28,1)</f>
        <v>(0.031)</v>
      </c>
      <c r="G29" s="1" t="str">
        <f ca="1">OFFSET('mod2'!$K$2,All!$B28,1)</f>
        <v>(0.163)</v>
      </c>
      <c r="H29" s="1" t="str">
        <f ca="1">OFFSET('mod8'!$K$2,All!$B28,1)</f>
        <v>(1.155)</v>
      </c>
      <c r="I29" s="1" t="str">
        <f ca="1">OFFSET('mod3'!$K$2,All!$B28,1)</f>
        <v>(0.032)</v>
      </c>
      <c r="J29" s="1" t="str">
        <f ca="1">OFFSET('mod9'!$K$2,All!$B28,1)</f>
        <v>(6.285)</v>
      </c>
      <c r="K29" s="3" t="str">
        <f ca="1">OFFSET('mod4'!$K$2,All!$B28,1)</f>
        <v>(0.091)</v>
      </c>
      <c r="L29" s="3" t="str">
        <f ca="1">OFFSET('mod5'!$K$2,All!$B28,1)</f>
        <v>(0.100)</v>
      </c>
      <c r="M29" s="3" t="str">
        <f ca="1">OFFSET('mod6'!$K$2,All!$B28,1)</f>
        <v>(0.019)</v>
      </c>
      <c r="N29" s="3" t="str">
        <f ca="1">OFFSET('mod7'!$K$2,All!$B28,1)</f>
        <v>(0.388)</v>
      </c>
      <c r="Q29" s="3" t="str">
        <f t="shared" ca="1" si="1"/>
        <v>(0.100)</v>
      </c>
      <c r="R29" t="s">
        <v>78</v>
      </c>
      <c r="T29" s="2" t="s">
        <v>39</v>
      </c>
      <c r="U29" s="2" t="str">
        <f t="shared" ca="1" si="2"/>
        <v>(0.032)</v>
      </c>
      <c r="W29" s="4" t="s">
        <v>121</v>
      </c>
    </row>
    <row r="30" spans="2:23" x14ac:dyDescent="0.25">
      <c r="B30">
        <v>10</v>
      </c>
      <c r="D30" t="s">
        <v>4</v>
      </c>
      <c r="E30" t="str">
        <f ca="1">OFFSET('mod1'!$K$2,All!$B30,-1)</f>
        <v>priceperoz</v>
      </c>
      <c r="F30" s="1" t="str">
        <f ca="1">OFFSET('mod1'!$K$2,All!$B30,0)</f>
        <v>-15.678***</v>
      </c>
      <c r="G30" s="1" t="str">
        <f ca="1">OFFSET('mod2'!$K$2,All!$B30,0)</f>
        <v>-112.492***</v>
      </c>
      <c r="H30" s="1" t="str">
        <f ca="1">OFFSET('mod8'!$K$2,All!$B30,0)</f>
        <v>-94.697***</v>
      </c>
      <c r="I30" s="1" t="str">
        <f ca="1">OFFSET('mod3'!$K$2,All!$B30,0)</f>
        <v>-0.851</v>
      </c>
      <c r="J30" s="1" t="str">
        <f ca="1">OFFSET('mod9'!$K$2,All!$B30,0)</f>
        <v>-19.643</v>
      </c>
      <c r="K30" s="3" t="str">
        <f ca="1">OFFSET('mod4'!$K$2,All!$B30,0)</f>
        <v>-98.542***</v>
      </c>
      <c r="L30" s="3" t="str">
        <f ca="1">OFFSET('mod5'!$K$2,All!$B30,0)</f>
        <v>-31.980***</v>
      </c>
      <c r="M30" s="3" t="str">
        <f ca="1">OFFSET('mod6'!$K$2,All!$B30,0)</f>
        <v>-0.736**</v>
      </c>
      <c r="N30" s="3" t="str">
        <f ca="1">OFFSET('mod7'!$K$2,All!$B30,0)</f>
        <v>-1.744</v>
      </c>
      <c r="Q30" s="3" t="str">
        <f t="shared" ca="1" si="1"/>
        <v>-31.980***</v>
      </c>
      <c r="R30" t="s">
        <v>79</v>
      </c>
      <c r="T30" s="2" t="s">
        <v>40</v>
      </c>
      <c r="U30" s="2" t="str">
        <f t="shared" ca="1" si="2"/>
        <v>-0.851</v>
      </c>
      <c r="W30" s="4" t="s">
        <v>122</v>
      </c>
    </row>
    <row r="31" spans="2:23" x14ac:dyDescent="0.25">
      <c r="F31" s="1" t="str">
        <f ca="1">OFFSET('mod1'!$K$2,All!$B30,1)</f>
        <v>(0.790)</v>
      </c>
      <c r="G31" s="1" t="str">
        <f ca="1">OFFSET('mod2'!$K$2,All!$B30,1)</f>
        <v>(0.507)</v>
      </c>
      <c r="H31" s="1" t="str">
        <f ca="1">OFFSET('mod8'!$K$2,All!$B30,1)</f>
        <v>(21.797)</v>
      </c>
      <c r="I31" s="1" t="str">
        <f ca="1">OFFSET('mod3'!$K$2,All!$B30,1)</f>
        <v>(0.696)</v>
      </c>
      <c r="J31" s="1" t="str">
        <f ca="1">OFFSET('mod9'!$K$2,All!$B30,1)</f>
        <v>(37.080)</v>
      </c>
      <c r="K31" s="3" t="str">
        <f ca="1">OFFSET('mod4'!$K$2,All!$B30,1)</f>
        <v>(0.181)</v>
      </c>
      <c r="L31" s="3" t="str">
        <f ca="1">OFFSET('mod5'!$K$2,All!$B30,1)</f>
        <v>(1.718)</v>
      </c>
      <c r="M31" s="3" t="str">
        <f ca="1">OFFSET('mod6'!$K$2,All!$B30,1)</f>
        <v>(0.304)</v>
      </c>
      <c r="N31" s="3" t="str">
        <f ca="1">OFFSET('mod7'!$K$2,All!$B30,1)</f>
        <v>(3.679)</v>
      </c>
      <c r="Q31" s="3" t="str">
        <f t="shared" ca="1" si="1"/>
        <v>(1.718)</v>
      </c>
      <c r="R31" t="s">
        <v>80</v>
      </c>
      <c r="T31" s="2" t="s">
        <v>41</v>
      </c>
      <c r="U31" s="2" t="str">
        <f t="shared" ca="1" si="2"/>
        <v>(0.696)</v>
      </c>
      <c r="W31" s="4" t="s">
        <v>123</v>
      </c>
    </row>
    <row r="32" spans="2:23" x14ac:dyDescent="0.25">
      <c r="F32" s="1"/>
      <c r="G32" s="1"/>
      <c r="H32" s="1"/>
      <c r="I32" s="1"/>
      <c r="J32" s="1"/>
      <c r="K32" s="1"/>
      <c r="L32" s="1"/>
      <c r="M32" s="1"/>
      <c r="N32" s="1"/>
    </row>
    <row r="33" spans="1:23" x14ac:dyDescent="0.25">
      <c r="F33" s="5" t="s">
        <v>14</v>
      </c>
      <c r="G33" s="5"/>
      <c r="H33" s="5"/>
      <c r="I33" s="5"/>
      <c r="J33" s="5"/>
      <c r="K33" s="5"/>
      <c r="L33" s="5"/>
      <c r="M33" s="5"/>
      <c r="N33" s="5"/>
    </row>
    <row r="34" spans="1:23" x14ac:dyDescent="0.25">
      <c r="A34">
        <v>17</v>
      </c>
      <c r="B34">
        <v>11</v>
      </c>
      <c r="C34">
        <v>17</v>
      </c>
      <c r="D34" t="s">
        <v>5</v>
      </c>
      <c r="E34" t="str">
        <f ca="1">OFFSET('mod2'!$K$2,All!$B34,-1)</f>
        <v>brand_Aquafresh</v>
      </c>
      <c r="F34" s="1"/>
      <c r="G34" s="1" t="str">
        <f ca="1">OFFSET('mod2'!$K$2,All!$B34,0)</f>
        <v>8.075***</v>
      </c>
      <c r="H34" s="1" t="str">
        <f ca="1">OFFSET('mod8'!$K$2,All!$B34,0)</f>
        <v>1.560</v>
      </c>
      <c r="I34" s="1" t="str">
        <f ca="1">OFFSET('mod3'!$K$2,All!$B34,0)</f>
        <v>0.490**</v>
      </c>
      <c r="J34" s="1" t="str">
        <f ca="1">OFFSET('mod9'!$K$2,All!$B34,0)</f>
        <v>6.795</v>
      </c>
      <c r="K34" s="3" t="str">
        <f ca="1">OFFSET('mod4'!$K$2,All!$A34,0)</f>
        <v>2.438***</v>
      </c>
      <c r="L34" s="3" t="str">
        <f ca="1">OFFSET('mod5'!$K$2,All!$A34,0)</f>
        <v>0.679**</v>
      </c>
      <c r="M34" s="3" t="str">
        <f ca="1">OFFSET('mod6'!$K$2,All!$A34,0)</f>
        <v>-0.479***</v>
      </c>
      <c r="N34" s="3" t="str">
        <f ca="1">OFFSET('mod7'!$K$2,All!$A34,0)</f>
        <v>0.483</v>
      </c>
      <c r="Q34" s="3" t="str">
        <f t="shared" ref="Q34:Q55" ca="1" si="3">L34</f>
        <v>0.679**</v>
      </c>
      <c r="R34" t="s">
        <v>81</v>
      </c>
      <c r="T34" s="2" t="s">
        <v>42</v>
      </c>
      <c r="U34" s="2" t="str">
        <f t="shared" ref="U34:U55" ca="1" si="4">I34</f>
        <v>0.490**</v>
      </c>
      <c r="W34" t="s">
        <v>124</v>
      </c>
    </row>
    <row r="35" spans="1:23" x14ac:dyDescent="0.25">
      <c r="F35" s="1"/>
      <c r="G35" s="1" t="str">
        <f ca="1">OFFSET('mod2'!$K$2,All!$B34,1)</f>
        <v>(0.050)</v>
      </c>
      <c r="H35" s="1" t="str">
        <f ca="1">OFFSET('mod8'!$K$2,All!$B34,1)</f>
        <v>(2.660)</v>
      </c>
      <c r="I35" s="1" t="str">
        <f ca="1">OFFSET('mod3'!$K$2,All!$B34,1)</f>
        <v>(0.228)</v>
      </c>
      <c r="J35" s="1" t="str">
        <f ca="1">OFFSET('mod9'!$K$2,All!$B34,1)</f>
        <v>(4.727)</v>
      </c>
      <c r="K35" s="3" t="str">
        <f ca="1">OFFSET('mod4'!$K$2,All!$A34,1)</f>
        <v>(0.121)</v>
      </c>
      <c r="L35" s="3" t="str">
        <f ca="1">OFFSET('mod5'!$K$2,All!$A34,1)</f>
        <v>(0.341)</v>
      </c>
      <c r="M35" s="3" t="str">
        <f ca="1">OFFSET('mod6'!$K$2,All!$A34,1)</f>
        <v>(0.051)</v>
      </c>
      <c r="N35" s="3" t="str">
        <f ca="1">OFFSET('mod7'!$K$2,All!$A34,1)</f>
        <v>(1.405)</v>
      </c>
      <c r="Q35" s="3" t="str">
        <f t="shared" ca="1" si="3"/>
        <v>(0.341)</v>
      </c>
      <c r="R35" t="s">
        <v>82</v>
      </c>
      <c r="T35" s="2" t="s">
        <v>43</v>
      </c>
      <c r="U35" s="2" t="str">
        <f t="shared" ca="1" si="4"/>
        <v>(0.228)</v>
      </c>
      <c r="W35" t="s">
        <v>125</v>
      </c>
    </row>
    <row r="36" spans="1:23" x14ac:dyDescent="0.25">
      <c r="A36">
        <f>A34+1</f>
        <v>18</v>
      </c>
      <c r="B36">
        <v>12</v>
      </c>
      <c r="D36" t="s">
        <v>5</v>
      </c>
      <c r="E36" t="str">
        <f ca="1">OFFSET('mod2'!$K$2,All!$B36,-1)</f>
        <v>brand_Colgate</v>
      </c>
      <c r="F36" s="1"/>
      <c r="G36" s="1" t="str">
        <f ca="1">OFFSET('mod2'!$K$2,All!$B36,0)</f>
        <v>-2.048***</v>
      </c>
      <c r="H36" s="1" t="str">
        <f ca="1">OFFSET('mod8'!$K$2,All!$B36,0)</f>
        <v>-0.432</v>
      </c>
      <c r="I36" s="1" t="str">
        <f ca="1">OFFSET('mod3'!$K$2,All!$B36,0)</f>
        <v>0.183</v>
      </c>
      <c r="J36" s="1" t="str">
        <f ca="1">OFFSET('mod9'!$K$2,All!$B36,0)</f>
        <v>-4.385</v>
      </c>
      <c r="K36" s="3" t="str">
        <f ca="1">OFFSET('mod4'!$K$2,All!$A36,0)</f>
        <v>-3.212***</v>
      </c>
      <c r="L36" s="3" t="str">
        <f ca="1">OFFSET('mod5'!$K$2,All!$A36,0)</f>
        <v>-0.197</v>
      </c>
      <c r="M36" s="3" t="str">
        <f ca="1">OFFSET('mod6'!$K$2,All!$A36,0)</f>
        <v>-0.283</v>
      </c>
      <c r="N36" s="3" t="str">
        <f ca="1">OFFSET('mod7'!$K$2,All!$A36,0)</f>
        <v>-1.291***</v>
      </c>
      <c r="Q36" s="3" t="str">
        <f t="shared" ca="1" si="3"/>
        <v>-0.197</v>
      </c>
      <c r="R36" t="s">
        <v>83</v>
      </c>
      <c r="T36" s="2" t="s">
        <v>18</v>
      </c>
      <c r="U36" s="2" t="str">
        <f t="shared" ca="1" si="4"/>
        <v>0.183</v>
      </c>
      <c r="W36" t="s">
        <v>126</v>
      </c>
    </row>
    <row r="37" spans="1:23" x14ac:dyDescent="0.25">
      <c r="F37" s="1"/>
      <c r="G37" s="1" t="str">
        <f ca="1">OFFSET('mod2'!$K$2,All!$B36,1)</f>
        <v>(0.276)</v>
      </c>
      <c r="H37" s="1" t="str">
        <f ca="1">OFFSET('mod8'!$K$2,All!$B36,1)</f>
        <v>(4.530)</v>
      </c>
      <c r="I37" s="1" t="str">
        <f ca="1">OFFSET('mod3'!$K$2,All!$B36,1)</f>
        <v>(0.271)</v>
      </c>
      <c r="J37" s="1" t="str">
        <f ca="1">OFFSET('mod9'!$K$2,All!$B36,1)</f>
        <v>(12.904)</v>
      </c>
      <c r="K37" s="3" t="str">
        <f ca="1">OFFSET('mod4'!$K$2,All!$A36,1)</f>
        <v>(0.145)</v>
      </c>
      <c r="L37" s="3" t="str">
        <f ca="1">OFFSET('mod5'!$K$2,All!$A36,1)</f>
        <v>(1.210)</v>
      </c>
      <c r="M37" s="3" t="str">
        <f ca="1">OFFSET('mod6'!$K$2,All!$A36,1)</f>
        <v>(0.217)</v>
      </c>
      <c r="N37" s="3" t="str">
        <f ca="1">OFFSET('mod7'!$K$2,All!$A36,1)</f>
        <v>(0.407)</v>
      </c>
      <c r="Q37" s="3" t="str">
        <f t="shared" ca="1" si="3"/>
        <v>(1.210)</v>
      </c>
      <c r="R37" t="s">
        <v>84</v>
      </c>
      <c r="T37" s="2" t="s">
        <v>44</v>
      </c>
      <c r="U37" s="2" t="str">
        <f t="shared" ca="1" si="4"/>
        <v>(0.271)</v>
      </c>
      <c r="W37" t="s">
        <v>127</v>
      </c>
    </row>
    <row r="38" spans="1:23" x14ac:dyDescent="0.25">
      <c r="A38">
        <f>A36+1</f>
        <v>19</v>
      </c>
      <c r="B38">
        <v>13</v>
      </c>
      <c r="D38" t="s">
        <v>5</v>
      </c>
      <c r="E38" t="str">
        <f ca="1">OFFSET('mod2'!$K$2,All!$B38,-1)</f>
        <v>brand_Sensodyne</v>
      </c>
      <c r="F38" s="1"/>
      <c r="G38" s="1" t="str">
        <f ca="1">OFFSET('mod2'!$K$2,All!$B38,0)</f>
        <v>-4.456***</v>
      </c>
      <c r="H38" s="1" t="str">
        <f ca="1">OFFSET('mod8'!$K$2,All!$B38,0)</f>
        <v>6.105</v>
      </c>
      <c r="I38" s="1" t="str">
        <f ca="1">OFFSET('mod3'!$K$2,All!$B38,0)</f>
        <v>0.056</v>
      </c>
      <c r="J38" s="1" t="str">
        <f ca="1">OFFSET('mod9'!$K$2,All!$B38,0)</f>
        <v>-9.158**</v>
      </c>
      <c r="K38" s="3" t="str">
        <f ca="1">OFFSET('mod4'!$K$2,All!$A38,0)</f>
        <v>1.549***</v>
      </c>
      <c r="L38" s="3" t="str">
        <f ca="1">OFFSET('mod5'!$K$2,All!$A38,0)</f>
        <v>-2.158***</v>
      </c>
      <c r="M38" s="3" t="str">
        <f ca="1">OFFSET('mod6'!$K$2,All!$A38,0)</f>
        <v>0.657***</v>
      </c>
      <c r="N38" s="3" t="str">
        <f ca="1">OFFSET('mod7'!$K$2,All!$A38,0)</f>
        <v>0.035</v>
      </c>
      <c r="Q38" s="3" t="str">
        <f t="shared" ca="1" si="3"/>
        <v>-2.158***</v>
      </c>
      <c r="R38" t="s">
        <v>85</v>
      </c>
      <c r="T38" s="2" t="s">
        <v>45</v>
      </c>
      <c r="U38" s="2" t="str">
        <f t="shared" ca="1" si="4"/>
        <v>0.056</v>
      </c>
      <c r="W38" t="s">
        <v>128</v>
      </c>
    </row>
    <row r="39" spans="1:23" x14ac:dyDescent="0.25">
      <c r="F39" s="1"/>
      <c r="G39" s="1" t="str">
        <f ca="1">OFFSET('mod2'!$K$2,All!$B38,1)</f>
        <v>(0.056)</v>
      </c>
      <c r="H39" s="1" t="str">
        <f ca="1">OFFSET('mod8'!$K$2,All!$B38,1)</f>
        <v>(4.684)</v>
      </c>
      <c r="I39" s="1" t="str">
        <f ca="1">OFFSET('mod3'!$K$2,All!$B38,1)</f>
        <v>(0.104)</v>
      </c>
      <c r="J39" s="1" t="str">
        <f ca="1">OFFSET('mod9'!$K$2,All!$B38,1)</f>
        <v>(3.696)</v>
      </c>
      <c r="K39" s="3" t="str">
        <f ca="1">OFFSET('mod4'!$K$2,All!$A38,1)</f>
        <v>(0.301)</v>
      </c>
      <c r="L39" s="3" t="str">
        <f ca="1">OFFSET('mod5'!$K$2,All!$A38,1)</f>
        <v>(0.319)</v>
      </c>
      <c r="M39" s="3" t="str">
        <f ca="1">OFFSET('mod6'!$K$2,All!$A38,1)</f>
        <v>(0.080)</v>
      </c>
      <c r="N39" s="3" t="str">
        <f ca="1">OFFSET('mod7'!$K$2,All!$A38,1)</f>
        <v>(2.933)</v>
      </c>
      <c r="Q39" s="3" t="str">
        <f t="shared" ca="1" si="3"/>
        <v>(0.319)</v>
      </c>
      <c r="R39" t="s">
        <v>86</v>
      </c>
      <c r="T39" s="2" t="s">
        <v>46</v>
      </c>
      <c r="U39" s="2" t="str">
        <f t="shared" ca="1" si="4"/>
        <v>(0.104)</v>
      </c>
      <c r="W39" t="s">
        <v>129</v>
      </c>
    </row>
    <row r="40" spans="1:23" x14ac:dyDescent="0.25">
      <c r="A40">
        <f>A38+1</f>
        <v>20</v>
      </c>
      <c r="B40">
        <v>14</v>
      </c>
      <c r="D40" t="s">
        <v>5</v>
      </c>
      <c r="E40" t="str">
        <f ca="1">OFFSET('mod2'!$K$2,All!$B40,-1)</f>
        <v>mint</v>
      </c>
      <c r="F40" s="1"/>
      <c r="G40" s="1" t="str">
        <f ca="1">OFFSET('mod2'!$K$2,All!$B40,0)</f>
        <v>-3.165***</v>
      </c>
      <c r="H40" s="1" t="str">
        <f ca="1">OFFSET('mod8'!$K$2,All!$B40,0)</f>
        <v>-1.183</v>
      </c>
      <c r="I40" s="1" t="str">
        <f ca="1">OFFSET('mod3'!$K$2,All!$B40,0)</f>
        <v>-0.135***</v>
      </c>
      <c r="J40" s="1" t="str">
        <f ca="1">OFFSET('mod9'!$K$2,All!$B40,0)</f>
        <v>-1.692</v>
      </c>
      <c r="K40" s="3" t="str">
        <f ca="1">OFFSET('mod4'!$K$2,All!$A40,0)</f>
        <v>7.723***</v>
      </c>
      <c r="L40" s="3" t="str">
        <f ca="1">OFFSET('mod5'!$K$2,All!$A40,0)</f>
        <v>0.813**</v>
      </c>
      <c r="M40" s="3" t="str">
        <f ca="1">OFFSET('mod6'!$K$2,All!$A40,0)</f>
        <v>-0.531***</v>
      </c>
      <c r="N40" s="3" t="str">
        <f ca="1">OFFSET('mod7'!$K$2,All!$A40,0)</f>
        <v>0.077</v>
      </c>
      <c r="Q40" s="3" t="str">
        <f t="shared" ca="1" si="3"/>
        <v>0.813**</v>
      </c>
      <c r="R40" t="s">
        <v>87</v>
      </c>
      <c r="T40" s="2" t="s">
        <v>47</v>
      </c>
      <c r="U40" s="2" t="str">
        <f t="shared" ca="1" si="4"/>
        <v>-0.135***</v>
      </c>
      <c r="W40" t="s">
        <v>130</v>
      </c>
    </row>
    <row r="41" spans="1:23" x14ac:dyDescent="0.25">
      <c r="F41" s="1"/>
      <c r="G41" s="1" t="str">
        <f ca="1">OFFSET('mod2'!$K$2,All!$B40,1)</f>
        <v>(0.117)</v>
      </c>
      <c r="H41" s="1" t="str">
        <f ca="1">OFFSET('mod8'!$K$2,All!$B40,1)</f>
        <v>(4.623)</v>
      </c>
      <c r="I41" s="1" t="str">
        <f ca="1">OFFSET('mod3'!$K$2,All!$B40,1)</f>
        <v>(0.029)</v>
      </c>
      <c r="J41" s="1" t="str">
        <f ca="1">OFFSET('mod9'!$K$2,All!$B40,1)</f>
        <v>(14.933)</v>
      </c>
      <c r="K41" s="3" t="str">
        <f ca="1">OFFSET('mod4'!$K$2,All!$A40,1)</f>
        <v>(0.033)</v>
      </c>
      <c r="L41" s="3" t="str">
        <f ca="1">OFFSET('mod5'!$K$2,All!$A40,1)</f>
        <v>(0.333)</v>
      </c>
      <c r="M41" s="3" t="str">
        <f ca="1">OFFSET('mod6'!$K$2,All!$A40,1)</f>
        <v>(0.039)</v>
      </c>
      <c r="N41" s="3" t="str">
        <f ca="1">OFFSET('mod7'!$K$2,All!$A40,1)</f>
        <v>(4.259)</v>
      </c>
      <c r="Q41" s="3" t="str">
        <f t="shared" ca="1" si="3"/>
        <v>(0.333)</v>
      </c>
      <c r="R41" t="s">
        <v>88</v>
      </c>
      <c r="T41" s="2" t="s">
        <v>33</v>
      </c>
      <c r="U41" s="2" t="str">
        <f t="shared" ca="1" si="4"/>
        <v>(0.029)</v>
      </c>
      <c r="W41" t="s">
        <v>131</v>
      </c>
    </row>
    <row r="42" spans="1:23" x14ac:dyDescent="0.25">
      <c r="A42">
        <f>A40+1</f>
        <v>21</v>
      </c>
      <c r="B42">
        <v>15</v>
      </c>
      <c r="D42" t="s">
        <v>5</v>
      </c>
      <c r="E42" t="str">
        <f ca="1">OFFSET('mod2'!$K$2,All!$B42,-1)</f>
        <v>white</v>
      </c>
      <c r="F42" s="1"/>
      <c r="G42" s="1" t="str">
        <f ca="1">OFFSET('mod2'!$K$2,All!$B42,0)</f>
        <v>3.016***</v>
      </c>
      <c r="H42" s="1" t="str">
        <f ca="1">OFFSET('mod8'!$K$2,All!$B42,0)</f>
        <v>-6.772</v>
      </c>
      <c r="I42" s="1" t="str">
        <f ca="1">OFFSET('mod3'!$K$2,All!$B42,0)</f>
        <v>-0.672***</v>
      </c>
      <c r="J42" s="1" t="str">
        <f ca="1">OFFSET('mod9'!$K$2,All!$B42,0)</f>
        <v>9.435</v>
      </c>
      <c r="K42" s="3" t="str">
        <f ca="1">OFFSET('mod4'!$K$2,All!$A42,0)</f>
        <v>-3.280***</v>
      </c>
      <c r="L42" s="3" t="str">
        <f ca="1">OFFSET('mod5'!$K$2,All!$A42,0)</f>
        <v>-0.100</v>
      </c>
      <c r="M42" s="3" t="str">
        <f ca="1">OFFSET('mod6'!$K$2,All!$A42,0)</f>
        <v>-0.197***</v>
      </c>
      <c r="N42" s="3" t="str">
        <f ca="1">OFFSET('mod7'!$K$2,All!$A42,0)</f>
        <v>0.720</v>
      </c>
      <c r="Q42" s="3" t="str">
        <f t="shared" ca="1" si="3"/>
        <v>-0.100</v>
      </c>
      <c r="R42" t="s">
        <v>89</v>
      </c>
      <c r="T42" s="2" t="s">
        <v>48</v>
      </c>
      <c r="U42" s="2" t="str">
        <f t="shared" ca="1" si="4"/>
        <v>-0.672***</v>
      </c>
      <c r="W42" t="s">
        <v>48</v>
      </c>
    </row>
    <row r="43" spans="1:23" x14ac:dyDescent="0.25">
      <c r="F43" s="1"/>
      <c r="G43" s="1" t="str">
        <f ca="1">OFFSET('mod2'!$K$2,All!$B42,1)</f>
        <v>(0.184)</v>
      </c>
      <c r="H43" s="1" t="str">
        <f ca="1">OFFSET('mod8'!$K$2,All!$B42,1)</f>
        <v>(4.555)</v>
      </c>
      <c r="I43" s="1" t="str">
        <f ca="1">OFFSET('mod3'!$K$2,All!$B42,1)</f>
        <v>(0.058)</v>
      </c>
      <c r="J43" s="1" t="str">
        <f ca="1">OFFSET('mod9'!$K$2,All!$B42,1)</f>
        <v>(8.941)</v>
      </c>
      <c r="K43" s="3" t="str">
        <f ca="1">OFFSET('mod4'!$K$2,All!$A42,1)</f>
        <v>(0.110)</v>
      </c>
      <c r="L43" s="3" t="str">
        <f ca="1">OFFSET('mod5'!$K$2,All!$A42,1)</f>
        <v>(0.557)</v>
      </c>
      <c r="M43" s="3" t="str">
        <f ca="1">OFFSET('mod6'!$K$2,All!$A42,1)</f>
        <v>(0.014)</v>
      </c>
      <c r="N43" s="3" t="str">
        <f ca="1">OFFSET('mod7'!$K$2,All!$A42,1)</f>
        <v>(0.468)</v>
      </c>
      <c r="Q43" s="3" t="str">
        <f t="shared" ca="1" si="3"/>
        <v>(0.557)</v>
      </c>
      <c r="R43" t="s">
        <v>90</v>
      </c>
      <c r="T43" s="2" t="s">
        <v>49</v>
      </c>
      <c r="U43" s="2" t="str">
        <f t="shared" ca="1" si="4"/>
        <v>(0.058)</v>
      </c>
      <c r="W43" t="s">
        <v>132</v>
      </c>
    </row>
    <row r="44" spans="1:23" x14ac:dyDescent="0.25">
      <c r="A44">
        <f>A42+1</f>
        <v>22</v>
      </c>
      <c r="B44">
        <v>16</v>
      </c>
      <c r="D44" t="s">
        <v>5</v>
      </c>
      <c r="E44" t="str">
        <f ca="1">OFFSET('mod2'!$K$2,All!$B44,-1)</f>
        <v>fluoride</v>
      </c>
      <c r="F44" s="1"/>
      <c r="G44" s="1" t="str">
        <f ca="1">OFFSET('mod2'!$K$2,All!$B44,0)</f>
        <v>-1.315***</v>
      </c>
      <c r="H44" s="1" t="str">
        <f ca="1">OFFSET('mod8'!$K$2,All!$B44,0)</f>
        <v>5.286***</v>
      </c>
      <c r="I44" s="1" t="str">
        <f ca="1">OFFSET('mod3'!$K$2,All!$B44,0)</f>
        <v>-0.858***</v>
      </c>
      <c r="J44" s="1" t="str">
        <f ca="1">OFFSET('mod9'!$K$2,All!$B44,0)</f>
        <v>7.409</v>
      </c>
      <c r="K44" s="3" t="str">
        <f ca="1">OFFSET('mod4'!$K$2,All!$A44,0)</f>
        <v>1.132**</v>
      </c>
      <c r="L44" s="3" t="str">
        <f ca="1">OFFSET('mod5'!$K$2,All!$A44,0)</f>
        <v>0.421</v>
      </c>
      <c r="M44" s="3" t="str">
        <f ca="1">OFFSET('mod6'!$K$2,All!$A44,0)</f>
        <v>0.253</v>
      </c>
      <c r="N44" s="3" t="str">
        <f ca="1">OFFSET('mod7'!$K$2,All!$A44,0)</f>
        <v>0.059</v>
      </c>
      <c r="Q44" s="3" t="str">
        <f t="shared" ca="1" si="3"/>
        <v>0.421</v>
      </c>
      <c r="R44" t="s">
        <v>91</v>
      </c>
      <c r="T44" s="2" t="s">
        <v>50</v>
      </c>
      <c r="U44" s="2" t="str">
        <f t="shared" ca="1" si="4"/>
        <v>-0.858***</v>
      </c>
      <c r="W44" t="s">
        <v>133</v>
      </c>
    </row>
    <row r="45" spans="1:23" x14ac:dyDescent="0.25">
      <c r="F45" s="1"/>
      <c r="G45" s="1" t="str">
        <f ca="1">OFFSET('mod2'!$K$2,All!$B44,1)</f>
        <v>(0.179)</v>
      </c>
      <c r="H45" s="1" t="str">
        <f ca="1">OFFSET('mod8'!$K$2,All!$B44,1)</f>
        <v>(1.913)</v>
      </c>
      <c r="I45" s="1" t="str">
        <f ca="1">OFFSET('mod3'!$K$2,All!$B44,1)</f>
        <v>(0.104)</v>
      </c>
      <c r="J45" s="1" t="str">
        <f ca="1">OFFSET('mod9'!$K$2,All!$B44,1)</f>
        <v>(5.664)</v>
      </c>
      <c r="K45" s="3" t="str">
        <f ca="1">OFFSET('mod4'!$K$2,All!$A44,1)</f>
        <v>(0.464)</v>
      </c>
      <c r="L45" s="3" t="str">
        <f ca="1">OFFSET('mod5'!$K$2,All!$A44,1)</f>
        <v>(0.409)</v>
      </c>
      <c r="M45" s="3" t="str">
        <f ca="1">OFFSET('mod6'!$K$2,All!$A44,1)</f>
        <v>(0.310)</v>
      </c>
      <c r="N45" s="3" t="str">
        <f ca="1">OFFSET('mod7'!$K$2,All!$A44,1)</f>
        <v>(1.141)</v>
      </c>
      <c r="Q45" s="3" t="str">
        <f t="shared" ca="1" si="3"/>
        <v>(0.409)</v>
      </c>
      <c r="R45" t="s">
        <v>92</v>
      </c>
      <c r="T45" s="2" t="s">
        <v>51</v>
      </c>
      <c r="U45" s="2" t="str">
        <f t="shared" ca="1" si="4"/>
        <v>(0.104)</v>
      </c>
      <c r="W45" t="s">
        <v>134</v>
      </c>
    </row>
    <row r="46" spans="1:23" x14ac:dyDescent="0.25">
      <c r="A46">
        <f>A44+1</f>
        <v>23</v>
      </c>
      <c r="B46">
        <v>17</v>
      </c>
      <c r="D46" t="s">
        <v>5</v>
      </c>
      <c r="E46" t="str">
        <f ca="1">OFFSET('mod2'!$K$2,All!$B46,-1)</f>
        <v>kids</v>
      </c>
      <c r="F46" s="1"/>
      <c r="G46" s="1" t="str">
        <f ca="1">OFFSET('mod2'!$K$2,All!$B46,0)</f>
        <v>1.310***</v>
      </c>
      <c r="H46" s="1" t="str">
        <f ca="1">OFFSET('mod8'!$K$2,All!$B46,0)</f>
        <v>15.666***</v>
      </c>
      <c r="I46" s="1" t="str">
        <f ca="1">OFFSET('mod3'!$K$2,All!$B46,0)</f>
        <v>0.096</v>
      </c>
      <c r="J46" s="1" t="str">
        <f ca="1">OFFSET('mod9'!$K$2,All!$B46,0)</f>
        <v>-0.065</v>
      </c>
      <c r="K46" s="3" t="str">
        <f ca="1">OFFSET('mod4'!$K$2,All!$A46,0)</f>
        <v>15.843***</v>
      </c>
      <c r="L46" s="3" t="str">
        <f ca="1">OFFSET('mod5'!$K$2,All!$A46,0)</f>
        <v>-0.229</v>
      </c>
      <c r="M46" s="3" t="str">
        <f ca="1">OFFSET('mod6'!$K$2,All!$A46,0)</f>
        <v>-0.392***</v>
      </c>
      <c r="N46" s="3" t="str">
        <f ca="1">OFFSET('mod7'!$K$2,All!$A46,0)</f>
        <v>0.065</v>
      </c>
      <c r="Q46" s="3" t="str">
        <f t="shared" ca="1" si="3"/>
        <v>-0.229</v>
      </c>
      <c r="R46" t="s">
        <v>93</v>
      </c>
      <c r="T46" s="2" t="s">
        <v>52</v>
      </c>
      <c r="U46" s="2" t="str">
        <f t="shared" ca="1" si="4"/>
        <v>0.096</v>
      </c>
      <c r="W46" t="s">
        <v>101</v>
      </c>
    </row>
    <row r="47" spans="1:23" x14ac:dyDescent="0.25">
      <c r="F47" s="1"/>
      <c r="G47" s="1" t="str">
        <f ca="1">OFFSET('mod2'!$K$2,All!$B46,1)</f>
        <v>(0.137)</v>
      </c>
      <c r="H47" s="1" t="str">
        <f ca="1">OFFSET('mod8'!$K$2,All!$B46,1)</f>
        <v>(3.692)</v>
      </c>
      <c r="I47" s="1" t="str">
        <f ca="1">OFFSET('mod3'!$K$2,All!$B46,1)</f>
        <v>(0.347)</v>
      </c>
      <c r="J47" s="1" t="str">
        <f ca="1">OFFSET('mod9'!$K$2,All!$B46,1)</f>
        <v>(6.414)</v>
      </c>
      <c r="K47" s="3" t="str">
        <f ca="1">OFFSET('mod4'!$K$2,All!$A46,1)</f>
        <v>(0.018)</v>
      </c>
      <c r="L47" s="3" t="str">
        <f ca="1">OFFSET('mod5'!$K$2,All!$A46,1)</f>
        <v>(0.248)</v>
      </c>
      <c r="M47" s="3" t="str">
        <f ca="1">OFFSET('mod6'!$K$2,All!$A46,1)</f>
        <v>(0.150)</v>
      </c>
      <c r="N47" s="3" t="str">
        <f ca="1">OFFSET('mod7'!$K$2,All!$A46,1)</f>
        <v>(2.196)</v>
      </c>
      <c r="Q47" s="3" t="str">
        <f t="shared" ca="1" si="3"/>
        <v>(0.248)</v>
      </c>
      <c r="R47" t="s">
        <v>94</v>
      </c>
      <c r="T47" s="2" t="s">
        <v>33</v>
      </c>
      <c r="U47" s="2" t="str">
        <f t="shared" ca="1" si="4"/>
        <v>(0.347)</v>
      </c>
      <c r="W47" t="s">
        <v>135</v>
      </c>
    </row>
    <row r="48" spans="1:23" x14ac:dyDescent="0.25">
      <c r="A48">
        <f>A46+1</f>
        <v>24</v>
      </c>
      <c r="B48">
        <v>18</v>
      </c>
      <c r="D48" t="s">
        <v>5</v>
      </c>
      <c r="E48" t="str">
        <f ca="1">OFFSET('mod2'!$K$2,All!$B48,-1)</f>
        <v>sizeNorm</v>
      </c>
      <c r="F48" s="1"/>
      <c r="G48" s="1" t="str">
        <f ca="1">OFFSET('mod2'!$K$2,All!$B48,0)</f>
        <v>5.088***</v>
      </c>
      <c r="H48" s="1" t="str">
        <f ca="1">OFFSET('mod8'!$K$2,All!$B48,0)</f>
        <v>6.097</v>
      </c>
      <c r="I48" s="1" t="str">
        <f ca="1">OFFSET('mod3'!$K$2,All!$B48,0)</f>
        <v>-0.572***</v>
      </c>
      <c r="J48" s="1" t="str">
        <f ca="1">OFFSET('mod9'!$K$2,All!$B48,0)</f>
        <v>1.602</v>
      </c>
      <c r="K48" s="3" t="str">
        <f ca="1">OFFSET('mod4'!$K$2,All!$A48,0)</f>
        <v>3.376***</v>
      </c>
      <c r="L48" s="3" t="str">
        <f ca="1">OFFSET('mod5'!$K$2,All!$A48,0)</f>
        <v>0.861</v>
      </c>
      <c r="M48" s="3" t="str">
        <f ca="1">OFFSET('mod6'!$K$2,All!$A48,0)</f>
        <v>0.235*</v>
      </c>
      <c r="N48" s="3" t="str">
        <f ca="1">OFFSET('mod7'!$K$2,All!$A48,0)</f>
        <v>-0.061</v>
      </c>
      <c r="Q48" s="3" t="str">
        <f t="shared" ca="1" si="3"/>
        <v>0.861</v>
      </c>
      <c r="R48" t="s">
        <v>95</v>
      </c>
      <c r="T48" s="2" t="s">
        <v>18</v>
      </c>
      <c r="U48" s="2" t="str">
        <f t="shared" ca="1" si="4"/>
        <v>-0.572***</v>
      </c>
      <c r="W48" t="s">
        <v>136</v>
      </c>
    </row>
    <row r="49" spans="1:23" x14ac:dyDescent="0.25">
      <c r="F49" s="1"/>
      <c r="G49" s="1" t="str">
        <f ca="1">OFFSET('mod2'!$K$2,All!$B48,1)</f>
        <v>(0.275)</v>
      </c>
      <c r="H49" s="1" t="str">
        <f ca="1">OFFSET('mod8'!$K$2,All!$B48,1)</f>
        <v>(4.071)</v>
      </c>
      <c r="I49" s="1" t="str">
        <f ca="1">OFFSET('mod3'!$K$2,All!$B48,1)</f>
        <v>(0.057)</v>
      </c>
      <c r="J49" s="1" t="str">
        <f ca="1">OFFSET('mod9'!$K$2,All!$B48,1)</f>
        <v>(4.797)</v>
      </c>
      <c r="K49" s="3" t="str">
        <f ca="1">OFFSET('mod4'!$K$2,All!$A48,1)</f>
        <v>(0.287)</v>
      </c>
      <c r="L49" s="3" t="str">
        <f ca="1">OFFSET('mod5'!$K$2,All!$A48,1)</f>
        <v>(0.814)</v>
      </c>
      <c r="M49" s="3" t="str">
        <f ca="1">OFFSET('mod6'!$K$2,All!$A48,1)</f>
        <v>(0.123)</v>
      </c>
      <c r="N49" s="3" t="str">
        <f ca="1">OFFSET('mod7'!$K$2,All!$A48,1)</f>
        <v>(3.874)</v>
      </c>
      <c r="Q49" s="3" t="str">
        <f t="shared" ca="1" si="3"/>
        <v>(0.814)</v>
      </c>
      <c r="R49" t="s">
        <v>96</v>
      </c>
      <c r="T49" s="2" t="s">
        <v>53</v>
      </c>
      <c r="U49" s="2" t="str">
        <f t="shared" ca="1" si="4"/>
        <v>(0.057)</v>
      </c>
      <c r="W49" t="s">
        <v>137</v>
      </c>
    </row>
    <row r="50" spans="1:23" x14ac:dyDescent="0.25">
      <c r="A50">
        <f>A48+1</f>
        <v>25</v>
      </c>
      <c r="B50">
        <v>19</v>
      </c>
      <c r="D50" t="s">
        <v>5</v>
      </c>
      <c r="E50" t="str">
        <f ca="1">OFFSET('mod2'!$K$2,All!$B50,-1)</f>
        <v>discount</v>
      </c>
      <c r="F50" s="1"/>
      <c r="G50" s="1" t="str">
        <f ca="1">OFFSET('mod2'!$K$2,All!$B50,0)</f>
        <v>-6.309***</v>
      </c>
      <c r="H50" s="1" t="str">
        <f ca="1">OFFSET('mod8'!$K$2,All!$B50,0)</f>
        <v>9.785</v>
      </c>
      <c r="I50" s="1" t="str">
        <f ca="1">OFFSET('mod3'!$K$2,All!$B50,0)</f>
        <v>-0.300</v>
      </c>
      <c r="J50" s="1" t="str">
        <f ca="1">OFFSET('mod9'!$K$2,All!$B50,0)</f>
        <v>-0.794</v>
      </c>
      <c r="K50" s="3" t="str">
        <f ca="1">OFFSET('mod4'!$K$2,All!$A50,0)</f>
        <v>-6.486***</v>
      </c>
      <c r="L50" s="3" t="str">
        <f ca="1">OFFSET('mod5'!$K$2,All!$A50,0)</f>
        <v>-1.334***</v>
      </c>
      <c r="M50" s="3" t="str">
        <f ca="1">OFFSET('mod6'!$K$2,All!$A50,0)</f>
        <v>-0.229***</v>
      </c>
      <c r="N50" s="3" t="str">
        <f ca="1">OFFSET('mod7'!$K$2,All!$A50,0)</f>
        <v>-0.873</v>
      </c>
      <c r="Q50" s="3" t="str">
        <f t="shared" ca="1" si="3"/>
        <v>-1.334***</v>
      </c>
      <c r="R50" t="s">
        <v>97</v>
      </c>
      <c r="T50" s="2" t="s">
        <v>19</v>
      </c>
      <c r="U50" s="2" t="str">
        <f t="shared" ca="1" si="4"/>
        <v>-0.300</v>
      </c>
      <c r="W50" t="s">
        <v>138</v>
      </c>
    </row>
    <row r="51" spans="1:23" x14ac:dyDescent="0.25">
      <c r="F51" s="1"/>
      <c r="G51" s="1" t="str">
        <f ca="1">OFFSET('mod2'!$K$2,All!$B50,1)</f>
        <v>(0.136)</v>
      </c>
      <c r="H51" s="1" t="str">
        <f ca="1">OFFSET('mod8'!$K$2,All!$B50,1)</f>
        <v>(9.549)</v>
      </c>
      <c r="I51" s="1" t="str">
        <f ca="1">OFFSET('mod3'!$K$2,All!$B50,1)</f>
        <v>(0.375)</v>
      </c>
      <c r="J51" s="1" t="str">
        <f ca="1">OFFSET('mod9'!$K$2,All!$B50,1)</f>
        <v>(9.260)</v>
      </c>
      <c r="K51" s="3" t="str">
        <f ca="1">OFFSET('mod4'!$K$2,All!$A50,1)</f>
        <v>(0.115)</v>
      </c>
      <c r="L51" s="3" t="str">
        <f ca="1">OFFSET('mod5'!$K$2,All!$A50,1)</f>
        <v>(0.417)</v>
      </c>
      <c r="M51" s="3" t="str">
        <f ca="1">OFFSET('mod6'!$K$2,All!$A50,1)</f>
        <v>(0.031)</v>
      </c>
      <c r="N51" s="3" t="str">
        <f ca="1">OFFSET('mod7'!$K$2,All!$A50,1)</f>
        <v>(1.730)</v>
      </c>
      <c r="Q51" s="3" t="str">
        <f t="shared" ca="1" si="3"/>
        <v>(0.417)</v>
      </c>
      <c r="R51" t="s">
        <v>98</v>
      </c>
      <c r="T51" s="2" t="s">
        <v>54</v>
      </c>
      <c r="U51" s="2" t="str">
        <f t="shared" ca="1" si="4"/>
        <v>(0.375)</v>
      </c>
      <c r="W51" t="s">
        <v>139</v>
      </c>
    </row>
    <row r="52" spans="1:23" x14ac:dyDescent="0.25">
      <c r="A52">
        <f>A50+1</f>
        <v>26</v>
      </c>
      <c r="B52">
        <v>20</v>
      </c>
      <c r="D52" t="s">
        <v>5</v>
      </c>
      <c r="E52" t="str">
        <f ca="1">OFFSET('mod2'!$K$2,All!$B52,-1)</f>
        <v>familypack</v>
      </c>
      <c r="F52" s="1"/>
      <c r="G52" s="1" t="str">
        <f ca="1">OFFSET('mod2'!$K$2,All!$B52,0)</f>
        <v>5.729***</v>
      </c>
      <c r="H52" s="1" t="str">
        <f ca="1">OFFSET('mod8'!$K$2,All!$B52,0)</f>
        <v>1.629</v>
      </c>
      <c r="I52" s="1" t="str">
        <f ca="1">OFFSET('mod3'!$K$2,All!$B52,0)</f>
        <v>-0.493***</v>
      </c>
      <c r="J52" s="1" t="str">
        <f ca="1">OFFSET('mod9'!$K$2,All!$B52,0)</f>
        <v>5.958</v>
      </c>
      <c r="K52" s="3" t="str">
        <f ca="1">OFFSET('mod4'!$K$2,All!$A52,0)</f>
        <v>3.621***</v>
      </c>
      <c r="L52" s="3" t="str">
        <f ca="1">OFFSET('mod5'!$K$2,All!$A52,0)</f>
        <v>0.855**</v>
      </c>
      <c r="M52" s="3" t="str">
        <f ca="1">OFFSET('mod6'!$K$2,All!$A52,0)</f>
        <v>-0.083</v>
      </c>
      <c r="N52" s="3" t="str">
        <f ca="1">OFFSET('mod7'!$K$2,All!$A52,0)</f>
        <v>0.181</v>
      </c>
      <c r="Q52" s="3" t="str">
        <f t="shared" ca="1" si="3"/>
        <v>0.855**</v>
      </c>
      <c r="R52" t="s">
        <v>99</v>
      </c>
      <c r="T52" s="2" t="s">
        <v>17</v>
      </c>
      <c r="U52" s="2" t="str">
        <f t="shared" ca="1" si="4"/>
        <v>-0.493***</v>
      </c>
      <c r="W52" t="s">
        <v>140</v>
      </c>
    </row>
    <row r="53" spans="1:23" x14ac:dyDescent="0.25">
      <c r="F53" s="1"/>
      <c r="G53" s="4" t="str">
        <f ca="1">OFFSET('mod2'!$K$2,All!$B53,0)</f>
        <v>-7.410***</v>
      </c>
      <c r="H53" s="1" t="str">
        <f ca="1">OFFSET('mod8'!$K$2,All!$B52,1)</f>
        <v>(2.591)</v>
      </c>
      <c r="I53" s="1" t="str">
        <f ca="1">OFFSET('mod3'!$K$2,All!$B52,1)</f>
        <v>(0.138)</v>
      </c>
      <c r="J53" s="1" t="str">
        <f ca="1">OFFSET('mod9'!$K$2,All!$B52,1)</f>
        <v>(15.111)</v>
      </c>
      <c r="K53" s="3" t="str">
        <f ca="1">OFFSET('mod4'!$K$2,All!$A52,1)</f>
        <v>(0.165)</v>
      </c>
      <c r="L53" s="3" t="str">
        <f ca="1">OFFSET('mod5'!$K$2,All!$A52,1)</f>
        <v>(0.346)</v>
      </c>
      <c r="M53" s="3" t="str">
        <f ca="1">OFFSET('mod6'!$K$2,All!$A52,1)</f>
        <v>(0.103)</v>
      </c>
      <c r="N53" s="3" t="str">
        <f ca="1">OFFSET('mod7'!$K$2,All!$A52,1)</f>
        <v>(5.239)</v>
      </c>
      <c r="Q53" s="3" t="str">
        <f t="shared" ca="1" si="3"/>
        <v>(0.346)</v>
      </c>
      <c r="R53" t="s">
        <v>100</v>
      </c>
      <c r="T53" s="2" t="s">
        <v>55</v>
      </c>
      <c r="U53" s="2" t="str">
        <f t="shared" ca="1" si="4"/>
        <v>(0.138)</v>
      </c>
      <c r="W53" t="s">
        <v>141</v>
      </c>
    </row>
    <row r="54" spans="1:23" x14ac:dyDescent="0.25">
      <c r="A54">
        <f>A52+1</f>
        <v>27</v>
      </c>
      <c r="B54">
        <v>21</v>
      </c>
      <c r="D54" t="s">
        <v>5</v>
      </c>
      <c r="E54" t="str">
        <f ca="1">OFFSET('mod2'!$K$2,All!$B54,-1)</f>
        <v>priceperoz</v>
      </c>
      <c r="F54" s="1"/>
      <c r="G54" s="4" t="str">
        <f ca="1">OFFSET('mod2'!$K$2,All!$B54,0)</f>
        <v>-0.324</v>
      </c>
      <c r="H54" s="1" t="str">
        <f ca="1">OFFSET('mod8'!$K$2,All!$B54,0)</f>
        <v>-4.216</v>
      </c>
      <c r="I54" s="4" t="str">
        <f ca="1">OFFSET('mod3'!$K$2,All!$B54,0)</f>
        <v>0.139</v>
      </c>
      <c r="J54" s="1" t="str">
        <f ca="1">OFFSET('mod9'!$K$2,All!$B54,0)</f>
        <v>1.787</v>
      </c>
      <c r="K54" s="3" t="str">
        <f ca="1">OFFSET('mod4'!$K$2,All!$A54,0)</f>
        <v>3.552***</v>
      </c>
      <c r="L54" s="3" t="str">
        <f ca="1">OFFSET('mod5'!$K$2,All!$A54,0)</f>
        <v>-3.938***</v>
      </c>
      <c r="M54" s="3" t="str">
        <f ca="1">OFFSET('mod6'!$K$2,All!$A54,0)</f>
        <v>-0.203</v>
      </c>
      <c r="N54" s="3" t="str">
        <f ca="1">OFFSET('mod7'!$K$2,All!$A54,0)</f>
        <v>-0.227</v>
      </c>
      <c r="Q54" s="3" t="str">
        <f t="shared" ca="1" si="3"/>
        <v>-3.938***</v>
      </c>
      <c r="R54" t="s">
        <v>58</v>
      </c>
      <c r="T54" s="2" t="s">
        <v>56</v>
      </c>
      <c r="U54" s="2" t="str">
        <f t="shared" ca="1" si="4"/>
        <v>0.139</v>
      </c>
      <c r="W54" t="s">
        <v>142</v>
      </c>
    </row>
    <row r="55" spans="1:23" x14ac:dyDescent="0.25">
      <c r="F55" s="1"/>
      <c r="G55" s="4" t="str">
        <f ca="1">OFFSET('mod2'!$K$2,All!$B55,0)</f>
        <v>-7.410***</v>
      </c>
      <c r="H55" s="1" t="str">
        <f ca="1">OFFSET('mod8'!$K$2,All!$B54,1)</f>
        <v>(28.469)</v>
      </c>
      <c r="I55" s="4" t="str">
        <f ca="1">OFFSET('mod3'!$K$2,All!$B54,1)</f>
        <v>(1.007)</v>
      </c>
      <c r="J55" s="1" t="str">
        <f ca="1">OFFSET('mod9'!$K$2,All!$B54,1)</f>
        <v>(103.595)</v>
      </c>
      <c r="K55" s="3" t="str">
        <f ca="1">OFFSET('mod4'!$K$2,All!$A54,1)</f>
        <v>(0.767)</v>
      </c>
      <c r="L55" s="3" t="str">
        <f ca="1">OFFSET('mod5'!$K$2,All!$A54,1)</f>
        <v>(0.259)</v>
      </c>
      <c r="M55" s="3" t="str">
        <f ca="1">OFFSET('mod6'!$K$2,All!$A54,1)</f>
        <v>(0.282)</v>
      </c>
      <c r="N55" s="3" t="str">
        <f ca="1">OFFSET('mod7'!$K$2,All!$A54,1)</f>
        <v>(2.768)</v>
      </c>
      <c r="Q55" s="3" t="str">
        <f t="shared" ca="1" si="3"/>
        <v>(0.259)</v>
      </c>
      <c r="R55" t="s">
        <v>33</v>
      </c>
      <c r="T55" s="2" t="s">
        <v>57</v>
      </c>
      <c r="U55" s="2" t="str">
        <f t="shared" ca="1" si="4"/>
        <v>(1.007)</v>
      </c>
      <c r="W55" t="s">
        <v>143</v>
      </c>
    </row>
    <row r="56" spans="1:23" x14ac:dyDescent="0.25">
      <c r="F56" s="4"/>
      <c r="G56" s="4"/>
      <c r="H56" s="4"/>
      <c r="I56" s="4"/>
      <c r="J56" s="4"/>
      <c r="K56" s="3"/>
      <c r="L56" s="3"/>
      <c r="M56" s="3"/>
      <c r="N56" s="3"/>
      <c r="Q56" s="3"/>
      <c r="T56" s="4"/>
      <c r="U56" s="4"/>
    </row>
    <row r="57" spans="1:23" x14ac:dyDescent="0.25">
      <c r="F57" s="5" t="s">
        <v>171</v>
      </c>
      <c r="G57" s="4"/>
      <c r="H57" s="4"/>
      <c r="I57" s="4"/>
      <c r="J57" s="4"/>
      <c r="K57" s="3"/>
      <c r="L57" s="3"/>
      <c r="M57" s="3"/>
      <c r="N57" s="3"/>
      <c r="Q57" s="3"/>
      <c r="T57" s="4"/>
      <c r="U57" s="4"/>
    </row>
    <row r="58" spans="1:23" x14ac:dyDescent="0.25">
      <c r="A58">
        <f>B58</f>
        <v>11</v>
      </c>
      <c r="B58">
        <v>11</v>
      </c>
      <c r="D58" t="s">
        <v>5</v>
      </c>
      <c r="E58" t="str">
        <f ca="1">OFFSET('mod7'!$K$2,All!$B58,-1)</f>
        <v>priceperoz_inc</v>
      </c>
      <c r="F58" s="4"/>
      <c r="G58" s="4"/>
      <c r="H58" s="4"/>
      <c r="I58" s="4"/>
      <c r="J58" s="4"/>
      <c r="K58" s="3" t="str">
        <f ca="1">OFFSET('mod4'!$K$2,All!$A58,0)</f>
        <v>-2.899***</v>
      </c>
      <c r="L58" s="3" t="str">
        <f ca="1">OFFSET('mod5'!$K$2,All!$A58,0)</f>
        <v>15.345**</v>
      </c>
      <c r="M58" s="3" t="str">
        <f ca="1">OFFSET('mod6'!$K$2,All!$A58,0)</f>
        <v>-0.005</v>
      </c>
      <c r="N58" s="3" t="str">
        <f ca="1">OFFSET('mod7'!$K$2,All!$A58,0)</f>
        <v>5.445*</v>
      </c>
    </row>
    <row r="59" spans="1:23" x14ac:dyDescent="0.25">
      <c r="F59" s="4"/>
      <c r="G59" s="4"/>
      <c r="H59" s="4"/>
      <c r="I59" s="4"/>
      <c r="J59" s="4"/>
      <c r="K59" s="3" t="str">
        <f ca="1">OFFSET('mod4'!$K$2,All!$A58,1)</f>
        <v>(0.196)</v>
      </c>
      <c r="L59" s="3" t="str">
        <f ca="1">OFFSET('mod5'!$K$2,All!$A58,1)</f>
        <v>(6.491)</v>
      </c>
      <c r="M59" s="3" t="str">
        <f ca="1">OFFSET('mod6'!$K$2,All!$A58,1)</f>
        <v>(0.109)</v>
      </c>
      <c r="N59" s="3" t="str">
        <f ca="1">OFFSET('mod7'!$K$2,All!$A58,1)</f>
        <v>(3.092)</v>
      </c>
    </row>
    <row r="60" spans="1:23" x14ac:dyDescent="0.25">
      <c r="A60">
        <f>A58+1</f>
        <v>12</v>
      </c>
      <c r="B60">
        <v>12</v>
      </c>
      <c r="D60" t="s">
        <v>5</v>
      </c>
      <c r="E60" t="str">
        <f ca="1">OFFSET('mod7'!$K$2,All!$B60,-1)</f>
        <v>mint_purchase_InStore</v>
      </c>
      <c r="F60" s="4"/>
      <c r="G60" s="4"/>
      <c r="H60" s="4"/>
      <c r="I60" s="4"/>
      <c r="J60" s="4"/>
      <c r="K60" s="3" t="str">
        <f ca="1">OFFSET('mod4'!$K$2,All!$A60,0)</f>
        <v>-0.275</v>
      </c>
      <c r="L60" s="3" t="str">
        <f ca="1">OFFSET('mod5'!$K$2,All!$A60,0)</f>
        <v>-1.289***</v>
      </c>
      <c r="M60" s="3" t="str">
        <f ca="1">OFFSET('mod6'!$K$2,All!$A60,0)</f>
        <v>1.209***</v>
      </c>
      <c r="N60" s="3" t="str">
        <f ca="1">OFFSET('mod7'!$K$2,All!$A60,0)</f>
        <v>3.058**</v>
      </c>
    </row>
    <row r="61" spans="1:23" x14ac:dyDescent="0.25">
      <c r="F61" s="4"/>
      <c r="G61" s="4"/>
      <c r="H61" s="4"/>
      <c r="I61" s="4"/>
      <c r="J61" s="4"/>
      <c r="K61" s="3" t="str">
        <f ca="1">OFFSET('mod4'!$K$2,All!$A60,1)</f>
        <v>(0.272)</v>
      </c>
      <c r="L61" s="3" t="str">
        <f ca="1">OFFSET('mod5'!$K$2,All!$A60,1)</f>
        <v>(0.099)</v>
      </c>
      <c r="M61" s="3" t="str">
        <f ca="1">OFFSET('mod6'!$K$2,All!$A60,1)</f>
        <v>(0.069)</v>
      </c>
      <c r="N61" s="3" t="str">
        <f ca="1">OFFSET('mod7'!$K$2,All!$A60,1)</f>
        <v>(1.523)</v>
      </c>
    </row>
    <row r="62" spans="1:23" x14ac:dyDescent="0.25">
      <c r="A62">
        <f>A60+1</f>
        <v>13</v>
      </c>
      <c r="B62">
        <v>13</v>
      </c>
      <c r="D62" t="s">
        <v>5</v>
      </c>
      <c r="E62" t="str">
        <f ca="1">OFFSET('mod7'!$K$2,All!$B62,-1)</f>
        <v>fluoride_purchase_InStore</v>
      </c>
      <c r="F62" s="4"/>
      <c r="G62" s="4"/>
      <c r="H62" s="4"/>
      <c r="I62" s="4"/>
      <c r="J62" s="4"/>
      <c r="K62" s="3" t="str">
        <f ca="1">OFFSET('mod4'!$K$2,All!$A62,0)</f>
        <v>3.105***</v>
      </c>
      <c r="L62" s="3" t="str">
        <f ca="1">OFFSET('mod5'!$K$2,All!$A62,0)</f>
        <v>0.274***</v>
      </c>
      <c r="M62" s="3" t="str">
        <f ca="1">OFFSET('mod6'!$K$2,All!$A62,0)</f>
        <v>-1.218***</v>
      </c>
      <c r="N62" s="3" t="str">
        <f ca="1">OFFSET('mod7'!$K$2,All!$A62,0)</f>
        <v>0.136</v>
      </c>
    </row>
    <row r="63" spans="1:23" x14ac:dyDescent="0.25">
      <c r="F63" s="4"/>
      <c r="G63" s="4"/>
      <c r="H63" s="4"/>
      <c r="I63" s="4"/>
      <c r="J63" s="4"/>
      <c r="K63" s="3" t="str">
        <f ca="1">OFFSET('mod4'!$K$2,All!$A62,1)</f>
        <v>(0.081)</v>
      </c>
      <c r="L63" s="3" t="str">
        <f ca="1">OFFSET('mod5'!$K$2,All!$A62,1)</f>
        <v>(0.016)</v>
      </c>
      <c r="M63" s="3" t="str">
        <f ca="1">OFFSET('mod6'!$K$2,All!$A62,1)</f>
        <v>(0.113)</v>
      </c>
      <c r="N63" s="3" t="str">
        <f ca="1">OFFSET('mod7'!$K$2,All!$A62,1)</f>
        <v>(0.090)</v>
      </c>
    </row>
    <row r="64" spans="1:23" x14ac:dyDescent="0.25">
      <c r="A64">
        <f>A62+1</f>
        <v>14</v>
      </c>
      <c r="B64">
        <v>14</v>
      </c>
      <c r="D64" t="s">
        <v>5</v>
      </c>
      <c r="E64" t="str">
        <f ca="1">OFFSET('mod7'!$K$2,All!$B64,-1)</f>
        <v>kids_purchase_InStore</v>
      </c>
      <c r="F64" s="4"/>
      <c r="G64" s="4"/>
      <c r="H64" s="4"/>
      <c r="I64" s="4"/>
      <c r="J64" s="4"/>
      <c r="K64" s="3" t="str">
        <f ca="1">OFFSET('mod4'!$K$2,All!$A64,0)</f>
        <v>2.202***</v>
      </c>
      <c r="L64" s="3" t="str">
        <f ca="1">OFFSET('mod5'!$K$2,All!$A64,0)</f>
        <v>-1.164***</v>
      </c>
      <c r="M64" s="3" t="str">
        <f ca="1">OFFSET('mod6'!$K$2,All!$A64,0)</f>
        <v>0.651***</v>
      </c>
      <c r="N64" s="3" t="str">
        <f ca="1">OFFSET('mod7'!$K$2,All!$A64,0)</f>
        <v>3.128***</v>
      </c>
    </row>
    <row r="65" spans="1:14" x14ac:dyDescent="0.25">
      <c r="F65" s="4"/>
      <c r="G65" s="4"/>
      <c r="H65" s="4"/>
      <c r="I65" s="4"/>
      <c r="J65" s="4"/>
      <c r="K65" s="3" t="str">
        <f ca="1">OFFSET('mod4'!$K$2,All!$A64,1)</f>
        <v>(0.190)</v>
      </c>
      <c r="L65" s="3" t="str">
        <f ca="1">OFFSET('mod5'!$K$2,All!$A64,1)</f>
        <v>(0.069)</v>
      </c>
      <c r="M65" s="3" t="str">
        <f ca="1">OFFSET('mod6'!$K$2,All!$A64,1)</f>
        <v>(0.180)</v>
      </c>
      <c r="N65" s="3" t="str">
        <f ca="1">OFFSET('mod7'!$K$2,All!$A64,1)</f>
        <v>(0.675)</v>
      </c>
    </row>
    <row r="66" spans="1:14" x14ac:dyDescent="0.25">
      <c r="A66">
        <f>A64+1</f>
        <v>15</v>
      </c>
      <c r="B66">
        <v>15</v>
      </c>
      <c r="D66" t="s">
        <v>5</v>
      </c>
      <c r="E66" t="str">
        <f ca="1">OFFSET('mod7'!$K$2,All!$B66,-1)</f>
        <v>sizeNorm_purchase_InStore</v>
      </c>
      <c r="F66" s="4"/>
      <c r="G66" s="4"/>
      <c r="H66" s="4"/>
      <c r="I66" s="4"/>
      <c r="J66" s="4"/>
      <c r="K66" s="3" t="str">
        <f ca="1">OFFSET('mod4'!$K$2,All!$A66,0)</f>
        <v>-4.047***</v>
      </c>
      <c r="L66" s="3" t="str">
        <f ca="1">OFFSET('mod5'!$K$2,All!$A66,0)</f>
        <v>0.008</v>
      </c>
      <c r="M66" s="3" t="str">
        <f ca="1">OFFSET('mod6'!$K$2,All!$A66,0)</f>
        <v>-1.052***</v>
      </c>
      <c r="N66" s="3" t="str">
        <f ca="1">OFFSET('mod7'!$K$2,All!$A66,0)</f>
        <v>0.004</v>
      </c>
    </row>
    <row r="67" spans="1:14" x14ac:dyDescent="0.25">
      <c r="F67" s="4"/>
      <c r="G67" s="4"/>
      <c r="H67" s="4"/>
      <c r="I67" s="4"/>
      <c r="J67" s="4"/>
      <c r="K67" s="3" t="str">
        <f ca="1">OFFSET('mod4'!$K$2,All!$A66,1)</f>
        <v>(0.329)</v>
      </c>
      <c r="L67" s="3" t="str">
        <f ca="1">OFFSET('mod5'!$K$2,All!$A66,1)</f>
        <v>(0.133)</v>
      </c>
      <c r="M67" s="3" t="str">
        <f ca="1">OFFSET('mod6'!$K$2,All!$A66,1)</f>
        <v>(0.102)</v>
      </c>
      <c r="N67" s="3" t="str">
        <f ca="1">OFFSET('mod7'!$K$2,All!$A66,1)</f>
        <v>(0.159)</v>
      </c>
    </row>
    <row r="69" spans="1:14" x14ac:dyDescent="0.25">
      <c r="E69" t="s">
        <v>9</v>
      </c>
      <c r="F69" s="1" t="s">
        <v>11</v>
      </c>
      <c r="G69" s="1" t="s">
        <v>12</v>
      </c>
      <c r="H69" s="1" t="s">
        <v>12</v>
      </c>
      <c r="I69" s="1" t="s">
        <v>12</v>
      </c>
      <c r="J69" s="1" t="s">
        <v>12</v>
      </c>
      <c r="K69" s="1" t="s">
        <v>12</v>
      </c>
      <c r="L69" s="1" t="s">
        <v>12</v>
      </c>
      <c r="M69" s="1" t="s">
        <v>12</v>
      </c>
      <c r="N69" s="1" t="s">
        <v>12</v>
      </c>
    </row>
    <row r="70" spans="1:14" x14ac:dyDescent="0.25">
      <c r="E70" t="s">
        <v>10</v>
      </c>
      <c r="F70" s="1" t="s">
        <v>11</v>
      </c>
      <c r="G70" s="1" t="s">
        <v>11</v>
      </c>
      <c r="H70" s="1" t="s">
        <v>11</v>
      </c>
      <c r="I70" s="1" t="s">
        <v>11</v>
      </c>
      <c r="J70" s="1" t="s">
        <v>11</v>
      </c>
      <c r="K70" s="1" t="s">
        <v>12</v>
      </c>
      <c r="L70" s="1" t="s">
        <v>12</v>
      </c>
      <c r="M70" s="1" t="s">
        <v>12</v>
      </c>
      <c r="N70" s="1" t="s">
        <v>12</v>
      </c>
    </row>
    <row r="71" spans="1:14" x14ac:dyDescent="0.25">
      <c r="E71" t="s">
        <v>6</v>
      </c>
      <c r="F71" s="1" t="s">
        <v>12</v>
      </c>
      <c r="G71" s="1" t="s">
        <v>12</v>
      </c>
      <c r="H71" s="1" t="s">
        <v>12</v>
      </c>
      <c r="I71" s="1" t="s">
        <v>12</v>
      </c>
      <c r="J71" s="1" t="s">
        <v>12</v>
      </c>
      <c r="K71" s="1" t="s">
        <v>12</v>
      </c>
      <c r="L71" s="1" t="s">
        <v>12</v>
      </c>
      <c r="M71" s="1" t="s">
        <v>12</v>
      </c>
      <c r="N71" s="1" t="s">
        <v>12</v>
      </c>
    </row>
    <row r="72" spans="1:14" x14ac:dyDescent="0.25">
      <c r="E72" t="s">
        <v>7</v>
      </c>
      <c r="F72" s="1" t="s">
        <v>11</v>
      </c>
      <c r="G72" s="1" t="s">
        <v>11</v>
      </c>
      <c r="H72" s="1" t="s">
        <v>12</v>
      </c>
      <c r="I72" s="1" t="s">
        <v>11</v>
      </c>
      <c r="J72" s="1" t="s">
        <v>12</v>
      </c>
      <c r="K72" s="1" t="s">
        <v>11</v>
      </c>
      <c r="L72" s="1" t="s">
        <v>12</v>
      </c>
      <c r="M72" s="1" t="s">
        <v>11</v>
      </c>
      <c r="N72" s="1" t="s">
        <v>12</v>
      </c>
    </row>
    <row r="73" spans="1:14" x14ac:dyDescent="0.25">
      <c r="E73" t="s">
        <v>8</v>
      </c>
      <c r="F73" s="1" t="s">
        <v>11</v>
      </c>
      <c r="G73" s="1" t="s">
        <v>11</v>
      </c>
      <c r="H73" s="1" t="s">
        <v>11</v>
      </c>
      <c r="I73" s="1" t="s">
        <v>12</v>
      </c>
      <c r="J73" s="1" t="s">
        <v>12</v>
      </c>
      <c r="K73" s="1" t="s">
        <v>11</v>
      </c>
      <c r="L73" s="1" t="s">
        <v>11</v>
      </c>
      <c r="M73" s="1" t="s">
        <v>12</v>
      </c>
      <c r="N73" s="1" t="s">
        <v>12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A7CB2-6047-4CE0-B0D2-8375EC6A2392}">
  <dimension ref="A1:L42"/>
  <sheetViews>
    <sheetView workbookViewId="0">
      <selection activeCell="C25" sqref="C25:G25"/>
    </sheetView>
  </sheetViews>
  <sheetFormatPr defaultRowHeight="15" x14ac:dyDescent="0.25"/>
  <cols>
    <col min="3" max="3" width="22.5703125" customWidth="1"/>
    <col min="10" max="10" width="17.140625" customWidth="1"/>
  </cols>
  <sheetData>
    <row r="1" spans="1:12" x14ac:dyDescent="0.25">
      <c r="A1">
        <f>[8]estimates!A1</f>
        <v>0</v>
      </c>
      <c r="B1" t="str">
        <f>[8]estimates!B1</f>
        <v>coeficient</v>
      </c>
      <c r="C1" t="str">
        <f>[8]estimates!C1</f>
        <v>var. name</v>
      </c>
      <c r="D1" t="str">
        <f>[8]estimates!D1</f>
        <v>coefficient</v>
      </c>
      <c r="E1" t="str">
        <f>[8]estimates!E1</f>
        <v>s.e.</v>
      </c>
      <c r="F1" t="str">
        <f>[8]estimates!F1</f>
        <v>t-stat</v>
      </c>
      <c r="G1" t="str">
        <f>[8]estimates!G1</f>
        <v>sig</v>
      </c>
      <c r="I1" t="s">
        <v>0</v>
      </c>
      <c r="J1" t="s">
        <v>1</v>
      </c>
      <c r="K1" t="s">
        <v>2</v>
      </c>
      <c r="L1" t="s">
        <v>3</v>
      </c>
    </row>
    <row r="2" spans="1:12" x14ac:dyDescent="0.25">
      <c r="A2">
        <f>[8]estimates!A2</f>
        <v>0</v>
      </c>
      <c r="B2" t="str">
        <f>[8]estimates!B2</f>
        <v>betaBar</v>
      </c>
      <c r="C2" t="str">
        <f>[8]estimates!C2</f>
        <v>brand_Aquafresh</v>
      </c>
      <c r="D2">
        <f>[8]estimates!D2</f>
        <v>0.34447769725688882</v>
      </c>
      <c r="E2">
        <f>[8]estimates!E2</f>
        <v>5.0749185491862107E-3</v>
      </c>
      <c r="F2">
        <f>[8]estimates!F2</f>
        <v>67.878468179972586</v>
      </c>
      <c r="G2" t="str">
        <f>[8]estimates!G2</f>
        <v>***</v>
      </c>
      <c r="I2" t="str">
        <f>B2</f>
        <v>betaBar</v>
      </c>
      <c r="J2" t="str">
        <f>C2</f>
        <v>brand_Aquafresh</v>
      </c>
      <c r="K2" t="str">
        <f>TEXT(D2,"0.000")&amp;IF(G2&lt;&gt;0,G2,"")</f>
        <v>0.344***</v>
      </c>
      <c r="L2" t="str">
        <f>"("&amp;TEXT(E2,"0.000")&amp;")"</f>
        <v>(0.005)</v>
      </c>
    </row>
    <row r="3" spans="1:12" x14ac:dyDescent="0.25">
      <c r="A3">
        <f>[8]estimates!A3</f>
        <v>1</v>
      </c>
      <c r="B3" t="str">
        <f>[8]estimates!B3</f>
        <v>betaBar</v>
      </c>
      <c r="C3" t="str">
        <f>[8]estimates!C3</f>
        <v>brand_Colgate</v>
      </c>
      <c r="D3">
        <f>[8]estimates!D3</f>
        <v>2.3448054218056549</v>
      </c>
      <c r="E3">
        <f>[8]estimates!E3</f>
        <v>1.3265723991623639E-2</v>
      </c>
      <c r="F3">
        <f>[8]estimates!F3</f>
        <v>176.7566868786229</v>
      </c>
      <c r="G3" t="str">
        <f>[8]estimates!G3</f>
        <v>***</v>
      </c>
      <c r="I3" t="str">
        <f t="shared" ref="I3:J18" si="0">B3</f>
        <v>betaBar</v>
      </c>
      <c r="J3" t="str">
        <f t="shared" si="0"/>
        <v>brand_Colgate</v>
      </c>
      <c r="K3" t="str">
        <f t="shared" ref="K3:K23" si="1">TEXT(D3,"0.000")&amp;IF(G3&lt;&gt;0,G3,"")</f>
        <v>2.345***</v>
      </c>
      <c r="L3" t="str">
        <f t="shared" ref="L3:L23" si="2">"("&amp;TEXT(E3,"0.000")&amp;")"</f>
        <v>(0.013)</v>
      </c>
    </row>
    <row r="4" spans="1:12" x14ac:dyDescent="0.25">
      <c r="A4">
        <f>[8]estimates!A4</f>
        <v>2</v>
      </c>
      <c r="B4" t="str">
        <f>[8]estimates!B4</f>
        <v>betaBar</v>
      </c>
      <c r="C4" t="str">
        <f>[8]estimates!C4</f>
        <v>brand_Sensodyne</v>
      </c>
      <c r="D4">
        <f>[8]estimates!D4</f>
        <v>-0.54167502664374001</v>
      </c>
      <c r="E4">
        <f>[8]estimates!E4</f>
        <v>8.547627356758878E-3</v>
      </c>
      <c r="F4">
        <f>[8]estimates!F4</f>
        <v>-63.371389981738091</v>
      </c>
      <c r="G4" t="str">
        <f>[8]estimates!G4</f>
        <v>***</v>
      </c>
      <c r="I4" t="str">
        <f t="shared" si="0"/>
        <v>betaBar</v>
      </c>
      <c r="J4" t="str">
        <f t="shared" si="0"/>
        <v>brand_Sensodyne</v>
      </c>
      <c r="K4" t="str">
        <f t="shared" si="1"/>
        <v>-0.542***</v>
      </c>
      <c r="L4" t="str">
        <f t="shared" si="2"/>
        <v>(0.009)</v>
      </c>
    </row>
    <row r="5" spans="1:12" x14ac:dyDescent="0.25">
      <c r="A5">
        <f>[8]estimates!A5</f>
        <v>3</v>
      </c>
      <c r="B5" t="str">
        <f>[8]estimates!B5</f>
        <v>betaBar</v>
      </c>
      <c r="C5" t="str">
        <f>[8]estimates!C5</f>
        <v>mint</v>
      </c>
      <c r="D5">
        <f>[8]estimates!D5</f>
        <v>-0.51562915670706266</v>
      </c>
      <c r="E5">
        <f>[8]estimates!E5</f>
        <v>1.136211531596403E-2</v>
      </c>
      <c r="F5">
        <f>[8]estimates!F5</f>
        <v>-45.381440195611468</v>
      </c>
      <c r="G5" t="str">
        <f>[8]estimates!G5</f>
        <v>***</v>
      </c>
      <c r="I5" t="str">
        <f t="shared" si="0"/>
        <v>betaBar</v>
      </c>
      <c r="J5" t="str">
        <f t="shared" si="0"/>
        <v>mint</v>
      </c>
      <c r="K5" t="str">
        <f t="shared" si="1"/>
        <v>-0.516***</v>
      </c>
      <c r="L5" t="str">
        <f t="shared" si="2"/>
        <v>(0.011)</v>
      </c>
    </row>
    <row r="6" spans="1:12" x14ac:dyDescent="0.25">
      <c r="A6">
        <f>[8]estimates!A6</f>
        <v>4</v>
      </c>
      <c r="B6" t="str">
        <f>[8]estimates!B6</f>
        <v>betaBar</v>
      </c>
      <c r="C6" t="str">
        <f>[8]estimates!C6</f>
        <v>white</v>
      </c>
      <c r="D6">
        <f>[8]estimates!D6</f>
        <v>-2.8734900433114912</v>
      </c>
      <c r="E6">
        <f>[8]estimates!E6</f>
        <v>1.1870037771016169E-2</v>
      </c>
      <c r="F6">
        <f>[8]estimates!F6</f>
        <v>-242.0792670372013</v>
      </c>
      <c r="G6" t="str">
        <f>[8]estimates!G6</f>
        <v>***</v>
      </c>
      <c r="I6" t="str">
        <f t="shared" si="0"/>
        <v>betaBar</v>
      </c>
      <c r="J6" t="str">
        <f t="shared" si="0"/>
        <v>white</v>
      </c>
      <c r="K6" t="str">
        <f t="shared" si="1"/>
        <v>-2.873***</v>
      </c>
      <c r="L6" t="str">
        <f t="shared" si="2"/>
        <v>(0.012)</v>
      </c>
    </row>
    <row r="7" spans="1:12" x14ac:dyDescent="0.25">
      <c r="A7">
        <f>[8]estimates!A7</f>
        <v>5</v>
      </c>
      <c r="B7" t="str">
        <f>[8]estimates!B7</f>
        <v>betaBar</v>
      </c>
      <c r="C7" t="str">
        <f>[8]estimates!C7</f>
        <v>fluoride</v>
      </c>
      <c r="D7">
        <f>[8]estimates!D7</f>
        <v>-1.0388009534846669</v>
      </c>
      <c r="E7">
        <f>[8]estimates!E7</f>
        <v>9.231258235592836E-3</v>
      </c>
      <c r="F7">
        <f>[8]estimates!F7</f>
        <v>-112.5308085824505</v>
      </c>
      <c r="G7" t="str">
        <f>[8]estimates!G7</f>
        <v>***</v>
      </c>
      <c r="I7" t="str">
        <f t="shared" si="0"/>
        <v>betaBar</v>
      </c>
      <c r="J7" t="str">
        <f t="shared" si="0"/>
        <v>fluoride</v>
      </c>
      <c r="K7" t="str">
        <f t="shared" si="1"/>
        <v>-1.039***</v>
      </c>
      <c r="L7" t="str">
        <f t="shared" si="2"/>
        <v>(0.009)</v>
      </c>
    </row>
    <row r="8" spans="1:12" x14ac:dyDescent="0.25">
      <c r="A8">
        <f>[8]estimates!A8</f>
        <v>6</v>
      </c>
      <c r="B8" t="str">
        <f>[8]estimates!B8</f>
        <v>betaBar</v>
      </c>
      <c r="C8" t="str">
        <f>[8]estimates!C8</f>
        <v>kids</v>
      </c>
      <c r="D8">
        <f>[8]estimates!D8</f>
        <v>-2.052049199362191</v>
      </c>
      <c r="E8">
        <f>[8]estimates!E8</f>
        <v>2.3205045402028539E-2</v>
      </c>
      <c r="F8">
        <f>[8]estimates!F8</f>
        <v>-88.431165025120137</v>
      </c>
      <c r="G8" t="str">
        <f>[8]estimates!G8</f>
        <v>***</v>
      </c>
      <c r="I8" t="str">
        <f t="shared" si="0"/>
        <v>betaBar</v>
      </c>
      <c r="J8" t="str">
        <f t="shared" si="0"/>
        <v>kids</v>
      </c>
      <c r="K8" t="str">
        <f t="shared" si="1"/>
        <v>-2.052***</v>
      </c>
      <c r="L8" t="str">
        <f t="shared" si="2"/>
        <v>(0.023)</v>
      </c>
    </row>
    <row r="9" spans="1:12" x14ac:dyDescent="0.25">
      <c r="A9">
        <f>[8]estimates!A9</f>
        <v>7</v>
      </c>
      <c r="B9" t="str">
        <f>[8]estimates!B9</f>
        <v>betaBar</v>
      </c>
      <c r="C9" t="str">
        <f>[8]estimates!C9</f>
        <v>sizeNorm</v>
      </c>
      <c r="D9">
        <f>[8]estimates!D9</f>
        <v>-3.035081445884785</v>
      </c>
      <c r="E9">
        <f>[8]estimates!E9</f>
        <v>1.0123879323954491E-2</v>
      </c>
      <c r="F9">
        <f>[8]estimates!F9</f>
        <v>-299.79431290763853</v>
      </c>
      <c r="G9" t="str">
        <f>[8]estimates!G9</f>
        <v>***</v>
      </c>
      <c r="I9" t="str">
        <f t="shared" si="0"/>
        <v>betaBar</v>
      </c>
      <c r="J9" t="str">
        <f t="shared" si="0"/>
        <v>sizeNorm</v>
      </c>
      <c r="K9" t="str">
        <f t="shared" si="1"/>
        <v>-3.035***</v>
      </c>
      <c r="L9" t="str">
        <f t="shared" si="2"/>
        <v>(0.010)</v>
      </c>
    </row>
    <row r="10" spans="1:12" x14ac:dyDescent="0.25">
      <c r="A10">
        <f>[8]estimates!A10</f>
        <v>8</v>
      </c>
      <c r="B10" t="str">
        <f>[8]estimates!B10</f>
        <v>betaBar</v>
      </c>
      <c r="C10" t="str">
        <f>[8]estimates!C10</f>
        <v>discount</v>
      </c>
      <c r="D10">
        <f>[8]estimates!D10</f>
        <v>1.018956751545145</v>
      </c>
      <c r="E10">
        <f>[8]estimates!E10</f>
        <v>1.476206804711332E-2</v>
      </c>
      <c r="F10">
        <f>[8]estimates!F10</f>
        <v>69.02533901707622</v>
      </c>
      <c r="G10" t="str">
        <f>[8]estimates!G10</f>
        <v>***</v>
      </c>
      <c r="I10" t="str">
        <f t="shared" si="0"/>
        <v>betaBar</v>
      </c>
      <c r="J10" t="str">
        <f t="shared" si="0"/>
        <v>discount</v>
      </c>
      <c r="K10" t="str">
        <f t="shared" si="1"/>
        <v>1.019***</v>
      </c>
      <c r="L10" t="str">
        <f t="shared" si="2"/>
        <v>(0.015)</v>
      </c>
    </row>
    <row r="11" spans="1:12" x14ac:dyDescent="0.25">
      <c r="A11">
        <f>[8]estimates!A11</f>
        <v>9</v>
      </c>
      <c r="B11" t="str">
        <f>[8]estimates!B11</f>
        <v>betaBar</v>
      </c>
      <c r="C11" t="str">
        <f>[8]estimates!C11</f>
        <v>familypack</v>
      </c>
      <c r="D11">
        <f>[8]estimates!D11</f>
        <v>1.004260240855839</v>
      </c>
      <c r="E11">
        <f>[8]estimates!E11</f>
        <v>1.8850432136047819E-2</v>
      </c>
      <c r="F11">
        <f>[8]estimates!F11</f>
        <v>53.275184017420223</v>
      </c>
      <c r="G11" t="str">
        <f>[8]estimates!G11</f>
        <v>***</v>
      </c>
      <c r="I11" t="str">
        <f t="shared" si="0"/>
        <v>betaBar</v>
      </c>
      <c r="J11" t="str">
        <f t="shared" si="0"/>
        <v>familypack</v>
      </c>
      <c r="K11" t="str">
        <f t="shared" si="1"/>
        <v>1.004***</v>
      </c>
      <c r="L11" t="str">
        <f t="shared" si="2"/>
        <v>(0.019)</v>
      </c>
    </row>
    <row r="12" spans="1:12" x14ac:dyDescent="0.25">
      <c r="A12">
        <f>[8]estimates!A12</f>
        <v>10</v>
      </c>
      <c r="B12" t="str">
        <f>[8]estimates!B12</f>
        <v>betaBar</v>
      </c>
      <c r="C12" t="str">
        <f>[8]estimates!C12</f>
        <v>priceperoz</v>
      </c>
      <c r="D12">
        <f>[8]estimates!D12</f>
        <v>-0.73558043216575741</v>
      </c>
      <c r="E12">
        <f>[8]estimates!E12</f>
        <v>0.30374071297645733</v>
      </c>
      <c r="F12">
        <f>[8]estimates!F12</f>
        <v>-2.4217380177901</v>
      </c>
      <c r="G12" t="str">
        <f>[8]estimates!G12</f>
        <v>**</v>
      </c>
      <c r="I12" t="str">
        <f t="shared" si="0"/>
        <v>betaBar</v>
      </c>
      <c r="J12" t="str">
        <f t="shared" si="0"/>
        <v>priceperoz</v>
      </c>
      <c r="K12" t="str">
        <f t="shared" si="1"/>
        <v>-0.736**</v>
      </c>
      <c r="L12" t="str">
        <f t="shared" si="2"/>
        <v>(0.304)</v>
      </c>
    </row>
    <row r="13" spans="1:12" x14ac:dyDescent="0.25">
      <c r="A13">
        <f>[8]estimates!A13</f>
        <v>11</v>
      </c>
      <c r="B13" t="str">
        <f>[8]estimates!B13</f>
        <v>betaO</v>
      </c>
      <c r="C13" t="str">
        <f>[8]estimates!C13</f>
        <v>priceperoz_inc</v>
      </c>
      <c r="D13">
        <f>[8]estimates!D13</f>
        <v>-4.7311863424022733E-3</v>
      </c>
      <c r="E13">
        <f>[8]estimates!E13</f>
        <v>0.1093365571502231</v>
      </c>
      <c r="F13">
        <f>[8]estimates!F13</f>
        <v>-4.3271769897618523E-2</v>
      </c>
      <c r="G13">
        <f>[8]estimates!G13</f>
        <v>0</v>
      </c>
      <c r="I13" t="str">
        <f t="shared" si="0"/>
        <v>betaO</v>
      </c>
      <c r="J13" t="str">
        <f t="shared" si="0"/>
        <v>priceperoz_inc</v>
      </c>
      <c r="K13" t="str">
        <f t="shared" si="1"/>
        <v>-0.005</v>
      </c>
      <c r="L13" t="str">
        <f t="shared" si="2"/>
        <v>(0.109)</v>
      </c>
    </row>
    <row r="14" spans="1:12" x14ac:dyDescent="0.25">
      <c r="A14">
        <f>[8]estimates!A14</f>
        <v>12</v>
      </c>
      <c r="B14" t="str">
        <f>[8]estimates!B14</f>
        <v>betaO</v>
      </c>
      <c r="C14" t="str">
        <f>[8]estimates!C14</f>
        <v>mint_purchase_InStore</v>
      </c>
      <c r="D14">
        <f>[8]estimates!D14</f>
        <v>1.208847124344741</v>
      </c>
      <c r="E14">
        <f>[8]estimates!E14</f>
        <v>6.8749071301240666E-2</v>
      </c>
      <c r="F14">
        <f>[8]estimates!F14</f>
        <v>17.583468423128</v>
      </c>
      <c r="G14" t="str">
        <f>[8]estimates!G14</f>
        <v>***</v>
      </c>
      <c r="I14" t="str">
        <f t="shared" si="0"/>
        <v>betaO</v>
      </c>
      <c r="J14" t="str">
        <f t="shared" si="0"/>
        <v>mint_purchase_InStore</v>
      </c>
      <c r="K14" t="str">
        <f t="shared" si="1"/>
        <v>1.209***</v>
      </c>
      <c r="L14" t="str">
        <f t="shared" si="2"/>
        <v>(0.069)</v>
      </c>
    </row>
    <row r="15" spans="1:12" x14ac:dyDescent="0.25">
      <c r="A15">
        <f>[8]estimates!A15</f>
        <v>13</v>
      </c>
      <c r="B15" t="str">
        <f>[8]estimates!B15</f>
        <v>betaO</v>
      </c>
      <c r="C15" t="str">
        <f>[8]estimates!C15</f>
        <v>fluoride_purchase_InStore</v>
      </c>
      <c r="D15">
        <f>[8]estimates!D15</f>
        <v>-1.2175438019685909</v>
      </c>
      <c r="E15">
        <f>[8]estimates!E15</f>
        <v>0.1128894852164308</v>
      </c>
      <c r="F15">
        <f>[8]estimates!F15</f>
        <v>-10.785271982012549</v>
      </c>
      <c r="G15" t="str">
        <f>[8]estimates!G15</f>
        <v>***</v>
      </c>
      <c r="I15" t="str">
        <f t="shared" si="0"/>
        <v>betaO</v>
      </c>
      <c r="J15" t="str">
        <f t="shared" si="0"/>
        <v>fluoride_purchase_InStore</v>
      </c>
      <c r="K15" t="str">
        <f t="shared" si="1"/>
        <v>-1.218***</v>
      </c>
      <c r="L15" t="str">
        <f t="shared" si="2"/>
        <v>(0.113)</v>
      </c>
    </row>
    <row r="16" spans="1:12" x14ac:dyDescent="0.25">
      <c r="A16">
        <f>[8]estimates!A16</f>
        <v>14</v>
      </c>
      <c r="B16" t="str">
        <f>[8]estimates!B16</f>
        <v>betaO</v>
      </c>
      <c r="C16" t="str">
        <f>[8]estimates!C16</f>
        <v>kids_purchase_InStore</v>
      </c>
      <c r="D16">
        <f>[8]estimates!D16</f>
        <v>0.65147570019112133</v>
      </c>
      <c r="E16">
        <f>[8]estimates!E16</f>
        <v>0.1800977124060297</v>
      </c>
      <c r="F16">
        <f>[8]estimates!F16</f>
        <v>3.6173457812855032</v>
      </c>
      <c r="G16" t="str">
        <f>[8]estimates!G16</f>
        <v>***</v>
      </c>
      <c r="I16" t="str">
        <f t="shared" si="0"/>
        <v>betaO</v>
      </c>
      <c r="J16" t="str">
        <f t="shared" si="0"/>
        <v>kids_purchase_InStore</v>
      </c>
      <c r="K16" t="str">
        <f t="shared" si="1"/>
        <v>0.651***</v>
      </c>
      <c r="L16" t="str">
        <f t="shared" si="2"/>
        <v>(0.180)</v>
      </c>
    </row>
    <row r="17" spans="1:12" x14ac:dyDescent="0.25">
      <c r="A17">
        <f>[8]estimates!A17</f>
        <v>15</v>
      </c>
      <c r="B17" t="str">
        <f>[8]estimates!B17</f>
        <v>betaO</v>
      </c>
      <c r="C17" t="str">
        <f>[8]estimates!C17</f>
        <v>sizeNorm_purchase_InStore</v>
      </c>
      <c r="D17">
        <f>[8]estimates!D17</f>
        <v>-1.051791124674204</v>
      </c>
      <c r="E17">
        <f>[8]estimates!E17</f>
        <v>0.1015589370424457</v>
      </c>
      <c r="F17">
        <f>[8]estimates!F17</f>
        <v>-10.35646054698876</v>
      </c>
      <c r="G17" t="str">
        <f>[8]estimates!G17</f>
        <v>***</v>
      </c>
      <c r="I17" t="str">
        <f t="shared" si="0"/>
        <v>betaO</v>
      </c>
      <c r="J17" t="str">
        <f t="shared" si="0"/>
        <v>sizeNorm_purchase_InStore</v>
      </c>
      <c r="K17" t="str">
        <f t="shared" si="1"/>
        <v>-1.052***</v>
      </c>
      <c r="L17" t="str">
        <f t="shared" si="2"/>
        <v>(0.102)</v>
      </c>
    </row>
    <row r="18" spans="1:12" x14ac:dyDescent="0.25">
      <c r="A18">
        <f>[8]estimates!A18</f>
        <v>16</v>
      </c>
      <c r="B18" t="str">
        <f>[8]estimates!B18</f>
        <v>betaO</v>
      </c>
      <c r="C18" t="str">
        <f>[8]estimates!C18</f>
        <v>discount_purchase_InStore</v>
      </c>
      <c r="D18">
        <f>[8]estimates!D18</f>
        <v>0.66053219304251132</v>
      </c>
      <c r="E18">
        <f>[8]estimates!E18</f>
        <v>0.23626933202455161</v>
      </c>
      <c r="F18">
        <f>[8]estimates!F18</f>
        <v>2.795674696256699</v>
      </c>
      <c r="G18" t="str">
        <f>[8]estimates!G18</f>
        <v>***</v>
      </c>
      <c r="I18" t="str">
        <f t="shared" si="0"/>
        <v>betaO</v>
      </c>
      <c r="J18" t="str">
        <f t="shared" si="0"/>
        <v>discount_purchase_InStore</v>
      </c>
      <c r="K18" t="str">
        <f t="shared" si="1"/>
        <v>0.661***</v>
      </c>
      <c r="L18" t="str">
        <f t="shared" si="2"/>
        <v>(0.236)</v>
      </c>
    </row>
    <row r="19" spans="1:12" x14ac:dyDescent="0.25">
      <c r="A19">
        <f>[8]estimates!A19</f>
        <v>17</v>
      </c>
      <c r="B19" t="str">
        <f>[8]estimates!B19</f>
        <v>betaO</v>
      </c>
      <c r="C19" t="str">
        <f>[8]estimates!C19</f>
        <v>brand_Aquafresh_ed_HighSchool</v>
      </c>
      <c r="D19">
        <f>[8]estimates!D19</f>
        <v>-0.47860711212384999</v>
      </c>
      <c r="E19">
        <f>[8]estimates!E19</f>
        <v>5.0634564930996703E-2</v>
      </c>
      <c r="F19">
        <f>[8]estimates!F19</f>
        <v>-9.4521817808858781</v>
      </c>
      <c r="G19" t="str">
        <f>[8]estimates!G19</f>
        <v>***</v>
      </c>
      <c r="I19" t="str">
        <f t="shared" ref="I19:J23" si="3">B19</f>
        <v>betaO</v>
      </c>
      <c r="J19" t="str">
        <f t="shared" si="3"/>
        <v>brand_Aquafresh_ed_HighSchool</v>
      </c>
      <c r="K19" t="str">
        <f t="shared" si="1"/>
        <v>-0.479***</v>
      </c>
      <c r="L19" t="str">
        <f t="shared" si="2"/>
        <v>(0.051)</v>
      </c>
    </row>
    <row r="20" spans="1:12" x14ac:dyDescent="0.25">
      <c r="A20">
        <f>[8]estimates!A20</f>
        <v>18</v>
      </c>
      <c r="B20" t="str">
        <f>[8]estimates!B20</f>
        <v>betaO</v>
      </c>
      <c r="C20" t="str">
        <f>[8]estimates!C20</f>
        <v>brand_Sensodyne_ed_HighSchool</v>
      </c>
      <c r="D20">
        <f>[8]estimates!D20</f>
        <v>-0.28338419077254312</v>
      </c>
      <c r="E20">
        <f>[8]estimates!E20</f>
        <v>0.21671457569720171</v>
      </c>
      <c r="F20">
        <f>[8]estimates!F20</f>
        <v>-1.307637891271761</v>
      </c>
      <c r="G20">
        <f>[8]estimates!G20</f>
        <v>0</v>
      </c>
      <c r="I20" t="str">
        <f t="shared" si="3"/>
        <v>betaO</v>
      </c>
      <c r="J20" t="str">
        <f t="shared" si="3"/>
        <v>brand_Sensodyne_ed_HighSchool</v>
      </c>
      <c r="K20" t="str">
        <f t="shared" si="1"/>
        <v>-0.283</v>
      </c>
      <c r="L20" t="str">
        <f t="shared" si="2"/>
        <v>(0.217)</v>
      </c>
    </row>
    <row r="21" spans="1:12" x14ac:dyDescent="0.25">
      <c r="A21">
        <f>[8]estimates!A21</f>
        <v>19</v>
      </c>
      <c r="B21" t="str">
        <f>[8]estimates!B21</f>
        <v>betaO</v>
      </c>
      <c r="C21" t="str">
        <f>[8]estimates!C21</f>
        <v>white_ed_HighSchool</v>
      </c>
      <c r="D21">
        <f>[8]estimates!D21</f>
        <v>0.65740800953125467</v>
      </c>
      <c r="E21">
        <f>[8]estimates!E21</f>
        <v>7.9720643941842487E-2</v>
      </c>
      <c r="F21">
        <f>[8]estimates!F21</f>
        <v>8.2463961280950588</v>
      </c>
      <c r="G21" t="str">
        <f>[8]estimates!G21</f>
        <v>***</v>
      </c>
      <c r="I21" t="str">
        <f t="shared" si="3"/>
        <v>betaO</v>
      </c>
      <c r="J21" t="str">
        <f t="shared" si="3"/>
        <v>white_ed_HighSchool</v>
      </c>
      <c r="K21" t="str">
        <f t="shared" si="1"/>
        <v>0.657***</v>
      </c>
      <c r="L21" t="str">
        <f t="shared" si="2"/>
        <v>(0.080)</v>
      </c>
    </row>
    <row r="22" spans="1:12" x14ac:dyDescent="0.25">
      <c r="A22">
        <f>[8]estimates!A22</f>
        <v>20</v>
      </c>
      <c r="B22" t="str">
        <f>[8]estimates!B22</f>
        <v>betaO</v>
      </c>
      <c r="C22" t="str">
        <f>[8]estimates!C22</f>
        <v>fluoride_ed_HighSchool</v>
      </c>
      <c r="D22">
        <f>[8]estimates!D22</f>
        <v>-0.53094037778968639</v>
      </c>
      <c r="E22">
        <f>[8]estimates!E22</f>
        <v>3.9459495477324649E-2</v>
      </c>
      <c r="F22">
        <f>[8]estimates!F22</f>
        <v>-13.45532605947257</v>
      </c>
      <c r="G22" t="str">
        <f>[8]estimates!G22</f>
        <v>***</v>
      </c>
      <c r="I22" t="str">
        <f t="shared" si="3"/>
        <v>betaO</v>
      </c>
      <c r="J22" t="str">
        <f t="shared" si="3"/>
        <v>fluoride_ed_HighSchool</v>
      </c>
      <c r="K22" t="str">
        <f t="shared" si="1"/>
        <v>-0.531***</v>
      </c>
      <c r="L22" t="str">
        <f t="shared" si="2"/>
        <v>(0.039)</v>
      </c>
    </row>
    <row r="23" spans="1:12" x14ac:dyDescent="0.25">
      <c r="A23">
        <f>[8]estimates!A23</f>
        <v>21</v>
      </c>
      <c r="B23" t="str">
        <f>[8]estimates!B23</f>
        <v>betaO</v>
      </c>
      <c r="C23" t="str">
        <f>[8]estimates!C23</f>
        <v>sizeNorm_ed_HighSchool</v>
      </c>
      <c r="D23">
        <f>[8]estimates!D23</f>
        <v>-0.19652377848137509</v>
      </c>
      <c r="E23">
        <f>[8]estimates!E23</f>
        <v>1.360694630065748E-2</v>
      </c>
      <c r="F23">
        <f>[8]estimates!F23</f>
        <v>-14.44290101092551</v>
      </c>
      <c r="G23" t="str">
        <f>[8]estimates!G23</f>
        <v>***</v>
      </c>
      <c r="I23" t="str">
        <f t="shared" si="3"/>
        <v>betaO</v>
      </c>
      <c r="J23" t="str">
        <f t="shared" si="3"/>
        <v>sizeNorm_ed_HighSchool</v>
      </c>
      <c r="K23" t="str">
        <f t="shared" si="1"/>
        <v>-0.197***</v>
      </c>
      <c r="L23" t="str">
        <f t="shared" si="2"/>
        <v>(0.014)</v>
      </c>
    </row>
    <row r="24" spans="1:12" x14ac:dyDescent="0.25">
      <c r="A24">
        <f>[8]estimates!A24</f>
        <v>22</v>
      </c>
      <c r="B24" t="str">
        <f>[8]estimates!B24</f>
        <v>betaU</v>
      </c>
      <c r="C24" t="str">
        <f>[8]estimates!C24</f>
        <v>brand_Aquafresh</v>
      </c>
      <c r="D24">
        <f>[8]estimates!D24</f>
        <v>0.25310303310265791</v>
      </c>
      <c r="E24">
        <f>[8]estimates!E24</f>
        <v>0.30958000496567711</v>
      </c>
      <c r="F24">
        <f>[8]estimates!F24</f>
        <v>0.81756905821717807</v>
      </c>
      <c r="G24">
        <f>[8]estimates!G24</f>
        <v>0</v>
      </c>
      <c r="I24" t="str">
        <f t="shared" ref="I24:I33" si="4">B24</f>
        <v>betaU</v>
      </c>
      <c r="J24" t="str">
        <f t="shared" ref="J24:J33" si="5">C24</f>
        <v>brand_Aquafresh</v>
      </c>
      <c r="K24" t="str">
        <f t="shared" ref="K24:K33" si="6">TEXT(D24,"0.000")&amp;IF(G24&lt;&gt;0,G24,"")</f>
        <v>0.253</v>
      </c>
      <c r="L24" t="str">
        <f t="shared" ref="L24:L33" si="7">"("&amp;TEXT(E24,"0.000")&amp;")"</f>
        <v>(0.310)</v>
      </c>
    </row>
    <row r="25" spans="1:12" x14ac:dyDescent="0.25">
      <c r="A25">
        <f>[8]estimates!A25</f>
        <v>23</v>
      </c>
      <c r="B25" t="str">
        <f>[8]estimates!B25</f>
        <v>betaU</v>
      </c>
      <c r="C25" t="str">
        <f>[8]estimates!C25</f>
        <v>brand_Colgate</v>
      </c>
      <c r="D25">
        <f>[8]estimates!D25</f>
        <v>-0.39232372091491369</v>
      </c>
      <c r="E25">
        <f>[8]estimates!E25</f>
        <v>0.15026086721454929</v>
      </c>
      <c r="F25">
        <f>[8]estimates!F25</f>
        <v>-2.6109507298046939</v>
      </c>
      <c r="G25" t="str">
        <f>[8]estimates!G25</f>
        <v>***</v>
      </c>
      <c r="I25" t="str">
        <f t="shared" si="4"/>
        <v>betaU</v>
      </c>
      <c r="J25" t="str">
        <f t="shared" si="5"/>
        <v>brand_Colgate</v>
      </c>
      <c r="K25" t="str">
        <f t="shared" si="6"/>
        <v>-0.392***</v>
      </c>
      <c r="L25" t="str">
        <f t="shared" si="7"/>
        <v>(0.150)</v>
      </c>
    </row>
    <row r="26" spans="1:12" x14ac:dyDescent="0.25">
      <c r="A26">
        <f>[8]estimates!A26</f>
        <v>24</v>
      </c>
      <c r="B26" t="str">
        <f>[8]estimates!B26</f>
        <v>betaU</v>
      </c>
      <c r="C26" t="str">
        <f>[8]estimates!C26</f>
        <v>brand_Sensodyne</v>
      </c>
      <c r="D26">
        <f>[8]estimates!D26</f>
        <v>0.23531079157196211</v>
      </c>
      <c r="E26">
        <f>[8]estimates!E26</f>
        <v>0.12346666181880329</v>
      </c>
      <c r="F26">
        <f>[8]estimates!F26</f>
        <v>1.9058650173704259</v>
      </c>
      <c r="G26" t="str">
        <f>[8]estimates!G26</f>
        <v>*</v>
      </c>
      <c r="I26" t="str">
        <f t="shared" si="4"/>
        <v>betaU</v>
      </c>
      <c r="J26" t="str">
        <f t="shared" si="5"/>
        <v>brand_Sensodyne</v>
      </c>
      <c r="K26" t="str">
        <f t="shared" si="6"/>
        <v>0.235*</v>
      </c>
      <c r="L26" t="str">
        <f t="shared" si="7"/>
        <v>(0.123)</v>
      </c>
    </row>
    <row r="27" spans="1:12" x14ac:dyDescent="0.25">
      <c r="A27">
        <f>[8]estimates!A27</f>
        <v>25</v>
      </c>
      <c r="B27" t="str">
        <f>[8]estimates!B27</f>
        <v>betaU</v>
      </c>
      <c r="C27" t="str">
        <f>[8]estimates!C27</f>
        <v>mint</v>
      </c>
      <c r="D27">
        <f>[8]estimates!D27</f>
        <v>-0.22944709790700141</v>
      </c>
      <c r="E27">
        <f>[8]estimates!E27</f>
        <v>3.09181144427212E-2</v>
      </c>
      <c r="F27">
        <f>[8]estimates!F27</f>
        <v>-7.4211219552885224</v>
      </c>
      <c r="G27" t="str">
        <f>[8]estimates!G27</f>
        <v>***</v>
      </c>
      <c r="I27" t="str">
        <f t="shared" si="4"/>
        <v>betaU</v>
      </c>
      <c r="J27" t="str">
        <f t="shared" si="5"/>
        <v>mint</v>
      </c>
      <c r="K27" t="str">
        <f t="shared" si="6"/>
        <v>-0.229***</v>
      </c>
      <c r="L27" t="str">
        <f t="shared" si="7"/>
        <v>(0.031)</v>
      </c>
    </row>
    <row r="28" spans="1:12" x14ac:dyDescent="0.25">
      <c r="A28">
        <f>[8]estimates!A28</f>
        <v>26</v>
      </c>
      <c r="B28" t="str">
        <f>[8]estimates!B28</f>
        <v>betaU</v>
      </c>
      <c r="C28" t="str">
        <f>[8]estimates!C28</f>
        <v>white</v>
      </c>
      <c r="D28">
        <f>[8]estimates!D28</f>
        <v>-8.3397632716837533E-2</v>
      </c>
      <c r="E28">
        <f>[8]estimates!E28</f>
        <v>0.10330341495958791</v>
      </c>
      <c r="F28">
        <f>[8]estimates!F28</f>
        <v>-0.8073076069117614</v>
      </c>
      <c r="G28">
        <f>[8]estimates!G28</f>
        <v>0</v>
      </c>
      <c r="I28" t="str">
        <f t="shared" si="4"/>
        <v>betaU</v>
      </c>
      <c r="J28" t="str">
        <f t="shared" si="5"/>
        <v>white</v>
      </c>
      <c r="K28" t="str">
        <f t="shared" si="6"/>
        <v>-0.083</v>
      </c>
      <c r="L28" t="str">
        <f t="shared" si="7"/>
        <v>(0.103)</v>
      </c>
    </row>
    <row r="29" spans="1:12" x14ac:dyDescent="0.25">
      <c r="A29">
        <f>[8]estimates!A29</f>
        <v>27</v>
      </c>
      <c r="B29" t="str">
        <f>[8]estimates!B29</f>
        <v>betaU</v>
      </c>
      <c r="C29" t="str">
        <f>[8]estimates!C29</f>
        <v>fluoride</v>
      </c>
      <c r="D29">
        <f>[8]estimates!D29</f>
        <v>-0.20300655516835381</v>
      </c>
      <c r="E29">
        <f>[8]estimates!E29</f>
        <v>0.28190732490004561</v>
      </c>
      <c r="F29">
        <f>[8]estimates!F29</f>
        <v>-0.72011805738049839</v>
      </c>
      <c r="G29">
        <f>[8]estimates!G29</f>
        <v>0</v>
      </c>
      <c r="I29" t="str">
        <f t="shared" si="4"/>
        <v>betaU</v>
      </c>
      <c r="J29" t="str">
        <f t="shared" si="5"/>
        <v>fluoride</v>
      </c>
      <c r="K29" t="str">
        <f t="shared" si="6"/>
        <v>-0.203</v>
      </c>
      <c r="L29" t="str">
        <f t="shared" si="7"/>
        <v>(0.282)</v>
      </c>
    </row>
    <row r="30" spans="1:12" x14ac:dyDescent="0.25">
      <c r="A30">
        <f>[8]estimates!A30</f>
        <v>28</v>
      </c>
      <c r="B30" t="str">
        <f>[8]estimates!B30</f>
        <v>betaU</v>
      </c>
      <c r="C30" t="str">
        <f>[8]estimates!C30</f>
        <v>kids</v>
      </c>
      <c r="D30">
        <f>[8]estimates!D30</f>
        <v>0.26382543149484883</v>
      </c>
      <c r="E30">
        <f>[8]estimates!E30</f>
        <v>0.1792299946847227</v>
      </c>
      <c r="F30">
        <f>[8]estimates!F30</f>
        <v>1.4719937472460181</v>
      </c>
      <c r="G30">
        <f>[8]estimates!G30</f>
        <v>0</v>
      </c>
      <c r="I30" t="str">
        <f t="shared" si="4"/>
        <v>betaU</v>
      </c>
      <c r="J30" t="str">
        <f t="shared" si="5"/>
        <v>kids</v>
      </c>
      <c r="K30" t="str">
        <f t="shared" si="6"/>
        <v>0.264</v>
      </c>
      <c r="L30" t="str">
        <f t="shared" si="7"/>
        <v>(0.179)</v>
      </c>
    </row>
    <row r="31" spans="1:12" x14ac:dyDescent="0.25">
      <c r="A31">
        <f>[8]estimates!A31</f>
        <v>29</v>
      </c>
      <c r="B31" t="str">
        <f>[8]estimates!B31</f>
        <v>betaU</v>
      </c>
      <c r="C31" t="str">
        <f>[8]estimates!C31</f>
        <v>sizeNorm</v>
      </c>
      <c r="D31">
        <f>[8]estimates!D31</f>
        <v>0.40947781397857408</v>
      </c>
      <c r="E31">
        <f>[8]estimates!E31</f>
        <v>0.1358637753009955</v>
      </c>
      <c r="F31">
        <f>[8]estimates!F31</f>
        <v>3.013885143934858</v>
      </c>
      <c r="G31" t="str">
        <f>[8]estimates!G31</f>
        <v>***</v>
      </c>
      <c r="I31" t="str">
        <f t="shared" si="4"/>
        <v>betaU</v>
      </c>
      <c r="J31" t="str">
        <f t="shared" si="5"/>
        <v>sizeNorm</v>
      </c>
      <c r="K31" t="str">
        <f t="shared" si="6"/>
        <v>0.409***</v>
      </c>
      <c r="L31" t="str">
        <f t="shared" si="7"/>
        <v>(0.136)</v>
      </c>
    </row>
    <row r="32" spans="1:12" x14ac:dyDescent="0.25">
      <c r="A32">
        <f>[8]estimates!A32</f>
        <v>30</v>
      </c>
      <c r="B32" t="str">
        <f>[8]estimates!B32</f>
        <v>betaU</v>
      </c>
      <c r="C32" t="str">
        <f>[8]estimates!C32</f>
        <v>discount</v>
      </c>
      <c r="D32">
        <f>[8]estimates!D32</f>
        <v>-0.30358905961337102</v>
      </c>
      <c r="E32">
        <f>[8]estimates!E32</f>
        <v>0.18194668395052649</v>
      </c>
      <c r="F32">
        <f>[8]estimates!F32</f>
        <v>-1.6685605531339089</v>
      </c>
      <c r="G32" t="str">
        <f>[8]estimates!G32</f>
        <v>*</v>
      </c>
      <c r="I32" t="str">
        <f t="shared" si="4"/>
        <v>betaU</v>
      </c>
      <c r="J32" t="str">
        <f t="shared" si="5"/>
        <v>discount</v>
      </c>
      <c r="K32" t="str">
        <f t="shared" si="6"/>
        <v>-0.304*</v>
      </c>
      <c r="L32" t="str">
        <f t="shared" si="7"/>
        <v>(0.182)</v>
      </c>
    </row>
    <row r="33" spans="1:12" x14ac:dyDescent="0.25">
      <c r="A33">
        <f>[8]estimates!A33</f>
        <v>31</v>
      </c>
      <c r="B33" t="str">
        <f>[8]estimates!B33</f>
        <v>betaU</v>
      </c>
      <c r="C33" t="str">
        <f>[8]estimates!C33</f>
        <v>familypack</v>
      </c>
      <c r="D33">
        <f>[8]estimates!D33</f>
        <v>6.0248144735919107E-2</v>
      </c>
      <c r="E33">
        <f>[8]estimates!E33</f>
        <v>0.17497167150859921</v>
      </c>
      <c r="F33">
        <f>[8]estimates!F33</f>
        <v>0.34433085205428893</v>
      </c>
      <c r="G33">
        <f>[8]estimates!G33</f>
        <v>0</v>
      </c>
      <c r="I33" t="str">
        <f t="shared" si="4"/>
        <v>betaU</v>
      </c>
      <c r="J33" t="str">
        <f t="shared" si="5"/>
        <v>familypack</v>
      </c>
      <c r="K33" t="str">
        <f t="shared" si="6"/>
        <v>0.060</v>
      </c>
      <c r="L33" t="str">
        <f t="shared" si="7"/>
        <v>(0.175)</v>
      </c>
    </row>
    <row r="34" spans="1:12" x14ac:dyDescent="0.25">
      <c r="A34">
        <f>[8]estimates!A34</f>
        <v>32</v>
      </c>
      <c r="B34" t="str">
        <f>[8]estimates!B34</f>
        <v>betaU</v>
      </c>
      <c r="C34" t="str">
        <f>[8]estimates!C34</f>
        <v>priceperoz</v>
      </c>
      <c r="D34">
        <f>[8]estimates!D34</f>
        <v>0.1327920759903729</v>
      </c>
      <c r="E34">
        <f>[8]estimates!E34</f>
        <v>0.44217601931088668</v>
      </c>
      <c r="F34">
        <f>[8]estimates!F34</f>
        <v>0.30031496551378772</v>
      </c>
      <c r="G34">
        <f>[8]estimates!G34</f>
        <v>0</v>
      </c>
      <c r="I34" t="str">
        <f t="shared" ref="I34:I42" si="8">B34</f>
        <v>betaU</v>
      </c>
      <c r="J34" t="str">
        <f t="shared" ref="J34:J42" si="9">C34</f>
        <v>priceperoz</v>
      </c>
      <c r="K34" t="str">
        <f t="shared" ref="K34:K42" si="10">TEXT(D34,"0.000")&amp;IF(G34&lt;&gt;0,G34,"")</f>
        <v>0.133</v>
      </c>
      <c r="L34" t="str">
        <f t="shared" ref="L34:L42" si="11">"("&amp;TEXT(E34,"0.000")&amp;")"</f>
        <v>(0.442)</v>
      </c>
    </row>
    <row r="35" spans="1:12" x14ac:dyDescent="0.25">
      <c r="A35">
        <f>[8]estimates!A35</f>
        <v>0</v>
      </c>
      <c r="B35">
        <f>[8]estimates!B35</f>
        <v>0</v>
      </c>
      <c r="C35">
        <f>[8]estimates!C35</f>
        <v>0</v>
      </c>
      <c r="D35">
        <f>[8]estimates!D35</f>
        <v>0</v>
      </c>
      <c r="E35">
        <f>[8]estimates!E35</f>
        <v>0</v>
      </c>
      <c r="F35">
        <f>[8]estimates!F35</f>
        <v>0</v>
      </c>
      <c r="G35">
        <f>[8]estimates!G35</f>
        <v>0</v>
      </c>
      <c r="I35">
        <f t="shared" si="8"/>
        <v>0</v>
      </c>
      <c r="J35">
        <f t="shared" si="9"/>
        <v>0</v>
      </c>
      <c r="K35" t="str">
        <f t="shared" si="10"/>
        <v>0.000</v>
      </c>
      <c r="L35" t="str">
        <f t="shared" si="11"/>
        <v>(0.000)</v>
      </c>
    </row>
    <row r="36" spans="1:12" x14ac:dyDescent="0.25">
      <c r="A36">
        <f>[8]estimates!A36</f>
        <v>0</v>
      </c>
      <c r="B36">
        <f>[8]estimates!B36</f>
        <v>0</v>
      </c>
      <c r="C36">
        <f>[8]estimates!C36</f>
        <v>0</v>
      </c>
      <c r="D36">
        <f>[8]estimates!D36</f>
        <v>0</v>
      </c>
      <c r="E36">
        <f>[8]estimates!E36</f>
        <v>0</v>
      </c>
      <c r="F36">
        <f>[8]estimates!F36</f>
        <v>0</v>
      </c>
      <c r="G36">
        <f>[8]estimates!G36</f>
        <v>0</v>
      </c>
      <c r="I36">
        <f t="shared" si="8"/>
        <v>0</v>
      </c>
      <c r="J36">
        <f t="shared" si="9"/>
        <v>0</v>
      </c>
      <c r="K36" t="str">
        <f t="shared" si="10"/>
        <v>0.000</v>
      </c>
      <c r="L36" t="str">
        <f t="shared" si="11"/>
        <v>(0.000)</v>
      </c>
    </row>
    <row r="37" spans="1:12" x14ac:dyDescent="0.25">
      <c r="A37">
        <f>[8]estimates!A37</f>
        <v>0</v>
      </c>
      <c r="B37">
        <f>[8]estimates!B37</f>
        <v>0</v>
      </c>
      <c r="C37">
        <f>[8]estimates!C37</f>
        <v>0</v>
      </c>
      <c r="D37">
        <f>[8]estimates!D37</f>
        <v>0</v>
      </c>
      <c r="E37">
        <f>[8]estimates!E37</f>
        <v>0</v>
      </c>
      <c r="F37">
        <f>[8]estimates!F37</f>
        <v>0</v>
      </c>
      <c r="G37">
        <f>[8]estimates!G37</f>
        <v>0</v>
      </c>
      <c r="I37">
        <f t="shared" si="8"/>
        <v>0</v>
      </c>
      <c r="J37">
        <f t="shared" si="9"/>
        <v>0</v>
      </c>
      <c r="K37" t="str">
        <f t="shared" si="10"/>
        <v>0.000</v>
      </c>
      <c r="L37" t="str">
        <f t="shared" si="11"/>
        <v>(0.000)</v>
      </c>
    </row>
    <row r="38" spans="1:12" x14ac:dyDescent="0.25">
      <c r="A38">
        <f>[8]estimates!A38</f>
        <v>0</v>
      </c>
      <c r="B38">
        <f>[8]estimates!B38</f>
        <v>0</v>
      </c>
      <c r="C38">
        <f>[8]estimates!C38</f>
        <v>0</v>
      </c>
      <c r="D38">
        <f>[8]estimates!D38</f>
        <v>0</v>
      </c>
      <c r="E38">
        <f>[8]estimates!E38</f>
        <v>0</v>
      </c>
      <c r="F38">
        <f>[8]estimates!F38</f>
        <v>0</v>
      </c>
      <c r="G38">
        <f>[8]estimates!G38</f>
        <v>0</v>
      </c>
      <c r="I38">
        <f t="shared" si="8"/>
        <v>0</v>
      </c>
      <c r="J38">
        <f t="shared" si="9"/>
        <v>0</v>
      </c>
      <c r="K38" t="str">
        <f t="shared" si="10"/>
        <v>0.000</v>
      </c>
      <c r="L38" t="str">
        <f t="shared" si="11"/>
        <v>(0.000)</v>
      </c>
    </row>
    <row r="39" spans="1:12" x14ac:dyDescent="0.25">
      <c r="A39">
        <f>[8]estimates!A39</f>
        <v>0</v>
      </c>
      <c r="B39">
        <f>[8]estimates!B39</f>
        <v>0</v>
      </c>
      <c r="C39">
        <f>[8]estimates!C39</f>
        <v>0</v>
      </c>
      <c r="D39">
        <f>[8]estimates!D39</f>
        <v>0</v>
      </c>
      <c r="E39">
        <f>[8]estimates!E39</f>
        <v>0</v>
      </c>
      <c r="F39">
        <f>[8]estimates!F39</f>
        <v>0</v>
      </c>
      <c r="G39">
        <f>[8]estimates!G39</f>
        <v>0</v>
      </c>
      <c r="I39">
        <f t="shared" si="8"/>
        <v>0</v>
      </c>
      <c r="J39">
        <f t="shared" si="9"/>
        <v>0</v>
      </c>
      <c r="K39" t="str">
        <f t="shared" si="10"/>
        <v>0.000</v>
      </c>
      <c r="L39" t="str">
        <f t="shared" si="11"/>
        <v>(0.000)</v>
      </c>
    </row>
    <row r="40" spans="1:12" x14ac:dyDescent="0.25">
      <c r="A40">
        <f>[8]estimates!A40</f>
        <v>0</v>
      </c>
      <c r="B40">
        <f>[8]estimates!B40</f>
        <v>0</v>
      </c>
      <c r="C40">
        <f>[8]estimates!C40</f>
        <v>0</v>
      </c>
      <c r="D40">
        <f>[8]estimates!D40</f>
        <v>0</v>
      </c>
      <c r="E40">
        <f>[8]estimates!E40</f>
        <v>0</v>
      </c>
      <c r="F40">
        <f>[8]estimates!F40</f>
        <v>0</v>
      </c>
      <c r="G40">
        <f>[8]estimates!G40</f>
        <v>0</v>
      </c>
      <c r="I40">
        <f t="shared" si="8"/>
        <v>0</v>
      </c>
      <c r="J40">
        <f t="shared" si="9"/>
        <v>0</v>
      </c>
      <c r="K40" t="str">
        <f t="shared" si="10"/>
        <v>0.000</v>
      </c>
      <c r="L40" t="str">
        <f t="shared" si="11"/>
        <v>(0.000)</v>
      </c>
    </row>
    <row r="41" spans="1:12" x14ac:dyDescent="0.25">
      <c r="A41">
        <f>[8]estimates!A41</f>
        <v>0</v>
      </c>
      <c r="B41">
        <f>[8]estimates!B41</f>
        <v>0</v>
      </c>
      <c r="C41">
        <f>[8]estimates!C41</f>
        <v>0</v>
      </c>
      <c r="D41">
        <f>[8]estimates!D41</f>
        <v>0</v>
      </c>
      <c r="E41">
        <f>[8]estimates!E41</f>
        <v>0</v>
      </c>
      <c r="F41">
        <f>[8]estimates!F41</f>
        <v>0</v>
      </c>
      <c r="G41">
        <f>[8]estimates!G41</f>
        <v>0</v>
      </c>
      <c r="I41">
        <f t="shared" si="8"/>
        <v>0</v>
      </c>
      <c r="J41">
        <f t="shared" si="9"/>
        <v>0</v>
      </c>
      <c r="K41" t="str">
        <f t="shared" si="10"/>
        <v>0.000</v>
      </c>
      <c r="L41" t="str">
        <f t="shared" si="11"/>
        <v>(0.000)</v>
      </c>
    </row>
    <row r="42" spans="1:12" x14ac:dyDescent="0.25">
      <c r="A42">
        <f>[8]estimates!A42</f>
        <v>0</v>
      </c>
      <c r="B42">
        <f>[8]estimates!B42</f>
        <v>0</v>
      </c>
      <c r="C42">
        <f>[8]estimates!C42</f>
        <v>0</v>
      </c>
      <c r="D42">
        <f>[8]estimates!D42</f>
        <v>0</v>
      </c>
      <c r="E42">
        <f>[8]estimates!E42</f>
        <v>0</v>
      </c>
      <c r="F42">
        <f>[8]estimates!F42</f>
        <v>0</v>
      </c>
      <c r="G42">
        <f>[8]estimates!G42</f>
        <v>0</v>
      </c>
      <c r="I42">
        <f t="shared" si="8"/>
        <v>0</v>
      </c>
      <c r="J42">
        <f t="shared" si="9"/>
        <v>0</v>
      </c>
      <c r="K42" t="str">
        <f t="shared" si="10"/>
        <v>0.000</v>
      </c>
      <c r="L42" t="str">
        <f t="shared" si="11"/>
        <v>(0.000)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EAA0D-A66F-45E7-9739-2D189C8F0BA6}">
  <dimension ref="A1:L29"/>
  <sheetViews>
    <sheetView workbookViewId="0">
      <selection activeCell="B13" sqref="B13:C18"/>
    </sheetView>
  </sheetViews>
  <sheetFormatPr defaultRowHeight="15" x14ac:dyDescent="0.25"/>
  <cols>
    <col min="10" max="10" width="22.85546875" customWidth="1"/>
  </cols>
  <sheetData>
    <row r="1" spans="1:12" x14ac:dyDescent="0.25">
      <c r="A1">
        <f>[9]estimates!A1</f>
        <v>0</v>
      </c>
      <c r="B1" t="str">
        <f>[9]estimates!B1</f>
        <v>coeficient</v>
      </c>
      <c r="C1" t="str">
        <f>[9]estimates!C1</f>
        <v>var. name</v>
      </c>
      <c r="D1" t="str">
        <f>[9]estimates!D1</f>
        <v>coefficient</v>
      </c>
      <c r="E1" t="str">
        <f>[9]estimates!E1</f>
        <v>s.e.</v>
      </c>
      <c r="F1" t="str">
        <f>[9]estimates!F1</f>
        <v>t-stat</v>
      </c>
      <c r="G1" t="str">
        <f>[9]estimates!G1</f>
        <v>sig</v>
      </c>
      <c r="I1" t="s">
        <v>0</v>
      </c>
      <c r="J1" t="s">
        <v>1</v>
      </c>
      <c r="K1" t="s">
        <v>2</v>
      </c>
      <c r="L1" t="s">
        <v>3</v>
      </c>
    </row>
    <row r="2" spans="1:12" x14ac:dyDescent="0.25">
      <c r="A2">
        <f>[9]estimates!A2</f>
        <v>0</v>
      </c>
      <c r="B2" t="str">
        <f>[9]estimates!B2</f>
        <v>betaBar</v>
      </c>
      <c r="C2" t="str">
        <f>[9]estimates!C2</f>
        <v>brand_Aquafresh</v>
      </c>
      <c r="D2">
        <f>[9]estimates!D2</f>
        <v>-0.74690209968339116</v>
      </c>
      <c r="E2">
        <f>[9]estimates!E2</f>
        <v>0.28358098245448199</v>
      </c>
      <c r="F2">
        <f>[9]estimates!F2</f>
        <v>-2.6338229496869641</v>
      </c>
      <c r="G2" t="str">
        <f>[9]estimates!G2</f>
        <v>***</v>
      </c>
      <c r="I2" t="str">
        <f>B2</f>
        <v>betaBar</v>
      </c>
      <c r="J2" t="str">
        <f>C2</f>
        <v>brand_Aquafresh</v>
      </c>
      <c r="K2" t="str">
        <f>TEXT(D2,"0.000")&amp;IF(G2&lt;&gt;0,G2,"")</f>
        <v>-0.747***</v>
      </c>
      <c r="L2" t="str">
        <f>"("&amp;TEXT(E2,"0.000")&amp;")"</f>
        <v>(0.284)</v>
      </c>
    </row>
    <row r="3" spans="1:12" x14ac:dyDescent="0.25">
      <c r="A3">
        <f>[9]estimates!A3</f>
        <v>1</v>
      </c>
      <c r="B3" t="str">
        <f>[9]estimates!B3</f>
        <v>betaBar</v>
      </c>
      <c r="C3" t="str">
        <f>[9]estimates!C3</f>
        <v>brand_Colgate</v>
      </c>
      <c r="D3">
        <f>[9]estimates!D3</f>
        <v>1.203829491338422</v>
      </c>
      <c r="E3">
        <f>[9]estimates!E3</f>
        <v>5.103186485525131E-2</v>
      </c>
      <c r="F3">
        <f>[9]estimates!F3</f>
        <v>23.589760921984901</v>
      </c>
      <c r="G3" t="str">
        <f>[9]estimates!G3</f>
        <v>***</v>
      </c>
      <c r="I3" t="str">
        <f t="shared" ref="I3:J18" si="0">B3</f>
        <v>betaBar</v>
      </c>
      <c r="J3" t="str">
        <f t="shared" si="0"/>
        <v>brand_Colgate</v>
      </c>
      <c r="K3" t="str">
        <f t="shared" ref="K3:K19" si="1">TEXT(D3,"0.000")&amp;IF(G3&lt;&gt;0,G3,"")</f>
        <v>1.204***</v>
      </c>
      <c r="L3" t="str">
        <f t="shared" ref="L3:L19" si="2">"("&amp;TEXT(E3,"0.000")&amp;")"</f>
        <v>(0.051)</v>
      </c>
    </row>
    <row r="4" spans="1:12" x14ac:dyDescent="0.25">
      <c r="A4">
        <f>[9]estimates!A4</f>
        <v>2</v>
      </c>
      <c r="B4" t="str">
        <f>[9]estimates!B4</f>
        <v>betaBar</v>
      </c>
      <c r="C4" t="str">
        <f>[9]estimates!C4</f>
        <v>brand_Sensodyne</v>
      </c>
      <c r="D4">
        <f>[9]estimates!D4</f>
        <v>-1.3529703268746489</v>
      </c>
      <c r="E4">
        <f>[9]estimates!E4</f>
        <v>0.2656133332570888</v>
      </c>
      <c r="F4">
        <f>[9]estimates!F4</f>
        <v>-5.0937590755848881</v>
      </c>
      <c r="G4" t="str">
        <f>[9]estimates!G4</f>
        <v>***</v>
      </c>
      <c r="I4" t="str">
        <f t="shared" si="0"/>
        <v>betaBar</v>
      </c>
      <c r="J4" t="str">
        <f t="shared" si="0"/>
        <v>brand_Sensodyne</v>
      </c>
      <c r="K4" t="str">
        <f t="shared" si="1"/>
        <v>-1.353***</v>
      </c>
      <c r="L4" t="str">
        <f t="shared" si="2"/>
        <v>(0.266)</v>
      </c>
    </row>
    <row r="5" spans="1:12" x14ac:dyDescent="0.25">
      <c r="A5">
        <f>[9]estimates!A5</f>
        <v>3</v>
      </c>
      <c r="B5" t="str">
        <f>[9]estimates!B5</f>
        <v>betaBar</v>
      </c>
      <c r="C5" t="str">
        <f>[9]estimates!C5</f>
        <v>mint</v>
      </c>
      <c r="D5">
        <f>[9]estimates!D5</f>
        <v>7.038764401719507</v>
      </c>
      <c r="E5">
        <f>[9]estimates!E5</f>
        <v>0.96182374493386424</v>
      </c>
      <c r="F5">
        <f>[9]estimates!F5</f>
        <v>7.3181437231033408</v>
      </c>
      <c r="G5" t="str">
        <f>[9]estimates!G5</f>
        <v>***</v>
      </c>
      <c r="I5" t="str">
        <f t="shared" si="0"/>
        <v>betaBar</v>
      </c>
      <c r="J5" t="str">
        <f t="shared" si="0"/>
        <v>mint</v>
      </c>
      <c r="K5" t="str">
        <f t="shared" si="1"/>
        <v>7.039***</v>
      </c>
      <c r="L5" t="str">
        <f t="shared" si="2"/>
        <v>(0.962)</v>
      </c>
    </row>
    <row r="6" spans="1:12" x14ac:dyDescent="0.25">
      <c r="A6">
        <f>[9]estimates!A6</f>
        <v>4</v>
      </c>
      <c r="B6" t="str">
        <f>[9]estimates!B6</f>
        <v>betaBar</v>
      </c>
      <c r="C6" t="str">
        <f>[9]estimates!C6</f>
        <v>white</v>
      </c>
      <c r="D6">
        <f>[9]estimates!D6</f>
        <v>-2.3886667666687331</v>
      </c>
      <c r="E6">
        <f>[9]estimates!E6</f>
        <v>0.17473014809162751</v>
      </c>
      <c r="F6">
        <f>[9]estimates!F6</f>
        <v>-13.67060460233874</v>
      </c>
      <c r="G6" t="str">
        <f>[9]estimates!G6</f>
        <v>***</v>
      </c>
      <c r="I6" t="str">
        <f t="shared" si="0"/>
        <v>betaBar</v>
      </c>
      <c r="J6" t="str">
        <f t="shared" si="0"/>
        <v>white</v>
      </c>
      <c r="K6" t="str">
        <f t="shared" si="1"/>
        <v>-2.389***</v>
      </c>
      <c r="L6" t="str">
        <f t="shared" si="2"/>
        <v>(0.175)</v>
      </c>
    </row>
    <row r="7" spans="1:12" x14ac:dyDescent="0.25">
      <c r="A7">
        <f>[9]estimates!A7</f>
        <v>5</v>
      </c>
      <c r="B7" t="str">
        <f>[9]estimates!B7</f>
        <v>betaBar</v>
      </c>
      <c r="C7" t="str">
        <f>[9]estimates!C7</f>
        <v>fluoride</v>
      </c>
      <c r="D7">
        <f>[9]estimates!D7</f>
        <v>-0.81831636217177683</v>
      </c>
      <c r="E7">
        <f>[9]estimates!E7</f>
        <v>0.15138967918417129</v>
      </c>
      <c r="F7">
        <f>[9]estimates!F7</f>
        <v>-5.4053642664521666</v>
      </c>
      <c r="G7" t="str">
        <f>[9]estimates!G7</f>
        <v>***</v>
      </c>
      <c r="I7" t="str">
        <f t="shared" si="0"/>
        <v>betaBar</v>
      </c>
      <c r="J7" t="str">
        <f t="shared" si="0"/>
        <v>fluoride</v>
      </c>
      <c r="K7" t="str">
        <f t="shared" si="1"/>
        <v>-0.818***</v>
      </c>
      <c r="L7" t="str">
        <f t="shared" si="2"/>
        <v>(0.151)</v>
      </c>
    </row>
    <row r="8" spans="1:12" x14ac:dyDescent="0.25">
      <c r="A8">
        <f>[9]estimates!A8</f>
        <v>6</v>
      </c>
      <c r="B8" t="str">
        <f>[9]estimates!B8</f>
        <v>betaBar</v>
      </c>
      <c r="C8" t="str">
        <f>[9]estimates!C8</f>
        <v>kids</v>
      </c>
      <c r="D8">
        <f>[9]estimates!D8</f>
        <v>3.883522473637139</v>
      </c>
      <c r="E8">
        <f>[9]estimates!E8</f>
        <v>1.2470737048387279</v>
      </c>
      <c r="F8">
        <f>[9]estimates!F8</f>
        <v>3.1141082187594988</v>
      </c>
      <c r="G8" t="str">
        <f>[9]estimates!G8</f>
        <v>***</v>
      </c>
      <c r="I8" t="str">
        <f t="shared" si="0"/>
        <v>betaBar</v>
      </c>
      <c r="J8" t="str">
        <f t="shared" si="0"/>
        <v>kids</v>
      </c>
      <c r="K8" t="str">
        <f t="shared" si="1"/>
        <v>3.884***</v>
      </c>
      <c r="L8" t="str">
        <f t="shared" si="2"/>
        <v>(1.247)</v>
      </c>
    </row>
    <row r="9" spans="1:12" x14ac:dyDescent="0.25">
      <c r="A9">
        <f>[9]estimates!A9</f>
        <v>7</v>
      </c>
      <c r="B9" t="str">
        <f>[9]estimates!B9</f>
        <v>betaBar</v>
      </c>
      <c r="C9" t="str">
        <f>[9]estimates!C9</f>
        <v>sizeNorm</v>
      </c>
      <c r="D9">
        <f>[9]estimates!D9</f>
        <v>-2.477319629496133</v>
      </c>
      <c r="E9">
        <f>[9]estimates!E9</f>
        <v>0.19599947661995029</v>
      </c>
      <c r="F9">
        <f>[9]estimates!F9</f>
        <v>-12.63941961589898</v>
      </c>
      <c r="G9" t="str">
        <f>[9]estimates!G9</f>
        <v>***</v>
      </c>
      <c r="I9" t="str">
        <f t="shared" si="0"/>
        <v>betaBar</v>
      </c>
      <c r="J9" t="str">
        <f t="shared" si="0"/>
        <v>sizeNorm</v>
      </c>
      <c r="K9" t="str">
        <f t="shared" si="1"/>
        <v>-2.477***</v>
      </c>
      <c r="L9" t="str">
        <f t="shared" si="2"/>
        <v>(0.196)</v>
      </c>
    </row>
    <row r="10" spans="1:12" x14ac:dyDescent="0.25">
      <c r="A10">
        <f>[9]estimates!A10</f>
        <v>8</v>
      </c>
      <c r="B10" t="str">
        <f>[9]estimates!B10</f>
        <v>betaBar</v>
      </c>
      <c r="C10" t="str">
        <f>[9]estimates!C10</f>
        <v>discount</v>
      </c>
      <c r="D10">
        <f>[9]estimates!D10</f>
        <v>1.070299522915602</v>
      </c>
      <c r="E10">
        <f>[9]estimates!E10</f>
        <v>9.2549933540073667E-2</v>
      </c>
      <c r="F10">
        <f>[9]estimates!F10</f>
        <v>11.564562847062099</v>
      </c>
      <c r="G10" t="str">
        <f>[9]estimates!G10</f>
        <v>***</v>
      </c>
      <c r="I10" t="str">
        <f t="shared" si="0"/>
        <v>betaBar</v>
      </c>
      <c r="J10" t="str">
        <f t="shared" si="0"/>
        <v>discount</v>
      </c>
      <c r="K10" t="str">
        <f t="shared" si="1"/>
        <v>1.070***</v>
      </c>
      <c r="L10" t="str">
        <f t="shared" si="2"/>
        <v>(0.093)</v>
      </c>
    </row>
    <row r="11" spans="1:12" x14ac:dyDescent="0.25">
      <c r="A11">
        <f>[9]estimates!A11</f>
        <v>9</v>
      </c>
      <c r="B11" t="str">
        <f>[9]estimates!B11</f>
        <v>betaBar</v>
      </c>
      <c r="C11" t="str">
        <f>[9]estimates!C11</f>
        <v>familypack</v>
      </c>
      <c r="D11">
        <f>[9]estimates!D11</f>
        <v>0.93781445061264457</v>
      </c>
      <c r="E11">
        <f>[9]estimates!E11</f>
        <v>0.3875209935992785</v>
      </c>
      <c r="F11">
        <f>[9]estimates!F11</f>
        <v>2.4200352138403241</v>
      </c>
      <c r="G11" t="str">
        <f>[9]estimates!G11</f>
        <v>**</v>
      </c>
      <c r="I11" t="str">
        <f t="shared" si="0"/>
        <v>betaBar</v>
      </c>
      <c r="J11" t="str">
        <f t="shared" si="0"/>
        <v>familypack</v>
      </c>
      <c r="K11" t="str">
        <f t="shared" si="1"/>
        <v>0.938**</v>
      </c>
      <c r="L11" t="str">
        <f t="shared" si="2"/>
        <v>(0.388)</v>
      </c>
    </row>
    <row r="12" spans="1:12" x14ac:dyDescent="0.25">
      <c r="A12">
        <f>[9]estimates!A12</f>
        <v>10</v>
      </c>
      <c r="B12" t="str">
        <f>[9]estimates!B12</f>
        <v>betaBar</v>
      </c>
      <c r="C12" t="str">
        <f>[9]estimates!C12</f>
        <v>priceperoz</v>
      </c>
      <c r="D12">
        <f>[9]estimates!D12</f>
        <v>-1.7443608292897119</v>
      </c>
      <c r="E12">
        <f>[9]estimates!E12</f>
        <v>3.6789956858141961</v>
      </c>
      <c r="F12">
        <f>[9]estimates!F12</f>
        <v>-0.47414049329162727</v>
      </c>
      <c r="G12">
        <f>[9]estimates!G12</f>
        <v>0</v>
      </c>
      <c r="I12" t="str">
        <f t="shared" si="0"/>
        <v>betaBar</v>
      </c>
      <c r="J12" t="str">
        <f t="shared" si="0"/>
        <v>priceperoz</v>
      </c>
      <c r="K12" t="str">
        <f t="shared" si="1"/>
        <v>-1.744</v>
      </c>
      <c r="L12" t="str">
        <f t="shared" si="2"/>
        <v>(3.679)</v>
      </c>
    </row>
    <row r="13" spans="1:12" x14ac:dyDescent="0.25">
      <c r="A13">
        <f>[9]estimates!A13</f>
        <v>11</v>
      </c>
      <c r="B13" t="str">
        <f>[9]estimates!B13</f>
        <v>betaO</v>
      </c>
      <c r="C13" t="str">
        <f>[9]estimates!C13</f>
        <v>priceperoz_inc</v>
      </c>
      <c r="D13">
        <f>[9]estimates!D13</f>
        <v>5.4454161053416996</v>
      </c>
      <c r="E13">
        <f>[9]estimates!E13</f>
        <v>3.0921712179792942</v>
      </c>
      <c r="F13">
        <f>[9]estimates!F13</f>
        <v>1.761033177490162</v>
      </c>
      <c r="G13" t="str">
        <f>[9]estimates!G13</f>
        <v>*</v>
      </c>
      <c r="I13" t="str">
        <f t="shared" si="0"/>
        <v>betaO</v>
      </c>
      <c r="J13" t="str">
        <f t="shared" si="0"/>
        <v>priceperoz_inc</v>
      </c>
      <c r="K13" t="str">
        <f t="shared" si="1"/>
        <v>5.445*</v>
      </c>
      <c r="L13" t="str">
        <f t="shared" si="2"/>
        <v>(3.092)</v>
      </c>
    </row>
    <row r="14" spans="1:12" x14ac:dyDescent="0.25">
      <c r="A14">
        <f>[9]estimates!A14</f>
        <v>12</v>
      </c>
      <c r="B14" t="str">
        <f>[9]estimates!B14</f>
        <v>betaO</v>
      </c>
      <c r="C14" t="str">
        <f>[9]estimates!C14</f>
        <v>mint_purchase_InStore</v>
      </c>
      <c r="D14">
        <f>[9]estimates!D14</f>
        <v>3.0577393764373619</v>
      </c>
      <c r="E14">
        <f>[9]estimates!E14</f>
        <v>1.5234401238848549</v>
      </c>
      <c r="F14">
        <f>[9]estimates!F14</f>
        <v>2.007128031156197</v>
      </c>
      <c r="G14" t="str">
        <f>[9]estimates!G14</f>
        <v>**</v>
      </c>
      <c r="I14" t="str">
        <f t="shared" si="0"/>
        <v>betaO</v>
      </c>
      <c r="J14" t="str">
        <f t="shared" si="0"/>
        <v>mint_purchase_InStore</v>
      </c>
      <c r="K14" t="str">
        <f t="shared" si="1"/>
        <v>3.058**</v>
      </c>
      <c r="L14" t="str">
        <f t="shared" si="2"/>
        <v>(1.523)</v>
      </c>
    </row>
    <row r="15" spans="1:12" x14ac:dyDescent="0.25">
      <c r="A15">
        <f>[9]estimates!A15</f>
        <v>13</v>
      </c>
      <c r="B15" t="str">
        <f>[9]estimates!B15</f>
        <v>betaO</v>
      </c>
      <c r="C15" t="str">
        <f>[9]estimates!C15</f>
        <v>fluoride_purchase_InStore</v>
      </c>
      <c r="D15">
        <f>[9]estimates!D15</f>
        <v>0.1359629793741999</v>
      </c>
      <c r="E15">
        <f>[9]estimates!E15</f>
        <v>9.0316661499927758E-2</v>
      </c>
      <c r="F15">
        <f>[9]estimates!F15</f>
        <v>1.5054030686719819</v>
      </c>
      <c r="G15">
        <f>[9]estimates!G15</f>
        <v>0</v>
      </c>
      <c r="I15" t="str">
        <f t="shared" si="0"/>
        <v>betaO</v>
      </c>
      <c r="J15" t="str">
        <f t="shared" si="0"/>
        <v>fluoride_purchase_InStore</v>
      </c>
      <c r="K15" t="str">
        <f t="shared" si="1"/>
        <v>0.136</v>
      </c>
      <c r="L15" t="str">
        <f t="shared" si="2"/>
        <v>(0.090)</v>
      </c>
    </row>
    <row r="16" spans="1:12" x14ac:dyDescent="0.25">
      <c r="A16">
        <f>[9]estimates!A16</f>
        <v>14</v>
      </c>
      <c r="B16" t="str">
        <f>[9]estimates!B16</f>
        <v>betaO</v>
      </c>
      <c r="C16" t="str">
        <f>[9]estimates!C16</f>
        <v>kids_purchase_InStore</v>
      </c>
      <c r="D16">
        <f>[9]estimates!D16</f>
        <v>3.1279015956044249</v>
      </c>
      <c r="E16">
        <f>[9]estimates!E16</f>
        <v>0.6745792692647351</v>
      </c>
      <c r="F16">
        <f>[9]estimates!F16</f>
        <v>4.6368184409427746</v>
      </c>
      <c r="G16" t="str">
        <f>[9]estimates!G16</f>
        <v>***</v>
      </c>
      <c r="I16" t="str">
        <f t="shared" si="0"/>
        <v>betaO</v>
      </c>
      <c r="J16" t="str">
        <f t="shared" si="0"/>
        <v>kids_purchase_InStore</v>
      </c>
      <c r="K16" t="str">
        <f t="shared" si="1"/>
        <v>3.128***</v>
      </c>
      <c r="L16" t="str">
        <f t="shared" si="2"/>
        <v>(0.675)</v>
      </c>
    </row>
    <row r="17" spans="1:12" x14ac:dyDescent="0.25">
      <c r="A17">
        <f>[9]estimates!A17</f>
        <v>15</v>
      </c>
      <c r="B17" t="str">
        <f>[9]estimates!B17</f>
        <v>betaO</v>
      </c>
      <c r="C17" t="str">
        <f>[9]estimates!C17</f>
        <v>sizeNorm_purchase_InStore</v>
      </c>
      <c r="D17">
        <f>[9]estimates!D17</f>
        <v>4.316665034286315E-3</v>
      </c>
      <c r="E17">
        <f>[9]estimates!E17</f>
        <v>0.1592865530597222</v>
      </c>
      <c r="F17">
        <f>[9]estimates!F17</f>
        <v>2.7099996524300729E-2</v>
      </c>
      <c r="G17">
        <f>[9]estimates!G17</f>
        <v>0</v>
      </c>
      <c r="I17" t="str">
        <f t="shared" si="0"/>
        <v>betaO</v>
      </c>
      <c r="J17" t="str">
        <f t="shared" si="0"/>
        <v>sizeNorm_purchase_InStore</v>
      </c>
      <c r="K17" t="str">
        <f t="shared" si="1"/>
        <v>0.004</v>
      </c>
      <c r="L17" t="str">
        <f t="shared" si="2"/>
        <v>(0.159)</v>
      </c>
    </row>
    <row r="18" spans="1:12" x14ac:dyDescent="0.25">
      <c r="A18">
        <f>[9]estimates!A18</f>
        <v>16</v>
      </c>
      <c r="B18" t="str">
        <f>[9]estimates!B18</f>
        <v>betaO</v>
      </c>
      <c r="C18" t="str">
        <f>[9]estimates!C18</f>
        <v>discount_purchase_InStore</v>
      </c>
      <c r="D18">
        <f>[9]estimates!D18</f>
        <v>-0.184997495547878</v>
      </c>
      <c r="E18">
        <f>[9]estimates!E18</f>
        <v>0.11396598721681971</v>
      </c>
      <c r="F18">
        <f>[9]estimates!F18</f>
        <v>-1.6232693636560289</v>
      </c>
      <c r="G18">
        <f>[9]estimates!G18</f>
        <v>0</v>
      </c>
      <c r="I18" t="str">
        <f t="shared" si="0"/>
        <v>betaO</v>
      </c>
      <c r="J18" t="str">
        <f t="shared" si="0"/>
        <v>discount_purchase_InStore</v>
      </c>
      <c r="K18" t="str">
        <f t="shared" si="1"/>
        <v>-0.185</v>
      </c>
      <c r="L18" t="str">
        <f t="shared" si="2"/>
        <v>(0.114)</v>
      </c>
    </row>
    <row r="19" spans="1:12" x14ac:dyDescent="0.25">
      <c r="A19">
        <f>[9]estimates!A19</f>
        <v>17</v>
      </c>
      <c r="B19" t="str">
        <f>[9]estimates!B19</f>
        <v>betaU</v>
      </c>
      <c r="C19" t="str">
        <f>[9]estimates!C19</f>
        <v>brand_Aquafresh</v>
      </c>
      <c r="D19">
        <f>[9]estimates!D19</f>
        <v>0.48338106285802562</v>
      </c>
      <c r="E19">
        <f>[9]estimates!E19</f>
        <v>1.405306531174402</v>
      </c>
      <c r="F19">
        <f>[9]estimates!F19</f>
        <v>0.34396841695033492</v>
      </c>
      <c r="G19">
        <f>[9]estimates!G19</f>
        <v>0</v>
      </c>
      <c r="I19" t="str">
        <f t="shared" ref="I19:J19" si="3">B19</f>
        <v>betaU</v>
      </c>
      <c r="J19" t="str">
        <f t="shared" si="3"/>
        <v>brand_Aquafresh</v>
      </c>
      <c r="K19" t="str">
        <f t="shared" si="1"/>
        <v>0.483</v>
      </c>
      <c r="L19" t="str">
        <f t="shared" si="2"/>
        <v>(1.405)</v>
      </c>
    </row>
    <row r="20" spans="1:12" x14ac:dyDescent="0.25">
      <c r="A20">
        <f>[9]estimates!A20</f>
        <v>18</v>
      </c>
      <c r="B20" t="str">
        <f>[9]estimates!B20</f>
        <v>betaU</v>
      </c>
      <c r="C20" t="str">
        <f>[9]estimates!C20</f>
        <v>brand_Colgate</v>
      </c>
      <c r="D20">
        <f>[9]estimates!D20</f>
        <v>-1.290896467422274</v>
      </c>
      <c r="E20">
        <f>[9]estimates!E20</f>
        <v>0.40716393767783832</v>
      </c>
      <c r="F20">
        <f>[9]estimates!F20</f>
        <v>-3.1704587463825789</v>
      </c>
      <c r="G20" t="str">
        <f>[9]estimates!G20</f>
        <v>***</v>
      </c>
      <c r="I20" t="str">
        <f t="shared" ref="I20:I41" si="4">B20</f>
        <v>betaU</v>
      </c>
      <c r="J20" t="str">
        <f t="shared" ref="J20:J41" si="5">C20</f>
        <v>brand_Colgate</v>
      </c>
      <c r="K20" t="str">
        <f t="shared" ref="K20:K41" si="6">TEXT(D20,"0.000")&amp;IF(G20&lt;&gt;0,G20,"")</f>
        <v>-1.291***</v>
      </c>
      <c r="L20" t="str">
        <f t="shared" ref="L20:L41" si="7">"("&amp;TEXT(E20,"0.000")&amp;")"</f>
        <v>(0.407)</v>
      </c>
    </row>
    <row r="21" spans="1:12" x14ac:dyDescent="0.25">
      <c r="A21">
        <f>[9]estimates!A21</f>
        <v>19</v>
      </c>
      <c r="B21" t="str">
        <f>[9]estimates!B21</f>
        <v>betaU</v>
      </c>
      <c r="C21" t="str">
        <f>[9]estimates!C21</f>
        <v>brand_Sensodyne</v>
      </c>
      <c r="D21">
        <f>[9]estimates!D21</f>
        <v>3.5481058014105248E-2</v>
      </c>
      <c r="E21">
        <f>[9]estimates!E21</f>
        <v>2.9327055542562461</v>
      </c>
      <c r="F21">
        <f>[9]estimates!F21</f>
        <v>1.209840447930801E-2</v>
      </c>
      <c r="G21">
        <f>[9]estimates!G21</f>
        <v>0</v>
      </c>
      <c r="I21" t="str">
        <f t="shared" si="4"/>
        <v>betaU</v>
      </c>
      <c r="J21" t="str">
        <f t="shared" si="5"/>
        <v>brand_Sensodyne</v>
      </c>
      <c r="K21" t="str">
        <f t="shared" si="6"/>
        <v>0.035</v>
      </c>
      <c r="L21" t="str">
        <f t="shared" si="7"/>
        <v>(2.933)</v>
      </c>
    </row>
    <row r="22" spans="1:12" x14ac:dyDescent="0.25">
      <c r="A22">
        <f>[9]estimates!A22</f>
        <v>20</v>
      </c>
      <c r="B22" t="str">
        <f>[9]estimates!B22</f>
        <v>betaU</v>
      </c>
      <c r="C22" t="str">
        <f>[9]estimates!C22</f>
        <v>mint</v>
      </c>
      <c r="D22">
        <f>[9]estimates!D22</f>
        <v>7.714581619837127E-2</v>
      </c>
      <c r="E22">
        <f>[9]estimates!E22</f>
        <v>4.2588750354410703</v>
      </c>
      <c r="F22">
        <f>[9]estimates!F22</f>
        <v>1.8114130035839771E-2</v>
      </c>
      <c r="G22">
        <f>[9]estimates!G22</f>
        <v>0</v>
      </c>
      <c r="I22" t="str">
        <f t="shared" si="4"/>
        <v>betaU</v>
      </c>
      <c r="J22" t="str">
        <f t="shared" si="5"/>
        <v>mint</v>
      </c>
      <c r="K22" t="str">
        <f t="shared" si="6"/>
        <v>0.077</v>
      </c>
      <c r="L22" t="str">
        <f t="shared" si="7"/>
        <v>(4.259)</v>
      </c>
    </row>
    <row r="23" spans="1:12" x14ac:dyDescent="0.25">
      <c r="A23">
        <f>[9]estimates!A23</f>
        <v>21</v>
      </c>
      <c r="B23" t="str">
        <f>[9]estimates!B23</f>
        <v>betaU</v>
      </c>
      <c r="C23" t="str">
        <f>[9]estimates!C23</f>
        <v>white</v>
      </c>
      <c r="D23">
        <f>[9]estimates!D23</f>
        <v>0.72002823113170511</v>
      </c>
      <c r="E23">
        <f>[9]estimates!E23</f>
        <v>0.46847386377037009</v>
      </c>
      <c r="F23">
        <f>[9]estimates!F23</f>
        <v>1.536965638460118</v>
      </c>
      <c r="G23">
        <f>[9]estimates!G23</f>
        <v>0</v>
      </c>
      <c r="I23" t="str">
        <f t="shared" si="4"/>
        <v>betaU</v>
      </c>
      <c r="J23" t="str">
        <f t="shared" si="5"/>
        <v>white</v>
      </c>
      <c r="K23" t="str">
        <f t="shared" si="6"/>
        <v>0.720</v>
      </c>
      <c r="L23" t="str">
        <f t="shared" si="7"/>
        <v>(0.468)</v>
      </c>
    </row>
    <row r="24" spans="1:12" x14ac:dyDescent="0.25">
      <c r="A24">
        <f>[9]estimates!A24</f>
        <v>22</v>
      </c>
      <c r="B24" t="str">
        <f>[9]estimates!B24</f>
        <v>betaU</v>
      </c>
      <c r="C24" t="str">
        <f>[9]estimates!C24</f>
        <v>fluoride</v>
      </c>
      <c r="D24">
        <f>[9]estimates!D24</f>
        <v>5.9224648089980493E-2</v>
      </c>
      <c r="E24">
        <f>[9]estimates!E24</f>
        <v>1.1408390906334329</v>
      </c>
      <c r="F24">
        <f>[9]estimates!F24</f>
        <v>5.1913235246082733E-2</v>
      </c>
      <c r="G24">
        <f>[9]estimates!G24</f>
        <v>0</v>
      </c>
      <c r="I24" t="str">
        <f t="shared" si="4"/>
        <v>betaU</v>
      </c>
      <c r="J24" t="str">
        <f t="shared" si="5"/>
        <v>fluoride</v>
      </c>
      <c r="K24" t="str">
        <f t="shared" si="6"/>
        <v>0.059</v>
      </c>
      <c r="L24" t="str">
        <f t="shared" si="7"/>
        <v>(1.141)</v>
      </c>
    </row>
    <row r="25" spans="1:12" x14ac:dyDescent="0.25">
      <c r="A25">
        <f>[9]estimates!A25</f>
        <v>23</v>
      </c>
      <c r="B25" t="str">
        <f>[9]estimates!B25</f>
        <v>betaU</v>
      </c>
      <c r="C25" t="str">
        <f>[9]estimates!C25</f>
        <v>kids</v>
      </c>
      <c r="D25">
        <f>[9]estimates!D25</f>
        <v>6.479516361637673E-2</v>
      </c>
      <c r="E25">
        <f>[9]estimates!E25</f>
        <v>2.195669888712878</v>
      </c>
      <c r="F25">
        <f>[9]estimates!F25</f>
        <v>2.951043048386489E-2</v>
      </c>
      <c r="G25">
        <f>[9]estimates!G25</f>
        <v>0</v>
      </c>
      <c r="I25" t="str">
        <f t="shared" si="4"/>
        <v>betaU</v>
      </c>
      <c r="J25" t="str">
        <f t="shared" si="5"/>
        <v>kids</v>
      </c>
      <c r="K25" t="str">
        <f t="shared" si="6"/>
        <v>0.065</v>
      </c>
      <c r="L25" t="str">
        <f t="shared" si="7"/>
        <v>(2.196)</v>
      </c>
    </row>
    <row r="26" spans="1:12" x14ac:dyDescent="0.25">
      <c r="A26">
        <f>[9]estimates!A26</f>
        <v>24</v>
      </c>
      <c r="B26" t="str">
        <f>[9]estimates!B26</f>
        <v>betaU</v>
      </c>
      <c r="C26" t="str">
        <f>[9]estimates!C26</f>
        <v>sizeNorm</v>
      </c>
      <c r="D26">
        <f>[9]estimates!D26</f>
        <v>-6.1344606113064297E-2</v>
      </c>
      <c r="E26">
        <f>[9]estimates!E26</f>
        <v>3.8735615068830751</v>
      </c>
      <c r="F26">
        <f>[9]estimates!F26</f>
        <v>-1.583674507402523E-2</v>
      </c>
      <c r="G26">
        <f>[9]estimates!G26</f>
        <v>0</v>
      </c>
      <c r="I26" t="str">
        <f t="shared" si="4"/>
        <v>betaU</v>
      </c>
      <c r="J26" t="str">
        <f t="shared" si="5"/>
        <v>sizeNorm</v>
      </c>
      <c r="K26" t="str">
        <f t="shared" si="6"/>
        <v>-0.061</v>
      </c>
      <c r="L26" t="str">
        <f t="shared" si="7"/>
        <v>(3.874)</v>
      </c>
    </row>
    <row r="27" spans="1:12" x14ac:dyDescent="0.25">
      <c r="A27">
        <f>[9]estimates!A27</f>
        <v>25</v>
      </c>
      <c r="B27" t="str">
        <f>[9]estimates!B27</f>
        <v>betaU</v>
      </c>
      <c r="C27" t="str">
        <f>[9]estimates!C27</f>
        <v>discount</v>
      </c>
      <c r="D27">
        <f>[9]estimates!D27</f>
        <v>-0.87320491186149107</v>
      </c>
      <c r="E27">
        <f>[9]estimates!E27</f>
        <v>1.729796568117959</v>
      </c>
      <c r="F27">
        <f>[9]estimates!F27</f>
        <v>-0.50480208364128565</v>
      </c>
      <c r="G27">
        <f>[9]estimates!G27</f>
        <v>0</v>
      </c>
      <c r="I27" t="str">
        <f t="shared" si="4"/>
        <v>betaU</v>
      </c>
      <c r="J27" t="str">
        <f t="shared" si="5"/>
        <v>discount</v>
      </c>
      <c r="K27" t="str">
        <f t="shared" si="6"/>
        <v>-0.873</v>
      </c>
      <c r="L27" t="str">
        <f t="shared" si="7"/>
        <v>(1.730)</v>
      </c>
    </row>
    <row r="28" spans="1:12" x14ac:dyDescent="0.25">
      <c r="A28">
        <f>[9]estimates!A28</f>
        <v>26</v>
      </c>
      <c r="B28" t="str">
        <f>[9]estimates!B28</f>
        <v>betaU</v>
      </c>
      <c r="C28" t="str">
        <f>[9]estimates!C28</f>
        <v>familypack</v>
      </c>
      <c r="D28">
        <f>[9]estimates!D28</f>
        <v>0.18124432560225209</v>
      </c>
      <c r="E28">
        <f>[9]estimates!E28</f>
        <v>5.2394743096228069</v>
      </c>
      <c r="F28">
        <f>[9]estimates!F28</f>
        <v>3.4592082123464027E-2</v>
      </c>
      <c r="G28">
        <f>[9]estimates!G28</f>
        <v>0</v>
      </c>
      <c r="I28" t="str">
        <f t="shared" si="4"/>
        <v>betaU</v>
      </c>
      <c r="J28" t="str">
        <f t="shared" si="5"/>
        <v>familypack</v>
      </c>
      <c r="K28" t="str">
        <f t="shared" si="6"/>
        <v>0.181</v>
      </c>
      <c r="L28" t="str">
        <f t="shared" si="7"/>
        <v>(5.239)</v>
      </c>
    </row>
    <row r="29" spans="1:12" x14ac:dyDescent="0.25">
      <c r="A29">
        <f>[9]estimates!A29</f>
        <v>27</v>
      </c>
      <c r="B29" t="str">
        <f>[9]estimates!B29</f>
        <v>betaU</v>
      </c>
      <c r="C29" t="str">
        <f>[9]estimates!C29</f>
        <v>priceperoz</v>
      </c>
      <c r="D29">
        <f>[9]estimates!D29</f>
        <v>-0.22722191001199471</v>
      </c>
      <c r="E29">
        <f>[9]estimates!E29</f>
        <v>2.7681699881107402</v>
      </c>
      <c r="F29">
        <f>[9]estimates!F29</f>
        <v>-8.2083799401015956E-2</v>
      </c>
      <c r="G29">
        <f>[9]estimates!G29</f>
        <v>0</v>
      </c>
      <c r="I29" t="str">
        <f t="shared" si="4"/>
        <v>betaU</v>
      </c>
      <c r="J29" t="str">
        <f t="shared" si="5"/>
        <v>priceperoz</v>
      </c>
      <c r="K29" t="str">
        <f t="shared" si="6"/>
        <v>-0.227</v>
      </c>
      <c r="L29" t="str">
        <f t="shared" si="7"/>
        <v>(2.768)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E4B1A-DE08-4C46-8CBD-707F2529E981}">
  <dimension ref="B2:AZ112"/>
  <sheetViews>
    <sheetView tabSelected="1" zoomScaleNormal="100" workbookViewId="0">
      <selection activeCell="N8" sqref="N8:R18"/>
    </sheetView>
  </sheetViews>
  <sheetFormatPr defaultRowHeight="15" x14ac:dyDescent="0.25"/>
  <cols>
    <col min="14" max="14" width="10.28515625" customWidth="1"/>
    <col min="15" max="18" width="8.5703125" customWidth="1"/>
    <col min="20" max="51" width="4.85546875" style="4" customWidth="1"/>
  </cols>
  <sheetData>
    <row r="2" spans="2:52" x14ac:dyDescent="0.25">
      <c r="B2" t="s">
        <v>144</v>
      </c>
      <c r="N2" s="6"/>
      <c r="O2" s="6"/>
      <c r="P2" s="6"/>
      <c r="Q2" s="6"/>
      <c r="R2" s="6"/>
      <c r="S2" s="6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6"/>
    </row>
    <row r="3" spans="2:52" x14ac:dyDescent="0.25">
      <c r="N3" s="6"/>
      <c r="O3" s="6"/>
      <c r="P3" s="6"/>
      <c r="Q3" s="6"/>
      <c r="R3" s="6"/>
      <c r="S3" s="6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6"/>
    </row>
    <row r="4" spans="2:52" x14ac:dyDescent="0.25">
      <c r="M4" s="6"/>
      <c r="N4" s="6"/>
      <c r="O4" s="6"/>
      <c r="P4" s="6"/>
      <c r="Q4" s="6"/>
      <c r="R4" s="6"/>
      <c r="S4" s="6"/>
      <c r="T4" s="8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6"/>
    </row>
    <row r="5" spans="2:52" x14ac:dyDescent="0.25">
      <c r="M5" s="6"/>
      <c r="N5" s="15" t="s">
        <v>161</v>
      </c>
      <c r="O5" s="15"/>
      <c r="P5" s="15"/>
      <c r="Q5" s="15"/>
      <c r="R5" s="15"/>
      <c r="S5" s="6"/>
      <c r="T5" s="15" t="s">
        <v>172</v>
      </c>
      <c r="U5" s="15"/>
      <c r="V5" s="15"/>
      <c r="W5" s="15"/>
      <c r="X5" s="15"/>
      <c r="Y5" s="15"/>
      <c r="Z5" s="15"/>
      <c r="AA5" s="15"/>
      <c r="AB5" s="15"/>
      <c r="AC5" s="15"/>
      <c r="AD5" s="7"/>
      <c r="AE5" s="15" t="s">
        <v>173</v>
      </c>
      <c r="AF5" s="15"/>
      <c r="AG5" s="15"/>
      <c r="AH5" s="15"/>
      <c r="AI5" s="15"/>
      <c r="AJ5" s="15"/>
      <c r="AK5" s="15"/>
      <c r="AL5" s="15"/>
      <c r="AM5" s="15"/>
      <c r="AN5" s="15"/>
      <c r="AO5" s="7"/>
      <c r="AP5" s="15" t="s">
        <v>174</v>
      </c>
      <c r="AQ5" s="15"/>
      <c r="AR5" s="15"/>
      <c r="AS5" s="15"/>
      <c r="AT5" s="15"/>
      <c r="AU5" s="15"/>
      <c r="AV5" s="15"/>
      <c r="AW5" s="15"/>
      <c r="AX5" s="15"/>
      <c r="AY5" s="15"/>
      <c r="AZ5" s="6"/>
    </row>
    <row r="6" spans="2:52" x14ac:dyDescent="0.25">
      <c r="M6" s="6"/>
      <c r="N6" s="6"/>
      <c r="O6" s="6"/>
      <c r="P6" s="6"/>
      <c r="Q6" s="6"/>
      <c r="R6" s="6"/>
      <c r="S6" s="6"/>
      <c r="T6" s="9"/>
      <c r="U6" s="9"/>
      <c r="V6" s="9"/>
      <c r="W6" s="9"/>
      <c r="X6" s="9"/>
      <c r="Y6" s="9"/>
      <c r="Z6" s="9"/>
      <c r="AA6" s="9"/>
      <c r="AB6" s="9"/>
      <c r="AC6" s="9"/>
      <c r="AD6" s="7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7"/>
      <c r="AP6" s="9"/>
      <c r="AQ6" s="9"/>
      <c r="AR6" s="9"/>
      <c r="AS6" s="9"/>
      <c r="AT6" s="9"/>
      <c r="AU6" s="9"/>
      <c r="AV6" s="9"/>
      <c r="AW6" s="9"/>
      <c r="AX6" s="9"/>
      <c r="AY6" s="9"/>
      <c r="AZ6" s="6"/>
    </row>
    <row r="7" spans="2:52" x14ac:dyDescent="0.25">
      <c r="M7" s="6"/>
      <c r="N7" s="6"/>
      <c r="O7" s="6"/>
      <c r="P7" s="6"/>
      <c r="Q7" s="6"/>
      <c r="R7" s="6"/>
      <c r="S7" s="6"/>
      <c r="T7" s="9"/>
      <c r="U7" s="9"/>
      <c r="V7" s="9"/>
      <c r="W7" s="9"/>
      <c r="X7" s="9"/>
      <c r="Y7" s="9"/>
      <c r="Z7" s="9"/>
      <c r="AA7" s="9"/>
      <c r="AB7" s="9"/>
      <c r="AC7" s="9"/>
      <c r="AD7" s="7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7"/>
      <c r="AP7" s="9"/>
      <c r="AQ7" s="9"/>
      <c r="AR7" s="9"/>
      <c r="AS7" s="9"/>
      <c r="AT7" s="9"/>
      <c r="AU7" s="9"/>
      <c r="AV7" s="9"/>
      <c r="AW7" s="9"/>
      <c r="AX7" s="9"/>
      <c r="AY7" s="9"/>
      <c r="AZ7" s="6"/>
    </row>
    <row r="8" spans="2:52" x14ac:dyDescent="0.25">
      <c r="M8" s="6"/>
      <c r="N8" s="13" t="s">
        <v>146</v>
      </c>
      <c r="O8" s="9" t="s">
        <v>148</v>
      </c>
      <c r="P8" s="9" t="s">
        <v>147</v>
      </c>
      <c r="Q8" s="9" t="s">
        <v>149</v>
      </c>
      <c r="R8" s="9" t="s">
        <v>160</v>
      </c>
      <c r="S8" s="6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6"/>
    </row>
    <row r="9" spans="2:52" x14ac:dyDescent="0.25">
      <c r="B9">
        <f>[1]elasticities!C2</f>
        <v>-7.2840627494635379</v>
      </c>
      <c r="C9">
        <f>[1]elasticities!D2</f>
        <v>3.8451081805552851</v>
      </c>
      <c r="D9">
        <f>[1]elasticities!E2</f>
        <v>4.3686203728674267E-2</v>
      </c>
      <c r="E9">
        <f>[1]elasticities!F2</f>
        <v>0.6506849760933392</v>
      </c>
      <c r="F9">
        <f>[1]elasticities!G2</f>
        <v>0.2090679064639766</v>
      </c>
      <c r="G9">
        <f>[1]elasticities!H2</f>
        <v>1.228973520588984</v>
      </c>
      <c r="H9">
        <f>[1]elasticities!I2</f>
        <v>4.6450324079527393E-2</v>
      </c>
      <c r="I9">
        <f>[1]elasticities!J2</f>
        <v>1.1360115636674899</v>
      </c>
      <c r="J9">
        <f>[1]elasticities!K2</f>
        <v>6.0317368362166274E-3</v>
      </c>
      <c r="K9">
        <f>[1]elasticities!L2</f>
        <v>0.24430743734921681</v>
      </c>
      <c r="M9" s="6"/>
      <c r="N9" s="6" t="s">
        <v>156</v>
      </c>
      <c r="O9" s="11">
        <v>0</v>
      </c>
      <c r="P9" s="11">
        <v>1</v>
      </c>
      <c r="Q9" s="11">
        <v>0</v>
      </c>
      <c r="R9" s="11">
        <v>0</v>
      </c>
      <c r="S9" s="6"/>
      <c r="T9" s="17">
        <f t="shared" ref="T9:AC9" si="0">B9</f>
        <v>-7.2840627494635379</v>
      </c>
      <c r="U9" s="17">
        <f t="shared" si="0"/>
        <v>3.8451081805552851</v>
      </c>
      <c r="V9" s="17">
        <f t="shared" si="0"/>
        <v>4.3686203728674267E-2</v>
      </c>
      <c r="W9" s="17">
        <f t="shared" si="0"/>
        <v>0.6506849760933392</v>
      </c>
      <c r="X9" s="17">
        <f t="shared" si="0"/>
        <v>0.2090679064639766</v>
      </c>
      <c r="Y9" s="17">
        <f t="shared" si="0"/>
        <v>1.228973520588984</v>
      </c>
      <c r="Z9" s="17">
        <f t="shared" si="0"/>
        <v>4.6450324079527393E-2</v>
      </c>
      <c r="AA9" s="17">
        <f t="shared" si="0"/>
        <v>1.1360115636674899</v>
      </c>
      <c r="AB9" s="17">
        <f t="shared" si="0"/>
        <v>6.0317368362166274E-3</v>
      </c>
      <c r="AC9" s="17">
        <f t="shared" si="0"/>
        <v>0.24430743734921681</v>
      </c>
      <c r="AD9" s="18"/>
      <c r="AE9" s="17">
        <f>B36</f>
        <v>-6.7928682797961342</v>
      </c>
      <c r="AF9" s="17">
        <f t="shared" ref="AF9:AN9" si="1">C36</f>
        <v>2.968226985097965</v>
      </c>
      <c r="AG9" s="17">
        <f t="shared" si="1"/>
        <v>0.15339242421972829</v>
      </c>
      <c r="AH9" s="17">
        <f t="shared" si="1"/>
        <v>0.56544497764793866</v>
      </c>
      <c r="AI9" s="17">
        <f t="shared" si="1"/>
        <v>0.24304300922709199</v>
      </c>
      <c r="AJ9" s="17">
        <f t="shared" si="1"/>
        <v>1.228000694232402</v>
      </c>
      <c r="AK9" s="17">
        <f t="shared" si="1"/>
        <v>0.16054465616330721</v>
      </c>
      <c r="AL9" s="17">
        <f t="shared" si="1"/>
        <v>1.1093678700036651</v>
      </c>
      <c r="AM9" s="17">
        <f t="shared" si="1"/>
        <v>0.15024525495762131</v>
      </c>
      <c r="AN9" s="17">
        <f t="shared" si="1"/>
        <v>0.3963819020827562</v>
      </c>
      <c r="AO9" s="18"/>
      <c r="AP9" s="17">
        <f>M64</f>
        <v>-0.77603872782086269</v>
      </c>
      <c r="AQ9" s="17">
        <f t="shared" ref="AQ9:AY9" si="2">N64</f>
        <v>0.3654205020323088</v>
      </c>
      <c r="AR9" s="17">
        <f t="shared" si="2"/>
        <v>3.6387933854948652E-3</v>
      </c>
      <c r="AS9" s="17">
        <f t="shared" si="2"/>
        <v>0.1245042391244648</v>
      </c>
      <c r="AT9" s="17">
        <f t="shared" si="2"/>
        <v>1.6631990657357841E-2</v>
      </c>
      <c r="AU9" s="17">
        <f t="shared" si="2"/>
        <v>0.11208217439126709</v>
      </c>
      <c r="AV9" s="17">
        <f t="shared" si="2"/>
        <v>2.4889888738427381E-2</v>
      </c>
      <c r="AW9" s="17">
        <f t="shared" si="2"/>
        <v>8.6358835067771755E-2</v>
      </c>
      <c r="AX9" s="17">
        <f t="shared" si="2"/>
        <v>3.2343408696663522E-4</v>
      </c>
      <c r="AY9" s="17">
        <f t="shared" si="2"/>
        <v>5.6822359416191147E-2</v>
      </c>
      <c r="AZ9" s="6"/>
    </row>
    <row r="10" spans="2:52" x14ac:dyDescent="0.25">
      <c r="B10">
        <f>[1]elasticities!C3</f>
        <v>1.1454617792956221</v>
      </c>
      <c r="C10">
        <f>[1]elasticities!D3</f>
        <v>-3.613449824972057</v>
      </c>
      <c r="D10">
        <f>[1]elasticities!E3</f>
        <v>3.0971121656486651E-2</v>
      </c>
      <c r="E10">
        <f>[1]elasticities!F3</f>
        <v>0.47267050385730403</v>
      </c>
      <c r="F10">
        <f>[1]elasticities!G3</f>
        <v>0.15031523016382561</v>
      </c>
      <c r="G10">
        <f>[1]elasticities!H3</f>
        <v>0.88490359403329066</v>
      </c>
      <c r="H10">
        <f>[1]elasticities!I3</f>
        <v>3.679020868773402E-2</v>
      </c>
      <c r="I10">
        <f>[1]elasticities!J3</f>
        <v>0.85964737228225141</v>
      </c>
      <c r="J10">
        <f>[1]elasticities!K3</f>
        <v>4.7680105668657397E-3</v>
      </c>
      <c r="K10">
        <f>[1]elasticities!L3</f>
        <v>0.17931369648880299</v>
      </c>
      <c r="M10" s="6"/>
      <c r="N10" s="6" t="s">
        <v>156</v>
      </c>
      <c r="O10" s="11">
        <v>0</v>
      </c>
      <c r="P10" s="11">
        <v>1</v>
      </c>
      <c r="Q10" s="11">
        <v>0</v>
      </c>
      <c r="R10" s="11">
        <v>1</v>
      </c>
      <c r="S10" s="6"/>
      <c r="T10" s="17">
        <f t="shared" ref="T10:T18" si="3">B10</f>
        <v>1.1454617792956221</v>
      </c>
      <c r="U10" s="17">
        <f t="shared" ref="U10:U18" si="4">C10</f>
        <v>-3.613449824972057</v>
      </c>
      <c r="V10" s="17">
        <f t="shared" ref="V10:V18" si="5">D10</f>
        <v>3.0971121656486651E-2</v>
      </c>
      <c r="W10" s="17">
        <f t="shared" ref="W10:W18" si="6">E10</f>
        <v>0.47267050385730403</v>
      </c>
      <c r="X10" s="17">
        <f t="shared" ref="X10:X18" si="7">F10</f>
        <v>0.15031523016382561</v>
      </c>
      <c r="Y10" s="17">
        <f t="shared" ref="Y10:Y18" si="8">G10</f>
        <v>0.88490359403329066</v>
      </c>
      <c r="Z10" s="17">
        <f t="shared" ref="Z10:Z18" si="9">H10</f>
        <v>3.679020868773402E-2</v>
      </c>
      <c r="AA10" s="17">
        <f t="shared" ref="AA10:AA18" si="10">I10</f>
        <v>0.85964737228225141</v>
      </c>
      <c r="AB10" s="17">
        <f t="shared" ref="AB10:AB18" si="11">J10</f>
        <v>4.7680105668657397E-3</v>
      </c>
      <c r="AC10" s="17">
        <f t="shared" ref="AC10:AC18" si="12">K10</f>
        <v>0.17931369648880299</v>
      </c>
      <c r="AD10" s="18"/>
      <c r="AE10" s="17">
        <f t="shared" ref="AE10:AN10" si="13">B37</f>
        <v>0.86069900561251866</v>
      </c>
      <c r="AF10" s="17">
        <f t="shared" si="13"/>
        <v>-3.005477350648134</v>
      </c>
      <c r="AG10" s="17">
        <f t="shared" si="13"/>
        <v>6.612994832406377E-2</v>
      </c>
      <c r="AH10" s="17">
        <f t="shared" si="13"/>
        <v>0.38659013555583638</v>
      </c>
      <c r="AI10" s="17">
        <f t="shared" si="13"/>
        <v>9.2923914345809391E-2</v>
      </c>
      <c r="AJ10" s="17">
        <f t="shared" si="13"/>
        <v>0.64438440088771765</v>
      </c>
      <c r="AK10" s="17">
        <f t="shared" si="13"/>
        <v>6.9213390881520648E-2</v>
      </c>
      <c r="AL10" s="17">
        <f t="shared" si="13"/>
        <v>0.7729700251028232</v>
      </c>
      <c r="AM10" s="17">
        <f t="shared" si="13"/>
        <v>6.4841822266907642E-2</v>
      </c>
      <c r="AN10" s="17">
        <f t="shared" si="13"/>
        <v>0.17608103463170491</v>
      </c>
      <c r="AO10" s="18"/>
      <c r="AP10" s="17">
        <f t="shared" ref="AP10:AY10" si="14">M65</f>
        <v>0.11575521976793531</v>
      </c>
      <c r="AQ10" s="17">
        <f t="shared" si="14"/>
        <v>-0.42891985556645712</v>
      </c>
      <c r="AR10" s="17">
        <f t="shared" si="14"/>
        <v>1.9499295681603701E-3</v>
      </c>
      <c r="AS10" s="17">
        <f t="shared" si="14"/>
        <v>5.7829322319184473E-2</v>
      </c>
      <c r="AT10" s="17">
        <f t="shared" si="14"/>
        <v>3.3407406238288903E-2</v>
      </c>
      <c r="AU10" s="17">
        <f t="shared" si="14"/>
        <v>9.7481611142006735E-2</v>
      </c>
      <c r="AV10" s="17">
        <f t="shared" si="14"/>
        <v>9.5291989751165943E-3</v>
      </c>
      <c r="AW10" s="17">
        <f t="shared" si="14"/>
        <v>0.1129833543323175</v>
      </c>
      <c r="AX10" s="17">
        <f t="shared" si="14"/>
        <v>1.3355990414316359E-6</v>
      </c>
      <c r="AY10" s="17">
        <f t="shared" si="14"/>
        <v>1.8865888210099688E-2</v>
      </c>
      <c r="AZ10" s="6"/>
    </row>
    <row r="11" spans="2:52" x14ac:dyDescent="0.25">
      <c r="B11">
        <f>[1]elasticities!C4</f>
        <v>2.4626232840784388</v>
      </c>
      <c r="C11">
        <f>[1]elasticities!D4</f>
        <v>5.86055261298291</v>
      </c>
      <c r="D11">
        <f>[1]elasticities!E4</f>
        <v>-16.184314553412051</v>
      </c>
      <c r="E11">
        <f>[1]elasticities!F4</f>
        <v>1.189363746493902</v>
      </c>
      <c r="F11">
        <f>[1]elasticities!G4</f>
        <v>0.46629446707074218</v>
      </c>
      <c r="G11">
        <f>[1]elasticities!H4</f>
        <v>2.0181057663396031</v>
      </c>
      <c r="H11">
        <f>[1]elasticities!I4</f>
        <v>0.121798159198494</v>
      </c>
      <c r="I11">
        <f>[1]elasticities!J4</f>
        <v>1.917397680836632</v>
      </c>
      <c r="J11">
        <f>[1]elasticities!K4</f>
        <v>1.6286763388062349E-2</v>
      </c>
      <c r="K11">
        <f>[1]elasticities!L4</f>
        <v>0.50221631817682522</v>
      </c>
      <c r="M11" s="6"/>
      <c r="N11" s="6" t="s">
        <v>156</v>
      </c>
      <c r="O11" s="11">
        <v>1</v>
      </c>
      <c r="P11" s="11">
        <v>0</v>
      </c>
      <c r="Q11" s="11">
        <v>1</v>
      </c>
      <c r="R11" s="11">
        <v>0</v>
      </c>
      <c r="S11" s="6"/>
      <c r="T11" s="17">
        <f t="shared" si="3"/>
        <v>2.4626232840784388</v>
      </c>
      <c r="U11" s="17">
        <f t="shared" si="4"/>
        <v>5.86055261298291</v>
      </c>
      <c r="V11" s="17">
        <f t="shared" si="5"/>
        <v>-16.184314553412051</v>
      </c>
      <c r="W11" s="17">
        <f t="shared" si="6"/>
        <v>1.189363746493902</v>
      </c>
      <c r="X11" s="17">
        <f t="shared" si="7"/>
        <v>0.46629446707074218</v>
      </c>
      <c r="Y11" s="17">
        <f t="shared" si="8"/>
        <v>2.0181057663396031</v>
      </c>
      <c r="Z11" s="17">
        <f t="shared" si="9"/>
        <v>0.121798159198494</v>
      </c>
      <c r="AA11" s="17">
        <f t="shared" si="10"/>
        <v>1.917397680836632</v>
      </c>
      <c r="AB11" s="17">
        <f t="shared" si="11"/>
        <v>1.6286763388062349E-2</v>
      </c>
      <c r="AC11" s="17">
        <f t="shared" si="12"/>
        <v>0.50221631817682522</v>
      </c>
      <c r="AD11" s="18"/>
      <c r="AE11" s="17">
        <f t="shared" ref="AE11:AN11" si="15">B38</f>
        <v>11.238759328685781</v>
      </c>
      <c r="AF11" s="17">
        <f t="shared" si="15"/>
        <v>16.709307494812951</v>
      </c>
      <c r="AG11" s="19">
        <f t="shared" si="15"/>
        <v>-109.7691366047268</v>
      </c>
      <c r="AH11" s="17">
        <f t="shared" si="15"/>
        <v>10.327869192624149</v>
      </c>
      <c r="AI11" s="17">
        <f t="shared" si="15"/>
        <v>10.053517215973329</v>
      </c>
      <c r="AJ11" s="17">
        <f t="shared" si="15"/>
        <v>12.650223668597651</v>
      </c>
      <c r="AK11" s="17">
        <f t="shared" si="15"/>
        <v>10.407454374829969</v>
      </c>
      <c r="AL11" s="17">
        <f t="shared" si="15"/>
        <v>11.10762515623928</v>
      </c>
      <c r="AM11" s="17">
        <f t="shared" si="15"/>
        <v>9.7397835350100106</v>
      </c>
      <c r="AN11" s="17">
        <f t="shared" si="15"/>
        <v>9.6144354647912156</v>
      </c>
      <c r="AO11" s="18"/>
      <c r="AP11" s="17">
        <f t="shared" ref="AP11:AY11" si="16">M66</f>
        <v>0.44230464593194307</v>
      </c>
      <c r="AQ11" s="17">
        <f t="shared" si="16"/>
        <v>0.74823041080878894</v>
      </c>
      <c r="AR11" s="17">
        <f t="shared" si="16"/>
        <v>-2.331911902677704</v>
      </c>
      <c r="AS11" s="17">
        <f t="shared" si="16"/>
        <v>0.28880487821936052</v>
      </c>
      <c r="AT11" s="17">
        <f t="shared" si="16"/>
        <v>7.4621702299874264E-3</v>
      </c>
      <c r="AU11" s="17">
        <f t="shared" si="16"/>
        <v>0.27089507436172511</v>
      </c>
      <c r="AV11" s="17">
        <f t="shared" si="16"/>
        <v>3.3590642681208662E-4</v>
      </c>
      <c r="AW11" s="17">
        <f t="shared" si="16"/>
        <v>0.32886055266831671</v>
      </c>
      <c r="AX11" s="17">
        <f t="shared" si="16"/>
        <v>1.0224762030890921E-5</v>
      </c>
      <c r="AY11" s="17">
        <f t="shared" si="16"/>
        <v>2.191147408481794E-4</v>
      </c>
      <c r="AZ11" s="6"/>
    </row>
    <row r="12" spans="2:52" x14ac:dyDescent="0.25">
      <c r="B12">
        <f>[1]elasticities!C5</f>
        <v>1.9068739629658951</v>
      </c>
      <c r="C12">
        <f>[1]elasticities!D5</f>
        <v>4.6498363869020594</v>
      </c>
      <c r="D12">
        <f>[1]elasticities!E5</f>
        <v>6.1831848663402959E-2</v>
      </c>
      <c r="E12">
        <f>[1]elasticities!F5</f>
        <v>-10.16854165964174</v>
      </c>
      <c r="F12">
        <f>[1]elasticities!G5</f>
        <v>0.28989805374799382</v>
      </c>
      <c r="G12">
        <f>[1]elasticities!H5</f>
        <v>1.4589744103074569</v>
      </c>
      <c r="H12">
        <f>[1]elasticities!I5</f>
        <v>7.5924566665735882E-2</v>
      </c>
      <c r="I12">
        <f>[1]elasticities!J5</f>
        <v>1.48409619401908</v>
      </c>
      <c r="J12">
        <f>[1]elasticities!K5</f>
        <v>9.8149561575273155E-3</v>
      </c>
      <c r="K12">
        <f>[1]elasticities!L5</f>
        <v>0.36947640795964592</v>
      </c>
      <c r="M12" s="6"/>
      <c r="N12" s="6" t="s">
        <v>157</v>
      </c>
      <c r="O12" s="11">
        <v>0</v>
      </c>
      <c r="P12" s="11">
        <v>1</v>
      </c>
      <c r="Q12" s="11">
        <v>1</v>
      </c>
      <c r="R12" s="11">
        <v>1</v>
      </c>
      <c r="S12" s="6"/>
      <c r="T12" s="17">
        <f t="shared" si="3"/>
        <v>1.9068739629658951</v>
      </c>
      <c r="U12" s="17">
        <f t="shared" si="4"/>
        <v>4.6498363869020594</v>
      </c>
      <c r="V12" s="17">
        <f t="shared" si="5"/>
        <v>6.1831848663402959E-2</v>
      </c>
      <c r="W12" s="17">
        <f t="shared" si="6"/>
        <v>-10.16854165964174</v>
      </c>
      <c r="X12" s="17">
        <f t="shared" si="7"/>
        <v>0.28989805374799382</v>
      </c>
      <c r="Y12" s="17">
        <f t="shared" si="8"/>
        <v>1.4589744103074569</v>
      </c>
      <c r="Z12" s="17">
        <f t="shared" si="9"/>
        <v>7.5924566665735882E-2</v>
      </c>
      <c r="AA12" s="17">
        <f t="shared" si="10"/>
        <v>1.48409619401908</v>
      </c>
      <c r="AB12" s="17">
        <f t="shared" si="11"/>
        <v>9.8149561575273155E-3</v>
      </c>
      <c r="AC12" s="17">
        <f t="shared" si="12"/>
        <v>0.36947640795964592</v>
      </c>
      <c r="AD12" s="18"/>
      <c r="AE12" s="17">
        <f t="shared" ref="AE12:AN12" si="17">B39</f>
        <v>1.4438192704413639</v>
      </c>
      <c r="AF12" s="17">
        <f t="shared" si="17"/>
        <v>3.404231288437026</v>
      </c>
      <c r="AG12" s="17">
        <f t="shared" si="17"/>
        <v>0.35993058453477977</v>
      </c>
      <c r="AH12" s="17">
        <f t="shared" si="17"/>
        <v>-9.4175225410881627</v>
      </c>
      <c r="AI12" s="17">
        <f t="shared" si="17"/>
        <v>0.47053800813211871</v>
      </c>
      <c r="AJ12" s="17">
        <f t="shared" si="17"/>
        <v>1.372063944056962</v>
      </c>
      <c r="AK12" s="17">
        <f t="shared" si="17"/>
        <v>0.37671307582974162</v>
      </c>
      <c r="AL12" s="17">
        <f t="shared" si="17"/>
        <v>1.277457307946456</v>
      </c>
      <c r="AM12" s="17">
        <f t="shared" si="17"/>
        <v>0.35254882415486338</v>
      </c>
      <c r="AN12" s="17">
        <f t="shared" si="17"/>
        <v>0.63306711001951788</v>
      </c>
      <c r="AO12" s="18"/>
      <c r="AP12" s="17">
        <f t="shared" ref="AP12:AY12" si="18">M67</f>
        <v>0.2824260978328238</v>
      </c>
      <c r="AQ12" s="17">
        <f t="shared" si="18"/>
        <v>0.41411514722687193</v>
      </c>
      <c r="AR12" s="17">
        <f t="shared" si="18"/>
        <v>5.3896567482157884E-3</v>
      </c>
      <c r="AS12" s="17">
        <f t="shared" si="18"/>
        <v>-1.090591356818168</v>
      </c>
      <c r="AT12" s="17">
        <f t="shared" si="18"/>
        <v>2.90770383189295E-2</v>
      </c>
      <c r="AU12" s="17">
        <f t="shared" si="18"/>
        <v>0.1718333663366052</v>
      </c>
      <c r="AV12" s="17">
        <f t="shared" si="18"/>
        <v>2.549750912813523E-2</v>
      </c>
      <c r="AW12" s="17">
        <f t="shared" si="18"/>
        <v>9.7086720341585844E-2</v>
      </c>
      <c r="AX12" s="17">
        <f t="shared" si="18"/>
        <v>1.281201902502857E-6</v>
      </c>
      <c r="AY12" s="17">
        <f t="shared" si="18"/>
        <v>8.5550766197967393E-2</v>
      </c>
      <c r="AZ12" s="6"/>
    </row>
    <row r="13" spans="2:52" x14ac:dyDescent="0.25">
      <c r="B13">
        <f>[1]elasticities!C6</f>
        <v>2.239486928095983</v>
      </c>
      <c r="C13">
        <f>[1]elasticities!D6</f>
        <v>5.4049553171362783</v>
      </c>
      <c r="D13">
        <f>[1]elasticities!E6</f>
        <v>8.8606942117320564E-2</v>
      </c>
      <c r="E13">
        <f>[1]elasticities!F6</f>
        <v>1.0596324548756499</v>
      </c>
      <c r="F13">
        <f>[1]elasticities!G6</f>
        <v>-14.06668769325929</v>
      </c>
      <c r="G13">
        <f>[1]elasticities!H6</f>
        <v>1.8908582605949189</v>
      </c>
      <c r="H13">
        <f>[1]elasticities!I6</f>
        <v>0.1183329833873753</v>
      </c>
      <c r="I13">
        <f>[1]elasticities!J6</f>
        <v>1.76860906893471</v>
      </c>
      <c r="J13">
        <f>[1]elasticities!K6</f>
        <v>1.2059170066059249E-2</v>
      </c>
      <c r="K13">
        <f>[1]elasticities!L6</f>
        <v>0.43593397222135949</v>
      </c>
      <c r="M13" s="6"/>
      <c r="N13" s="6" t="s">
        <v>157</v>
      </c>
      <c r="O13" s="11">
        <v>1</v>
      </c>
      <c r="P13" s="11">
        <v>0</v>
      </c>
      <c r="Q13" s="11">
        <v>1</v>
      </c>
      <c r="R13" s="11">
        <v>0</v>
      </c>
      <c r="S13" s="6"/>
      <c r="T13" s="17">
        <f t="shared" si="3"/>
        <v>2.239486928095983</v>
      </c>
      <c r="U13" s="17">
        <f t="shared" si="4"/>
        <v>5.4049553171362783</v>
      </c>
      <c r="V13" s="17">
        <f t="shared" si="5"/>
        <v>8.8606942117320564E-2</v>
      </c>
      <c r="W13" s="17">
        <f t="shared" si="6"/>
        <v>1.0596324548756499</v>
      </c>
      <c r="X13" s="17">
        <f t="shared" si="7"/>
        <v>-14.06668769325929</v>
      </c>
      <c r="Y13" s="17">
        <f t="shared" si="8"/>
        <v>1.8908582605949189</v>
      </c>
      <c r="Z13" s="17">
        <f t="shared" si="9"/>
        <v>0.1183329833873753</v>
      </c>
      <c r="AA13" s="17">
        <f t="shared" si="10"/>
        <v>1.76860906893471</v>
      </c>
      <c r="AB13" s="17">
        <f t="shared" si="11"/>
        <v>1.2059170066059249E-2</v>
      </c>
      <c r="AC13" s="17">
        <f t="shared" si="12"/>
        <v>0.43593397222135949</v>
      </c>
      <c r="AD13" s="18"/>
      <c r="AE13" s="17">
        <f t="shared" ref="AE13:AN13" si="19">B40</f>
        <v>5.277289060502973</v>
      </c>
      <c r="AF13" s="17">
        <f t="shared" si="19"/>
        <v>6.9582664180468168</v>
      </c>
      <c r="AG13" s="17">
        <f t="shared" si="19"/>
        <v>2.9794171631379212</v>
      </c>
      <c r="AH13" s="17">
        <f t="shared" si="19"/>
        <v>4.0012895143272944</v>
      </c>
      <c r="AI13" s="17">
        <f t="shared" si="19"/>
        <v>-39.229488222697519</v>
      </c>
      <c r="AJ13" s="17">
        <f t="shared" si="19"/>
        <v>4.8490872374219016</v>
      </c>
      <c r="AK13" s="17">
        <f t="shared" si="19"/>
        <v>3.118338512844979</v>
      </c>
      <c r="AL13" s="17">
        <f t="shared" si="19"/>
        <v>4.1428323395523394</v>
      </c>
      <c r="AM13" s="17">
        <f t="shared" si="19"/>
        <v>2.9182871757879441</v>
      </c>
      <c r="AN13" s="17">
        <f t="shared" si="19"/>
        <v>3.1209108771493361</v>
      </c>
      <c r="AO13" s="18"/>
      <c r="AP13" s="17">
        <f t="shared" ref="AP13:AY13" si="20">M68</f>
        <v>0.22647494748687899</v>
      </c>
      <c r="AQ13" s="17">
        <f t="shared" si="20"/>
        <v>1.4360548217898781</v>
      </c>
      <c r="AR13" s="17">
        <f t="shared" si="20"/>
        <v>8.3594361082062912E-4</v>
      </c>
      <c r="AS13" s="17">
        <f t="shared" si="20"/>
        <v>0.17454419797587381</v>
      </c>
      <c r="AT13" s="17">
        <f t="shared" si="20"/>
        <v>-2.843087064622265</v>
      </c>
      <c r="AU13" s="17">
        <f t="shared" si="20"/>
        <v>0.18284735231367569</v>
      </c>
      <c r="AV13" s="17">
        <f t="shared" si="20"/>
        <v>6.4211985309282525E-4</v>
      </c>
      <c r="AW13" s="17">
        <f t="shared" si="20"/>
        <v>0.50357792074140484</v>
      </c>
      <c r="AX13" s="17">
        <f t="shared" si="20"/>
        <v>4.9049178225708061E-9</v>
      </c>
      <c r="AY13" s="17">
        <f t="shared" si="20"/>
        <v>7.2576619875108217E-2</v>
      </c>
      <c r="AZ13" s="6"/>
    </row>
    <row r="14" spans="2:52" x14ac:dyDescent="0.25">
      <c r="B14">
        <f>[1]elasticities!C7</f>
        <v>1.7401609779672931</v>
      </c>
      <c r="C14">
        <f>[1]elasticities!D7</f>
        <v>4.2060150206078326</v>
      </c>
      <c r="D14">
        <f>[1]elasticities!E7</f>
        <v>5.0691734154724888E-2</v>
      </c>
      <c r="E14">
        <f>[1]elasticities!F7</f>
        <v>0.70492573377215195</v>
      </c>
      <c r="F14">
        <f>[1]elasticities!G7</f>
        <v>0.24994514983304991</v>
      </c>
      <c r="G14">
        <f>[1]elasticities!H7</f>
        <v>-9.8024481820156097</v>
      </c>
      <c r="H14">
        <f>[1]elasticities!I7</f>
        <v>6.1610262181431563E-2</v>
      </c>
      <c r="I14">
        <f>[1]elasticities!J7</f>
        <v>1.3363829350997429</v>
      </c>
      <c r="J14">
        <f>[1]elasticities!K7</f>
        <v>6.9914463520867349E-3</v>
      </c>
      <c r="K14">
        <f>[1]elasticities!L7</f>
        <v>0.29884662707968018</v>
      </c>
      <c r="M14" s="6"/>
      <c r="N14" s="6" t="s">
        <v>157</v>
      </c>
      <c r="O14" s="11">
        <v>1</v>
      </c>
      <c r="P14" s="11">
        <v>1</v>
      </c>
      <c r="Q14" s="11">
        <v>0</v>
      </c>
      <c r="R14" s="11">
        <v>0</v>
      </c>
      <c r="S14" s="6"/>
      <c r="T14" s="17">
        <f t="shared" si="3"/>
        <v>1.7401609779672931</v>
      </c>
      <c r="U14" s="17">
        <f t="shared" si="4"/>
        <v>4.2060150206078326</v>
      </c>
      <c r="V14" s="17">
        <f t="shared" si="5"/>
        <v>5.0691734154724888E-2</v>
      </c>
      <c r="W14" s="17">
        <f t="shared" si="6"/>
        <v>0.70492573377215195</v>
      </c>
      <c r="X14" s="17">
        <f t="shared" si="7"/>
        <v>0.24994514983304991</v>
      </c>
      <c r="Y14" s="17">
        <f t="shared" si="8"/>
        <v>-9.8024481820156097</v>
      </c>
      <c r="Z14" s="17">
        <f t="shared" si="9"/>
        <v>6.1610262181431563E-2</v>
      </c>
      <c r="AA14" s="17">
        <f t="shared" si="10"/>
        <v>1.3363829350997429</v>
      </c>
      <c r="AB14" s="17">
        <f t="shared" si="11"/>
        <v>6.9914463520867349E-3</v>
      </c>
      <c r="AC14" s="17">
        <f t="shared" si="12"/>
        <v>0.29884662707968018</v>
      </c>
      <c r="AD14" s="18"/>
      <c r="AE14" s="17">
        <f t="shared" ref="AE14:AN14" si="21">B41</f>
        <v>1.5628564499188109</v>
      </c>
      <c r="AF14" s="17">
        <f t="shared" si="21"/>
        <v>2.8282077208198051</v>
      </c>
      <c r="AG14" s="17">
        <f t="shared" si="21"/>
        <v>0.2197375213720888</v>
      </c>
      <c r="AH14" s="17">
        <f t="shared" si="21"/>
        <v>0.68386809998068177</v>
      </c>
      <c r="AI14" s="17">
        <f t="shared" si="21"/>
        <v>0.28421875004072539</v>
      </c>
      <c r="AJ14" s="17">
        <f t="shared" si="21"/>
        <v>-8.4969072186678876</v>
      </c>
      <c r="AK14" s="17">
        <f t="shared" si="21"/>
        <v>0.2299832276222816</v>
      </c>
      <c r="AL14" s="17">
        <f t="shared" si="21"/>
        <v>1.0029226183447471</v>
      </c>
      <c r="AM14" s="17">
        <f t="shared" si="21"/>
        <v>0.21522902709833369</v>
      </c>
      <c r="AN14" s="17">
        <f t="shared" si="21"/>
        <v>0.55905404156900762</v>
      </c>
      <c r="AO14" s="18"/>
      <c r="AP14" s="17">
        <f t="shared" ref="AP14:AY14" si="22">M69</f>
        <v>0.1454113944500092</v>
      </c>
      <c r="AQ14" s="17">
        <f t="shared" si="22"/>
        <v>0.39924263758406731</v>
      </c>
      <c r="AR14" s="17">
        <f t="shared" si="22"/>
        <v>2.891338208410667E-3</v>
      </c>
      <c r="AS14" s="17">
        <f t="shared" si="22"/>
        <v>9.8276278601644396E-2</v>
      </c>
      <c r="AT14" s="17">
        <f t="shared" si="22"/>
        <v>1.7421062237442109E-2</v>
      </c>
      <c r="AU14" s="17">
        <f t="shared" si="22"/>
        <v>-0.97157562763235317</v>
      </c>
      <c r="AV14" s="17">
        <f t="shared" si="22"/>
        <v>4.2268440686609392E-2</v>
      </c>
      <c r="AW14" s="17">
        <f t="shared" si="22"/>
        <v>0.12398358368140221</v>
      </c>
      <c r="AX14" s="17">
        <f t="shared" si="22"/>
        <v>3.649002244779725E-6</v>
      </c>
      <c r="AY14" s="17">
        <f t="shared" si="22"/>
        <v>3.3323730299326428E-2</v>
      </c>
      <c r="AZ14" s="6"/>
    </row>
    <row r="15" spans="2:52" x14ac:dyDescent="0.25">
      <c r="B15">
        <f>[1]elasticities!C8</f>
        <v>2.1934107791622339</v>
      </c>
      <c r="C15">
        <f>[1]elasticities!D8</f>
        <v>5.8316498097148708</v>
      </c>
      <c r="D15">
        <f>[1]elasticities!E8</f>
        <v>0.1020277419339374</v>
      </c>
      <c r="E15">
        <f>[1]elasticities!F8</f>
        <v>1.223382707314479</v>
      </c>
      <c r="F15">
        <f>[1]elasticities!G8</f>
        <v>0.52164599527344546</v>
      </c>
      <c r="G15">
        <f>[1]elasticities!H8</f>
        <v>2.054647774240892</v>
      </c>
      <c r="H15">
        <f>[1]elasticities!I8</f>
        <v>-16.821592707416691</v>
      </c>
      <c r="I15">
        <f>[1]elasticities!J8</f>
        <v>1.966965003315075</v>
      </c>
      <c r="J15">
        <f>[1]elasticities!K8</f>
        <v>1.7917808690437249E-2</v>
      </c>
      <c r="K15">
        <f>[1]elasticities!L8</f>
        <v>0.54574136471611912</v>
      </c>
      <c r="M15" s="6"/>
      <c r="N15" s="6" t="s">
        <v>158</v>
      </c>
      <c r="O15" s="11">
        <v>0</v>
      </c>
      <c r="P15" s="11">
        <v>0</v>
      </c>
      <c r="Q15" s="11">
        <v>1</v>
      </c>
      <c r="R15" s="11">
        <v>1</v>
      </c>
      <c r="S15" s="6"/>
      <c r="T15" s="17">
        <f t="shared" si="3"/>
        <v>2.1934107791622339</v>
      </c>
      <c r="U15" s="17">
        <f t="shared" si="4"/>
        <v>5.8316498097148708</v>
      </c>
      <c r="V15" s="17">
        <f t="shared" si="5"/>
        <v>0.1020277419339374</v>
      </c>
      <c r="W15" s="17">
        <f t="shared" si="6"/>
        <v>1.223382707314479</v>
      </c>
      <c r="X15" s="17">
        <f t="shared" si="7"/>
        <v>0.52164599527344546</v>
      </c>
      <c r="Y15" s="17">
        <f t="shared" si="8"/>
        <v>2.054647774240892</v>
      </c>
      <c r="Z15" s="17">
        <f t="shared" si="9"/>
        <v>-16.821592707416691</v>
      </c>
      <c r="AA15" s="17">
        <f t="shared" si="10"/>
        <v>1.966965003315075</v>
      </c>
      <c r="AB15" s="17">
        <f t="shared" si="11"/>
        <v>1.7917808690437249E-2</v>
      </c>
      <c r="AC15" s="17">
        <f t="shared" si="12"/>
        <v>0.54574136471611912</v>
      </c>
      <c r="AD15" s="18"/>
      <c r="AE15" s="17">
        <f t="shared" ref="AE15:AN15" si="23">B42</f>
        <v>11.238759328685781</v>
      </c>
      <c r="AF15" s="17">
        <f t="shared" si="23"/>
        <v>16.709307494812951</v>
      </c>
      <c r="AG15" s="17">
        <f t="shared" si="23"/>
        <v>9.9438043885278304</v>
      </c>
      <c r="AH15" s="17">
        <f t="shared" si="23"/>
        <v>10.327869192624149</v>
      </c>
      <c r="AI15" s="17">
        <f t="shared" si="23"/>
        <v>10.053517215973329</v>
      </c>
      <c r="AJ15" s="17">
        <f t="shared" si="23"/>
        <v>12.650223668597651</v>
      </c>
      <c r="AK15" s="17">
        <f t="shared" si="23"/>
        <v>-114.8873445555887</v>
      </c>
      <c r="AL15" s="17">
        <f t="shared" si="23"/>
        <v>11.10762515623928</v>
      </c>
      <c r="AM15" s="17">
        <f t="shared" si="23"/>
        <v>9.7397835350100106</v>
      </c>
      <c r="AN15" s="17">
        <f t="shared" si="23"/>
        <v>9.6144354647912156</v>
      </c>
      <c r="AO15" s="18"/>
      <c r="AP15" s="17">
        <f t="shared" ref="AP15:AY15" si="24">M70</f>
        <v>0.49103194180079379</v>
      </c>
      <c r="AQ15" s="17">
        <f t="shared" si="24"/>
        <v>0.59346554525426731</v>
      </c>
      <c r="AR15" s="17">
        <f t="shared" si="24"/>
        <v>5.4518135834308952E-5</v>
      </c>
      <c r="AS15" s="17">
        <f t="shared" si="24"/>
        <v>0.2217501170230228</v>
      </c>
      <c r="AT15" s="17">
        <f t="shared" si="24"/>
        <v>9.3030841899410896E-4</v>
      </c>
      <c r="AU15" s="17">
        <f t="shared" si="24"/>
        <v>0.64274857717439593</v>
      </c>
      <c r="AV15" s="17">
        <f t="shared" si="24"/>
        <v>-2.4266647777457271</v>
      </c>
      <c r="AW15" s="17">
        <f t="shared" si="24"/>
        <v>9.9312763377994578E-2</v>
      </c>
      <c r="AX15" s="17">
        <f t="shared" si="24"/>
        <v>3.9501496828073821E-4</v>
      </c>
      <c r="AY15" s="17">
        <f t="shared" si="24"/>
        <v>7.1889865654566718E-2</v>
      </c>
      <c r="AZ15" s="6"/>
    </row>
    <row r="16" spans="2:52" x14ac:dyDescent="0.25">
      <c r="B16">
        <f>[1]elasticities!C9</f>
        <v>1.620572897173798</v>
      </c>
      <c r="C16">
        <f>[1]elasticities!D9</f>
        <v>4.1165568705388402</v>
      </c>
      <c r="D16">
        <f>[1]elasticities!E9</f>
        <v>4.852263112518812E-2</v>
      </c>
      <c r="E16">
        <f>[1]elasticities!F9</f>
        <v>0.72243147817066611</v>
      </c>
      <c r="F16">
        <f>[1]elasticities!G9</f>
        <v>0.23553557159225499</v>
      </c>
      <c r="G16">
        <f>[1]elasticities!H9</f>
        <v>1.3463867858008871</v>
      </c>
      <c r="H16">
        <f>[1]elasticities!I9</f>
        <v>5.9422542114945062E-2</v>
      </c>
      <c r="I16">
        <f>[1]elasticities!J9</f>
        <v>-8.1769519735500928</v>
      </c>
      <c r="J16">
        <f>[1]elasticities!K9</f>
        <v>7.1778849170554219E-3</v>
      </c>
      <c r="K16">
        <f>[1]elasticities!L9</f>
        <v>0.26005469190631231</v>
      </c>
      <c r="M16" s="6"/>
      <c r="N16" s="6" t="s">
        <v>158</v>
      </c>
      <c r="O16" s="11">
        <v>1</v>
      </c>
      <c r="P16" s="11">
        <v>1</v>
      </c>
      <c r="Q16" s="11">
        <v>0</v>
      </c>
      <c r="R16" s="11">
        <v>0</v>
      </c>
      <c r="S16" s="6"/>
      <c r="T16" s="17">
        <f t="shared" si="3"/>
        <v>1.620572897173798</v>
      </c>
      <c r="U16" s="17">
        <f t="shared" si="4"/>
        <v>4.1165568705388402</v>
      </c>
      <c r="V16" s="17">
        <f t="shared" si="5"/>
        <v>4.852263112518812E-2</v>
      </c>
      <c r="W16" s="17">
        <f t="shared" si="6"/>
        <v>0.72243147817066611</v>
      </c>
      <c r="X16" s="17">
        <f t="shared" si="7"/>
        <v>0.23553557159225499</v>
      </c>
      <c r="Y16" s="17">
        <f t="shared" si="8"/>
        <v>1.3463867858008871</v>
      </c>
      <c r="Z16" s="17">
        <f t="shared" si="9"/>
        <v>5.9422542114945062E-2</v>
      </c>
      <c r="AA16" s="17">
        <f t="shared" si="10"/>
        <v>-8.1769519735500928</v>
      </c>
      <c r="AB16" s="17">
        <f t="shared" si="11"/>
        <v>7.1778849170554219E-3</v>
      </c>
      <c r="AC16" s="17">
        <f t="shared" si="12"/>
        <v>0.26005469190631231</v>
      </c>
      <c r="AD16" s="18"/>
      <c r="AE16" s="17">
        <f t="shared" ref="AE16:AN16" si="25">B43</f>
        <v>1.294500990403155</v>
      </c>
      <c r="AF16" s="17">
        <f t="shared" si="25"/>
        <v>3.1105362303416761</v>
      </c>
      <c r="AG16" s="17">
        <f t="shared" si="25"/>
        <v>0.1769023323631326</v>
      </c>
      <c r="AH16" s="17">
        <f t="shared" si="25"/>
        <v>0.58378202094307086</v>
      </c>
      <c r="AI16" s="17">
        <f t="shared" si="25"/>
        <v>0.22263652359096001</v>
      </c>
      <c r="AJ16" s="17">
        <f t="shared" si="25"/>
        <v>0.91954661974967078</v>
      </c>
      <c r="AK16" s="17">
        <f t="shared" si="25"/>
        <v>0.18515076131167571</v>
      </c>
      <c r="AL16" s="17">
        <f t="shared" si="25"/>
        <v>-6.9197776267034712</v>
      </c>
      <c r="AM16" s="17">
        <f t="shared" si="25"/>
        <v>0.1732733587901803</v>
      </c>
      <c r="AN16" s="17">
        <f t="shared" si="25"/>
        <v>0.4892689895402616</v>
      </c>
      <c r="AO16" s="18"/>
      <c r="AP16" s="17">
        <f t="shared" ref="AP16:AY16" si="26">M71</f>
        <v>0.1193411810300611</v>
      </c>
      <c r="AQ16" s="17">
        <f t="shared" si="26"/>
        <v>0.49289038516532219</v>
      </c>
      <c r="AR16" s="17">
        <f t="shared" si="26"/>
        <v>3.738791389385104E-3</v>
      </c>
      <c r="AS16" s="17">
        <f t="shared" si="26"/>
        <v>5.9145635107377408E-2</v>
      </c>
      <c r="AT16" s="17">
        <f t="shared" si="26"/>
        <v>5.1106283662190291E-2</v>
      </c>
      <c r="AU16" s="17">
        <f t="shared" si="26"/>
        <v>0.1320644265183657</v>
      </c>
      <c r="AV16" s="17">
        <f t="shared" si="26"/>
        <v>6.9566769065652068E-3</v>
      </c>
      <c r="AW16" s="17">
        <f t="shared" si="26"/>
        <v>-0.88836479637652155</v>
      </c>
      <c r="AX16" s="17">
        <f t="shared" si="26"/>
        <v>2.3875365297999649E-6</v>
      </c>
      <c r="AY16" s="17">
        <f t="shared" si="26"/>
        <v>4.9153975727155602E-2</v>
      </c>
      <c r="AZ16" s="6"/>
    </row>
    <row r="17" spans="2:52" x14ac:dyDescent="0.25">
      <c r="B17">
        <f>[1]elasticities!C10</f>
        <v>2.3472044430677088</v>
      </c>
      <c r="C17">
        <f>[1]elasticities!D10</f>
        <v>6.2283599456101761</v>
      </c>
      <c r="D17">
        <f>[1]elasticities!E10</f>
        <v>0.112431924850161</v>
      </c>
      <c r="E17">
        <f>[1]elasticities!F10</f>
        <v>1.3033038793646929</v>
      </c>
      <c r="F17">
        <f>[1]elasticities!G10</f>
        <v>0.43809146474994198</v>
      </c>
      <c r="G17">
        <f>[1]elasticities!H10</f>
        <v>1.921448121163716</v>
      </c>
      <c r="H17">
        <f>[1]elasticities!I10</f>
        <v>0.14765977549141929</v>
      </c>
      <c r="I17">
        <f>[1]elasticities!J10</f>
        <v>1.958029385594245</v>
      </c>
      <c r="J17">
        <f>[1]elasticities!K10</f>
        <v>-16.25019858632001</v>
      </c>
      <c r="K17">
        <f>[1]elasticities!L10</f>
        <v>0.45576691543701209</v>
      </c>
      <c r="M17" s="6"/>
      <c r="N17" s="6" t="s">
        <v>159</v>
      </c>
      <c r="O17" s="11">
        <v>0</v>
      </c>
      <c r="P17" s="11">
        <v>1</v>
      </c>
      <c r="Q17" s="11">
        <v>1</v>
      </c>
      <c r="R17" s="11">
        <v>0</v>
      </c>
      <c r="S17" s="6"/>
      <c r="T17" s="17">
        <f t="shared" si="3"/>
        <v>2.3472044430677088</v>
      </c>
      <c r="U17" s="17">
        <f t="shared" si="4"/>
        <v>6.2283599456101761</v>
      </c>
      <c r="V17" s="17">
        <f t="shared" si="5"/>
        <v>0.112431924850161</v>
      </c>
      <c r="W17" s="17">
        <f t="shared" si="6"/>
        <v>1.3033038793646929</v>
      </c>
      <c r="X17" s="17">
        <f t="shared" si="7"/>
        <v>0.43809146474994198</v>
      </c>
      <c r="Y17" s="17">
        <f t="shared" si="8"/>
        <v>1.921448121163716</v>
      </c>
      <c r="Z17" s="17">
        <f t="shared" si="9"/>
        <v>0.14765977549141929</v>
      </c>
      <c r="AA17" s="17">
        <f t="shared" si="10"/>
        <v>1.958029385594245</v>
      </c>
      <c r="AB17" s="17">
        <f t="shared" si="11"/>
        <v>-16.25019858632001</v>
      </c>
      <c r="AC17" s="17">
        <f t="shared" si="12"/>
        <v>0.45576691543701209</v>
      </c>
      <c r="AD17" s="18"/>
      <c r="AE17" s="17">
        <f t="shared" ref="AE17:AN17" si="27">B44</f>
        <v>11.23681156849563</v>
      </c>
      <c r="AF17" s="17">
        <f t="shared" si="27"/>
        <v>16.72412298087578</v>
      </c>
      <c r="AG17" s="17">
        <f t="shared" si="27"/>
        <v>9.9420782733603321</v>
      </c>
      <c r="AH17" s="17">
        <f t="shared" si="27"/>
        <v>10.326166436191979</v>
      </c>
      <c r="AI17" s="17">
        <f t="shared" si="27"/>
        <v>10.05177156980171</v>
      </c>
      <c r="AJ17" s="17">
        <f t="shared" si="27"/>
        <v>12.6480245128186</v>
      </c>
      <c r="AK17" s="17">
        <f t="shared" si="27"/>
        <v>10.405647776052531</v>
      </c>
      <c r="AL17" s="17">
        <f t="shared" si="27"/>
        <v>11.10573544230987</v>
      </c>
      <c r="AM17" s="17">
        <f t="shared" si="27"/>
        <v>-107.5184764817393</v>
      </c>
      <c r="AN17" s="17">
        <f t="shared" si="27"/>
        <v>9.6131276381287432</v>
      </c>
      <c r="AO17" s="18"/>
      <c r="AP17" s="17">
        <f t="shared" ref="AP17:AY17" si="28">M72</f>
        <v>0.45355022445582888</v>
      </c>
      <c r="AQ17" s="17">
        <f t="shared" si="28"/>
        <v>5.9124573695013196E-3</v>
      </c>
      <c r="AR17" s="17">
        <f t="shared" si="28"/>
        <v>1.1795835355634051E-4</v>
      </c>
      <c r="AS17" s="17">
        <f t="shared" si="28"/>
        <v>7.9202061451318659E-4</v>
      </c>
      <c r="AT17" s="17">
        <f t="shared" si="28"/>
        <v>5.0512096926013174E-7</v>
      </c>
      <c r="AU17" s="17">
        <f t="shared" si="28"/>
        <v>3.9441355903627089E-3</v>
      </c>
      <c r="AV17" s="17">
        <f t="shared" si="28"/>
        <v>2.8078012395692839E-2</v>
      </c>
      <c r="AW17" s="17">
        <f t="shared" si="28"/>
        <v>2.4227358547006541E-3</v>
      </c>
      <c r="AX17" s="17">
        <f t="shared" si="28"/>
        <v>-0.54676125447750901</v>
      </c>
      <c r="AY17" s="17">
        <f t="shared" si="28"/>
        <v>4.2605258948564878E-3</v>
      </c>
      <c r="AZ17" s="6"/>
    </row>
    <row r="18" spans="2:52" x14ac:dyDescent="0.25">
      <c r="B18">
        <f>[1]elasticities!C11</f>
        <v>2.1968954242054042</v>
      </c>
      <c r="C18">
        <f>[1]elasticities!D11</f>
        <v>5.412702031753545</v>
      </c>
      <c r="D18">
        <f>[1]elasticities!E11</f>
        <v>8.0114262898482669E-2</v>
      </c>
      <c r="E18">
        <f>[1]elasticities!F11</f>
        <v>1.1337262421948151</v>
      </c>
      <c r="F18">
        <f>[1]elasticities!G11</f>
        <v>0.36595884599818401</v>
      </c>
      <c r="G18">
        <f>[1]elasticities!H11</f>
        <v>1.897903622245031</v>
      </c>
      <c r="H18">
        <f>[1]elasticities!I11</f>
        <v>0.1039269886736618</v>
      </c>
      <c r="I18">
        <f>[1]elasticities!J11</f>
        <v>1.6392740748440831</v>
      </c>
      <c r="J18">
        <f>[1]elasticities!K11</f>
        <v>1.053190562232395E-2</v>
      </c>
      <c r="K18">
        <f>[1]elasticities!L11</f>
        <v>-12.655110830424681</v>
      </c>
      <c r="M18" s="6"/>
      <c r="N18" s="6" t="s">
        <v>159</v>
      </c>
      <c r="O18" s="11">
        <v>1</v>
      </c>
      <c r="P18" s="11">
        <v>0</v>
      </c>
      <c r="Q18" s="11">
        <v>0</v>
      </c>
      <c r="R18" s="11">
        <v>0</v>
      </c>
      <c r="S18" s="6"/>
      <c r="T18" s="17">
        <f t="shared" si="3"/>
        <v>2.1968954242054042</v>
      </c>
      <c r="U18" s="17">
        <f t="shared" si="4"/>
        <v>5.412702031753545</v>
      </c>
      <c r="V18" s="17">
        <f t="shared" si="5"/>
        <v>8.0114262898482669E-2</v>
      </c>
      <c r="W18" s="17">
        <f t="shared" si="6"/>
        <v>1.1337262421948151</v>
      </c>
      <c r="X18" s="17">
        <f t="shared" si="7"/>
        <v>0.36595884599818401</v>
      </c>
      <c r="Y18" s="17">
        <f t="shared" si="8"/>
        <v>1.897903622245031</v>
      </c>
      <c r="Z18" s="17">
        <f t="shared" si="9"/>
        <v>0.1039269886736618</v>
      </c>
      <c r="AA18" s="17">
        <f t="shared" si="10"/>
        <v>1.6392740748440831</v>
      </c>
      <c r="AB18" s="17">
        <f t="shared" si="11"/>
        <v>1.053190562232395E-2</v>
      </c>
      <c r="AC18" s="17">
        <f t="shared" si="12"/>
        <v>-12.655110830424681</v>
      </c>
      <c r="AD18" s="18"/>
      <c r="AE18" s="17">
        <f t="shared" ref="AE18:AN18" si="29">B45</f>
        <v>2.309184952103235</v>
      </c>
      <c r="AF18" s="17">
        <f t="shared" si="29"/>
        <v>3.537555732363368</v>
      </c>
      <c r="AG18" s="17">
        <f t="shared" si="29"/>
        <v>0.76445905634650491</v>
      </c>
      <c r="AH18" s="17">
        <f t="shared" si="29"/>
        <v>1.444349080952626</v>
      </c>
      <c r="AI18" s="17">
        <f t="shared" si="29"/>
        <v>0.83733360050531636</v>
      </c>
      <c r="AJ18" s="17">
        <f t="shared" si="29"/>
        <v>2.5590467257422689</v>
      </c>
      <c r="AK18" s="17">
        <f t="shared" si="29"/>
        <v>0.80010350560905485</v>
      </c>
      <c r="AL18" s="17">
        <f t="shared" si="29"/>
        <v>2.4426755669915852</v>
      </c>
      <c r="AM18" s="17">
        <f t="shared" si="29"/>
        <v>0.74880248484739775</v>
      </c>
      <c r="AN18" s="17">
        <f t="shared" si="29"/>
        <v>-14.878397105929031</v>
      </c>
      <c r="AO18" s="18"/>
      <c r="AP18" s="17">
        <f t="shared" ref="AP18:AY18" si="30">M73</f>
        <v>0.43110296221348732</v>
      </c>
      <c r="AQ18" s="17">
        <f t="shared" si="30"/>
        <v>0.4518469207200721</v>
      </c>
      <c r="AR18" s="17">
        <f t="shared" si="30"/>
        <v>1.3676319407457059E-5</v>
      </c>
      <c r="AS18" s="17">
        <f t="shared" si="30"/>
        <v>0.28613103157115838</v>
      </c>
      <c r="AT18" s="17">
        <f t="shared" si="30"/>
        <v>4.0437336940998533E-2</v>
      </c>
      <c r="AU18" s="17">
        <f t="shared" si="30"/>
        <v>0.19487380432992141</v>
      </c>
      <c r="AV18" s="17">
        <f t="shared" si="30"/>
        <v>2.764665718705879E-2</v>
      </c>
      <c r="AW18" s="17">
        <f t="shared" si="30"/>
        <v>0.2698589577901363</v>
      </c>
      <c r="AX18" s="17">
        <f t="shared" si="30"/>
        <v>2.3050765671329089E-5</v>
      </c>
      <c r="AY18" s="17">
        <f t="shared" si="30"/>
        <v>-1.6815779654212579</v>
      </c>
      <c r="AZ18" s="6"/>
    </row>
    <row r="19" spans="2:52" x14ac:dyDescent="0.25">
      <c r="M19" s="6"/>
      <c r="N19" s="6"/>
      <c r="O19" s="12"/>
      <c r="P19" s="12"/>
      <c r="Q19" s="12"/>
      <c r="R19" s="12"/>
      <c r="S19" s="6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6"/>
    </row>
    <row r="20" spans="2:52" x14ac:dyDescent="0.25">
      <c r="B20" t="s">
        <v>166</v>
      </c>
      <c r="M20" s="6"/>
      <c r="N20" s="6"/>
      <c r="O20" s="6"/>
      <c r="P20" s="6"/>
      <c r="Q20" s="6"/>
      <c r="R20" s="6"/>
      <c r="S20" s="6"/>
      <c r="T20" s="7"/>
      <c r="U20" s="7" t="s">
        <v>145</v>
      </c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6"/>
    </row>
    <row r="21" spans="2:52" x14ac:dyDescent="0.25">
      <c r="M21" s="6"/>
      <c r="N21" s="6"/>
      <c r="O21" s="6"/>
      <c r="P21" s="6"/>
      <c r="Q21" s="6"/>
      <c r="R21" s="6"/>
      <c r="S21" s="6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6"/>
    </row>
    <row r="22" spans="2:52" x14ac:dyDescent="0.25">
      <c r="B22">
        <f>[2]elasticities!C2</f>
        <v>-7.0498469507266819</v>
      </c>
      <c r="C22">
        <f>[2]elasticities!D2</f>
        <v>3.7749935724927961</v>
      </c>
      <c r="D22">
        <f>[2]elasticities!E2</f>
        <v>2.02569107767443E-2</v>
      </c>
      <c r="E22">
        <f>[2]elasticities!F2</f>
        <v>0.67994936882274826</v>
      </c>
      <c r="F22">
        <f>[2]elasticities!G2</f>
        <v>0.1762776690308836</v>
      </c>
      <c r="G22">
        <f>[2]elasticities!H2</f>
        <v>0.70156470212017996</v>
      </c>
      <c r="H22">
        <f>[2]elasticities!I2</f>
        <v>4.9690770794731567E-2</v>
      </c>
      <c r="I22">
        <f>[2]elasticities!J2</f>
        <v>1.422013023943115</v>
      </c>
      <c r="J22">
        <f>[2]elasticities!K2</f>
        <v>7.9498296811554743E-3</v>
      </c>
      <c r="K22">
        <f>[2]elasticities!L2</f>
        <v>0.27539201037896488</v>
      </c>
      <c r="M22" s="6"/>
      <c r="N22" s="6"/>
      <c r="O22" s="6"/>
      <c r="P22" s="6"/>
      <c r="Q22" s="6"/>
      <c r="R22" s="6"/>
      <c r="S22" s="6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6"/>
    </row>
    <row r="23" spans="2:52" x14ac:dyDescent="0.25">
      <c r="B23">
        <f>[2]elasticities!C3</f>
        <v>1.1473320378789931</v>
      </c>
      <c r="C23">
        <f>[2]elasticities!D3</f>
        <v>-3.3900468093812131</v>
      </c>
      <c r="D23">
        <f>[2]elasticities!E3</f>
        <v>1.6537309908882549E-2</v>
      </c>
      <c r="E23">
        <f>[2]elasticities!F3</f>
        <v>0.50680824337175734</v>
      </c>
      <c r="F23">
        <f>[2]elasticities!G3</f>
        <v>0.1180541723027462</v>
      </c>
      <c r="G23">
        <f>[2]elasticities!H3</f>
        <v>0.5244298259334037</v>
      </c>
      <c r="H23">
        <f>[2]elasticities!I3</f>
        <v>3.9843713134510683E-2</v>
      </c>
      <c r="I23">
        <f>[2]elasticities!J3</f>
        <v>0.95202901982245847</v>
      </c>
      <c r="J23">
        <f>[2]elasticities!K3</f>
        <v>6.6750986319517704E-3</v>
      </c>
      <c r="K23">
        <f>[2]elasticities!L3</f>
        <v>0.18123984278835101</v>
      </c>
      <c r="M23" s="6"/>
      <c r="N23" s="6"/>
      <c r="O23" s="6"/>
      <c r="P23" s="6"/>
      <c r="Q23" s="6"/>
      <c r="R23" s="6"/>
      <c r="S23" s="6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6"/>
    </row>
    <row r="24" spans="2:52" x14ac:dyDescent="0.25">
      <c r="B24">
        <f>[2]elasticities!C4</f>
        <v>2.2274141892892811</v>
      </c>
      <c r="C24">
        <f>[2]elasticities!D4</f>
        <v>5.9830099825337362</v>
      </c>
      <c r="D24">
        <f>[2]elasticities!E4</f>
        <v>-22.61457979225014</v>
      </c>
      <c r="E24">
        <f>[2]elasticities!F4</f>
        <v>2.0295761892645339</v>
      </c>
      <c r="F24">
        <f>[2]elasticities!G4</f>
        <v>2.05264373082984</v>
      </c>
      <c r="G24">
        <f>[2]elasticities!H4</f>
        <v>2.0868365034093461</v>
      </c>
      <c r="H24">
        <f>[2]elasticities!I4</f>
        <v>0.82891976681766588</v>
      </c>
      <c r="I24">
        <f>[2]elasticities!J4</f>
        <v>2.7257821134552969</v>
      </c>
      <c r="J24">
        <f>[2]elasticities!K4</f>
        <v>0.92922280317782158</v>
      </c>
      <c r="K24">
        <f>[2]elasticities!L4</f>
        <v>1.7229533665822661</v>
      </c>
      <c r="N24" s="6"/>
      <c r="O24" s="6"/>
      <c r="P24" s="6"/>
      <c r="Q24" s="6"/>
      <c r="R24" s="6"/>
      <c r="S24" s="6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6"/>
    </row>
    <row r="25" spans="2:52" x14ac:dyDescent="0.25">
      <c r="B25">
        <f>[2]elasticities!C5</f>
        <v>1.9770324347434509</v>
      </c>
      <c r="C25">
        <f>[2]elasticities!D5</f>
        <v>4.8485065329869252</v>
      </c>
      <c r="D25">
        <f>[2]elasticities!E5</f>
        <v>5.3667925939534032E-2</v>
      </c>
      <c r="E25">
        <f>[2]elasticities!F5</f>
        <v>-10.512543410606799</v>
      </c>
      <c r="F25">
        <f>[2]elasticities!G5</f>
        <v>0.23123647444225001</v>
      </c>
      <c r="G25">
        <f>[2]elasticities!H5</f>
        <v>0.96193855157479369</v>
      </c>
      <c r="H25">
        <f>[2]elasticities!I5</f>
        <v>6.3372828869383044E-2</v>
      </c>
      <c r="I25">
        <f>[2]elasticities!J5</f>
        <v>1.943550100473626</v>
      </c>
      <c r="J25">
        <f>[2]elasticities!K5</f>
        <v>5.3346935856045212E-2</v>
      </c>
      <c r="K25">
        <f>[2]elasticities!L5</f>
        <v>0.44974196050316528</v>
      </c>
      <c r="N25" s="6" t="s">
        <v>150</v>
      </c>
      <c r="O25" s="6" t="s">
        <v>151</v>
      </c>
      <c r="P25" s="7" t="s">
        <v>152</v>
      </c>
      <c r="Q25" s="7" t="s">
        <v>153</v>
      </c>
      <c r="R25" s="7" t="s">
        <v>154</v>
      </c>
      <c r="S25" s="7" t="s">
        <v>155</v>
      </c>
      <c r="T25" s="4" t="s">
        <v>162</v>
      </c>
      <c r="U25" s="4" t="s">
        <v>163</v>
      </c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6"/>
    </row>
    <row r="26" spans="2:52" x14ac:dyDescent="0.25">
      <c r="B26">
        <f>[2]elasticities!C6</f>
        <v>2.418765595129778</v>
      </c>
      <c r="C26">
        <f>[2]elasticities!D6</f>
        <v>5.3297264547520804</v>
      </c>
      <c r="D26">
        <f>[2]elasticities!E6</f>
        <v>0.25614288329081059</v>
      </c>
      <c r="E26">
        <f>[2]elasticities!F6</f>
        <v>1.0912282569651801</v>
      </c>
      <c r="F26">
        <f>[2]elasticities!G6</f>
        <v>-14.353166860521981</v>
      </c>
      <c r="G26">
        <f>[2]elasticities!H6</f>
        <v>1.0462743271384589</v>
      </c>
      <c r="H26">
        <f>[2]elasticities!I6</f>
        <v>0.20407373955168939</v>
      </c>
      <c r="I26">
        <f>[2]elasticities!J6</f>
        <v>2.1034740468637421</v>
      </c>
      <c r="J26">
        <f>[2]elasticities!K6</f>
        <v>7.7970094607071452E-2</v>
      </c>
      <c r="K26">
        <f>[2]elasticities!L6</f>
        <v>0.69111919301540425</v>
      </c>
      <c r="M26">
        <v>0</v>
      </c>
      <c r="N26" t="s">
        <v>156</v>
      </c>
      <c r="O26">
        <v>0</v>
      </c>
      <c r="P26" s="4">
        <v>1</v>
      </c>
      <c r="Q26" s="4">
        <v>0</v>
      </c>
      <c r="R26" s="4">
        <v>0</v>
      </c>
      <c r="S26" s="4">
        <v>10000</v>
      </c>
      <c r="T26">
        <v>4.2003410252700188</v>
      </c>
      <c r="U26">
        <v>0.94420801326790171</v>
      </c>
    </row>
    <row r="27" spans="2:52" x14ac:dyDescent="0.25">
      <c r="B27">
        <f>[2]elasticities!C7</f>
        <v>0.99887649605902984</v>
      </c>
      <c r="C27">
        <f>[2]elasticities!D7</f>
        <v>2.456736300102746</v>
      </c>
      <c r="D27">
        <f>[2]elasticities!E7</f>
        <v>2.7021205609745219E-2</v>
      </c>
      <c r="E27">
        <f>[2]elasticities!F7</f>
        <v>0.47103608083285708</v>
      </c>
      <c r="F27">
        <f>[2]elasticities!G7</f>
        <v>0.1085658281314755</v>
      </c>
      <c r="G27">
        <f>[2]elasticities!H7</f>
        <v>-5.8867752175367798</v>
      </c>
      <c r="H27">
        <f>[2]elasticities!I7</f>
        <v>0.15068827374167101</v>
      </c>
      <c r="I27">
        <f>[2]elasticities!J7</f>
        <v>0.79108365810171288</v>
      </c>
      <c r="J27">
        <f>[2]elasticities!K7</f>
        <v>1.205617722018538E-2</v>
      </c>
      <c r="K27">
        <f>[2]elasticities!L7</f>
        <v>0.19707311318013279</v>
      </c>
      <c r="M27">
        <v>1</v>
      </c>
      <c r="N27" t="s">
        <v>156</v>
      </c>
      <c r="O27">
        <v>0</v>
      </c>
      <c r="P27" s="4">
        <v>1</v>
      </c>
      <c r="Q27" s="4">
        <v>0</v>
      </c>
      <c r="R27" s="4">
        <v>1</v>
      </c>
      <c r="S27" s="4">
        <v>10000</v>
      </c>
      <c r="T27">
        <v>4.6268850312102003</v>
      </c>
      <c r="U27">
        <v>1.0422280011880865</v>
      </c>
    </row>
    <row r="28" spans="2:52" x14ac:dyDescent="0.25">
      <c r="B28">
        <f>[2]elasticities!C8</f>
        <v>1.3330298778354901</v>
      </c>
      <c r="C28">
        <f>[2]elasticities!D8</f>
        <v>3.51682736680341</v>
      </c>
      <c r="D28">
        <f>[2]elasticities!E8</f>
        <v>0.2022315355692145</v>
      </c>
      <c r="E28">
        <f>[2]elasticities!F8</f>
        <v>0.58469586777778004</v>
      </c>
      <c r="F28">
        <f>[2]elasticities!G8</f>
        <v>0.39898336555776232</v>
      </c>
      <c r="G28">
        <f>[2]elasticities!H8</f>
        <v>2.8392232573780132</v>
      </c>
      <c r="H28">
        <f>[2]elasticities!I8</f>
        <v>-12.548845639596029</v>
      </c>
      <c r="I28">
        <f>[2]elasticities!J8</f>
        <v>1.513092178644087</v>
      </c>
      <c r="J28">
        <f>[2]elasticities!K8</f>
        <v>0.14862967670071581</v>
      </c>
      <c r="K28">
        <f>[2]elasticities!L8</f>
        <v>0.43458158156939458</v>
      </c>
      <c r="M28">
        <v>2</v>
      </c>
      <c r="N28" t="s">
        <v>156</v>
      </c>
      <c r="O28">
        <v>1</v>
      </c>
      <c r="P28" s="4">
        <v>0</v>
      </c>
      <c r="Q28" s="4">
        <v>1</v>
      </c>
      <c r="R28" s="4">
        <v>0</v>
      </c>
      <c r="S28" s="4">
        <v>10000</v>
      </c>
      <c r="T28">
        <v>4.1442409407199392</v>
      </c>
      <c r="U28">
        <v>0.9325970181611718</v>
      </c>
    </row>
    <row r="29" spans="2:52" x14ac:dyDescent="0.25">
      <c r="B29">
        <f>[2]elasticities!C9</f>
        <v>1.904971877082815</v>
      </c>
      <c r="C29">
        <f>[2]elasticities!D9</f>
        <v>4.1962589154498859</v>
      </c>
      <c r="D29">
        <f>[2]elasticities!E9</f>
        <v>3.3208431634183501E-2</v>
      </c>
      <c r="E29">
        <f>[2]elasticities!F9</f>
        <v>0.89545448396513483</v>
      </c>
      <c r="F29">
        <f>[2]elasticities!G9</f>
        <v>0.20536464042783051</v>
      </c>
      <c r="G29">
        <f>[2]elasticities!H9</f>
        <v>0.74432626429852955</v>
      </c>
      <c r="H29">
        <f>[2]elasticities!I9</f>
        <v>7.5559005102443969E-2</v>
      </c>
      <c r="I29">
        <f>[2]elasticities!J9</f>
        <v>-8.2143421993062624</v>
      </c>
      <c r="J29">
        <f>[2]elasticities!K9</f>
        <v>1.9858392961146349E-2</v>
      </c>
      <c r="K29">
        <f>[2]elasticities!L9</f>
        <v>0.30880958747032228</v>
      </c>
      <c r="M29">
        <v>3</v>
      </c>
      <c r="N29" t="s">
        <v>157</v>
      </c>
      <c r="O29">
        <v>0</v>
      </c>
      <c r="P29" s="4">
        <v>1</v>
      </c>
      <c r="Q29" s="4">
        <v>1</v>
      </c>
      <c r="R29" s="4">
        <v>1</v>
      </c>
      <c r="S29" s="4">
        <v>10000</v>
      </c>
      <c r="T29">
        <v>4.7322048685494691</v>
      </c>
      <c r="U29">
        <v>1.0640610041180567</v>
      </c>
    </row>
    <row r="30" spans="2:52" x14ac:dyDescent="0.25">
      <c r="B30">
        <f>[2]elasticities!C10</f>
        <v>2.7905450580677549</v>
      </c>
      <c r="C30">
        <f>[2]elasticities!D10</f>
        <v>7.7093186691657589</v>
      </c>
      <c r="D30">
        <f>[2]elasticities!E10</f>
        <v>2.966356249566807</v>
      </c>
      <c r="E30">
        <f>[2]elasticities!F10</f>
        <v>6.4402611042937226</v>
      </c>
      <c r="F30">
        <f>[2]elasticities!G10</f>
        <v>1.994632048536561</v>
      </c>
      <c r="G30">
        <f>[2]elasticities!H10</f>
        <v>2.9723282853463089</v>
      </c>
      <c r="H30">
        <f>[2]elasticities!I10</f>
        <v>1.9447894864078961</v>
      </c>
      <c r="I30">
        <f>[2]elasticities!J10</f>
        <v>5.2034372394414143</v>
      </c>
      <c r="J30">
        <f>[2]elasticities!K10</f>
        <v>-36.788528502691918</v>
      </c>
      <c r="K30">
        <f>[2]elasticities!L10</f>
        <v>2.2850538628348369</v>
      </c>
      <c r="M30">
        <v>4</v>
      </c>
      <c r="N30" t="s">
        <v>157</v>
      </c>
      <c r="O30">
        <v>1</v>
      </c>
      <c r="P30" s="4">
        <v>0</v>
      </c>
      <c r="Q30" s="4">
        <v>1</v>
      </c>
      <c r="R30" s="4">
        <v>0</v>
      </c>
      <c r="S30" s="4">
        <v>10000</v>
      </c>
      <c r="T30">
        <v>4.1479529404499518</v>
      </c>
      <c r="U30">
        <v>0.9335060179841721</v>
      </c>
    </row>
    <row r="31" spans="2:52" x14ac:dyDescent="0.25">
      <c r="B31">
        <f>[2]elasticities!C11</f>
        <v>2.5447501275542912</v>
      </c>
      <c r="C31">
        <f>[2]elasticities!D11</f>
        <v>5.5102915848492806</v>
      </c>
      <c r="D31">
        <f>[2]elasticities!E11</f>
        <v>0.14479033224386231</v>
      </c>
      <c r="E31">
        <f>[2]elasticities!F11</f>
        <v>1.429288823684514</v>
      </c>
      <c r="F31">
        <f>[2]elasticities!G11</f>
        <v>0.46542561237006919</v>
      </c>
      <c r="G31">
        <f>[2]elasticities!H11</f>
        <v>1.2790193700402861</v>
      </c>
      <c r="H31">
        <f>[2]elasticities!I11</f>
        <v>0.14969282153574109</v>
      </c>
      <c r="I31">
        <f>[2]elasticities!J11</f>
        <v>2.13009802160121</v>
      </c>
      <c r="J31">
        <f>[2]elasticities!K11</f>
        <v>6.015324146091143E-2</v>
      </c>
      <c r="K31">
        <f>[2]elasticities!L11</f>
        <v>-13.57860426438191</v>
      </c>
      <c r="M31">
        <v>5</v>
      </c>
      <c r="N31" t="s">
        <v>157</v>
      </c>
      <c r="O31">
        <v>1</v>
      </c>
      <c r="P31" s="4">
        <v>1</v>
      </c>
      <c r="Q31" s="4">
        <v>0</v>
      </c>
      <c r="R31" s="4">
        <v>0</v>
      </c>
      <c r="S31" s="4">
        <v>10000</v>
      </c>
      <c r="T31">
        <v>4.1848820228800294</v>
      </c>
      <c r="U31">
        <v>0.94234401354390307</v>
      </c>
    </row>
    <row r="32" spans="2:52" x14ac:dyDescent="0.25">
      <c r="M32" s="16">
        <v>6</v>
      </c>
      <c r="N32" s="16" t="s">
        <v>158</v>
      </c>
      <c r="O32" s="16">
        <v>0</v>
      </c>
      <c r="P32" s="3">
        <v>0</v>
      </c>
      <c r="Q32" s="3">
        <v>1</v>
      </c>
      <c r="R32" s="3">
        <v>1</v>
      </c>
      <c r="S32" s="3">
        <v>10000</v>
      </c>
      <c r="T32" s="16">
        <v>4.5951829664498787</v>
      </c>
      <c r="U32" s="16">
        <v>1.0325679934090743</v>
      </c>
    </row>
    <row r="33" spans="2:22" x14ac:dyDescent="0.25">
      <c r="M33">
        <v>7</v>
      </c>
      <c r="N33" t="s">
        <v>158</v>
      </c>
      <c r="O33">
        <v>1</v>
      </c>
      <c r="P33" s="4">
        <v>1</v>
      </c>
      <c r="Q33" s="4">
        <v>0</v>
      </c>
      <c r="R33" s="4">
        <v>0</v>
      </c>
      <c r="S33" s="4">
        <v>10000</v>
      </c>
      <c r="T33">
        <v>4.1972200243899982</v>
      </c>
      <c r="U33">
        <v>0.94388601351290458</v>
      </c>
    </row>
    <row r="34" spans="2:22" x14ac:dyDescent="0.25">
      <c r="B34" t="s">
        <v>164</v>
      </c>
      <c r="M34" s="16">
        <v>8</v>
      </c>
      <c r="N34" s="16" t="s">
        <v>159</v>
      </c>
      <c r="O34" s="16">
        <v>0</v>
      </c>
      <c r="P34" s="3">
        <v>1</v>
      </c>
      <c r="Q34" s="3">
        <v>1</v>
      </c>
      <c r="R34" s="3">
        <v>0</v>
      </c>
      <c r="S34" s="3">
        <v>10000</v>
      </c>
      <c r="T34" s="16">
        <v>4.9510430241804224</v>
      </c>
      <c r="U34" s="16">
        <v>1.113675000000071</v>
      </c>
    </row>
    <row r="35" spans="2:22" x14ac:dyDescent="0.25">
      <c r="M35" s="16">
        <v>9</v>
      </c>
      <c r="N35" s="16" t="s">
        <v>159</v>
      </c>
      <c r="O35" s="16">
        <v>1</v>
      </c>
      <c r="P35" s="3">
        <v>0</v>
      </c>
      <c r="Q35" s="3">
        <v>0</v>
      </c>
      <c r="R35" s="3">
        <v>0</v>
      </c>
      <c r="S35" s="3">
        <v>10000</v>
      </c>
      <c r="T35" s="16">
        <v>4.7281018677194755</v>
      </c>
      <c r="U35" s="16">
        <v>1.0654510039180638</v>
      </c>
    </row>
    <row r="36" spans="2:22" x14ac:dyDescent="0.25">
      <c r="B36">
        <f>[3]elasticities!C2</f>
        <v>-6.7928682797961342</v>
      </c>
      <c r="C36">
        <f>[3]elasticities!D2</f>
        <v>2.968226985097965</v>
      </c>
      <c r="D36">
        <f>[3]elasticities!E2</f>
        <v>0.15339242421972829</v>
      </c>
      <c r="E36">
        <f>[3]elasticities!F2</f>
        <v>0.56544497764793866</v>
      </c>
      <c r="F36">
        <f>[3]elasticities!G2</f>
        <v>0.24304300922709199</v>
      </c>
      <c r="G36">
        <f>[3]elasticities!H2</f>
        <v>1.228000694232402</v>
      </c>
      <c r="H36">
        <f>[3]elasticities!I2</f>
        <v>0.16054465616330721</v>
      </c>
      <c r="I36">
        <f>[3]elasticities!J2</f>
        <v>1.1093678700036651</v>
      </c>
      <c r="J36">
        <f>[3]elasticities!K2</f>
        <v>0.15024525495762131</v>
      </c>
      <c r="K36">
        <f>[3]elasticities!L2</f>
        <v>0.3963819020827562</v>
      </c>
      <c r="M36" s="10">
        <f t="shared" ref="M36:M45" si="31">B36</f>
        <v>-6.7928682797961342</v>
      </c>
      <c r="N36" s="10">
        <f t="shared" ref="N36:N45" si="32">C36</f>
        <v>2.968226985097965</v>
      </c>
      <c r="O36" s="10">
        <f t="shared" ref="O36:O45" si="33">D36</f>
        <v>0.15339242421972829</v>
      </c>
      <c r="P36" s="10">
        <f t="shared" ref="P36:P45" si="34">E36</f>
        <v>0.56544497764793866</v>
      </c>
      <c r="Q36" s="10">
        <f t="shared" ref="Q36:Q45" si="35">F36</f>
        <v>0.24304300922709199</v>
      </c>
      <c r="R36" s="10">
        <f t="shared" ref="R36:R45" si="36">G36</f>
        <v>1.228000694232402</v>
      </c>
      <c r="S36" s="10">
        <f t="shared" ref="S36:S45" si="37">H36</f>
        <v>0.16054465616330721</v>
      </c>
      <c r="T36" s="10">
        <f t="shared" ref="T36:T45" si="38">I36</f>
        <v>1.1093678700036651</v>
      </c>
      <c r="U36" s="10">
        <f t="shared" ref="U36:U45" si="39">J36</f>
        <v>0.15024525495762131</v>
      </c>
      <c r="V36" s="10">
        <f t="shared" ref="V36:V45" si="40">K36</f>
        <v>0.3963819020827562</v>
      </c>
    </row>
    <row r="37" spans="2:22" x14ac:dyDescent="0.25">
      <c r="B37">
        <f>[3]elasticities!C3</f>
        <v>0.86069900561251866</v>
      </c>
      <c r="C37">
        <f>[3]elasticities!D3</f>
        <v>-3.005477350648134</v>
      </c>
      <c r="D37">
        <f>[3]elasticities!E3</f>
        <v>6.612994832406377E-2</v>
      </c>
      <c r="E37">
        <f>[3]elasticities!F3</f>
        <v>0.38659013555583638</v>
      </c>
      <c r="F37">
        <f>[3]elasticities!G3</f>
        <v>9.2923914345809391E-2</v>
      </c>
      <c r="G37">
        <f>[3]elasticities!H3</f>
        <v>0.64438440088771765</v>
      </c>
      <c r="H37">
        <f>[3]elasticities!I3</f>
        <v>6.9213390881520648E-2</v>
      </c>
      <c r="I37">
        <f>[3]elasticities!J3</f>
        <v>0.7729700251028232</v>
      </c>
      <c r="J37">
        <f>[3]elasticities!K3</f>
        <v>6.4841822266907642E-2</v>
      </c>
      <c r="K37">
        <f>[3]elasticities!L3</f>
        <v>0.17608103463170491</v>
      </c>
      <c r="M37" s="10">
        <f t="shared" si="31"/>
        <v>0.86069900561251866</v>
      </c>
      <c r="N37" s="10">
        <f t="shared" si="32"/>
        <v>-3.005477350648134</v>
      </c>
      <c r="O37" s="10">
        <f t="shared" si="33"/>
        <v>6.612994832406377E-2</v>
      </c>
      <c r="P37" s="10">
        <f t="shared" si="34"/>
        <v>0.38659013555583638</v>
      </c>
      <c r="Q37" s="10">
        <f t="shared" si="35"/>
        <v>9.2923914345809391E-2</v>
      </c>
      <c r="R37" s="10">
        <f t="shared" si="36"/>
        <v>0.64438440088771765</v>
      </c>
      <c r="S37" s="10">
        <f t="shared" si="37"/>
        <v>6.9213390881520648E-2</v>
      </c>
      <c r="T37" s="10">
        <f t="shared" si="38"/>
        <v>0.7729700251028232</v>
      </c>
      <c r="U37" s="10">
        <f t="shared" si="39"/>
        <v>6.4841822266907642E-2</v>
      </c>
      <c r="V37" s="10">
        <f t="shared" si="40"/>
        <v>0.17608103463170491</v>
      </c>
    </row>
    <row r="38" spans="2:22" x14ac:dyDescent="0.25">
      <c r="B38">
        <f>[3]elasticities!C4</f>
        <v>11.238759328685781</v>
      </c>
      <c r="C38">
        <f>[3]elasticities!D4</f>
        <v>16.709307494812951</v>
      </c>
      <c r="D38">
        <f>[3]elasticities!E4</f>
        <v>-109.7691366047268</v>
      </c>
      <c r="E38">
        <f>[3]elasticities!F4</f>
        <v>10.327869192624149</v>
      </c>
      <c r="F38">
        <f>[3]elasticities!G4</f>
        <v>10.053517215973329</v>
      </c>
      <c r="G38">
        <f>[3]elasticities!H4</f>
        <v>12.650223668597651</v>
      </c>
      <c r="H38">
        <f>[3]elasticities!I4</f>
        <v>10.407454374829969</v>
      </c>
      <c r="I38">
        <f>[3]elasticities!J4</f>
        <v>11.10762515623928</v>
      </c>
      <c r="J38">
        <f>[3]elasticities!K4</f>
        <v>9.7397835350100106</v>
      </c>
      <c r="K38">
        <f>[3]elasticities!L4</f>
        <v>9.6144354647912156</v>
      </c>
      <c r="M38" s="10">
        <f t="shared" si="31"/>
        <v>11.238759328685781</v>
      </c>
      <c r="N38" s="10">
        <f t="shared" si="32"/>
        <v>16.709307494812951</v>
      </c>
      <c r="O38" s="10">
        <f t="shared" si="33"/>
        <v>-109.7691366047268</v>
      </c>
      <c r="P38" s="10">
        <f t="shared" si="34"/>
        <v>10.327869192624149</v>
      </c>
      <c r="Q38" s="10">
        <f t="shared" si="35"/>
        <v>10.053517215973329</v>
      </c>
      <c r="R38" s="10">
        <f t="shared" si="36"/>
        <v>12.650223668597651</v>
      </c>
      <c r="S38" s="10">
        <f t="shared" si="37"/>
        <v>10.407454374829969</v>
      </c>
      <c r="T38" s="10">
        <f t="shared" si="38"/>
        <v>11.10762515623928</v>
      </c>
      <c r="U38" s="10">
        <f t="shared" si="39"/>
        <v>9.7397835350100106</v>
      </c>
      <c r="V38" s="10">
        <f t="shared" si="40"/>
        <v>9.6144354647912156</v>
      </c>
    </row>
    <row r="39" spans="2:22" x14ac:dyDescent="0.25">
      <c r="B39">
        <f>[3]elasticities!C5</f>
        <v>1.4438192704413639</v>
      </c>
      <c r="C39">
        <f>[3]elasticities!D5</f>
        <v>3.404231288437026</v>
      </c>
      <c r="D39">
        <f>[3]elasticities!E5</f>
        <v>0.35993058453477977</v>
      </c>
      <c r="E39">
        <f>[3]elasticities!F5</f>
        <v>-9.4175225410881627</v>
      </c>
      <c r="F39">
        <f>[3]elasticities!G5</f>
        <v>0.47053800813211871</v>
      </c>
      <c r="G39">
        <f>[3]elasticities!H5</f>
        <v>1.372063944056962</v>
      </c>
      <c r="H39">
        <f>[3]elasticities!I5</f>
        <v>0.37671307582974162</v>
      </c>
      <c r="I39">
        <f>[3]elasticities!J5</f>
        <v>1.277457307946456</v>
      </c>
      <c r="J39">
        <f>[3]elasticities!K5</f>
        <v>0.35254882415486338</v>
      </c>
      <c r="K39">
        <f>[3]elasticities!L5</f>
        <v>0.63306711001951788</v>
      </c>
      <c r="M39" s="10">
        <f t="shared" si="31"/>
        <v>1.4438192704413639</v>
      </c>
      <c r="N39" s="10">
        <f t="shared" si="32"/>
        <v>3.404231288437026</v>
      </c>
      <c r="O39" s="10">
        <f>D39</f>
        <v>0.35993058453477977</v>
      </c>
      <c r="P39" s="10">
        <f t="shared" si="34"/>
        <v>-9.4175225410881627</v>
      </c>
      <c r="Q39" s="10">
        <f t="shared" si="35"/>
        <v>0.47053800813211871</v>
      </c>
      <c r="R39" s="10">
        <f t="shared" si="36"/>
        <v>1.372063944056962</v>
      </c>
      <c r="S39" s="10">
        <f t="shared" si="37"/>
        <v>0.37671307582974162</v>
      </c>
      <c r="T39" s="10">
        <f t="shared" si="38"/>
        <v>1.277457307946456</v>
      </c>
      <c r="U39" s="10">
        <f t="shared" si="39"/>
        <v>0.35254882415486338</v>
      </c>
      <c r="V39" s="10">
        <f t="shared" si="40"/>
        <v>0.63306711001951788</v>
      </c>
    </row>
    <row r="40" spans="2:22" x14ac:dyDescent="0.25">
      <c r="B40">
        <f>[3]elasticities!C6</f>
        <v>5.277289060502973</v>
      </c>
      <c r="C40">
        <f>[3]elasticities!D6</f>
        <v>6.9582664180468168</v>
      </c>
      <c r="D40">
        <f>[3]elasticities!E6</f>
        <v>2.9794171631379212</v>
      </c>
      <c r="E40">
        <f>[3]elasticities!F6</f>
        <v>4.0012895143272944</v>
      </c>
      <c r="F40">
        <f>[3]elasticities!G6</f>
        <v>-39.229488222697519</v>
      </c>
      <c r="G40">
        <f>[3]elasticities!H6</f>
        <v>4.8490872374219016</v>
      </c>
      <c r="H40">
        <f>[3]elasticities!I6</f>
        <v>3.118338512844979</v>
      </c>
      <c r="I40">
        <f>[3]elasticities!J6</f>
        <v>4.1428323395523394</v>
      </c>
      <c r="J40">
        <f>[3]elasticities!K6</f>
        <v>2.9182871757879441</v>
      </c>
      <c r="K40">
        <f>[3]elasticities!L6</f>
        <v>3.1209108771493361</v>
      </c>
      <c r="M40" s="10">
        <f t="shared" si="31"/>
        <v>5.277289060502973</v>
      </c>
      <c r="N40" s="10">
        <f t="shared" si="32"/>
        <v>6.9582664180468168</v>
      </c>
      <c r="O40" s="10">
        <f t="shared" si="33"/>
        <v>2.9794171631379212</v>
      </c>
      <c r="P40" s="10">
        <f t="shared" si="34"/>
        <v>4.0012895143272944</v>
      </c>
      <c r="Q40" s="10">
        <f t="shared" si="35"/>
        <v>-39.229488222697519</v>
      </c>
      <c r="R40" s="10">
        <f t="shared" si="36"/>
        <v>4.8490872374219016</v>
      </c>
      <c r="S40" s="10">
        <f t="shared" si="37"/>
        <v>3.118338512844979</v>
      </c>
      <c r="T40" s="10">
        <f t="shared" si="38"/>
        <v>4.1428323395523394</v>
      </c>
      <c r="U40" s="10">
        <f t="shared" si="39"/>
        <v>2.9182871757879441</v>
      </c>
      <c r="V40" s="10">
        <f t="shared" si="40"/>
        <v>3.1209108771493361</v>
      </c>
    </row>
    <row r="41" spans="2:22" x14ac:dyDescent="0.25">
      <c r="B41">
        <f>[3]elasticities!C7</f>
        <v>1.5628564499188109</v>
      </c>
      <c r="C41">
        <f>[3]elasticities!D7</f>
        <v>2.8282077208198051</v>
      </c>
      <c r="D41">
        <f>[3]elasticities!E7</f>
        <v>0.2197375213720888</v>
      </c>
      <c r="E41">
        <f>[3]elasticities!F7</f>
        <v>0.68386809998068177</v>
      </c>
      <c r="F41">
        <f>[3]elasticities!G7</f>
        <v>0.28421875004072539</v>
      </c>
      <c r="G41">
        <f>[3]elasticities!H7</f>
        <v>-8.4969072186678876</v>
      </c>
      <c r="H41">
        <f>[3]elasticities!I7</f>
        <v>0.2299832276222816</v>
      </c>
      <c r="I41">
        <f>[3]elasticities!J7</f>
        <v>1.0029226183447471</v>
      </c>
      <c r="J41">
        <f>[3]elasticities!K7</f>
        <v>0.21522902709833369</v>
      </c>
      <c r="K41">
        <f>[3]elasticities!L7</f>
        <v>0.55905404156900762</v>
      </c>
      <c r="M41" s="10">
        <f t="shared" si="31"/>
        <v>1.5628564499188109</v>
      </c>
      <c r="N41" s="10">
        <f t="shared" si="32"/>
        <v>2.8282077208198051</v>
      </c>
      <c r="O41" s="10">
        <f t="shared" si="33"/>
        <v>0.2197375213720888</v>
      </c>
      <c r="P41" s="10">
        <f t="shared" si="34"/>
        <v>0.68386809998068177</v>
      </c>
      <c r="Q41" s="10">
        <f t="shared" si="35"/>
        <v>0.28421875004072539</v>
      </c>
      <c r="R41" s="10">
        <f t="shared" si="36"/>
        <v>-8.4969072186678876</v>
      </c>
      <c r="S41" s="10">
        <f t="shared" si="37"/>
        <v>0.2299832276222816</v>
      </c>
      <c r="T41" s="10">
        <f t="shared" si="38"/>
        <v>1.0029226183447471</v>
      </c>
      <c r="U41" s="10">
        <f t="shared" si="39"/>
        <v>0.21522902709833369</v>
      </c>
      <c r="V41" s="10">
        <f t="shared" si="40"/>
        <v>0.55905404156900762</v>
      </c>
    </row>
    <row r="42" spans="2:22" x14ac:dyDescent="0.25">
      <c r="B42">
        <f>[3]elasticities!C8</f>
        <v>11.238759328685781</v>
      </c>
      <c r="C42">
        <f>[3]elasticities!D8</f>
        <v>16.709307494812951</v>
      </c>
      <c r="D42">
        <f>[3]elasticities!E8</f>
        <v>9.9438043885278304</v>
      </c>
      <c r="E42">
        <f>[3]elasticities!F8</f>
        <v>10.327869192624149</v>
      </c>
      <c r="F42">
        <f>[3]elasticities!G8</f>
        <v>10.053517215973329</v>
      </c>
      <c r="G42">
        <f>[3]elasticities!H8</f>
        <v>12.650223668597651</v>
      </c>
      <c r="H42">
        <f>[3]elasticities!I8</f>
        <v>-114.8873445555887</v>
      </c>
      <c r="I42">
        <f>[3]elasticities!J8</f>
        <v>11.10762515623928</v>
      </c>
      <c r="J42">
        <f>[3]elasticities!K8</f>
        <v>9.7397835350100106</v>
      </c>
      <c r="K42">
        <f>[3]elasticities!L8</f>
        <v>9.6144354647912156</v>
      </c>
      <c r="M42" s="10">
        <f t="shared" si="31"/>
        <v>11.238759328685781</v>
      </c>
      <c r="N42" s="10">
        <f t="shared" si="32"/>
        <v>16.709307494812951</v>
      </c>
      <c r="O42" s="10">
        <f t="shared" si="33"/>
        <v>9.9438043885278304</v>
      </c>
      <c r="P42" s="10">
        <f t="shared" si="34"/>
        <v>10.327869192624149</v>
      </c>
      <c r="Q42" s="10">
        <f t="shared" si="35"/>
        <v>10.053517215973329</v>
      </c>
      <c r="R42" s="10">
        <f t="shared" si="36"/>
        <v>12.650223668597651</v>
      </c>
      <c r="S42" s="10">
        <f t="shared" si="37"/>
        <v>-114.8873445555887</v>
      </c>
      <c r="T42" s="10">
        <f t="shared" si="38"/>
        <v>11.10762515623928</v>
      </c>
      <c r="U42" s="10">
        <f t="shared" si="39"/>
        <v>9.7397835350100106</v>
      </c>
      <c r="V42" s="10">
        <f t="shared" si="40"/>
        <v>9.6144354647912156</v>
      </c>
    </row>
    <row r="43" spans="2:22" x14ac:dyDescent="0.25">
      <c r="B43">
        <f>[3]elasticities!C9</f>
        <v>1.294500990403155</v>
      </c>
      <c r="C43">
        <f>[3]elasticities!D9</f>
        <v>3.1105362303416761</v>
      </c>
      <c r="D43">
        <f>[3]elasticities!E9</f>
        <v>0.1769023323631326</v>
      </c>
      <c r="E43">
        <f>[3]elasticities!F9</f>
        <v>0.58378202094307086</v>
      </c>
      <c r="F43">
        <f>[3]elasticities!G9</f>
        <v>0.22263652359096001</v>
      </c>
      <c r="G43">
        <f>[3]elasticities!H9</f>
        <v>0.91954661974967078</v>
      </c>
      <c r="H43">
        <f>[3]elasticities!I9</f>
        <v>0.18515076131167571</v>
      </c>
      <c r="I43">
        <f>[3]elasticities!J9</f>
        <v>-6.9197776267034712</v>
      </c>
      <c r="J43">
        <f>[3]elasticities!K9</f>
        <v>0.1732733587901803</v>
      </c>
      <c r="K43">
        <f>[3]elasticities!L9</f>
        <v>0.4892689895402616</v>
      </c>
      <c r="M43" s="10">
        <f t="shared" si="31"/>
        <v>1.294500990403155</v>
      </c>
      <c r="N43" s="10">
        <f t="shared" si="32"/>
        <v>3.1105362303416761</v>
      </c>
      <c r="O43" s="10">
        <f t="shared" si="33"/>
        <v>0.1769023323631326</v>
      </c>
      <c r="P43" s="10">
        <f t="shared" si="34"/>
        <v>0.58378202094307086</v>
      </c>
      <c r="Q43" s="10">
        <f t="shared" si="35"/>
        <v>0.22263652359096001</v>
      </c>
      <c r="R43" s="10">
        <f t="shared" si="36"/>
        <v>0.91954661974967078</v>
      </c>
      <c r="S43" s="10">
        <f t="shared" si="37"/>
        <v>0.18515076131167571</v>
      </c>
      <c r="T43" s="10">
        <f t="shared" si="38"/>
        <v>-6.9197776267034712</v>
      </c>
      <c r="U43" s="10">
        <f t="shared" si="39"/>
        <v>0.1732733587901803</v>
      </c>
      <c r="V43" s="10">
        <f t="shared" si="40"/>
        <v>0.4892689895402616</v>
      </c>
    </row>
    <row r="44" spans="2:22" x14ac:dyDescent="0.25">
      <c r="B44">
        <f>[3]elasticities!C10</f>
        <v>11.23681156849563</v>
      </c>
      <c r="C44">
        <f>[3]elasticities!D10</f>
        <v>16.72412298087578</v>
      </c>
      <c r="D44">
        <f>[3]elasticities!E10</f>
        <v>9.9420782733603321</v>
      </c>
      <c r="E44">
        <f>[3]elasticities!F10</f>
        <v>10.326166436191979</v>
      </c>
      <c r="F44">
        <f>[3]elasticities!G10</f>
        <v>10.05177156980171</v>
      </c>
      <c r="G44">
        <f>[3]elasticities!H10</f>
        <v>12.6480245128186</v>
      </c>
      <c r="H44">
        <f>[3]elasticities!I10</f>
        <v>10.405647776052531</v>
      </c>
      <c r="I44">
        <f>[3]elasticities!J10</f>
        <v>11.10573544230987</v>
      </c>
      <c r="J44">
        <f>[3]elasticities!K10</f>
        <v>-107.5184764817393</v>
      </c>
      <c r="K44">
        <f>[3]elasticities!L10</f>
        <v>9.6131276381287432</v>
      </c>
      <c r="M44" s="10">
        <f t="shared" si="31"/>
        <v>11.23681156849563</v>
      </c>
      <c r="N44" s="10">
        <f t="shared" si="32"/>
        <v>16.72412298087578</v>
      </c>
      <c r="O44" s="10">
        <f t="shared" si="33"/>
        <v>9.9420782733603321</v>
      </c>
      <c r="P44" s="10">
        <f t="shared" si="34"/>
        <v>10.326166436191979</v>
      </c>
      <c r="Q44" s="10">
        <f t="shared" si="35"/>
        <v>10.05177156980171</v>
      </c>
      <c r="R44" s="10">
        <f t="shared" si="36"/>
        <v>12.6480245128186</v>
      </c>
      <c r="S44" s="10">
        <f t="shared" si="37"/>
        <v>10.405647776052531</v>
      </c>
      <c r="T44" s="10">
        <f t="shared" si="38"/>
        <v>11.10573544230987</v>
      </c>
      <c r="U44" s="10">
        <f t="shared" si="39"/>
        <v>-107.5184764817393</v>
      </c>
      <c r="V44" s="10">
        <f t="shared" si="40"/>
        <v>9.6131276381287432</v>
      </c>
    </row>
    <row r="45" spans="2:22" x14ac:dyDescent="0.25">
      <c r="B45">
        <f>[3]elasticities!C11</f>
        <v>2.309184952103235</v>
      </c>
      <c r="C45">
        <f>[3]elasticities!D11</f>
        <v>3.537555732363368</v>
      </c>
      <c r="D45">
        <f>[3]elasticities!E11</f>
        <v>0.76445905634650491</v>
      </c>
      <c r="E45">
        <f>[3]elasticities!F11</f>
        <v>1.444349080952626</v>
      </c>
      <c r="F45">
        <f>[3]elasticities!G11</f>
        <v>0.83733360050531636</v>
      </c>
      <c r="G45">
        <f>[3]elasticities!H11</f>
        <v>2.5590467257422689</v>
      </c>
      <c r="H45">
        <f>[3]elasticities!I11</f>
        <v>0.80010350560905485</v>
      </c>
      <c r="I45">
        <f>[3]elasticities!J11</f>
        <v>2.4426755669915852</v>
      </c>
      <c r="J45">
        <f>[3]elasticities!K11</f>
        <v>0.74880248484739775</v>
      </c>
      <c r="K45">
        <f>[3]elasticities!L11</f>
        <v>-14.878397105929031</v>
      </c>
      <c r="M45" s="10">
        <f t="shared" si="31"/>
        <v>2.309184952103235</v>
      </c>
      <c r="N45" s="10">
        <f t="shared" si="32"/>
        <v>3.537555732363368</v>
      </c>
      <c r="O45" s="10">
        <f t="shared" si="33"/>
        <v>0.76445905634650491</v>
      </c>
      <c r="P45" s="10">
        <f t="shared" si="34"/>
        <v>1.444349080952626</v>
      </c>
      <c r="Q45" s="10">
        <f t="shared" si="35"/>
        <v>0.83733360050531636</v>
      </c>
      <c r="R45" s="10">
        <f t="shared" si="36"/>
        <v>2.5590467257422689</v>
      </c>
      <c r="S45" s="10">
        <f t="shared" si="37"/>
        <v>0.80010350560905485</v>
      </c>
      <c r="T45" s="10">
        <f t="shared" si="38"/>
        <v>2.4426755669915852</v>
      </c>
      <c r="U45" s="10">
        <f t="shared" si="39"/>
        <v>0.74880248484739775</v>
      </c>
      <c r="V45" s="10">
        <f t="shared" si="40"/>
        <v>-14.878397105929031</v>
      </c>
    </row>
    <row r="48" spans="2:22" x14ac:dyDescent="0.25">
      <c r="B48" t="s">
        <v>165</v>
      </c>
    </row>
    <row r="50" spans="2:22" x14ac:dyDescent="0.25">
      <c r="B50">
        <f>[4]elasticities!C2</f>
        <v>-0.26146574078509338</v>
      </c>
      <c r="C50">
        <f>[4]elasticities!D2</f>
        <v>0.14432622778888471</v>
      </c>
      <c r="D50">
        <f>[4]elasticities!E2</f>
        <v>3.4132236141636019E-3</v>
      </c>
      <c r="E50">
        <f>[4]elasticities!F2</f>
        <v>5.3234189869984959E-3</v>
      </c>
      <c r="F50">
        <f>[4]elasticities!G2</f>
        <v>3.0580311941531151E-3</v>
      </c>
      <c r="G50">
        <f>[4]elasticities!H2</f>
        <v>5.3576626487058493E-2</v>
      </c>
      <c r="H50">
        <f>[4]elasticities!I2</f>
        <v>3.4803508277427882E-4</v>
      </c>
      <c r="I50">
        <f>[4]elasticities!J2</f>
        <v>3.8840399435935737E-2</v>
      </c>
      <c r="J50">
        <f>[4]elasticities!K2</f>
        <v>1.4349997742364529E-3</v>
      </c>
      <c r="K50">
        <f>[4]elasticities!L2</f>
        <v>1.645279746623091E-2</v>
      </c>
      <c r="M50" s="10">
        <f t="shared" ref="M50:M59" si="41">B50</f>
        <v>-0.26146574078509338</v>
      </c>
      <c r="N50" s="10">
        <f t="shared" ref="N50:N59" si="42">C50</f>
        <v>0.14432622778888471</v>
      </c>
      <c r="O50" s="10">
        <f t="shared" ref="O50:O59" si="43">D50</f>
        <v>3.4132236141636019E-3</v>
      </c>
      <c r="P50" s="10">
        <f t="shared" ref="P50:P59" si="44">E50</f>
        <v>5.3234189869984959E-3</v>
      </c>
      <c r="Q50" s="10">
        <f t="shared" ref="Q50:Q59" si="45">F50</f>
        <v>3.0580311941531151E-3</v>
      </c>
      <c r="R50" s="10">
        <f t="shared" ref="R50:R59" si="46">G50</f>
        <v>5.3576626487058493E-2</v>
      </c>
      <c r="S50" s="10">
        <f t="shared" ref="S50:S59" si="47">H50</f>
        <v>3.4803508277427882E-4</v>
      </c>
      <c r="T50" s="10">
        <f t="shared" ref="T50:T59" si="48">I50</f>
        <v>3.8840399435935737E-2</v>
      </c>
      <c r="U50" s="10">
        <f t="shared" ref="U50:U59" si="49">J50</f>
        <v>1.4349997742364529E-3</v>
      </c>
      <c r="V50" s="10">
        <f t="shared" ref="V50:V59" si="50">K50</f>
        <v>1.645279746623091E-2</v>
      </c>
    </row>
    <row r="51" spans="2:22" x14ac:dyDescent="0.25">
      <c r="B51">
        <f>[4]elasticities!C3</f>
        <v>4.3718714814396147E-2</v>
      </c>
      <c r="C51">
        <f>[4]elasticities!D3</f>
        <v>-0.12764391627776789</v>
      </c>
      <c r="D51">
        <f>[4]elasticities!E3</f>
        <v>2.7780947490015561E-3</v>
      </c>
      <c r="E51">
        <f>[4]elasticities!F3</f>
        <v>2.956272574720125E-3</v>
      </c>
      <c r="F51">
        <f>[4]elasticities!G3</f>
        <v>3.109674635502891E-3</v>
      </c>
      <c r="G51">
        <f>[4]elasticities!H3</f>
        <v>3.5076664485449882E-2</v>
      </c>
      <c r="H51">
        <f>[4]elasticities!I3</f>
        <v>3.2880697854397611E-4</v>
      </c>
      <c r="I51">
        <f>[4]elasticities!J3</f>
        <v>3.5568974438810262E-2</v>
      </c>
      <c r="J51">
        <f>[4]elasticities!K3</f>
        <v>7.5920027787169659E-4</v>
      </c>
      <c r="K51">
        <f>[4]elasticities!L3</f>
        <v>8.9725419665929017E-3</v>
      </c>
      <c r="M51" s="10">
        <f t="shared" si="41"/>
        <v>4.3718714814396147E-2</v>
      </c>
      <c r="N51" s="10">
        <f t="shared" si="42"/>
        <v>-0.12764391627776789</v>
      </c>
      <c r="O51" s="10">
        <f t="shared" si="43"/>
        <v>2.7780947490015561E-3</v>
      </c>
      <c r="P51" s="10">
        <f t="shared" si="44"/>
        <v>2.956272574720125E-3</v>
      </c>
      <c r="Q51" s="10">
        <f t="shared" si="45"/>
        <v>3.109674635502891E-3</v>
      </c>
      <c r="R51" s="10">
        <f t="shared" si="46"/>
        <v>3.5076664485449882E-2</v>
      </c>
      <c r="S51" s="10">
        <f t="shared" si="47"/>
        <v>3.2880697854397611E-4</v>
      </c>
      <c r="T51" s="10">
        <f t="shared" si="48"/>
        <v>3.5568974438810262E-2</v>
      </c>
      <c r="U51" s="10">
        <f t="shared" si="49"/>
        <v>7.5920027787169659E-4</v>
      </c>
      <c r="V51" s="10">
        <f t="shared" si="50"/>
        <v>8.9725419665929017E-3</v>
      </c>
    </row>
    <row r="52" spans="2:22" x14ac:dyDescent="0.25">
      <c r="B52">
        <f>[4]elasticities!C4</f>
        <v>0.1027090715055989</v>
      </c>
      <c r="C52">
        <f>[4]elasticities!D4</f>
        <v>0.27597452167213887</v>
      </c>
      <c r="D52">
        <f>[4]elasticities!E4</f>
        <v>-0.66716704080430134</v>
      </c>
      <c r="E52">
        <f>[4]elasticities!F4</f>
        <v>1.6872570158550992E-2</v>
      </c>
      <c r="F52">
        <f>[4]elasticities!G4</f>
        <v>1.382591762367935E-2</v>
      </c>
      <c r="G52">
        <f>[4]elasticities!H4</f>
        <v>7.1744995287327668E-2</v>
      </c>
      <c r="H52">
        <f>[4]elasticities!I4</f>
        <v>3.8752411174357679E-3</v>
      </c>
      <c r="I52">
        <f>[4]elasticities!J4</f>
        <v>7.0102985990576072E-2</v>
      </c>
      <c r="J52">
        <f>[4]elasticities!K4</f>
        <v>5.5512338618393057E-3</v>
      </c>
      <c r="K52">
        <f>[4]elasticities!L4</f>
        <v>3.7576144770992248E-2</v>
      </c>
      <c r="M52" s="10">
        <f t="shared" si="41"/>
        <v>0.1027090715055989</v>
      </c>
      <c r="N52" s="10">
        <f t="shared" si="42"/>
        <v>0.27597452167213887</v>
      </c>
      <c r="O52" s="10">
        <f t="shared" si="43"/>
        <v>-0.66716704080430134</v>
      </c>
      <c r="P52" s="10">
        <f t="shared" si="44"/>
        <v>1.6872570158550992E-2</v>
      </c>
      <c r="Q52" s="10">
        <f t="shared" si="45"/>
        <v>1.382591762367935E-2</v>
      </c>
      <c r="R52" s="10">
        <f t="shared" si="46"/>
        <v>7.1744995287327668E-2</v>
      </c>
      <c r="S52" s="10">
        <f t="shared" si="47"/>
        <v>3.8752411174357679E-3</v>
      </c>
      <c r="T52" s="10">
        <f t="shared" si="48"/>
        <v>7.0102985990576072E-2</v>
      </c>
      <c r="U52" s="10">
        <f t="shared" si="49"/>
        <v>5.5512338618393057E-3</v>
      </c>
      <c r="V52" s="10">
        <f t="shared" si="50"/>
        <v>3.7576144770992248E-2</v>
      </c>
    </row>
    <row r="53" spans="2:22" x14ac:dyDescent="0.25">
      <c r="B53">
        <f>[4]elasticities!C5</f>
        <v>0.1229681052183091</v>
      </c>
      <c r="C53">
        <f>[4]elasticities!D5</f>
        <v>0.22543647262186481</v>
      </c>
      <c r="D53">
        <f>[4]elasticities!E5</f>
        <v>1.295206493231512E-2</v>
      </c>
      <c r="E53">
        <f>[4]elasticities!F5</f>
        <v>-0.58264690350848747</v>
      </c>
      <c r="F53">
        <f>[4]elasticities!G5</f>
        <v>9.9566084385558241E-3</v>
      </c>
      <c r="G53">
        <f>[4]elasticities!H5</f>
        <v>9.908011680485157E-2</v>
      </c>
      <c r="H53">
        <f>[4]elasticities!I5</f>
        <v>1.136587732395469E-3</v>
      </c>
      <c r="I53">
        <f>[4]elasticities!J5</f>
        <v>5.5424259257353031E-2</v>
      </c>
      <c r="J53">
        <f>[4]elasticities!K5</f>
        <v>1.1769494758153559E-2</v>
      </c>
      <c r="K53">
        <f>[4]elasticities!L5</f>
        <v>5.5469790883355991E-2</v>
      </c>
      <c r="M53" s="10">
        <f t="shared" si="41"/>
        <v>0.1229681052183091</v>
      </c>
      <c r="N53" s="10">
        <f t="shared" si="42"/>
        <v>0.22543647262186481</v>
      </c>
      <c r="O53" s="10">
        <f t="shared" si="43"/>
        <v>1.295206493231512E-2</v>
      </c>
      <c r="P53" s="10">
        <f t="shared" si="44"/>
        <v>-0.58264690350848747</v>
      </c>
      <c r="Q53" s="10">
        <f t="shared" si="45"/>
        <v>9.9566084385558241E-3</v>
      </c>
      <c r="R53" s="10">
        <f t="shared" si="46"/>
        <v>9.908011680485157E-2</v>
      </c>
      <c r="S53" s="10">
        <f t="shared" si="47"/>
        <v>1.136587732395469E-3</v>
      </c>
      <c r="T53" s="10">
        <f t="shared" si="48"/>
        <v>5.5424259257353031E-2</v>
      </c>
      <c r="U53" s="10">
        <f t="shared" si="49"/>
        <v>1.1769494758153559E-2</v>
      </c>
      <c r="V53" s="10">
        <f t="shared" si="50"/>
        <v>5.5469790883355991E-2</v>
      </c>
    </row>
    <row r="54" spans="2:22" x14ac:dyDescent="0.25">
      <c r="B54">
        <f>[4]elasticities!C6</f>
        <v>8.6793407556827976E-2</v>
      </c>
      <c r="C54">
        <f>[4]elasticities!D6</f>
        <v>0.29136518263828781</v>
      </c>
      <c r="D54">
        <f>[4]elasticities!E6</f>
        <v>1.304051465439153E-2</v>
      </c>
      <c r="E54">
        <f>[4]elasticities!F6</f>
        <v>1.223360416723414E-2</v>
      </c>
      <c r="F54">
        <f>[4]elasticities!G6</f>
        <v>-0.65798712898082656</v>
      </c>
      <c r="G54">
        <f>[4]elasticities!H6</f>
        <v>7.3866305076691854E-2</v>
      </c>
      <c r="H54">
        <f>[4]elasticities!I6</f>
        <v>6.567003531948396E-3</v>
      </c>
      <c r="I54">
        <f>[4]elasticities!J6</f>
        <v>9.2605511412328312E-2</v>
      </c>
      <c r="J54">
        <f>[4]elasticities!K6</f>
        <v>3.0183905723636961E-3</v>
      </c>
      <c r="K54">
        <f>[4]elasticities!L6</f>
        <v>2.8679778766723309E-2</v>
      </c>
      <c r="M54" s="10">
        <f t="shared" si="41"/>
        <v>8.6793407556827976E-2</v>
      </c>
      <c r="N54" s="10">
        <f t="shared" si="42"/>
        <v>0.29136518263828781</v>
      </c>
      <c r="O54" s="10">
        <f t="shared" si="43"/>
        <v>1.304051465439153E-2</v>
      </c>
      <c r="P54" s="10">
        <f t="shared" si="44"/>
        <v>1.223360416723414E-2</v>
      </c>
      <c r="Q54" s="10">
        <f t="shared" si="45"/>
        <v>-0.65798712898082656</v>
      </c>
      <c r="R54" s="10">
        <f t="shared" si="46"/>
        <v>7.3866305076691854E-2</v>
      </c>
      <c r="S54" s="10">
        <f t="shared" si="47"/>
        <v>6.567003531948396E-3</v>
      </c>
      <c r="T54" s="10">
        <f t="shared" si="48"/>
        <v>9.2605511412328312E-2</v>
      </c>
      <c r="U54" s="10">
        <f t="shared" si="49"/>
        <v>3.0183905723636961E-3</v>
      </c>
      <c r="V54" s="10">
        <f t="shared" si="50"/>
        <v>2.8679778766723309E-2</v>
      </c>
    </row>
    <row r="55" spans="2:22" x14ac:dyDescent="0.25">
      <c r="B55">
        <f>[4]elasticities!C7</f>
        <v>7.5715885982097844E-2</v>
      </c>
      <c r="C55">
        <f>[4]elasticities!D7</f>
        <v>0.16364690914559851</v>
      </c>
      <c r="D55">
        <f>[4]elasticities!E7</f>
        <v>3.3694513804406741E-3</v>
      </c>
      <c r="E55">
        <f>[4]elasticities!F7</f>
        <v>6.0617262879367481E-3</v>
      </c>
      <c r="F55">
        <f>[4]elasticities!G7</f>
        <v>3.6780124208739308E-3</v>
      </c>
      <c r="G55">
        <f>[4]elasticities!H7</f>
        <v>-0.36725150280795499</v>
      </c>
      <c r="H55">
        <f>[4]elasticities!I7</f>
        <v>3.3073573924925461E-4</v>
      </c>
      <c r="I55">
        <f>[4]elasticities!J7</f>
        <v>4.9760135858396837E-2</v>
      </c>
      <c r="J55">
        <f>[4]elasticities!K7</f>
        <v>2.0580418979116531E-3</v>
      </c>
      <c r="K55">
        <f>[4]elasticities!L7</f>
        <v>1.9129912358565589E-2</v>
      </c>
      <c r="M55" s="10">
        <f t="shared" si="41"/>
        <v>7.5715885982097844E-2</v>
      </c>
      <c r="N55" s="10">
        <f t="shared" si="42"/>
        <v>0.16364690914559851</v>
      </c>
      <c r="O55" s="10">
        <f t="shared" si="43"/>
        <v>3.3694513804406741E-3</v>
      </c>
      <c r="P55" s="10">
        <f t="shared" si="44"/>
        <v>6.0617262879367481E-3</v>
      </c>
      <c r="Q55" s="10">
        <f t="shared" si="45"/>
        <v>3.6780124208739308E-3</v>
      </c>
      <c r="R55" s="10">
        <f t="shared" si="46"/>
        <v>-0.36725150280795499</v>
      </c>
      <c r="S55" s="10">
        <f t="shared" si="47"/>
        <v>3.3073573924925461E-4</v>
      </c>
      <c r="T55" s="10">
        <f t="shared" si="48"/>
        <v>4.9760135858396837E-2</v>
      </c>
      <c r="U55" s="10">
        <f t="shared" si="49"/>
        <v>2.0580418979116531E-3</v>
      </c>
      <c r="V55" s="10">
        <f t="shared" si="50"/>
        <v>1.9129912358565589E-2</v>
      </c>
    </row>
    <row r="56" spans="2:22" x14ac:dyDescent="0.25">
      <c r="B56">
        <f>[4]elasticities!C8</f>
        <v>9.2059084043448397E-2</v>
      </c>
      <c r="C56">
        <f>[4]elasticities!D8</f>
        <v>0.28711939213596988</v>
      </c>
      <c r="D56">
        <f>[4]elasticities!E8</f>
        <v>3.4064207792181167E-2</v>
      </c>
      <c r="E56">
        <f>[4]elasticities!F8</f>
        <v>1.301501754045371E-2</v>
      </c>
      <c r="F56">
        <f>[4]elasticities!G8</f>
        <v>6.1202060965220628E-2</v>
      </c>
      <c r="G56">
        <f>[4]elasticities!H8</f>
        <v>6.1903201214848852E-2</v>
      </c>
      <c r="H56">
        <f>[4]elasticities!I8</f>
        <v>-0.7976079376846259</v>
      </c>
      <c r="I56">
        <f>[4]elasticities!J8</f>
        <v>7.4333943729507371E-2</v>
      </c>
      <c r="J56">
        <f>[4]elasticities!K8</f>
        <v>2.965186745778349E-2</v>
      </c>
      <c r="K56">
        <f>[4]elasticities!L8</f>
        <v>3.7391339598361828E-2</v>
      </c>
      <c r="M56" s="10">
        <f t="shared" si="41"/>
        <v>9.2059084043448397E-2</v>
      </c>
      <c r="N56" s="10">
        <f>C56</f>
        <v>0.28711939213596988</v>
      </c>
      <c r="O56" s="10">
        <f t="shared" si="43"/>
        <v>3.4064207792181167E-2</v>
      </c>
      <c r="P56" s="10">
        <f t="shared" si="44"/>
        <v>1.301501754045371E-2</v>
      </c>
      <c r="Q56" s="10">
        <f t="shared" si="45"/>
        <v>6.1202060965220628E-2</v>
      </c>
      <c r="R56" s="10">
        <f t="shared" si="46"/>
        <v>6.1903201214848852E-2</v>
      </c>
      <c r="S56" s="10">
        <f t="shared" si="47"/>
        <v>-0.7976079376846259</v>
      </c>
      <c r="T56" s="10">
        <f t="shared" si="48"/>
        <v>7.4333943729507371E-2</v>
      </c>
      <c r="U56" s="10">
        <f t="shared" si="49"/>
        <v>2.965186745778349E-2</v>
      </c>
      <c r="V56" s="10">
        <f t="shared" si="50"/>
        <v>3.7391339598361828E-2</v>
      </c>
    </row>
    <row r="57" spans="2:22" x14ac:dyDescent="0.25">
      <c r="B57">
        <f>[4]elasticities!C9</f>
        <v>5.6747498774152083E-2</v>
      </c>
      <c r="C57">
        <f>[4]elasticities!D9</f>
        <v>0.17155850539160231</v>
      </c>
      <c r="D57">
        <f>[4]elasticities!E9</f>
        <v>3.4037330516279388E-3</v>
      </c>
      <c r="E57">
        <f>[4]elasticities!F9</f>
        <v>3.5055898452691948E-3</v>
      </c>
      <c r="F57">
        <f>[4]elasticities!G9</f>
        <v>4.7671085690946498E-3</v>
      </c>
      <c r="G57">
        <f>[4]elasticities!H9</f>
        <v>5.1443789172651737E-2</v>
      </c>
      <c r="H57">
        <f>[4]elasticities!I9</f>
        <v>4.1058831518109399E-4</v>
      </c>
      <c r="I57">
        <f>[4]elasticities!J9</f>
        <v>-0.30040209694229431</v>
      </c>
      <c r="J57">
        <f>[4]elasticities!K9</f>
        <v>1.2690651924194779E-3</v>
      </c>
      <c r="K57">
        <f>[4]elasticities!L9</f>
        <v>1.5783234959432371E-2</v>
      </c>
      <c r="M57" s="10">
        <f t="shared" si="41"/>
        <v>5.6747498774152083E-2</v>
      </c>
      <c r="N57" s="10">
        <f t="shared" si="42"/>
        <v>0.17155850539160231</v>
      </c>
      <c r="O57" s="10">
        <f t="shared" si="43"/>
        <v>3.4037330516279388E-3</v>
      </c>
      <c r="P57" s="10">
        <f t="shared" si="44"/>
        <v>3.5055898452691948E-3</v>
      </c>
      <c r="Q57" s="10">
        <f t="shared" si="45"/>
        <v>4.7671085690946498E-3</v>
      </c>
      <c r="R57" s="10">
        <f t="shared" si="46"/>
        <v>5.1443789172651737E-2</v>
      </c>
      <c r="S57" s="10">
        <f t="shared" si="47"/>
        <v>4.1058831518109399E-4</v>
      </c>
      <c r="T57" s="10">
        <f t="shared" si="48"/>
        <v>-0.30040209694229431</v>
      </c>
      <c r="U57" s="10">
        <f t="shared" si="49"/>
        <v>1.2690651924194779E-3</v>
      </c>
      <c r="V57" s="10">
        <f t="shared" si="50"/>
        <v>1.5783234959432371E-2</v>
      </c>
    </row>
    <row r="58" spans="2:22" x14ac:dyDescent="0.25">
      <c r="B58">
        <f>[4]elasticities!C10</f>
        <v>0.1192707576572483</v>
      </c>
      <c r="C58">
        <f>[4]elasticities!D10</f>
        <v>0.20831300210988229</v>
      </c>
      <c r="D58">
        <f>[4]elasticities!E10</f>
        <v>1.5333016653892039E-2</v>
      </c>
      <c r="E58">
        <f>[4]elasticities!F10</f>
        <v>4.2348509866716941E-2</v>
      </c>
      <c r="F58">
        <f>[4]elasticities!G10</f>
        <v>8.8391957740797857E-3</v>
      </c>
      <c r="G58">
        <f>[4]elasticities!H10</f>
        <v>0.1210388288841797</v>
      </c>
      <c r="H58">
        <f>[4]elasticities!I10</f>
        <v>9.3173105317745052E-3</v>
      </c>
      <c r="I58">
        <f>[4]elasticities!J10</f>
        <v>7.2194321859456387E-2</v>
      </c>
      <c r="J58">
        <f>[4]elasticities!K10</f>
        <v>-0.71443849221171429</v>
      </c>
      <c r="K58">
        <f>[4]elasticities!L10</f>
        <v>6.4729197000854319E-2</v>
      </c>
      <c r="M58" s="10">
        <f t="shared" si="41"/>
        <v>0.1192707576572483</v>
      </c>
      <c r="N58" s="10">
        <f t="shared" si="42"/>
        <v>0.20831300210988229</v>
      </c>
      <c r="O58" s="10">
        <f t="shared" si="43"/>
        <v>1.5333016653892039E-2</v>
      </c>
      <c r="P58" s="10">
        <f t="shared" si="44"/>
        <v>4.2348509866716941E-2</v>
      </c>
      <c r="Q58" s="10">
        <f t="shared" si="45"/>
        <v>8.8391957740797857E-3</v>
      </c>
      <c r="R58" s="10">
        <f t="shared" si="46"/>
        <v>0.1210388288841797</v>
      </c>
      <c r="S58" s="10">
        <f t="shared" si="47"/>
        <v>9.3173105317745052E-3</v>
      </c>
      <c r="T58" s="10">
        <f t="shared" si="48"/>
        <v>7.2194321859456387E-2</v>
      </c>
      <c r="U58" s="10">
        <f t="shared" si="49"/>
        <v>-0.71443849221171429</v>
      </c>
      <c r="V58" s="10">
        <f t="shared" si="50"/>
        <v>6.4729197000854319E-2</v>
      </c>
    </row>
    <row r="59" spans="2:22" x14ac:dyDescent="0.25">
      <c r="B59">
        <f>[4]elasticities!C11</f>
        <v>9.876792420227537E-2</v>
      </c>
      <c r="C59">
        <f>[4]elasticities!D11</f>
        <v>0.17781547209985721</v>
      </c>
      <c r="D59">
        <f>[4]elasticities!E11</f>
        <v>7.4962546901039036E-3</v>
      </c>
      <c r="E59">
        <f>[4]elasticities!F11</f>
        <v>1.4415538538252349E-2</v>
      </c>
      <c r="F59">
        <f>[4]elasticities!G11</f>
        <v>6.0660661720855751E-3</v>
      </c>
      <c r="G59">
        <f>[4]elasticities!H11</f>
        <v>8.1260129637143241E-2</v>
      </c>
      <c r="H59">
        <f>[4]elasticities!I11</f>
        <v>8.4860106797175782E-4</v>
      </c>
      <c r="I59">
        <f>[4]elasticities!J11</f>
        <v>6.48498774804811E-2</v>
      </c>
      <c r="J59">
        <f>[4]elasticities!K11</f>
        <v>4.675135997568E-3</v>
      </c>
      <c r="K59">
        <f>[4]elasticities!L11</f>
        <v>-0.4480619414606532</v>
      </c>
      <c r="M59" s="10">
        <f t="shared" si="41"/>
        <v>9.876792420227537E-2</v>
      </c>
      <c r="N59" s="10">
        <f t="shared" si="42"/>
        <v>0.17781547209985721</v>
      </c>
      <c r="O59" s="10">
        <f t="shared" si="43"/>
        <v>7.4962546901039036E-3</v>
      </c>
      <c r="P59" s="10">
        <f t="shared" si="44"/>
        <v>1.4415538538252349E-2</v>
      </c>
      <c r="Q59" s="10">
        <f t="shared" si="45"/>
        <v>6.0660661720855751E-3</v>
      </c>
      <c r="R59" s="10">
        <f t="shared" si="46"/>
        <v>8.1260129637143241E-2</v>
      </c>
      <c r="S59" s="10">
        <f t="shared" si="47"/>
        <v>8.4860106797175782E-4</v>
      </c>
      <c r="T59" s="10">
        <f t="shared" si="48"/>
        <v>6.48498774804811E-2</v>
      </c>
      <c r="U59" s="10">
        <f t="shared" si="49"/>
        <v>4.675135997568E-3</v>
      </c>
      <c r="V59" s="10">
        <f t="shared" si="50"/>
        <v>-0.4480619414606532</v>
      </c>
    </row>
    <row r="62" spans="2:22" x14ac:dyDescent="0.25">
      <c r="B62" t="s">
        <v>167</v>
      </c>
    </row>
    <row r="64" spans="2:22" x14ac:dyDescent="0.25">
      <c r="B64">
        <f>[6]elasticities!C2</f>
        <v>-0.77603872782086269</v>
      </c>
      <c r="C64">
        <f>[6]elasticities!D2</f>
        <v>0.3654205020323088</v>
      </c>
      <c r="D64">
        <f>[6]elasticities!E2</f>
        <v>3.6387933854948652E-3</v>
      </c>
      <c r="E64">
        <f>[6]elasticities!F2</f>
        <v>0.1245042391244648</v>
      </c>
      <c r="F64">
        <f>[6]elasticities!G2</f>
        <v>1.6631990657357841E-2</v>
      </c>
      <c r="G64">
        <f>[6]elasticities!H2</f>
        <v>0.11208217439126709</v>
      </c>
      <c r="H64">
        <f>[6]elasticities!I2</f>
        <v>2.4889888738427381E-2</v>
      </c>
      <c r="I64">
        <f>[6]elasticities!J2</f>
        <v>8.6358835067771755E-2</v>
      </c>
      <c r="J64">
        <f>[6]elasticities!K2</f>
        <v>3.2343408696663522E-4</v>
      </c>
      <c r="K64">
        <f>[6]elasticities!L2</f>
        <v>5.6822359416191147E-2</v>
      </c>
      <c r="M64" s="10">
        <f t="shared" ref="M64:M73" si="51">B64</f>
        <v>-0.77603872782086269</v>
      </c>
      <c r="N64" s="10">
        <f t="shared" ref="N64:N73" si="52">C64</f>
        <v>0.3654205020323088</v>
      </c>
      <c r="O64" s="10">
        <f t="shared" ref="O64:O73" si="53">D64</f>
        <v>3.6387933854948652E-3</v>
      </c>
      <c r="P64" s="10">
        <f t="shared" ref="P64:P73" si="54">E64</f>
        <v>0.1245042391244648</v>
      </c>
      <c r="Q64" s="10">
        <f t="shared" ref="Q64:Q73" si="55">F64</f>
        <v>1.6631990657357841E-2</v>
      </c>
      <c r="R64" s="10">
        <f t="shared" ref="R64:R73" si="56">G64</f>
        <v>0.11208217439126709</v>
      </c>
      <c r="S64" s="10">
        <f t="shared" ref="S64:S73" si="57">H64</f>
        <v>2.4889888738427381E-2</v>
      </c>
      <c r="T64" s="10">
        <f t="shared" ref="T64:T73" si="58">I64</f>
        <v>8.6358835067771755E-2</v>
      </c>
      <c r="U64" s="10">
        <f t="shared" ref="U64:U73" si="59">J64</f>
        <v>3.2343408696663522E-4</v>
      </c>
      <c r="V64" s="10">
        <f t="shared" ref="V64:V73" si="60">K64</f>
        <v>5.6822359416191147E-2</v>
      </c>
    </row>
    <row r="65" spans="2:22" x14ac:dyDescent="0.25">
      <c r="B65">
        <f>[6]elasticities!C3</f>
        <v>0.11575521976793531</v>
      </c>
      <c r="C65">
        <f>[6]elasticities!D3</f>
        <v>-0.42891985556645712</v>
      </c>
      <c r="D65">
        <f>[6]elasticities!E3</f>
        <v>1.9499295681603701E-3</v>
      </c>
      <c r="E65">
        <f>[6]elasticities!F3</f>
        <v>5.7829322319184473E-2</v>
      </c>
      <c r="F65">
        <f>[6]elasticities!G3</f>
        <v>3.3407406238288903E-2</v>
      </c>
      <c r="G65">
        <f>[6]elasticities!H3</f>
        <v>9.7481611142006735E-2</v>
      </c>
      <c r="H65">
        <f>[6]elasticities!I3</f>
        <v>9.5291989751165943E-3</v>
      </c>
      <c r="I65">
        <f>[6]elasticities!J3</f>
        <v>0.1129833543323175</v>
      </c>
      <c r="J65">
        <f>[6]elasticities!K3</f>
        <v>1.3355990414316359E-6</v>
      </c>
      <c r="K65">
        <f>[6]elasticities!L3</f>
        <v>1.8865888210099688E-2</v>
      </c>
      <c r="M65" s="10">
        <f t="shared" si="51"/>
        <v>0.11575521976793531</v>
      </c>
      <c r="N65" s="10">
        <f t="shared" si="52"/>
        <v>-0.42891985556645712</v>
      </c>
      <c r="O65" s="10">
        <f t="shared" si="53"/>
        <v>1.9499295681603701E-3</v>
      </c>
      <c r="P65" s="10">
        <f t="shared" si="54"/>
        <v>5.7829322319184473E-2</v>
      </c>
      <c r="Q65" s="10">
        <f t="shared" si="55"/>
        <v>3.3407406238288903E-2</v>
      </c>
      <c r="R65" s="10">
        <f t="shared" si="56"/>
        <v>9.7481611142006735E-2</v>
      </c>
      <c r="S65" s="10">
        <f t="shared" si="57"/>
        <v>9.5291989751165943E-3</v>
      </c>
      <c r="T65" s="10">
        <f t="shared" si="58"/>
        <v>0.1129833543323175</v>
      </c>
      <c r="U65" s="10">
        <f t="shared" si="59"/>
        <v>1.3355990414316359E-6</v>
      </c>
      <c r="V65" s="10">
        <f t="shared" si="60"/>
        <v>1.8865888210099688E-2</v>
      </c>
    </row>
    <row r="66" spans="2:22" x14ac:dyDescent="0.25">
      <c r="B66">
        <f>[6]elasticities!C4</f>
        <v>0.44230464593194307</v>
      </c>
      <c r="C66">
        <f>[6]elasticities!D4</f>
        <v>0.74823041080878894</v>
      </c>
      <c r="D66">
        <f>[6]elasticities!E4</f>
        <v>-2.331911902677704</v>
      </c>
      <c r="E66">
        <f>[6]elasticities!F4</f>
        <v>0.28880487821936052</v>
      </c>
      <c r="F66">
        <f>[6]elasticities!G4</f>
        <v>7.4621702299874264E-3</v>
      </c>
      <c r="G66">
        <f>[6]elasticities!H4</f>
        <v>0.27089507436172511</v>
      </c>
      <c r="H66">
        <f>[6]elasticities!I4</f>
        <v>3.3590642681208662E-4</v>
      </c>
      <c r="I66">
        <f>[6]elasticities!J4</f>
        <v>0.32886055266831671</v>
      </c>
      <c r="J66">
        <f>[6]elasticities!K4</f>
        <v>1.0224762030890921E-5</v>
      </c>
      <c r="K66">
        <f>[6]elasticities!L4</f>
        <v>2.191147408481794E-4</v>
      </c>
      <c r="M66" s="10">
        <f t="shared" si="51"/>
        <v>0.44230464593194307</v>
      </c>
      <c r="N66" s="10">
        <f t="shared" si="52"/>
        <v>0.74823041080878894</v>
      </c>
      <c r="O66" s="10">
        <f t="shared" si="53"/>
        <v>-2.331911902677704</v>
      </c>
      <c r="P66" s="10">
        <f t="shared" si="54"/>
        <v>0.28880487821936052</v>
      </c>
      <c r="Q66" s="10">
        <f t="shared" si="55"/>
        <v>7.4621702299874264E-3</v>
      </c>
      <c r="R66" s="10">
        <f t="shared" si="56"/>
        <v>0.27089507436172511</v>
      </c>
      <c r="S66" s="10">
        <f t="shared" si="57"/>
        <v>3.3590642681208662E-4</v>
      </c>
      <c r="T66" s="10">
        <f t="shared" si="58"/>
        <v>0.32886055266831671</v>
      </c>
      <c r="U66" s="10">
        <f t="shared" si="59"/>
        <v>1.0224762030890921E-5</v>
      </c>
      <c r="V66" s="10">
        <f t="shared" si="60"/>
        <v>2.191147408481794E-4</v>
      </c>
    </row>
    <row r="67" spans="2:22" x14ac:dyDescent="0.25">
      <c r="B67">
        <f>[6]elasticities!C5</f>
        <v>0.2824260978328238</v>
      </c>
      <c r="C67">
        <f>[6]elasticities!D5</f>
        <v>0.41411514722687193</v>
      </c>
      <c r="D67">
        <f>[6]elasticities!E5</f>
        <v>5.3896567482157884E-3</v>
      </c>
      <c r="E67">
        <f>[6]elasticities!F5</f>
        <v>-1.090591356818168</v>
      </c>
      <c r="F67">
        <f>[6]elasticities!G5</f>
        <v>2.90770383189295E-2</v>
      </c>
      <c r="G67">
        <f>[6]elasticities!H5</f>
        <v>0.1718333663366052</v>
      </c>
      <c r="H67">
        <f>[6]elasticities!I5</f>
        <v>2.549750912813523E-2</v>
      </c>
      <c r="I67">
        <f>[6]elasticities!J5</f>
        <v>9.7086720341585844E-2</v>
      </c>
      <c r="J67">
        <f>[6]elasticities!K5</f>
        <v>1.281201902502857E-6</v>
      </c>
      <c r="K67">
        <f>[6]elasticities!L5</f>
        <v>8.5550766197967393E-2</v>
      </c>
      <c r="M67" s="10">
        <f t="shared" si="51"/>
        <v>0.2824260978328238</v>
      </c>
      <c r="N67" s="10">
        <f t="shared" si="52"/>
        <v>0.41411514722687193</v>
      </c>
      <c r="O67" s="10">
        <f t="shared" si="53"/>
        <v>5.3896567482157884E-3</v>
      </c>
      <c r="P67" s="10">
        <f t="shared" si="54"/>
        <v>-1.090591356818168</v>
      </c>
      <c r="Q67" s="10">
        <f t="shared" si="55"/>
        <v>2.90770383189295E-2</v>
      </c>
      <c r="R67" s="10">
        <f t="shared" si="56"/>
        <v>0.1718333663366052</v>
      </c>
      <c r="S67" s="10">
        <f t="shared" si="57"/>
        <v>2.549750912813523E-2</v>
      </c>
      <c r="T67" s="10">
        <f t="shared" si="58"/>
        <v>9.7086720341585844E-2</v>
      </c>
      <c r="U67" s="10">
        <f t="shared" si="59"/>
        <v>1.281201902502857E-6</v>
      </c>
      <c r="V67" s="10">
        <f t="shared" si="60"/>
        <v>8.5550766197967393E-2</v>
      </c>
    </row>
    <row r="68" spans="2:22" x14ac:dyDescent="0.25">
      <c r="B68">
        <f>[6]elasticities!C6</f>
        <v>0.22647494748687899</v>
      </c>
      <c r="C68">
        <f>[6]elasticities!D6</f>
        <v>1.4360548217898781</v>
      </c>
      <c r="D68">
        <f>[6]elasticities!E6</f>
        <v>8.3594361082062912E-4</v>
      </c>
      <c r="E68">
        <f>[6]elasticities!F6</f>
        <v>0.17454419797587381</v>
      </c>
      <c r="F68">
        <f>[6]elasticities!G6</f>
        <v>-2.843087064622265</v>
      </c>
      <c r="G68">
        <f>[6]elasticities!H6</f>
        <v>0.18284735231367569</v>
      </c>
      <c r="H68">
        <f>[6]elasticities!I6</f>
        <v>6.4211985309282525E-4</v>
      </c>
      <c r="I68">
        <f>[6]elasticities!J6</f>
        <v>0.50357792074140484</v>
      </c>
      <c r="J68">
        <f>[6]elasticities!K6</f>
        <v>4.9049178225708061E-9</v>
      </c>
      <c r="K68">
        <f>[6]elasticities!L6</f>
        <v>7.2576619875108217E-2</v>
      </c>
      <c r="M68" s="10">
        <f t="shared" si="51"/>
        <v>0.22647494748687899</v>
      </c>
      <c r="N68" s="10">
        <f t="shared" si="52"/>
        <v>1.4360548217898781</v>
      </c>
      <c r="O68" s="10">
        <f t="shared" si="53"/>
        <v>8.3594361082062912E-4</v>
      </c>
      <c r="P68" s="10">
        <f t="shared" si="54"/>
        <v>0.17454419797587381</v>
      </c>
      <c r="Q68" s="10">
        <f t="shared" si="55"/>
        <v>-2.843087064622265</v>
      </c>
      <c r="R68" s="10">
        <f t="shared" si="56"/>
        <v>0.18284735231367569</v>
      </c>
      <c r="S68" s="10">
        <f t="shared" si="57"/>
        <v>6.4211985309282525E-4</v>
      </c>
      <c r="T68" s="10">
        <f t="shared" si="58"/>
        <v>0.50357792074140484</v>
      </c>
      <c r="U68" s="10">
        <f t="shared" si="59"/>
        <v>4.9049178225708061E-9</v>
      </c>
      <c r="V68" s="10">
        <f t="shared" si="60"/>
        <v>7.2576619875108217E-2</v>
      </c>
    </row>
    <row r="69" spans="2:22" x14ac:dyDescent="0.25">
      <c r="B69">
        <f>[6]elasticities!C7</f>
        <v>0.1454113944500092</v>
      </c>
      <c r="C69">
        <f>[6]elasticities!D7</f>
        <v>0.39924263758406731</v>
      </c>
      <c r="D69">
        <f>[6]elasticities!E7</f>
        <v>2.891338208410667E-3</v>
      </c>
      <c r="E69">
        <f>[6]elasticities!F7</f>
        <v>9.8276278601644396E-2</v>
      </c>
      <c r="F69">
        <f>[6]elasticities!G7</f>
        <v>1.7421062237442109E-2</v>
      </c>
      <c r="G69">
        <f>[6]elasticities!H7</f>
        <v>-0.97157562763235317</v>
      </c>
      <c r="H69">
        <f>[6]elasticities!I7</f>
        <v>4.2268440686609392E-2</v>
      </c>
      <c r="I69">
        <f>[6]elasticities!J7</f>
        <v>0.12398358368140221</v>
      </c>
      <c r="J69">
        <f>[6]elasticities!K7</f>
        <v>3.649002244779725E-6</v>
      </c>
      <c r="K69">
        <f>[6]elasticities!L7</f>
        <v>3.3323730299326428E-2</v>
      </c>
      <c r="M69" s="10">
        <f t="shared" si="51"/>
        <v>0.1454113944500092</v>
      </c>
      <c r="N69" s="10">
        <f t="shared" si="52"/>
        <v>0.39924263758406731</v>
      </c>
      <c r="O69" s="10">
        <f t="shared" si="53"/>
        <v>2.891338208410667E-3</v>
      </c>
      <c r="P69" s="10">
        <f t="shared" si="54"/>
        <v>9.8276278601644396E-2</v>
      </c>
      <c r="Q69" s="10">
        <f t="shared" si="55"/>
        <v>1.7421062237442109E-2</v>
      </c>
      <c r="R69" s="10">
        <f t="shared" si="56"/>
        <v>-0.97157562763235317</v>
      </c>
      <c r="S69" s="10">
        <f t="shared" si="57"/>
        <v>4.2268440686609392E-2</v>
      </c>
      <c r="T69" s="10">
        <f t="shared" si="58"/>
        <v>0.12398358368140221</v>
      </c>
      <c r="U69" s="10">
        <f t="shared" si="59"/>
        <v>3.649002244779725E-6</v>
      </c>
      <c r="V69" s="10">
        <f t="shared" si="60"/>
        <v>3.3323730299326428E-2</v>
      </c>
    </row>
    <row r="70" spans="2:22" x14ac:dyDescent="0.25">
      <c r="B70">
        <f>[6]elasticities!C8</f>
        <v>0.49103194180079379</v>
      </c>
      <c r="C70">
        <f>[6]elasticities!D8</f>
        <v>0.59346554525426731</v>
      </c>
      <c r="D70">
        <f>[6]elasticities!E8</f>
        <v>5.4518135834308952E-5</v>
      </c>
      <c r="E70">
        <f>[6]elasticities!F8</f>
        <v>0.2217501170230228</v>
      </c>
      <c r="F70">
        <f>[6]elasticities!G8</f>
        <v>9.3030841899410896E-4</v>
      </c>
      <c r="G70">
        <f>[6]elasticities!H8</f>
        <v>0.64274857717439593</v>
      </c>
      <c r="H70">
        <f>[6]elasticities!I8</f>
        <v>-2.4266647777457271</v>
      </c>
      <c r="I70">
        <f>[6]elasticities!J8</f>
        <v>9.9312763377994578E-2</v>
      </c>
      <c r="J70">
        <f>[6]elasticities!K8</f>
        <v>3.9501496828073821E-4</v>
      </c>
      <c r="K70">
        <f>[6]elasticities!L8</f>
        <v>7.1889865654566718E-2</v>
      </c>
      <c r="M70" s="10">
        <f t="shared" si="51"/>
        <v>0.49103194180079379</v>
      </c>
      <c r="N70" s="10">
        <f t="shared" si="52"/>
        <v>0.59346554525426731</v>
      </c>
      <c r="O70" s="10">
        <f t="shared" si="53"/>
        <v>5.4518135834308952E-5</v>
      </c>
      <c r="P70" s="10">
        <f t="shared" si="54"/>
        <v>0.2217501170230228</v>
      </c>
      <c r="Q70" s="10">
        <f t="shared" si="55"/>
        <v>9.3030841899410896E-4</v>
      </c>
      <c r="R70" s="10">
        <f t="shared" si="56"/>
        <v>0.64274857717439593</v>
      </c>
      <c r="S70" s="10">
        <f t="shared" si="57"/>
        <v>-2.4266647777457271</v>
      </c>
      <c r="T70" s="10">
        <f t="shared" si="58"/>
        <v>9.9312763377994578E-2</v>
      </c>
      <c r="U70" s="10">
        <f t="shared" si="59"/>
        <v>3.9501496828073821E-4</v>
      </c>
      <c r="V70" s="10">
        <f t="shared" si="60"/>
        <v>7.1889865654566718E-2</v>
      </c>
    </row>
    <row r="71" spans="2:22" x14ac:dyDescent="0.25">
      <c r="B71">
        <f>[6]elasticities!C9</f>
        <v>0.1193411810300611</v>
      </c>
      <c r="C71">
        <f>[6]elasticities!D9</f>
        <v>0.49289038516532219</v>
      </c>
      <c r="D71">
        <f>[6]elasticities!E9</f>
        <v>3.738791389385104E-3</v>
      </c>
      <c r="E71">
        <f>[6]elasticities!F9</f>
        <v>5.9145635107377408E-2</v>
      </c>
      <c r="F71">
        <f>[6]elasticities!G9</f>
        <v>5.1106283662190291E-2</v>
      </c>
      <c r="G71">
        <f>[6]elasticities!H9</f>
        <v>0.1320644265183657</v>
      </c>
      <c r="H71">
        <f>[6]elasticities!I9</f>
        <v>6.9566769065652068E-3</v>
      </c>
      <c r="I71">
        <f>[6]elasticities!J9</f>
        <v>-0.88836479637652155</v>
      </c>
      <c r="J71">
        <f>[6]elasticities!K9</f>
        <v>2.3875365297999649E-6</v>
      </c>
      <c r="K71">
        <f>[6]elasticities!L9</f>
        <v>4.9153975727155602E-2</v>
      </c>
      <c r="M71" s="10">
        <f t="shared" si="51"/>
        <v>0.1193411810300611</v>
      </c>
      <c r="N71" s="10">
        <f t="shared" si="52"/>
        <v>0.49289038516532219</v>
      </c>
      <c r="O71" s="10">
        <f t="shared" si="53"/>
        <v>3.738791389385104E-3</v>
      </c>
      <c r="P71" s="10">
        <f t="shared" si="54"/>
        <v>5.9145635107377408E-2</v>
      </c>
      <c r="Q71" s="10">
        <f t="shared" si="55"/>
        <v>5.1106283662190291E-2</v>
      </c>
      <c r="R71" s="10">
        <f t="shared" si="56"/>
        <v>0.1320644265183657</v>
      </c>
      <c r="S71" s="10">
        <f t="shared" si="57"/>
        <v>6.9566769065652068E-3</v>
      </c>
      <c r="T71" s="10">
        <f t="shared" si="58"/>
        <v>-0.88836479637652155</v>
      </c>
      <c r="U71" s="10">
        <f t="shared" si="59"/>
        <v>2.3875365297999649E-6</v>
      </c>
      <c r="V71" s="10">
        <f t="shared" si="60"/>
        <v>4.9153975727155602E-2</v>
      </c>
    </row>
    <row r="72" spans="2:22" x14ac:dyDescent="0.25">
      <c r="B72">
        <f>[6]elasticities!C10</f>
        <v>0.45355022445582888</v>
      </c>
      <c r="C72">
        <f>[6]elasticities!D10</f>
        <v>5.9124573695013196E-3</v>
      </c>
      <c r="D72">
        <f>[6]elasticities!E10</f>
        <v>1.1795835355634051E-4</v>
      </c>
      <c r="E72">
        <f>[6]elasticities!F10</f>
        <v>7.9202061451318659E-4</v>
      </c>
      <c r="F72">
        <f>[6]elasticities!G10</f>
        <v>5.0512096926013174E-7</v>
      </c>
      <c r="G72">
        <f>[6]elasticities!H10</f>
        <v>3.9441355903627089E-3</v>
      </c>
      <c r="H72">
        <f>[6]elasticities!I10</f>
        <v>2.8078012395692839E-2</v>
      </c>
      <c r="I72">
        <f>[6]elasticities!J10</f>
        <v>2.4227358547006541E-3</v>
      </c>
      <c r="J72">
        <f>[6]elasticities!K10</f>
        <v>-0.54676125447750901</v>
      </c>
      <c r="K72">
        <f>[6]elasticities!L10</f>
        <v>4.2605258948564878E-3</v>
      </c>
      <c r="M72" s="10">
        <f t="shared" si="51"/>
        <v>0.45355022445582888</v>
      </c>
      <c r="N72" s="10">
        <f t="shared" si="52"/>
        <v>5.9124573695013196E-3</v>
      </c>
      <c r="O72" s="10">
        <f t="shared" si="53"/>
        <v>1.1795835355634051E-4</v>
      </c>
      <c r="P72" s="10">
        <f t="shared" si="54"/>
        <v>7.9202061451318659E-4</v>
      </c>
      <c r="Q72" s="10">
        <f t="shared" si="55"/>
        <v>5.0512096926013174E-7</v>
      </c>
      <c r="R72" s="10">
        <f t="shared" si="56"/>
        <v>3.9441355903627089E-3</v>
      </c>
      <c r="S72" s="10">
        <f t="shared" si="57"/>
        <v>2.8078012395692839E-2</v>
      </c>
      <c r="T72" s="10">
        <f t="shared" si="58"/>
        <v>2.4227358547006541E-3</v>
      </c>
      <c r="U72" s="10">
        <f t="shared" si="59"/>
        <v>-0.54676125447750901</v>
      </c>
      <c r="V72" s="10">
        <f t="shared" si="60"/>
        <v>4.2605258948564878E-3</v>
      </c>
    </row>
    <row r="73" spans="2:22" x14ac:dyDescent="0.25">
      <c r="B73">
        <f>[6]elasticities!C11</f>
        <v>0.43110296221348732</v>
      </c>
      <c r="C73">
        <f>[6]elasticities!D11</f>
        <v>0.4518469207200721</v>
      </c>
      <c r="D73">
        <f>[6]elasticities!E11</f>
        <v>1.3676319407457059E-5</v>
      </c>
      <c r="E73">
        <f>[6]elasticities!F11</f>
        <v>0.28613103157115838</v>
      </c>
      <c r="F73">
        <f>[6]elasticities!G11</f>
        <v>4.0437336940998533E-2</v>
      </c>
      <c r="G73">
        <f>[6]elasticities!H11</f>
        <v>0.19487380432992141</v>
      </c>
      <c r="H73">
        <f>[6]elasticities!I11</f>
        <v>2.764665718705879E-2</v>
      </c>
      <c r="I73">
        <f>[6]elasticities!J11</f>
        <v>0.2698589577901363</v>
      </c>
      <c r="J73">
        <f>[6]elasticities!K11</f>
        <v>2.3050765671329089E-5</v>
      </c>
      <c r="K73">
        <f>[6]elasticities!L11</f>
        <v>-1.6815779654212579</v>
      </c>
      <c r="M73" s="10">
        <f t="shared" si="51"/>
        <v>0.43110296221348732</v>
      </c>
      <c r="N73" s="10">
        <f t="shared" si="52"/>
        <v>0.4518469207200721</v>
      </c>
      <c r="O73" s="10">
        <f t="shared" si="53"/>
        <v>1.3676319407457059E-5</v>
      </c>
      <c r="P73" s="10">
        <f t="shared" si="54"/>
        <v>0.28613103157115838</v>
      </c>
      <c r="Q73" s="10">
        <f t="shared" si="55"/>
        <v>4.0437336940998533E-2</v>
      </c>
      <c r="R73" s="10">
        <f t="shared" si="56"/>
        <v>0.19487380432992141</v>
      </c>
      <c r="S73" s="10">
        <f t="shared" si="57"/>
        <v>2.764665718705879E-2</v>
      </c>
      <c r="T73" s="10">
        <f t="shared" si="58"/>
        <v>0.2698589577901363</v>
      </c>
      <c r="U73" s="10">
        <f t="shared" si="59"/>
        <v>2.3050765671329089E-5</v>
      </c>
      <c r="V73" s="10">
        <f t="shared" si="60"/>
        <v>-1.6815779654212579</v>
      </c>
    </row>
    <row r="75" spans="2:22" x14ac:dyDescent="0.25">
      <c r="B75" t="s">
        <v>168</v>
      </c>
    </row>
    <row r="77" spans="2:22" x14ac:dyDescent="0.25">
      <c r="B77">
        <f>[9]elasticities!C2</f>
        <v>-0.4840715989629199</v>
      </c>
      <c r="C77">
        <f>[9]elasticities!D2</f>
        <v>0.31986293128269921</v>
      </c>
      <c r="D77">
        <f>[9]elasticities!E2</f>
        <v>1.345989104444983E-3</v>
      </c>
      <c r="E77">
        <f>[9]elasticities!F2</f>
        <v>5.6316246085312632E-2</v>
      </c>
      <c r="F77">
        <f>[9]elasticities!G2</f>
        <v>4.4472207274956826E-3</v>
      </c>
      <c r="G77">
        <f>[9]elasticities!H2</f>
        <v>2.361169310599626E-2</v>
      </c>
      <c r="H77">
        <f>[9]elasticities!I2</f>
        <v>-1.8292443220556181E-5</v>
      </c>
      <c r="I77">
        <f>[9]elasticities!J2</f>
        <v>7.8385791124994317E-2</v>
      </c>
      <c r="J77">
        <f>[9]elasticities!K2</f>
        <v>-5.338110612873924E-4</v>
      </c>
      <c r="K77">
        <f>[9]elasticities!L2</f>
        <v>1.152885104950339E-4</v>
      </c>
      <c r="M77" s="10">
        <f t="shared" ref="M77:M86" si="61">B77</f>
        <v>-0.4840715989629199</v>
      </c>
      <c r="N77" s="10">
        <f t="shared" ref="N77:N86" si="62">C77</f>
        <v>0.31986293128269921</v>
      </c>
      <c r="O77" s="10">
        <f t="shared" ref="O77:O86" si="63">D77</f>
        <v>1.345989104444983E-3</v>
      </c>
      <c r="P77" s="10">
        <f t="shared" ref="P77:P86" si="64">E77</f>
        <v>5.6316246085312632E-2</v>
      </c>
      <c r="Q77" s="10">
        <f t="shared" ref="Q77:Q86" si="65">F77</f>
        <v>4.4472207274956826E-3</v>
      </c>
      <c r="R77" s="10">
        <f t="shared" ref="R77:R86" si="66">G77</f>
        <v>2.361169310599626E-2</v>
      </c>
      <c r="S77" s="10">
        <f t="shared" ref="S77:S86" si="67">H77</f>
        <v>-1.8292443220556181E-5</v>
      </c>
      <c r="T77" s="10">
        <f t="shared" ref="T77:T86" si="68">I77</f>
        <v>7.8385791124994317E-2</v>
      </c>
      <c r="U77" s="10">
        <f t="shared" ref="U77:U86" si="69">J77</f>
        <v>-5.338110612873924E-4</v>
      </c>
      <c r="V77" s="10">
        <f t="shared" ref="V77:V86" si="70">K77</f>
        <v>1.152885104950339E-4</v>
      </c>
    </row>
    <row r="78" spans="2:22" x14ac:dyDescent="0.25">
      <c r="B78">
        <f>[9]elasticities!C3</f>
        <v>0.10363826384273821</v>
      </c>
      <c r="C78">
        <f>[9]elasticities!D3</f>
        <v>-0.26303284420619061</v>
      </c>
      <c r="D78">
        <f>[9]elasticities!E3</f>
        <v>-6.7852333282446785E-4</v>
      </c>
      <c r="E78">
        <f>[9]elasticities!F3</f>
        <v>4.7263564916849417E-2</v>
      </c>
      <c r="F78">
        <f>[9]elasticities!G3</f>
        <v>5.3747207343478268E-3</v>
      </c>
      <c r="G78">
        <f>[9]elasticities!H3</f>
        <v>3.0634253863353951E-2</v>
      </c>
      <c r="H78">
        <f>[9]elasticities!I3</f>
        <v>-5.5918606914293699E-6</v>
      </c>
      <c r="I78">
        <f>[9]elasticities!J3</f>
        <v>8.2193544276505326E-2</v>
      </c>
      <c r="J78">
        <f>[9]elasticities!K3</f>
        <v>1.3354170134912511E-4</v>
      </c>
      <c r="K78">
        <f>[9]elasticities!L3</f>
        <v>1.3134669676666789E-4</v>
      </c>
      <c r="M78" s="10">
        <f t="shared" si="61"/>
        <v>0.10363826384273821</v>
      </c>
      <c r="N78" s="10">
        <f t="shared" si="62"/>
        <v>-0.26303284420619061</v>
      </c>
      <c r="O78" s="10">
        <f t="shared" si="63"/>
        <v>-6.7852333282446785E-4</v>
      </c>
      <c r="P78" s="10">
        <f t="shared" si="64"/>
        <v>4.7263564916849417E-2</v>
      </c>
      <c r="Q78" s="10">
        <f t="shared" si="65"/>
        <v>5.3747207343478268E-3</v>
      </c>
      <c r="R78" s="10">
        <f t="shared" si="66"/>
        <v>3.0634253863353951E-2</v>
      </c>
      <c r="S78" s="10">
        <f t="shared" si="67"/>
        <v>-5.5918606914293699E-6</v>
      </c>
      <c r="T78" s="10">
        <f t="shared" si="68"/>
        <v>8.2193544276505326E-2</v>
      </c>
      <c r="U78" s="10">
        <f t="shared" si="69"/>
        <v>1.3354170134912511E-4</v>
      </c>
      <c r="V78" s="10">
        <f t="shared" si="70"/>
        <v>1.3134669676666789E-4</v>
      </c>
    </row>
    <row r="79" spans="2:22" x14ac:dyDescent="0.25">
      <c r="B79">
        <f>[9]elasticities!C4</f>
        <v>0.10654809302318161</v>
      </c>
      <c r="C79">
        <f>[9]elasticities!D4</f>
        <v>-0.16577258406263229</v>
      </c>
      <c r="D79">
        <f>[9]elasticities!E4</f>
        <v>9.0161199383921517E-2</v>
      </c>
      <c r="E79">
        <f>[9]elasticities!F4</f>
        <v>0.13463859476567741</v>
      </c>
      <c r="F79">
        <f>[9]elasticities!G4</f>
        <v>-3.2132483114796592E-2</v>
      </c>
      <c r="G79">
        <f>[9]elasticities!H4</f>
        <v>-0.14922665559095469</v>
      </c>
      <c r="H79">
        <f>[9]elasticities!I4</f>
        <v>-5.8548295610039627E-6</v>
      </c>
      <c r="I79">
        <f>[9]elasticities!J4</f>
        <v>7.0240173374751178E-3</v>
      </c>
      <c r="J79">
        <f>[9]elasticities!K4</f>
        <v>5.59592665583754E-5</v>
      </c>
      <c r="K79">
        <f>[9]elasticities!L4</f>
        <v>6.9501081164693166E-4</v>
      </c>
      <c r="M79" s="10">
        <f t="shared" si="61"/>
        <v>0.10654809302318161</v>
      </c>
      <c r="N79" s="10">
        <f t="shared" si="62"/>
        <v>-0.16577258406263229</v>
      </c>
      <c r="O79" s="10">
        <f t="shared" si="63"/>
        <v>9.0161199383921517E-2</v>
      </c>
      <c r="P79" s="10">
        <f t="shared" si="64"/>
        <v>0.13463859476567741</v>
      </c>
      <c r="Q79" s="10">
        <f t="shared" si="65"/>
        <v>-3.2132483114796592E-2</v>
      </c>
      <c r="R79" s="10">
        <f t="shared" si="66"/>
        <v>-0.14922665559095469</v>
      </c>
      <c r="S79" s="10">
        <f t="shared" si="67"/>
        <v>-5.8548295610039627E-6</v>
      </c>
      <c r="T79" s="10">
        <f t="shared" si="68"/>
        <v>7.0240173374751178E-3</v>
      </c>
      <c r="U79" s="10">
        <f t="shared" si="69"/>
        <v>5.59592665583754E-5</v>
      </c>
      <c r="V79" s="10">
        <f t="shared" si="70"/>
        <v>6.9501081164693166E-4</v>
      </c>
    </row>
    <row r="80" spans="2:22" x14ac:dyDescent="0.25">
      <c r="B80">
        <f>[9]elasticities!C5</f>
        <v>0.15277218613692209</v>
      </c>
      <c r="C80">
        <f>[9]elasticities!D5</f>
        <v>0.39571348925732019</v>
      </c>
      <c r="D80">
        <f>[9]elasticities!E5</f>
        <v>4.6139834107335144E-3</v>
      </c>
      <c r="E80">
        <f>[9]elasticities!F5</f>
        <v>-0.78807016093836268</v>
      </c>
      <c r="F80">
        <f>[9]elasticities!G5</f>
        <v>8.3468010856711013E-3</v>
      </c>
      <c r="G80">
        <f>[9]elasticities!H5</f>
        <v>6.0453521417818998E-2</v>
      </c>
      <c r="H80">
        <f>[9]elasticities!I5</f>
        <v>-2.0042348200292881E-5</v>
      </c>
      <c r="I80">
        <f>[9]elasticities!J5</f>
        <v>0.16357857719711691</v>
      </c>
      <c r="J80">
        <f>[9]elasticities!K5</f>
        <v>4.11728361227417E-3</v>
      </c>
      <c r="K80">
        <f>[9]elasticities!L5</f>
        <v>3.8530481068658459E-4</v>
      </c>
      <c r="M80" s="10">
        <f t="shared" si="61"/>
        <v>0.15277218613692209</v>
      </c>
      <c r="N80" s="10">
        <f t="shared" si="62"/>
        <v>0.39571348925732019</v>
      </c>
      <c r="O80" s="10">
        <f t="shared" si="63"/>
        <v>4.6139834107335144E-3</v>
      </c>
      <c r="P80" s="10">
        <f t="shared" si="64"/>
        <v>-0.78807016093836268</v>
      </c>
      <c r="Q80" s="10">
        <f t="shared" si="65"/>
        <v>8.3468010856711013E-3</v>
      </c>
      <c r="R80" s="10">
        <f t="shared" si="66"/>
        <v>6.0453521417818998E-2</v>
      </c>
      <c r="S80" s="10">
        <f t="shared" si="67"/>
        <v>-2.0042348200292881E-5</v>
      </c>
      <c r="T80" s="10">
        <f t="shared" si="68"/>
        <v>0.16357857719711691</v>
      </c>
      <c r="U80" s="10">
        <f t="shared" si="69"/>
        <v>4.11728361227417E-3</v>
      </c>
      <c r="V80" s="10">
        <f t="shared" si="70"/>
        <v>3.8530481068658459E-4</v>
      </c>
    </row>
    <row r="81" spans="2:22" x14ac:dyDescent="0.25">
      <c r="B81">
        <f>[9]elasticities!C6</f>
        <v>5.3009528877595823E-2</v>
      </c>
      <c r="C81">
        <f>[9]elasticities!D6</f>
        <v>0.19772653089013351</v>
      </c>
      <c r="D81">
        <f>[9]elasticities!E6</f>
        <v>-4.8384405632187983E-3</v>
      </c>
      <c r="E81">
        <f>[9]elasticities!F6</f>
        <v>3.6675388905977067E-2</v>
      </c>
      <c r="F81">
        <f>[9]elasticities!G6</f>
        <v>-0.6266105781469582</v>
      </c>
      <c r="G81">
        <f>[9]elasticities!H6</f>
        <v>4.5732503525276469E-2</v>
      </c>
      <c r="H81">
        <f>[9]elasticities!I6</f>
        <v>-9.13077944707752E-6</v>
      </c>
      <c r="I81">
        <f>[9]elasticities!J6</f>
        <v>0.24394331793359891</v>
      </c>
      <c r="J81">
        <f>[9]elasticities!K6</f>
        <v>-2.6485009254462373E-4</v>
      </c>
      <c r="K81">
        <f>[9]elasticities!L6</f>
        <v>2.263010848522854E-4</v>
      </c>
      <c r="M81" s="10">
        <f t="shared" si="61"/>
        <v>5.3009528877595823E-2</v>
      </c>
      <c r="N81" s="10">
        <f t="shared" si="62"/>
        <v>0.19772653089013351</v>
      </c>
      <c r="O81" s="10">
        <f t="shared" si="63"/>
        <v>-4.8384405632187983E-3</v>
      </c>
      <c r="P81" s="10">
        <f t="shared" si="64"/>
        <v>3.6675388905977067E-2</v>
      </c>
      <c r="Q81" s="10">
        <f t="shared" si="65"/>
        <v>-0.6266105781469582</v>
      </c>
      <c r="R81" s="10">
        <f t="shared" si="66"/>
        <v>4.5732503525276469E-2</v>
      </c>
      <c r="S81" s="10">
        <f t="shared" si="67"/>
        <v>-9.13077944707752E-6</v>
      </c>
      <c r="T81" s="10">
        <f t="shared" si="68"/>
        <v>0.24394331793359891</v>
      </c>
      <c r="U81" s="10">
        <f t="shared" si="69"/>
        <v>-2.6485009254462373E-4</v>
      </c>
      <c r="V81" s="10">
        <f t="shared" si="70"/>
        <v>2.263010848522854E-4</v>
      </c>
    </row>
    <row r="82" spans="2:22" x14ac:dyDescent="0.25">
      <c r="B82">
        <f>[9]elasticities!C7</f>
        <v>3.1772943046403768E-2</v>
      </c>
      <c r="C82">
        <f>[9]elasticities!D7</f>
        <v>0.1272276206518265</v>
      </c>
      <c r="D82">
        <f>[9]elasticities!E7</f>
        <v>-2.5367202948986E-3</v>
      </c>
      <c r="E82">
        <f>[9]elasticities!F7</f>
        <v>2.9987573311661901E-2</v>
      </c>
      <c r="F82">
        <f>[9]elasticities!G7</f>
        <v>5.1628562334721621E-3</v>
      </c>
      <c r="G82">
        <f>[9]elasticities!H7</f>
        <v>-0.29052938659657268</v>
      </c>
      <c r="H82">
        <f>[9]elasticities!I7</f>
        <v>-9.29235079844415E-6</v>
      </c>
      <c r="I82">
        <f>[9]elasticities!J7</f>
        <v>6.3307867386138958E-2</v>
      </c>
      <c r="J82">
        <f>[9]elasticities!K7</f>
        <v>2.2857156711682361E-4</v>
      </c>
      <c r="K82">
        <f>[9]elasticities!L7</f>
        <v>1.8348366482315569E-4</v>
      </c>
      <c r="M82" s="10">
        <f t="shared" si="61"/>
        <v>3.1772943046403768E-2</v>
      </c>
      <c r="N82" s="10">
        <f t="shared" si="62"/>
        <v>0.1272276206518265</v>
      </c>
      <c r="O82" s="10">
        <f t="shared" si="63"/>
        <v>-2.5367202948986E-3</v>
      </c>
      <c r="P82" s="10">
        <f t="shared" si="64"/>
        <v>2.9987573311661901E-2</v>
      </c>
      <c r="Q82" s="10">
        <f t="shared" si="65"/>
        <v>5.1628562334721621E-3</v>
      </c>
      <c r="R82" s="10">
        <f t="shared" si="66"/>
        <v>-0.29052938659657268</v>
      </c>
      <c r="S82" s="10">
        <f t="shared" si="67"/>
        <v>-9.29235079844415E-6</v>
      </c>
      <c r="T82" s="10">
        <f t="shared" si="68"/>
        <v>6.3307867386138958E-2</v>
      </c>
      <c r="U82" s="10">
        <f t="shared" si="69"/>
        <v>2.2857156711682361E-4</v>
      </c>
      <c r="V82" s="10">
        <f t="shared" si="70"/>
        <v>1.8348366482315569E-4</v>
      </c>
    </row>
    <row r="83" spans="2:22" x14ac:dyDescent="0.25">
      <c r="B83">
        <f>[9]elasticities!C8</f>
        <v>-1.7523000328199709</v>
      </c>
      <c r="C83">
        <f>[9]elasticities!D8</f>
        <v>-1.6532437162331459</v>
      </c>
      <c r="D83">
        <f>[9]elasticities!E8</f>
        <v>-7.0851145062983158E-3</v>
      </c>
      <c r="E83">
        <f>[9]elasticities!F8</f>
        <v>-0.70774166114059189</v>
      </c>
      <c r="F83">
        <f>[9]elasticities!G8</f>
        <v>-7.3380276985739387E-2</v>
      </c>
      <c r="G83">
        <f>[9]elasticities!H8</f>
        <v>-0.66150333127786309</v>
      </c>
      <c r="H83">
        <f>[9]elasticities!I8</f>
        <v>5.8562922557248562</v>
      </c>
      <c r="I83">
        <f>[9]elasticities!J8</f>
        <v>-0.15041214585063531</v>
      </c>
      <c r="J83">
        <f>[9]elasticities!K8</f>
        <v>4.7844791661354651E-3</v>
      </c>
      <c r="K83">
        <f>[9]elasticities!L8</f>
        <v>-2.163309819897288E-2</v>
      </c>
      <c r="M83" s="10">
        <f t="shared" si="61"/>
        <v>-1.7523000328199709</v>
      </c>
      <c r="N83" s="10">
        <f t="shared" si="62"/>
        <v>-1.6532437162331459</v>
      </c>
      <c r="O83" s="10">
        <f t="shared" si="63"/>
        <v>-7.0851145062983158E-3</v>
      </c>
      <c r="P83" s="10">
        <f t="shared" si="64"/>
        <v>-0.70774166114059189</v>
      </c>
      <c r="Q83" s="10">
        <f t="shared" si="65"/>
        <v>-7.3380276985739387E-2</v>
      </c>
      <c r="R83" s="10">
        <f t="shared" si="66"/>
        <v>-0.66150333127786309</v>
      </c>
      <c r="S83" s="10">
        <f t="shared" si="67"/>
        <v>5.8562922557248562</v>
      </c>
      <c r="T83" s="10">
        <f t="shared" si="68"/>
        <v>-0.15041214585063531</v>
      </c>
      <c r="U83" s="10">
        <f t="shared" si="69"/>
        <v>4.7844791661354651E-3</v>
      </c>
      <c r="V83" s="10">
        <f t="shared" si="70"/>
        <v>-2.163309819897288E-2</v>
      </c>
    </row>
    <row r="84" spans="2:22" x14ac:dyDescent="0.25">
      <c r="B84">
        <f>[9]elasticities!C9</f>
        <v>0.10385798175582039</v>
      </c>
      <c r="C84">
        <f>[9]elasticities!D9</f>
        <v>0.33611200523596152</v>
      </c>
      <c r="D84">
        <f>[9]elasticities!E9</f>
        <v>1.175666033186488E-4</v>
      </c>
      <c r="E84">
        <f>[9]elasticities!F9</f>
        <v>7.9894772412942128E-2</v>
      </c>
      <c r="F84">
        <f>[9]elasticities!G9</f>
        <v>2.7116035893168019E-2</v>
      </c>
      <c r="G84">
        <f>[9]elasticities!H9</f>
        <v>6.2334704123374829E-2</v>
      </c>
      <c r="H84">
        <f>[9]elasticities!I9</f>
        <v>-2.0804088214783031E-6</v>
      </c>
      <c r="I84">
        <f>[9]elasticities!J9</f>
        <v>-0.59914280589963598</v>
      </c>
      <c r="J84">
        <f>[9]elasticities!K9</f>
        <v>1.247519721042223E-3</v>
      </c>
      <c r="K84">
        <f>[9]elasticities!L9</f>
        <v>1.3817837197479389E-3</v>
      </c>
      <c r="M84" s="10">
        <f t="shared" si="61"/>
        <v>0.10385798175582039</v>
      </c>
      <c r="N84" s="10">
        <f t="shared" si="62"/>
        <v>0.33611200523596152</v>
      </c>
      <c r="O84" s="10">
        <f t="shared" si="63"/>
        <v>1.175666033186488E-4</v>
      </c>
      <c r="P84" s="10">
        <f t="shared" si="64"/>
        <v>7.9894772412942128E-2</v>
      </c>
      <c r="Q84" s="10">
        <f t="shared" si="65"/>
        <v>2.7116035893168019E-2</v>
      </c>
      <c r="R84" s="10">
        <f t="shared" si="66"/>
        <v>6.2334704123374829E-2</v>
      </c>
      <c r="S84" s="10">
        <f t="shared" si="67"/>
        <v>-2.0804088214783031E-6</v>
      </c>
      <c r="T84" s="10">
        <f t="shared" si="68"/>
        <v>-0.59914280589963598</v>
      </c>
      <c r="U84" s="10">
        <f t="shared" si="69"/>
        <v>1.247519721042223E-3</v>
      </c>
      <c r="V84" s="10">
        <f t="shared" si="70"/>
        <v>1.3817837197479389E-3</v>
      </c>
    </row>
    <row r="85" spans="2:22" x14ac:dyDescent="0.25">
      <c r="B85">
        <f>[9]elasticities!C10</f>
        <v>-0.16829212043918271</v>
      </c>
      <c r="C85">
        <f>[9]elasticities!D10</f>
        <v>0.129938216823312</v>
      </c>
      <c r="D85">
        <f>[9]elasticities!E10</f>
        <v>2.228661396731715E-4</v>
      </c>
      <c r="E85">
        <f>[9]elasticities!F10</f>
        <v>0.4784938961329161</v>
      </c>
      <c r="F85">
        <f>[9]elasticities!G10</f>
        <v>-7.0050474839161558E-3</v>
      </c>
      <c r="G85">
        <f>[9]elasticities!H10</f>
        <v>5.3551064120902193E-2</v>
      </c>
      <c r="H85">
        <f>[9]elasticities!I10</f>
        <v>1.574614071272074E-5</v>
      </c>
      <c r="I85">
        <f>[9]elasticities!J10</f>
        <v>0.29683909620527121</v>
      </c>
      <c r="J85">
        <f>[9]elasticities!K10</f>
        <v>-0.86435760252363925</v>
      </c>
      <c r="K85">
        <f>[9]elasticities!L10</f>
        <v>-1.9145309235624809E-4</v>
      </c>
      <c r="M85" s="10">
        <f t="shared" si="61"/>
        <v>-0.16829212043918271</v>
      </c>
      <c r="N85" s="10">
        <f t="shared" si="62"/>
        <v>0.129938216823312</v>
      </c>
      <c r="O85" s="10">
        <f t="shared" si="63"/>
        <v>2.228661396731715E-4</v>
      </c>
      <c r="P85" s="10">
        <f t="shared" si="64"/>
        <v>0.4784938961329161</v>
      </c>
      <c r="Q85" s="10">
        <f t="shared" si="65"/>
        <v>-7.0050474839161558E-3</v>
      </c>
      <c r="R85" s="10">
        <f t="shared" si="66"/>
        <v>5.3551064120902193E-2</v>
      </c>
      <c r="S85" s="10">
        <f t="shared" si="67"/>
        <v>1.574614071272074E-5</v>
      </c>
      <c r="T85" s="10">
        <f t="shared" si="68"/>
        <v>0.29683909620527121</v>
      </c>
      <c r="U85" s="10">
        <f t="shared" si="69"/>
        <v>-0.86435760252363925</v>
      </c>
      <c r="V85" s="10">
        <f t="shared" si="70"/>
        <v>-1.9145309235624809E-4</v>
      </c>
    </row>
    <row r="86" spans="2:22" x14ac:dyDescent="0.25">
      <c r="B86">
        <f>[9]elasticities!C11</f>
        <v>0.22723466726358851</v>
      </c>
      <c r="C86">
        <f>[9]elasticities!D11</f>
        <v>0.79900868416182191</v>
      </c>
      <c r="D86">
        <f>[9]elasticities!E11</f>
        <v>1.7305174550793889E-2</v>
      </c>
      <c r="E86">
        <f>[9]elasticities!F11</f>
        <v>0.27995124069631733</v>
      </c>
      <c r="F86">
        <f>[9]elasticities!G11</f>
        <v>3.7420530246190242E-2</v>
      </c>
      <c r="G86">
        <f>[9]elasticities!H11</f>
        <v>0.26875444258973369</v>
      </c>
      <c r="H86">
        <f>[9]elasticities!I11</f>
        <v>-4.451132564724833E-4</v>
      </c>
      <c r="I86">
        <f>[9]elasticities!J11</f>
        <v>2.0555407889388322</v>
      </c>
      <c r="J86">
        <f>[9]elasticities!K11</f>
        <v>-1.196946480904773E-3</v>
      </c>
      <c r="K86">
        <f>[9]elasticities!L11</f>
        <v>-3.6833163664130582</v>
      </c>
      <c r="M86" s="10">
        <f t="shared" si="61"/>
        <v>0.22723466726358851</v>
      </c>
      <c r="N86" s="10">
        <f t="shared" si="62"/>
        <v>0.79900868416182191</v>
      </c>
      <c r="O86" s="10">
        <f t="shared" si="63"/>
        <v>1.7305174550793889E-2</v>
      </c>
      <c r="P86" s="10">
        <f t="shared" si="64"/>
        <v>0.27995124069631733</v>
      </c>
      <c r="Q86" s="10">
        <f t="shared" si="65"/>
        <v>3.7420530246190242E-2</v>
      </c>
      <c r="R86" s="10">
        <f t="shared" si="66"/>
        <v>0.26875444258973369</v>
      </c>
      <c r="S86" s="10">
        <f t="shared" si="67"/>
        <v>-4.451132564724833E-4</v>
      </c>
      <c r="T86" s="10">
        <f t="shared" si="68"/>
        <v>2.0555407889388322</v>
      </c>
      <c r="U86" s="10">
        <f t="shared" si="69"/>
        <v>-1.196946480904773E-3</v>
      </c>
      <c r="V86" s="10">
        <f t="shared" si="70"/>
        <v>-3.6833163664130582</v>
      </c>
    </row>
    <row r="88" spans="2:22" x14ac:dyDescent="0.25">
      <c r="B88" t="s">
        <v>169</v>
      </c>
    </row>
    <row r="90" spans="2:22" x14ac:dyDescent="0.25">
      <c r="B90">
        <f>[7]elasticities!C2</f>
        <v>-6.9742296943481321</v>
      </c>
      <c r="C90">
        <f>[7]elasticities!D2</f>
        <v>2.9585203083978691</v>
      </c>
      <c r="D90">
        <f>[7]elasticities!E2</f>
        <v>0.16669274455534069</v>
      </c>
      <c r="E90">
        <f>[7]elasticities!F2</f>
        <v>0.61308397563510153</v>
      </c>
      <c r="F90">
        <f>[7]elasticities!G2</f>
        <v>0.20236461947538931</v>
      </c>
      <c r="G90">
        <f>[7]elasticities!H2</f>
        <v>1.3706072436270731</v>
      </c>
      <c r="H90">
        <f>[7]elasticities!I2</f>
        <v>0.1809785946597306</v>
      </c>
      <c r="I90">
        <f>[7]elasticities!J2</f>
        <v>1.180745077270096</v>
      </c>
      <c r="J90">
        <f>[7]elasticities!K2</f>
        <v>0.1760712209420377</v>
      </c>
      <c r="K90">
        <f>[7]elasticities!L2</f>
        <v>0.32629387415084871</v>
      </c>
      <c r="M90" s="10">
        <f t="shared" ref="M90:M99" si="71">B90</f>
        <v>-6.9742296943481321</v>
      </c>
      <c r="N90" s="10">
        <f t="shared" ref="N90:N99" si="72">C90</f>
        <v>2.9585203083978691</v>
      </c>
      <c r="O90" s="10">
        <f t="shared" ref="O90:O99" si="73">D90</f>
        <v>0.16669274455534069</v>
      </c>
      <c r="P90" s="10">
        <f t="shared" ref="P90:P99" si="74">E90</f>
        <v>0.61308397563510153</v>
      </c>
      <c r="Q90" s="10">
        <f t="shared" ref="Q90:Q99" si="75">F90</f>
        <v>0.20236461947538931</v>
      </c>
      <c r="R90" s="10">
        <f t="shared" ref="R90:R99" si="76">G90</f>
        <v>1.3706072436270731</v>
      </c>
      <c r="S90" s="10">
        <f t="shared" ref="S90:S99" si="77">H90</f>
        <v>0.1809785946597306</v>
      </c>
      <c r="T90" s="10">
        <f t="shared" ref="T90:T99" si="78">I90</f>
        <v>1.180745077270096</v>
      </c>
      <c r="U90" s="10">
        <f t="shared" ref="U90:U99" si="79">J90</f>
        <v>0.1760712209420377</v>
      </c>
      <c r="V90" s="10">
        <f t="shared" ref="V90:V99" si="80">K90</f>
        <v>0.32629387415084871</v>
      </c>
    </row>
    <row r="91" spans="2:22" x14ac:dyDescent="0.25">
      <c r="B91">
        <f>[7]elasticities!C3</f>
        <v>0.88305174354993132</v>
      </c>
      <c r="C91">
        <f>[7]elasticities!D3</f>
        <v>-2.8544416324268518</v>
      </c>
      <c r="D91">
        <f>[7]elasticities!E3</f>
        <v>7.5615125599528002E-2</v>
      </c>
      <c r="E91">
        <f>[7]elasticities!F3</f>
        <v>0.33967011040999578</v>
      </c>
      <c r="F91">
        <f>[7]elasticities!G3</f>
        <v>7.8044341002697928E-2</v>
      </c>
      <c r="G91">
        <f>[7]elasticities!H3</f>
        <v>0.71781251135749691</v>
      </c>
      <c r="H91">
        <f>[7]elasticities!I3</f>
        <v>7.1537141970031526E-2</v>
      </c>
      <c r="I91">
        <f>[7]elasticities!J3</f>
        <v>0.62362872153651139</v>
      </c>
      <c r="J91">
        <f>[7]elasticities!K3</f>
        <v>6.5501790910822005E-2</v>
      </c>
      <c r="K91">
        <f>[7]elasticities!L3</f>
        <v>0.13660258924737739</v>
      </c>
      <c r="M91" s="10">
        <f t="shared" si="71"/>
        <v>0.88305174354993132</v>
      </c>
      <c r="N91" s="10">
        <f t="shared" si="72"/>
        <v>-2.8544416324268518</v>
      </c>
      <c r="O91" s="10">
        <f t="shared" si="73"/>
        <v>7.5615125599528002E-2</v>
      </c>
      <c r="P91" s="10">
        <f t="shared" si="74"/>
        <v>0.33967011040999578</v>
      </c>
      <c r="Q91" s="10">
        <f t="shared" si="75"/>
        <v>7.8044341002697928E-2</v>
      </c>
      <c r="R91" s="10">
        <f t="shared" si="76"/>
        <v>0.71781251135749691</v>
      </c>
      <c r="S91" s="10">
        <f t="shared" si="77"/>
        <v>7.1537141970031526E-2</v>
      </c>
      <c r="T91" s="10">
        <f t="shared" si="78"/>
        <v>0.62362872153651139</v>
      </c>
      <c r="U91" s="10">
        <f t="shared" si="79"/>
        <v>6.5501790910822005E-2</v>
      </c>
      <c r="V91" s="10">
        <f t="shared" si="80"/>
        <v>0.13660258924737739</v>
      </c>
    </row>
    <row r="92" spans="2:22" x14ac:dyDescent="0.25">
      <c r="B92">
        <f>[7]elasticities!C4</f>
        <v>7.5881761336876536</v>
      </c>
      <c r="C92">
        <f>[7]elasticities!D4</f>
        <v>11.53234924580908</v>
      </c>
      <c r="D92">
        <f>[7]elasticities!E4</f>
        <v>-77.218260096833006</v>
      </c>
      <c r="E92">
        <f>[7]elasticities!F4</f>
        <v>7.2091846424387072</v>
      </c>
      <c r="F92">
        <f>[7]elasticities!G4</f>
        <v>8.9325510509924726</v>
      </c>
      <c r="G92">
        <f>[7]elasticities!H4</f>
        <v>8.2263316688503281</v>
      </c>
      <c r="H92">
        <f>[7]elasticities!I4</f>
        <v>7.2783675969245767</v>
      </c>
      <c r="I92">
        <f>[7]elasticities!J4</f>
        <v>7.3283261620268307</v>
      </c>
      <c r="J92">
        <f>[7]elasticities!K4</f>
        <v>7.1323753189544812</v>
      </c>
      <c r="K92">
        <f>[7]elasticities!L4</f>
        <v>6.5308544226367848</v>
      </c>
      <c r="M92" s="10">
        <f t="shared" si="71"/>
        <v>7.5881761336876536</v>
      </c>
      <c r="N92" s="10">
        <f t="shared" si="72"/>
        <v>11.53234924580908</v>
      </c>
      <c r="O92" s="10">
        <f t="shared" si="73"/>
        <v>-77.218260096833006</v>
      </c>
      <c r="P92" s="10">
        <f t="shared" si="74"/>
        <v>7.2091846424387072</v>
      </c>
      <c r="Q92" s="10">
        <f t="shared" si="75"/>
        <v>8.9325510509924726</v>
      </c>
      <c r="R92" s="10">
        <f t="shared" si="76"/>
        <v>8.2263316688503281</v>
      </c>
      <c r="S92" s="10">
        <f t="shared" si="77"/>
        <v>7.2783675969245767</v>
      </c>
      <c r="T92" s="10">
        <f t="shared" si="78"/>
        <v>7.3283261620268307</v>
      </c>
      <c r="U92" s="10">
        <f t="shared" si="79"/>
        <v>7.1323753189544812</v>
      </c>
      <c r="V92" s="10">
        <f t="shared" si="80"/>
        <v>6.5308544226367848</v>
      </c>
    </row>
    <row r="93" spans="2:22" x14ac:dyDescent="0.25">
      <c r="B93">
        <f>[7]elasticities!C5</f>
        <v>1.82824978262462</v>
      </c>
      <c r="C93">
        <f>[7]elasticities!D5</f>
        <v>3.3936050722605851</v>
      </c>
      <c r="D93">
        <f>[7]elasticities!E5</f>
        <v>0.47225983227093138</v>
      </c>
      <c r="E93">
        <f>[7]elasticities!F5</f>
        <v>-11.03834785722947</v>
      </c>
      <c r="F93">
        <f>[7]elasticities!G5</f>
        <v>0.52356088545406276</v>
      </c>
      <c r="G93">
        <f>[7]elasticities!H5</f>
        <v>1.796516111266788</v>
      </c>
      <c r="H93">
        <f>[7]elasticities!I5</f>
        <v>0.49567822777366433</v>
      </c>
      <c r="I93">
        <f>[7]elasticities!J5</f>
        <v>1.8800626005838781</v>
      </c>
      <c r="J93">
        <f>[7]elasticities!K5</f>
        <v>0.46040572940439017</v>
      </c>
      <c r="K93">
        <f>[7]elasticities!L5</f>
        <v>0.54700521594557128</v>
      </c>
      <c r="M93" s="10">
        <f t="shared" si="71"/>
        <v>1.82824978262462</v>
      </c>
      <c r="N93" s="10">
        <f t="shared" si="72"/>
        <v>3.3936050722605851</v>
      </c>
      <c r="O93" s="10">
        <f t="shared" si="73"/>
        <v>0.47225983227093138</v>
      </c>
      <c r="P93" s="10">
        <f t="shared" si="74"/>
        <v>-11.03834785722947</v>
      </c>
      <c r="Q93" s="10">
        <f t="shared" si="75"/>
        <v>0.52356088545406276</v>
      </c>
      <c r="R93" s="10">
        <f t="shared" si="76"/>
        <v>1.796516111266788</v>
      </c>
      <c r="S93" s="10">
        <f t="shared" si="77"/>
        <v>0.49567822777366433</v>
      </c>
      <c r="T93" s="10">
        <f t="shared" si="78"/>
        <v>1.8800626005838781</v>
      </c>
      <c r="U93" s="10">
        <f t="shared" si="79"/>
        <v>0.46040572940439017</v>
      </c>
      <c r="V93" s="10">
        <f t="shared" si="80"/>
        <v>0.54700521594557128</v>
      </c>
    </row>
    <row r="94" spans="2:22" x14ac:dyDescent="0.25">
      <c r="B94">
        <f>[7]elasticities!C6</f>
        <v>4.7850151357208386</v>
      </c>
      <c r="C94">
        <f>[7]elasticities!D6</f>
        <v>6.1827053734043664</v>
      </c>
      <c r="D94">
        <f>[7]elasticities!E6</f>
        <v>4.6398456374458812</v>
      </c>
      <c r="E94">
        <f>[7]elasticities!F6</f>
        <v>4.1514552340327118</v>
      </c>
      <c r="F94">
        <f>[7]elasticities!G6</f>
        <v>-42.333243805941251</v>
      </c>
      <c r="G94">
        <f>[7]elasticities!H6</f>
        <v>4.7862593359922014</v>
      </c>
      <c r="H94">
        <f>[7]elasticities!I6</f>
        <v>3.8773395133513242</v>
      </c>
      <c r="I94">
        <f>[7]elasticities!J6</f>
        <v>4.5925025430559323</v>
      </c>
      <c r="J94">
        <f>[7]elasticities!K6</f>
        <v>3.5986245686448801</v>
      </c>
      <c r="K94">
        <f>[7]elasticities!L6</f>
        <v>3.953702041728075</v>
      </c>
      <c r="M94" s="10">
        <f t="shared" si="71"/>
        <v>4.7850151357208386</v>
      </c>
      <c r="N94" s="10">
        <f t="shared" si="72"/>
        <v>6.1827053734043664</v>
      </c>
      <c r="O94" s="10">
        <f t="shared" si="73"/>
        <v>4.6398456374458812</v>
      </c>
      <c r="P94" s="10">
        <f t="shared" si="74"/>
        <v>4.1514552340327118</v>
      </c>
      <c r="Q94" s="10">
        <f t="shared" si="75"/>
        <v>-42.333243805941251</v>
      </c>
      <c r="R94" s="10">
        <f t="shared" si="76"/>
        <v>4.7862593359922014</v>
      </c>
      <c r="S94" s="10">
        <f t="shared" si="77"/>
        <v>3.8773395133513242</v>
      </c>
      <c r="T94" s="10">
        <f t="shared" si="78"/>
        <v>4.5925025430559323</v>
      </c>
      <c r="U94" s="10">
        <f t="shared" si="79"/>
        <v>3.5986245686448801</v>
      </c>
      <c r="V94" s="10">
        <f t="shared" si="80"/>
        <v>3.953702041728075</v>
      </c>
    </row>
    <row r="95" spans="2:22" x14ac:dyDescent="0.25">
      <c r="B95">
        <f>[7]elasticities!C7</f>
        <v>1.806860361698412</v>
      </c>
      <c r="C95">
        <f>[7]elasticities!D7</f>
        <v>3.170377623052008</v>
      </c>
      <c r="D95">
        <f>[7]elasticities!E7</f>
        <v>0.2382303437790782</v>
      </c>
      <c r="E95">
        <f>[7]elasticities!F7</f>
        <v>0.79419494545391589</v>
      </c>
      <c r="F95">
        <f>[7]elasticities!G7</f>
        <v>0.26684499604157341</v>
      </c>
      <c r="G95">
        <f>[7]elasticities!H7</f>
        <v>-9.7056478464115106</v>
      </c>
      <c r="H95">
        <f>[7]elasticities!I7</f>
        <v>0.28125292316708761</v>
      </c>
      <c r="I95">
        <f>[7]elasticities!J7</f>
        <v>1.464587782816565</v>
      </c>
      <c r="J95">
        <f>[7]elasticities!K7</f>
        <v>0.23230280900118019</v>
      </c>
      <c r="K95">
        <f>[7]elasticities!L7</f>
        <v>0.4024305153184039</v>
      </c>
      <c r="M95" s="10">
        <f t="shared" si="71"/>
        <v>1.806860361698412</v>
      </c>
      <c r="N95" s="10">
        <f t="shared" si="72"/>
        <v>3.170377623052008</v>
      </c>
      <c r="O95" s="10">
        <f t="shared" si="73"/>
        <v>0.2382303437790782</v>
      </c>
      <c r="P95" s="10">
        <f t="shared" si="74"/>
        <v>0.79419494545391589</v>
      </c>
      <c r="Q95" s="10">
        <f t="shared" si="75"/>
        <v>0.26684499604157341</v>
      </c>
      <c r="R95" s="10">
        <f t="shared" si="76"/>
        <v>-9.7056478464115106</v>
      </c>
      <c r="S95" s="10">
        <f t="shared" si="77"/>
        <v>0.28125292316708761</v>
      </c>
      <c r="T95" s="10">
        <f t="shared" si="78"/>
        <v>1.464587782816565</v>
      </c>
      <c r="U95" s="10">
        <f t="shared" si="79"/>
        <v>0.23230280900118019</v>
      </c>
      <c r="V95" s="10">
        <f t="shared" si="80"/>
        <v>0.4024305153184039</v>
      </c>
    </row>
    <row r="96" spans="2:22" x14ac:dyDescent="0.25">
      <c r="B96">
        <f>[7]elasticities!C8</f>
        <v>8.3549500742201968</v>
      </c>
      <c r="C96">
        <f>[7]elasticities!D8</f>
        <v>11.06462336591548</v>
      </c>
      <c r="D96">
        <f>[7]elasticities!E8</f>
        <v>7.3812502182289963</v>
      </c>
      <c r="E96">
        <f>[7]elasticities!F8</f>
        <v>7.673631245158111</v>
      </c>
      <c r="F96">
        <f>[7]elasticities!G8</f>
        <v>7.570102282096129</v>
      </c>
      <c r="G96">
        <f>[7]elasticities!H8</f>
        <v>9.8492264937501446</v>
      </c>
      <c r="H96">
        <f>[7]elasticities!I8</f>
        <v>-84.766172192269678</v>
      </c>
      <c r="I96">
        <f>[7]elasticities!J8</f>
        <v>8.6758400899164929</v>
      </c>
      <c r="J96">
        <f>[7]elasticities!K8</f>
        <v>7.1922971712514139</v>
      </c>
      <c r="K96">
        <f>[7]elasticities!L8</f>
        <v>7.1278644951819352</v>
      </c>
      <c r="M96" s="10">
        <f t="shared" si="71"/>
        <v>8.3549500742201968</v>
      </c>
      <c r="N96" s="10">
        <f t="shared" si="72"/>
        <v>11.06462336591548</v>
      </c>
      <c r="O96" s="10">
        <f t="shared" si="73"/>
        <v>7.3812502182289963</v>
      </c>
      <c r="P96" s="10">
        <f t="shared" si="74"/>
        <v>7.673631245158111</v>
      </c>
      <c r="Q96" s="10">
        <f t="shared" si="75"/>
        <v>7.570102282096129</v>
      </c>
      <c r="R96" s="10">
        <f t="shared" si="76"/>
        <v>9.8492264937501446</v>
      </c>
      <c r="S96" s="10">
        <f t="shared" si="77"/>
        <v>-84.766172192269678</v>
      </c>
      <c r="T96" s="10">
        <f t="shared" si="78"/>
        <v>8.6758400899164929</v>
      </c>
      <c r="U96" s="10">
        <f t="shared" si="79"/>
        <v>7.1922971712514139</v>
      </c>
      <c r="V96" s="10">
        <f t="shared" si="80"/>
        <v>7.1278644951819352</v>
      </c>
    </row>
    <row r="97" spans="2:22" x14ac:dyDescent="0.25">
      <c r="B97">
        <f>[7]elasticities!C9</f>
        <v>1.513720488622132</v>
      </c>
      <c r="C97">
        <f>[7]elasticities!D9</f>
        <v>2.678576514761478</v>
      </c>
      <c r="D97">
        <f>[7]elasticities!E9</f>
        <v>0.20638286171239159</v>
      </c>
      <c r="E97">
        <f>[7]elasticities!F9</f>
        <v>0.80825107409866148</v>
      </c>
      <c r="F97">
        <f>[7]elasticities!G9</f>
        <v>0.24899476707475399</v>
      </c>
      <c r="G97">
        <f>[7]elasticities!H9</f>
        <v>1.424273470342112</v>
      </c>
      <c r="H97">
        <f>[7]elasticities!I9</f>
        <v>0.24092642520006899</v>
      </c>
      <c r="I97">
        <f>[7]elasticities!J9</f>
        <v>-7.2780158542025761</v>
      </c>
      <c r="J97">
        <f>[7]elasticities!K9</f>
        <v>0.1998088349596972</v>
      </c>
      <c r="K97">
        <f>[7]elasticities!L9</f>
        <v>0.27579817039913851</v>
      </c>
      <c r="M97" s="10">
        <f t="shared" si="71"/>
        <v>1.513720488622132</v>
      </c>
      <c r="N97" s="10">
        <f t="shared" si="72"/>
        <v>2.678576514761478</v>
      </c>
      <c r="O97" s="10">
        <f t="shared" si="73"/>
        <v>0.20638286171239159</v>
      </c>
      <c r="P97" s="10">
        <f t="shared" si="74"/>
        <v>0.80825107409866148</v>
      </c>
      <c r="Q97" s="10">
        <f t="shared" si="75"/>
        <v>0.24899476707475399</v>
      </c>
      <c r="R97" s="10">
        <f t="shared" si="76"/>
        <v>1.424273470342112</v>
      </c>
      <c r="S97" s="10">
        <f t="shared" si="77"/>
        <v>0.24092642520006899</v>
      </c>
      <c r="T97" s="10">
        <f t="shared" si="78"/>
        <v>-7.2780158542025761</v>
      </c>
      <c r="U97" s="10">
        <f t="shared" si="79"/>
        <v>0.1998088349596972</v>
      </c>
      <c r="V97" s="10">
        <f t="shared" si="80"/>
        <v>0.27579817039913851</v>
      </c>
    </row>
    <row r="98" spans="2:22" x14ac:dyDescent="0.25">
      <c r="B98">
        <f>[7]elasticities!C10</f>
        <v>10.482838042480379</v>
      </c>
      <c r="C98">
        <f>[7]elasticities!D10</f>
        <v>13.06568179577634</v>
      </c>
      <c r="D98">
        <f>[7]elasticities!E10</f>
        <v>9.3283317538236723</v>
      </c>
      <c r="E98">
        <f>[7]elasticities!F10</f>
        <v>9.1921193438507061</v>
      </c>
      <c r="F98">
        <f>[7]elasticities!G10</f>
        <v>9.0610454704435188</v>
      </c>
      <c r="G98">
        <f>[7]elasticities!H10</f>
        <v>10.49139875073625</v>
      </c>
      <c r="H98">
        <f>[7]elasticities!I10</f>
        <v>9.2755885540992455</v>
      </c>
      <c r="I98">
        <f>[7]elasticities!J10</f>
        <v>9.2793091122639773</v>
      </c>
      <c r="J98">
        <f>[7]elasticities!K10</f>
        <v>-93.114000476708881</v>
      </c>
      <c r="K98">
        <f>[7]elasticities!L10</f>
        <v>8.322692318472269</v>
      </c>
      <c r="M98" s="10">
        <f t="shared" si="71"/>
        <v>10.482838042480379</v>
      </c>
      <c r="N98" s="10">
        <f t="shared" si="72"/>
        <v>13.06568179577634</v>
      </c>
      <c r="O98" s="10">
        <f t="shared" si="73"/>
        <v>9.3283317538236723</v>
      </c>
      <c r="P98" s="10">
        <f t="shared" si="74"/>
        <v>9.1921193438507061</v>
      </c>
      <c r="Q98" s="10">
        <f t="shared" si="75"/>
        <v>9.0610454704435188</v>
      </c>
      <c r="R98" s="10">
        <f t="shared" si="76"/>
        <v>10.49139875073625</v>
      </c>
      <c r="S98" s="10">
        <f t="shared" si="77"/>
        <v>9.2755885540992455</v>
      </c>
      <c r="T98" s="10">
        <f t="shared" si="78"/>
        <v>9.2793091122639773</v>
      </c>
      <c r="U98" s="10">
        <f t="shared" si="79"/>
        <v>-93.114000476708881</v>
      </c>
      <c r="V98" s="10">
        <f t="shared" si="80"/>
        <v>8.322692318472269</v>
      </c>
    </row>
    <row r="99" spans="2:22" x14ac:dyDescent="0.25">
      <c r="B99">
        <f>[7]elasticities!C11</f>
        <v>3.0959300617848751</v>
      </c>
      <c r="C99">
        <f>[7]elasticities!D11</f>
        <v>4.3423972861270546</v>
      </c>
      <c r="D99">
        <f>[7]elasticities!E11</f>
        <v>1.3612300196678171</v>
      </c>
      <c r="E99">
        <f>[7]elasticities!F11</f>
        <v>1.740436260687521</v>
      </c>
      <c r="F99">
        <f>[7]elasticities!G11</f>
        <v>1.5864903202729059</v>
      </c>
      <c r="G99">
        <f>[7]elasticities!H11</f>
        <v>2.8964201340574909</v>
      </c>
      <c r="H99">
        <f>[7]elasticities!I11</f>
        <v>1.4649574415082209</v>
      </c>
      <c r="I99">
        <f>[7]elasticities!J11</f>
        <v>2.0411929327045701</v>
      </c>
      <c r="J99">
        <f>[7]elasticities!K11</f>
        <v>1.326342115485355</v>
      </c>
      <c r="K99">
        <f>[7]elasticities!L11</f>
        <v>-18.970963903715379</v>
      </c>
      <c r="M99" s="10">
        <f t="shared" si="71"/>
        <v>3.0959300617848751</v>
      </c>
      <c r="N99" s="10">
        <f t="shared" si="72"/>
        <v>4.3423972861270546</v>
      </c>
      <c r="O99" s="10">
        <f t="shared" si="73"/>
        <v>1.3612300196678171</v>
      </c>
      <c r="P99" s="10">
        <f t="shared" si="74"/>
        <v>1.740436260687521</v>
      </c>
      <c r="Q99" s="10">
        <f t="shared" si="75"/>
        <v>1.5864903202729059</v>
      </c>
      <c r="R99" s="10">
        <f t="shared" si="76"/>
        <v>2.8964201340574909</v>
      </c>
      <c r="S99" s="10">
        <f t="shared" si="77"/>
        <v>1.4649574415082209</v>
      </c>
      <c r="T99" s="10">
        <f t="shared" si="78"/>
        <v>2.0411929327045701</v>
      </c>
      <c r="U99" s="10">
        <f t="shared" si="79"/>
        <v>1.326342115485355</v>
      </c>
      <c r="V99" s="10">
        <f t="shared" si="80"/>
        <v>-18.970963903715379</v>
      </c>
    </row>
    <row r="101" spans="2:22" x14ac:dyDescent="0.25">
      <c r="B101" t="s">
        <v>170</v>
      </c>
    </row>
    <row r="103" spans="2:22" x14ac:dyDescent="0.25">
      <c r="B103">
        <f>[8]elasticities!C2</f>
        <v>-0.15420148466152339</v>
      </c>
      <c r="C103">
        <f>[8]elasticities!D2</f>
        <v>6.7424973906313232E-2</v>
      </c>
      <c r="D103">
        <f>[8]elasticities!E2</f>
        <v>3.5084804004632871E-3</v>
      </c>
      <c r="E103">
        <f>[8]elasticities!F2</f>
        <v>9.6433236658414433E-3</v>
      </c>
      <c r="F103">
        <f>[8]elasticities!G2</f>
        <v>3.3771386454939591E-3</v>
      </c>
      <c r="G103">
        <f>[8]elasticities!H2</f>
        <v>4.2305088322430892E-2</v>
      </c>
      <c r="H103">
        <f>[8]elasticities!I2</f>
        <v>5.3837125263385736E-4</v>
      </c>
      <c r="I103">
        <f>[8]elasticities!J2</f>
        <v>2.1593598081205399E-2</v>
      </c>
      <c r="J103">
        <f>[8]elasticities!K2</f>
        <v>1.7996758158801891E-3</v>
      </c>
      <c r="K103">
        <f>[8]elasticities!L2</f>
        <v>9.0202035740814378E-3</v>
      </c>
      <c r="M103" s="10">
        <f t="shared" ref="M103:M112" si="81">B103</f>
        <v>-0.15420148466152339</v>
      </c>
      <c r="N103" s="10">
        <f t="shared" ref="N103:N112" si="82">C103</f>
        <v>6.7424973906313232E-2</v>
      </c>
      <c r="O103" s="10">
        <f t="shared" ref="O103:O112" si="83">D103</f>
        <v>3.5084804004632871E-3</v>
      </c>
      <c r="P103" s="10">
        <f t="shared" ref="P103:P112" si="84">E103</f>
        <v>9.6433236658414433E-3</v>
      </c>
      <c r="Q103" s="10">
        <f t="shared" ref="Q103:Q112" si="85">F103</f>
        <v>3.3771386454939591E-3</v>
      </c>
      <c r="R103" s="10">
        <f t="shared" ref="R103:R112" si="86">G103</f>
        <v>4.2305088322430892E-2</v>
      </c>
      <c r="S103" s="10">
        <f t="shared" ref="S103:S112" si="87">H103</f>
        <v>5.3837125263385736E-4</v>
      </c>
      <c r="T103" s="10">
        <f t="shared" ref="T103:T112" si="88">I103</f>
        <v>2.1593598081205399E-2</v>
      </c>
      <c r="U103" s="10">
        <f t="shared" ref="U103:U112" si="89">J103</f>
        <v>1.7996758158801891E-3</v>
      </c>
      <c r="V103" s="10">
        <f t="shared" ref="V103:V112" si="90">K103</f>
        <v>9.0202035740814378E-3</v>
      </c>
    </row>
    <row r="104" spans="2:22" x14ac:dyDescent="0.25">
      <c r="B104">
        <f>[8]elasticities!C3</f>
        <v>1.8774693181831399E-2</v>
      </c>
      <c r="C104">
        <f>[8]elasticities!D3</f>
        <v>-8.6119314398940008E-2</v>
      </c>
      <c r="D104">
        <f>[8]elasticities!E3</f>
        <v>2.8574573315009889E-3</v>
      </c>
      <c r="E104">
        <f>[8]elasticities!F3</f>
        <v>3.7763963609407439E-3</v>
      </c>
      <c r="F104">
        <f>[8]elasticities!G3</f>
        <v>5.3314466491914351E-3</v>
      </c>
      <c r="G104">
        <f>[8]elasticities!H3</f>
        <v>1.8602087433430631E-2</v>
      </c>
      <c r="H104">
        <f>[8]elasticities!I3</f>
        <v>1.722455034604804E-3</v>
      </c>
      <c r="I104">
        <f>[8]elasticities!J3</f>
        <v>3.1256023014464798E-2</v>
      </c>
      <c r="J104">
        <f>[8]elasticities!K3</f>
        <v>8.7775746608993895E-4</v>
      </c>
      <c r="K104">
        <f>[8]elasticities!L3</f>
        <v>6.7202925635598144E-3</v>
      </c>
      <c r="M104" s="10">
        <f t="shared" si="81"/>
        <v>1.8774693181831399E-2</v>
      </c>
      <c r="N104" s="10">
        <f t="shared" si="82"/>
        <v>-8.6119314398940008E-2</v>
      </c>
      <c r="O104" s="10">
        <f t="shared" si="83"/>
        <v>2.8574573315009889E-3</v>
      </c>
      <c r="P104" s="10">
        <f t="shared" si="84"/>
        <v>3.7763963609407439E-3</v>
      </c>
      <c r="Q104" s="10">
        <f t="shared" si="85"/>
        <v>5.3314466491914351E-3</v>
      </c>
      <c r="R104" s="10">
        <f t="shared" si="86"/>
        <v>1.8602087433430631E-2</v>
      </c>
      <c r="S104" s="10">
        <f t="shared" si="87"/>
        <v>1.722455034604804E-3</v>
      </c>
      <c r="T104" s="10">
        <f t="shared" si="88"/>
        <v>3.1256023014464798E-2</v>
      </c>
      <c r="U104" s="10">
        <f t="shared" si="89"/>
        <v>8.7775746608993895E-4</v>
      </c>
      <c r="V104" s="10">
        <f t="shared" si="90"/>
        <v>6.7202925635598144E-3</v>
      </c>
    </row>
    <row r="105" spans="2:22" x14ac:dyDescent="0.25">
      <c r="B105">
        <f>[8]elasticities!C4</f>
        <v>8.2614202303606957E-2</v>
      </c>
      <c r="C105">
        <f>[8]elasticities!D4</f>
        <v>0.24163695357283221</v>
      </c>
      <c r="D105">
        <f>[8]elasticities!E4</f>
        <v>-0.57512894863613151</v>
      </c>
      <c r="E105">
        <f>[8]elasticities!F4</f>
        <v>2.5106950771051781E-2</v>
      </c>
      <c r="F105">
        <f>[8]elasticities!G4</f>
        <v>2.3897320540262411E-2</v>
      </c>
      <c r="G105">
        <f>[8]elasticities!H4</f>
        <v>4.1322132048473757E-2</v>
      </c>
      <c r="H105">
        <f>[8]elasticities!I4</f>
        <v>6.9077551402084141E-3</v>
      </c>
      <c r="I105">
        <f>[8]elasticities!J4</f>
        <v>5.0519681963429618E-2</v>
      </c>
      <c r="J105">
        <f>[8]elasticities!K4</f>
        <v>1.430309573557605E-2</v>
      </c>
      <c r="K105">
        <f>[8]elasticities!L4</f>
        <v>2.961225967461175E-2</v>
      </c>
      <c r="M105" s="10">
        <f t="shared" si="81"/>
        <v>8.2614202303606957E-2</v>
      </c>
      <c r="N105" s="10">
        <f t="shared" si="82"/>
        <v>0.24163695357283221</v>
      </c>
      <c r="O105" s="10">
        <f t="shared" si="83"/>
        <v>-0.57512894863613151</v>
      </c>
      <c r="P105" s="10">
        <f t="shared" si="84"/>
        <v>2.5106950771051781E-2</v>
      </c>
      <c r="Q105" s="10">
        <f t="shared" si="85"/>
        <v>2.3897320540262411E-2</v>
      </c>
      <c r="R105" s="10">
        <f t="shared" si="86"/>
        <v>4.1322132048473757E-2</v>
      </c>
      <c r="S105" s="10">
        <f t="shared" si="87"/>
        <v>6.9077551402084141E-3</v>
      </c>
      <c r="T105" s="10">
        <f t="shared" si="88"/>
        <v>5.0519681963429618E-2</v>
      </c>
      <c r="U105" s="10">
        <f t="shared" si="89"/>
        <v>1.430309573557605E-2</v>
      </c>
      <c r="V105" s="10">
        <f t="shared" si="90"/>
        <v>2.961225967461175E-2</v>
      </c>
    </row>
    <row r="106" spans="2:22" x14ac:dyDescent="0.25">
      <c r="B106">
        <f>[8]elasticities!C5</f>
        <v>5.3676938574445991E-2</v>
      </c>
      <c r="C106">
        <f>[8]elasticities!D5</f>
        <v>7.5489492153320362E-2</v>
      </c>
      <c r="D106">
        <f>[8]elasticities!E5</f>
        <v>5.9349806401215299E-3</v>
      </c>
      <c r="E106">
        <f>[8]elasticities!F5</f>
        <v>-0.23867715572723841</v>
      </c>
      <c r="F106">
        <f>[8]elasticities!G5</f>
        <v>9.1587747459545982E-3</v>
      </c>
      <c r="G106">
        <f>[8]elasticities!H5</f>
        <v>3.697602320940379E-2</v>
      </c>
      <c r="H106">
        <f>[8]elasticities!I5</f>
        <v>5.6075017796007902E-4</v>
      </c>
      <c r="I106">
        <f>[8]elasticities!J5</f>
        <v>2.8550661984331219E-2</v>
      </c>
      <c r="J106">
        <f>[8]elasticities!K5</f>
        <v>3.7976706508089952E-3</v>
      </c>
      <c r="K106">
        <f>[8]elasticities!L5</f>
        <v>2.9388641053885101E-2</v>
      </c>
      <c r="M106" s="10">
        <f t="shared" si="81"/>
        <v>5.3676938574445991E-2</v>
      </c>
      <c r="N106" s="10">
        <f t="shared" si="82"/>
        <v>7.5489492153320362E-2</v>
      </c>
      <c r="O106" s="10">
        <f t="shared" si="83"/>
        <v>5.9349806401215299E-3</v>
      </c>
      <c r="P106" s="10">
        <f t="shared" si="84"/>
        <v>-0.23867715572723841</v>
      </c>
      <c r="Q106" s="10">
        <f t="shared" si="85"/>
        <v>9.1587747459545982E-3</v>
      </c>
      <c r="R106" s="10">
        <f t="shared" si="86"/>
        <v>3.697602320940379E-2</v>
      </c>
      <c r="S106" s="10">
        <f t="shared" si="87"/>
        <v>5.6075017796007902E-4</v>
      </c>
      <c r="T106" s="10">
        <f t="shared" si="88"/>
        <v>2.8550661984331219E-2</v>
      </c>
      <c r="U106" s="10">
        <f t="shared" si="89"/>
        <v>3.7976706508089952E-3</v>
      </c>
      <c r="V106" s="10">
        <f t="shared" si="90"/>
        <v>2.9388641053885101E-2</v>
      </c>
    </row>
    <row r="107" spans="2:22" x14ac:dyDescent="0.25">
      <c r="B107">
        <f>[8]elasticities!C6</f>
        <v>4.4519504914554982E-2</v>
      </c>
      <c r="C107">
        <f>[8]elasticities!D6</f>
        <v>0.25240295886347791</v>
      </c>
      <c r="D107">
        <f>[8]elasticities!E6</f>
        <v>1.337873296117548E-2</v>
      </c>
      <c r="E107">
        <f>[8]elasticities!F6</f>
        <v>2.1690912317863551E-2</v>
      </c>
      <c r="F107">
        <f>[8]elasticities!G6</f>
        <v>-0.52623074351567856</v>
      </c>
      <c r="G107">
        <f>[8]elasticities!H6</f>
        <v>4.802110229899343E-2</v>
      </c>
      <c r="H107">
        <f>[8]elasticities!I6</f>
        <v>6.551419748187977E-3</v>
      </c>
      <c r="I107">
        <f>[8]elasticities!J6</f>
        <v>6.5342874810408458E-2</v>
      </c>
      <c r="J107">
        <f>[8]elasticities!K6</f>
        <v>6.4551725498148103E-3</v>
      </c>
      <c r="K107">
        <f>[8]elasticities!L6</f>
        <v>2.7609815495915801E-2</v>
      </c>
      <c r="M107" s="10">
        <f t="shared" si="81"/>
        <v>4.4519504914554982E-2</v>
      </c>
      <c r="N107" s="10">
        <f t="shared" si="82"/>
        <v>0.25240295886347791</v>
      </c>
      <c r="O107" s="10">
        <f t="shared" si="83"/>
        <v>1.337873296117548E-2</v>
      </c>
      <c r="P107" s="10">
        <f t="shared" si="84"/>
        <v>2.1690912317863551E-2</v>
      </c>
      <c r="Q107" s="10">
        <f t="shared" si="85"/>
        <v>-0.52623074351567856</v>
      </c>
      <c r="R107" s="10">
        <f t="shared" si="86"/>
        <v>4.802110229899343E-2</v>
      </c>
      <c r="S107" s="10">
        <f t="shared" si="87"/>
        <v>6.551419748187977E-3</v>
      </c>
      <c r="T107" s="10">
        <f t="shared" si="88"/>
        <v>6.5342874810408458E-2</v>
      </c>
      <c r="U107" s="10">
        <f t="shared" si="89"/>
        <v>6.4551725498148103E-3</v>
      </c>
      <c r="V107" s="10">
        <f t="shared" si="90"/>
        <v>2.7609815495915801E-2</v>
      </c>
    </row>
    <row r="108" spans="2:22" x14ac:dyDescent="0.25">
      <c r="B108">
        <f>[8]elasticities!C7</f>
        <v>4.8692545816417437E-2</v>
      </c>
      <c r="C108">
        <f>[8]elasticities!D7</f>
        <v>7.6891705766769028E-2</v>
      </c>
      <c r="D108">
        <f>[8]elasticities!E7</f>
        <v>2.019839856348796E-3</v>
      </c>
      <c r="E108">
        <f>[8]elasticities!F7</f>
        <v>7.6459082384390462E-3</v>
      </c>
      <c r="F108">
        <f>[8]elasticities!G7</f>
        <v>4.1927654200178254E-3</v>
      </c>
      <c r="G108">
        <f>[8]elasticities!H7</f>
        <v>-0.20365946021677969</v>
      </c>
      <c r="H108">
        <f>[8]elasticities!I7</f>
        <v>6.3280548831807126E-4</v>
      </c>
      <c r="I108">
        <f>[8]elasticities!J7</f>
        <v>2.9603528181850629E-2</v>
      </c>
      <c r="J108">
        <f>[8]elasticities!K7</f>
        <v>1.643175621922163E-3</v>
      </c>
      <c r="K108">
        <f>[8]elasticities!L7</f>
        <v>8.6498842209342102E-3</v>
      </c>
      <c r="M108" s="10">
        <f t="shared" si="81"/>
        <v>4.8692545816417437E-2</v>
      </c>
      <c r="N108" s="10">
        <f t="shared" si="82"/>
        <v>7.6891705766769028E-2</v>
      </c>
      <c r="O108" s="10">
        <f t="shared" si="83"/>
        <v>2.019839856348796E-3</v>
      </c>
      <c r="P108" s="10">
        <f t="shared" si="84"/>
        <v>7.6459082384390462E-3</v>
      </c>
      <c r="Q108" s="10">
        <f t="shared" si="85"/>
        <v>4.1927654200178254E-3</v>
      </c>
      <c r="R108" s="10">
        <f t="shared" si="86"/>
        <v>-0.20365946021677969</v>
      </c>
      <c r="S108" s="10">
        <f t="shared" si="87"/>
        <v>6.3280548831807126E-4</v>
      </c>
      <c r="T108" s="10">
        <f t="shared" si="88"/>
        <v>2.9603528181850629E-2</v>
      </c>
      <c r="U108" s="10">
        <f t="shared" si="89"/>
        <v>1.643175621922163E-3</v>
      </c>
      <c r="V108" s="10">
        <f t="shared" si="90"/>
        <v>8.6498842209342102E-3</v>
      </c>
    </row>
    <row r="109" spans="2:22" x14ac:dyDescent="0.25">
      <c r="B109">
        <f>[8]elasticities!C8</f>
        <v>3.3735298603516387E-2</v>
      </c>
      <c r="C109">
        <f>[8]elasticities!D8</f>
        <v>0.38761317350864899</v>
      </c>
      <c r="D109">
        <f>[8]elasticities!E8</f>
        <v>1.8382474508900341E-2</v>
      </c>
      <c r="E109">
        <f>[8]elasticities!F8</f>
        <v>6.3126414433282464E-3</v>
      </c>
      <c r="F109">
        <f>[8]elasticities!G8</f>
        <v>3.1141296303667059E-2</v>
      </c>
      <c r="G109">
        <f>[8]elasticities!H8</f>
        <v>3.445109724125156E-2</v>
      </c>
      <c r="H109">
        <f>[8]elasticities!I8</f>
        <v>-0.72244131316096827</v>
      </c>
      <c r="I109">
        <f>[8]elasticities!J8</f>
        <v>7.7244468434118335E-2</v>
      </c>
      <c r="J109">
        <f>[8]elasticities!K8</f>
        <v>1.633672677172152E-3</v>
      </c>
      <c r="K109">
        <f>[8]elasticities!L8</f>
        <v>2.532901419226118E-2</v>
      </c>
      <c r="M109" s="10">
        <f t="shared" si="81"/>
        <v>3.3735298603516387E-2</v>
      </c>
      <c r="N109" s="10">
        <f t="shared" si="82"/>
        <v>0.38761317350864899</v>
      </c>
      <c r="O109" s="10">
        <f t="shared" si="83"/>
        <v>1.8382474508900341E-2</v>
      </c>
      <c r="P109" s="10">
        <f t="shared" si="84"/>
        <v>6.3126414433282464E-3</v>
      </c>
      <c r="Q109" s="10">
        <f t="shared" si="85"/>
        <v>3.1141296303667059E-2</v>
      </c>
      <c r="R109" s="10">
        <f t="shared" si="86"/>
        <v>3.445109724125156E-2</v>
      </c>
      <c r="S109" s="10">
        <f t="shared" si="87"/>
        <v>-0.72244131316096827</v>
      </c>
      <c r="T109" s="10">
        <f t="shared" si="88"/>
        <v>7.7244468434118335E-2</v>
      </c>
      <c r="U109" s="10">
        <f t="shared" si="89"/>
        <v>1.633672677172152E-3</v>
      </c>
      <c r="V109" s="10">
        <f t="shared" si="90"/>
        <v>2.532901419226118E-2</v>
      </c>
    </row>
    <row r="110" spans="2:22" x14ac:dyDescent="0.25">
      <c r="B110">
        <f>[8]elasticities!C9</f>
        <v>2.9252769266150589E-2</v>
      </c>
      <c r="C110">
        <f>[8]elasticities!D9</f>
        <v>0.1520630260177816</v>
      </c>
      <c r="D110">
        <f>[8]elasticities!E9</f>
        <v>2.906477202375361E-3</v>
      </c>
      <c r="E110">
        <f>[8]elasticities!F9</f>
        <v>6.9485975636511179E-3</v>
      </c>
      <c r="F110">
        <f>[8]elasticities!G9</f>
        <v>6.7148880136864543E-3</v>
      </c>
      <c r="G110">
        <f>[8]elasticities!H9</f>
        <v>3.4843002361159933E-2</v>
      </c>
      <c r="H110">
        <f>[8]elasticities!I9</f>
        <v>1.669962289247266E-3</v>
      </c>
      <c r="I110">
        <f>[8]elasticities!J9</f>
        <v>-0.23971300913959501</v>
      </c>
      <c r="J110">
        <f>[8]elasticities!K9</f>
        <v>1.092783534773155E-3</v>
      </c>
      <c r="K110">
        <f>[8]elasticities!L9</f>
        <v>1.0626283117916571E-2</v>
      </c>
      <c r="M110" s="10">
        <f t="shared" si="81"/>
        <v>2.9252769266150589E-2</v>
      </c>
      <c r="N110" s="10">
        <f t="shared" si="82"/>
        <v>0.1520630260177816</v>
      </c>
      <c r="O110" s="10">
        <f t="shared" si="83"/>
        <v>2.906477202375361E-3</v>
      </c>
      <c r="P110" s="10">
        <f t="shared" si="84"/>
        <v>6.9485975636511179E-3</v>
      </c>
      <c r="Q110" s="10">
        <f t="shared" si="85"/>
        <v>6.7148880136864543E-3</v>
      </c>
      <c r="R110" s="10">
        <f t="shared" si="86"/>
        <v>3.4843002361159933E-2</v>
      </c>
      <c r="S110" s="10">
        <f t="shared" si="87"/>
        <v>1.669962289247266E-3</v>
      </c>
      <c r="T110" s="10">
        <f t="shared" si="88"/>
        <v>-0.23971300913959501</v>
      </c>
      <c r="U110" s="10">
        <f t="shared" si="89"/>
        <v>1.092783534773155E-3</v>
      </c>
      <c r="V110" s="10">
        <f t="shared" si="90"/>
        <v>1.0626283117916571E-2</v>
      </c>
    </row>
    <row r="111" spans="2:22" x14ac:dyDescent="0.25">
      <c r="B111">
        <f>[8]elasticities!C10</f>
        <v>8.8615082895046451E-2</v>
      </c>
      <c r="C111">
        <f>[8]elasticities!D10</f>
        <v>0.15521576805629869</v>
      </c>
      <c r="D111">
        <f>[8]elasticities!E10</f>
        <v>2.9909403651105001E-2</v>
      </c>
      <c r="E111">
        <f>[8]elasticities!F10</f>
        <v>3.3594615210039459E-2</v>
      </c>
      <c r="F111">
        <f>[8]elasticities!G10</f>
        <v>2.4111253416263991E-2</v>
      </c>
      <c r="G111">
        <f>[8]elasticities!H10</f>
        <v>7.0295492028391665E-2</v>
      </c>
      <c r="H111">
        <f>[8]elasticities!I10</f>
        <v>1.2837359880439501E-3</v>
      </c>
      <c r="I111">
        <f>[8]elasticities!J10</f>
        <v>3.9719661458688882E-2</v>
      </c>
      <c r="J111">
        <f>[8]elasticities!K10</f>
        <v>-0.52158342596095419</v>
      </c>
      <c r="K111">
        <f>[8]elasticities!L10</f>
        <v>4.0950376793044183E-2</v>
      </c>
      <c r="M111" s="10">
        <f t="shared" si="81"/>
        <v>8.8615082895046451E-2</v>
      </c>
      <c r="N111" s="10">
        <f t="shared" si="82"/>
        <v>0.15521576805629869</v>
      </c>
      <c r="O111" s="10">
        <f t="shared" si="83"/>
        <v>2.9909403651105001E-2</v>
      </c>
      <c r="P111" s="10">
        <f t="shared" si="84"/>
        <v>3.3594615210039459E-2</v>
      </c>
      <c r="Q111" s="10">
        <f t="shared" si="85"/>
        <v>2.4111253416263991E-2</v>
      </c>
      <c r="R111" s="10">
        <f t="shared" si="86"/>
        <v>7.0295492028391665E-2</v>
      </c>
      <c r="S111" s="10">
        <f t="shared" si="87"/>
        <v>1.2837359880439501E-3</v>
      </c>
      <c r="T111" s="10">
        <f t="shared" si="88"/>
        <v>3.9719661458688882E-2</v>
      </c>
      <c r="U111" s="10">
        <f t="shared" si="89"/>
        <v>-0.52158342596095419</v>
      </c>
      <c r="V111" s="10">
        <f t="shared" si="90"/>
        <v>4.0950376793044183E-2</v>
      </c>
    </row>
    <row r="112" spans="2:22" x14ac:dyDescent="0.25">
      <c r="B112">
        <f>[8]elasticities!C11</f>
        <v>5.7261218431692712E-2</v>
      </c>
      <c r="C112">
        <f>[8]elasticities!D11</f>
        <v>0.15320761947584621</v>
      </c>
      <c r="D112">
        <f>[8]elasticities!E11</f>
        <v>7.9832574671397562E-3</v>
      </c>
      <c r="E112">
        <f>[8]elasticities!F11</f>
        <v>3.3516816037357011E-2</v>
      </c>
      <c r="F112">
        <f>[8]elasticities!G11</f>
        <v>1.329555022008152E-2</v>
      </c>
      <c r="G112">
        <f>[8]elasticities!H11</f>
        <v>4.7707280936874277E-2</v>
      </c>
      <c r="H112">
        <f>[8]elasticities!I11</f>
        <v>2.5660188145343659E-3</v>
      </c>
      <c r="I112">
        <f>[8]elasticities!J11</f>
        <v>4.979476149299588E-2</v>
      </c>
      <c r="J112">
        <f>[8]elasticities!K11</f>
        <v>5.2794512075628464E-3</v>
      </c>
      <c r="K112">
        <f>[8]elasticities!L11</f>
        <v>-0.36476024872923257</v>
      </c>
      <c r="M112" s="10">
        <f t="shared" si="81"/>
        <v>5.7261218431692712E-2</v>
      </c>
      <c r="N112" s="10">
        <f t="shared" si="82"/>
        <v>0.15320761947584621</v>
      </c>
      <c r="O112" s="10">
        <f t="shared" si="83"/>
        <v>7.9832574671397562E-3</v>
      </c>
      <c r="P112" s="10">
        <f t="shared" si="84"/>
        <v>3.3516816037357011E-2</v>
      </c>
      <c r="Q112" s="10">
        <f t="shared" si="85"/>
        <v>1.329555022008152E-2</v>
      </c>
      <c r="R112" s="10">
        <f t="shared" si="86"/>
        <v>4.7707280936874277E-2</v>
      </c>
      <c r="S112" s="10">
        <f t="shared" si="87"/>
        <v>2.5660188145343659E-3</v>
      </c>
      <c r="T112" s="10">
        <f t="shared" si="88"/>
        <v>4.979476149299588E-2</v>
      </c>
      <c r="U112" s="10">
        <f t="shared" si="89"/>
        <v>5.2794512075628464E-3</v>
      </c>
      <c r="V112" s="10">
        <f t="shared" si="90"/>
        <v>-0.36476024872923257</v>
      </c>
    </row>
  </sheetData>
  <mergeCells count="4">
    <mergeCell ref="T5:AC5"/>
    <mergeCell ref="AP5:AY5"/>
    <mergeCell ref="N5:R5"/>
    <mergeCell ref="AE5:AN5"/>
  </mergeCells>
  <conditionalFormatting sqref="M36:V45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6:V45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50:V59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50:V59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64:V73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64:V73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77:V86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77:V86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90:V99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90:V99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103:V112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03:V112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9:AC18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E9:AN18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P9:AY1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EDD82-9AC5-4A38-84F2-B7C33DAA79CF}">
  <dimension ref="A1:L12"/>
  <sheetViews>
    <sheetView workbookViewId="0">
      <selection activeCell="H18" sqref="H18"/>
    </sheetView>
  </sheetViews>
  <sheetFormatPr defaultRowHeight="15" x14ac:dyDescent="0.25"/>
  <cols>
    <col min="10" max="10" width="17.140625" customWidth="1"/>
  </cols>
  <sheetData>
    <row r="1" spans="1:12" x14ac:dyDescent="0.25">
      <c r="A1">
        <f>[1]estimates!A1</f>
        <v>0</v>
      </c>
      <c r="B1" t="str">
        <f>[1]estimates!B1</f>
        <v>coeficient</v>
      </c>
      <c r="C1" t="str">
        <f>[1]estimates!C1</f>
        <v>var. name</v>
      </c>
      <c r="D1" t="str">
        <f>[1]estimates!D1</f>
        <v>coefficient</v>
      </c>
      <c r="E1" t="str">
        <f>[1]estimates!E1</f>
        <v>s.e.</v>
      </c>
      <c r="F1" t="str">
        <f>[1]estimates!F1</f>
        <v>t-stat</v>
      </c>
      <c r="G1" t="str">
        <f>[1]estimates!G1</f>
        <v>sig</v>
      </c>
      <c r="I1" t="s">
        <v>0</v>
      </c>
      <c r="J1" t="s">
        <v>1</v>
      </c>
      <c r="K1" t="s">
        <v>2</v>
      </c>
      <c r="L1" t="s">
        <v>3</v>
      </c>
    </row>
    <row r="2" spans="1:12" x14ac:dyDescent="0.25">
      <c r="A2">
        <f>[1]estimates!A2</f>
        <v>0</v>
      </c>
      <c r="B2" t="str">
        <f>[1]estimates!B2</f>
        <v>betaBar</v>
      </c>
      <c r="C2" t="str">
        <f>[1]estimates!C2</f>
        <v>brand_Aquafresh</v>
      </c>
      <c r="D2">
        <f>[1]estimates!D2</f>
        <v>-0.62985394410901063</v>
      </c>
      <c r="E2">
        <f>[1]estimates!E2</f>
        <v>4.6805856377663803E-2</v>
      </c>
      <c r="F2">
        <f>[1]estimates!F2</f>
        <v>-13.45673368364184</v>
      </c>
      <c r="G2" t="str">
        <f>[1]estimates!G2</f>
        <v>***</v>
      </c>
      <c r="I2" t="str">
        <f>B2</f>
        <v>betaBar</v>
      </c>
      <c r="J2" t="str">
        <f>C2</f>
        <v>brand_Aquafresh</v>
      </c>
      <c r="K2" t="str">
        <f>TEXT(D2,"0.000")&amp;IF(G2&lt;&gt;0,G2,"")</f>
        <v>-0.630***</v>
      </c>
      <c r="L2" t="str">
        <f>"("&amp;TEXT(E2,"0.000")&amp;")"</f>
        <v>(0.047)</v>
      </c>
    </row>
    <row r="3" spans="1:12" x14ac:dyDescent="0.25">
      <c r="A3">
        <f>[1]estimates!A3</f>
        <v>1</v>
      </c>
      <c r="B3" t="str">
        <f>[1]estimates!B3</f>
        <v>betaBar</v>
      </c>
      <c r="C3" t="str">
        <f>[1]estimates!C3</f>
        <v>brand_Colgate</v>
      </c>
      <c r="D3">
        <f>[1]estimates!D3</f>
        <v>0.71687081537477659</v>
      </c>
      <c r="E3">
        <f>[1]estimates!E3</f>
        <v>3.592910797854363E-2</v>
      </c>
      <c r="F3">
        <f>[1]estimates!F3</f>
        <v>19.952368864901459</v>
      </c>
      <c r="G3" t="str">
        <f>[1]estimates!G3</f>
        <v>***</v>
      </c>
      <c r="I3" t="str">
        <f t="shared" ref="I3:I12" si="0">B3</f>
        <v>betaBar</v>
      </c>
      <c r="J3" t="str">
        <f t="shared" ref="J3:J12" si="1">C3</f>
        <v>brand_Colgate</v>
      </c>
      <c r="K3" t="str">
        <f t="shared" ref="K3:K12" si="2">TEXT(D3,"0.000")&amp;IF(G3&lt;&gt;0,G3,"")</f>
        <v>0.717***</v>
      </c>
      <c r="L3" t="str">
        <f t="shared" ref="L3:L12" si="3">"("&amp;TEXT(E3,"0.000")&amp;")"</f>
        <v>(0.036)</v>
      </c>
    </row>
    <row r="4" spans="1:12" x14ac:dyDescent="0.25">
      <c r="A4">
        <f>[1]estimates!A4</f>
        <v>2</v>
      </c>
      <c r="B4" t="str">
        <f>[1]estimates!B4</f>
        <v>betaBar</v>
      </c>
      <c r="C4" t="str">
        <f>[1]estimates!C4</f>
        <v>brand_Sensodyne</v>
      </c>
      <c r="D4">
        <f>[1]estimates!D4</f>
        <v>-4.0997184920111673E-2</v>
      </c>
      <c r="E4">
        <f>[1]estimates!E4</f>
        <v>6.2130658387901147E-2</v>
      </c>
      <c r="F4">
        <f>[1]estimates!F4</f>
        <v>-0.65985434540470211</v>
      </c>
      <c r="G4">
        <f>[1]estimates!G4</f>
        <v>0</v>
      </c>
      <c r="I4" t="str">
        <f t="shared" si="0"/>
        <v>betaBar</v>
      </c>
      <c r="J4" t="str">
        <f t="shared" si="1"/>
        <v>brand_Sensodyne</v>
      </c>
      <c r="K4" t="str">
        <f t="shared" si="2"/>
        <v>-0.041</v>
      </c>
      <c r="L4" t="str">
        <f t="shared" si="3"/>
        <v>(0.062)</v>
      </c>
    </row>
    <row r="5" spans="1:12" x14ac:dyDescent="0.25">
      <c r="A5">
        <f>[1]estimates!A5</f>
        <v>3</v>
      </c>
      <c r="B5" t="str">
        <f>[1]estimates!B5</f>
        <v>betaBar</v>
      </c>
      <c r="C5" t="str">
        <f>[1]estimates!C5</f>
        <v>mint</v>
      </c>
      <c r="D5">
        <f>[1]estimates!D5</f>
        <v>-4.0572226408170063E-2</v>
      </c>
      <c r="E5">
        <f>[1]estimates!E5</f>
        <v>5.3977148724621872E-2</v>
      </c>
      <c r="F5">
        <f>[1]estimates!F5</f>
        <v>-0.75165560550742649</v>
      </c>
      <c r="G5">
        <f>[1]estimates!G5</f>
        <v>0</v>
      </c>
      <c r="I5" t="str">
        <f t="shared" si="0"/>
        <v>betaBar</v>
      </c>
      <c r="J5" t="str">
        <f t="shared" si="1"/>
        <v>mint</v>
      </c>
      <c r="K5" t="str">
        <f t="shared" si="2"/>
        <v>-0.041</v>
      </c>
      <c r="L5" t="str">
        <f t="shared" si="3"/>
        <v>(0.054)</v>
      </c>
    </row>
    <row r="6" spans="1:12" x14ac:dyDescent="0.25">
      <c r="A6">
        <f>[1]estimates!A6</f>
        <v>4</v>
      </c>
      <c r="B6" t="str">
        <f>[1]estimates!B6</f>
        <v>betaBar</v>
      </c>
      <c r="C6" t="str">
        <f>[1]estimates!C6</f>
        <v>white</v>
      </c>
      <c r="D6">
        <f>[1]estimates!D6</f>
        <v>-1.394824231576675</v>
      </c>
      <c r="E6">
        <f>[1]estimates!E6</f>
        <v>5.6262273756505159E-2</v>
      </c>
      <c r="F6">
        <f>[1]estimates!F6</f>
        <v>-24.791465727340999</v>
      </c>
      <c r="G6" t="str">
        <f>[1]estimates!G6</f>
        <v>***</v>
      </c>
      <c r="I6" t="str">
        <f t="shared" si="0"/>
        <v>betaBar</v>
      </c>
      <c r="J6" t="str">
        <f t="shared" si="1"/>
        <v>white</v>
      </c>
      <c r="K6" t="str">
        <f t="shared" si="2"/>
        <v>-1.395***</v>
      </c>
      <c r="L6" t="str">
        <f t="shared" si="3"/>
        <v>(0.056)</v>
      </c>
    </row>
    <row r="7" spans="1:12" x14ac:dyDescent="0.25">
      <c r="A7">
        <f>[1]estimates!A7</f>
        <v>5</v>
      </c>
      <c r="B7" t="str">
        <f>[1]estimates!B7</f>
        <v>betaBar</v>
      </c>
      <c r="C7" t="str">
        <f>[1]estimates!C7</f>
        <v>fluoride</v>
      </c>
      <c r="D7">
        <f>[1]estimates!D7</f>
        <v>-0.30560104007717059</v>
      </c>
      <c r="E7">
        <f>[1]estimates!E7</f>
        <v>4.9887415209919288E-2</v>
      </c>
      <c r="F7">
        <f>[1]estimates!F7</f>
        <v>-6.1258142718207393</v>
      </c>
      <c r="G7" t="str">
        <f>[1]estimates!G7</f>
        <v>***</v>
      </c>
      <c r="I7" t="str">
        <f t="shared" si="0"/>
        <v>betaBar</v>
      </c>
      <c r="J7" t="str">
        <f t="shared" si="1"/>
        <v>fluoride</v>
      </c>
      <c r="K7" t="str">
        <f t="shared" si="2"/>
        <v>-0.306***</v>
      </c>
      <c r="L7" t="str">
        <f t="shared" si="3"/>
        <v>(0.050)</v>
      </c>
    </row>
    <row r="8" spans="1:12" x14ac:dyDescent="0.25">
      <c r="A8">
        <f>[1]estimates!A8</f>
        <v>6</v>
      </c>
      <c r="B8" t="str">
        <f>[1]estimates!B8</f>
        <v>betaBar</v>
      </c>
      <c r="C8" t="str">
        <f>[1]estimates!C8</f>
        <v>kids</v>
      </c>
      <c r="D8">
        <f>[1]estimates!D8</f>
        <v>-1.180675209323679</v>
      </c>
      <c r="E8">
        <f>[1]estimates!E8</f>
        <v>8.9008256152129567E-2</v>
      </c>
      <c r="F8">
        <f>[1]estimates!F8</f>
        <v>-13.26478307029983</v>
      </c>
      <c r="G8" t="str">
        <f>[1]estimates!G8</f>
        <v>***</v>
      </c>
      <c r="I8" t="str">
        <f t="shared" si="0"/>
        <v>betaBar</v>
      </c>
      <c r="J8" t="str">
        <f t="shared" si="1"/>
        <v>kids</v>
      </c>
      <c r="K8" t="str">
        <f t="shared" si="2"/>
        <v>-1.181***</v>
      </c>
      <c r="L8" t="str">
        <f t="shared" si="3"/>
        <v>(0.089)</v>
      </c>
    </row>
    <row r="9" spans="1:12" x14ac:dyDescent="0.25">
      <c r="A9">
        <f>[1]estimates!A9</f>
        <v>7</v>
      </c>
      <c r="B9" t="str">
        <f>[1]estimates!B9</f>
        <v>betaBar</v>
      </c>
      <c r="C9" t="str">
        <f>[1]estimates!C9</f>
        <v>sizeNorm</v>
      </c>
      <c r="D9">
        <f>[1]estimates!D9</f>
        <v>-1.6158388794318861</v>
      </c>
      <c r="E9">
        <f>[1]estimates!E9</f>
        <v>4.6409473839828429E-2</v>
      </c>
      <c r="F9">
        <f>[1]estimates!F9</f>
        <v>-34.817004928963001</v>
      </c>
      <c r="G9" t="str">
        <f>[1]estimates!G9</f>
        <v>***</v>
      </c>
      <c r="I9" t="str">
        <f t="shared" si="0"/>
        <v>betaBar</v>
      </c>
      <c r="J9" t="str">
        <f t="shared" si="1"/>
        <v>sizeNorm</v>
      </c>
      <c r="K9" t="str">
        <f t="shared" si="2"/>
        <v>-1.616***</v>
      </c>
      <c r="L9" t="str">
        <f t="shared" si="3"/>
        <v>(0.046)</v>
      </c>
    </row>
    <row r="10" spans="1:12" x14ac:dyDescent="0.25">
      <c r="A10">
        <f>[1]estimates!A10</f>
        <v>8</v>
      </c>
      <c r="B10" t="str">
        <f>[1]estimates!B10</f>
        <v>betaBar</v>
      </c>
      <c r="C10" t="str">
        <f>[1]estimates!C10</f>
        <v>discount</v>
      </c>
      <c r="D10">
        <f>[1]estimates!D10</f>
        <v>1.2215550018936309E-2</v>
      </c>
      <c r="E10">
        <f>[1]estimates!E10</f>
        <v>3.9432958262500879E-2</v>
      </c>
      <c r="F10">
        <f>[1]estimates!F10</f>
        <v>0.30978020816036</v>
      </c>
      <c r="G10">
        <f>[1]estimates!G10</f>
        <v>0</v>
      </c>
      <c r="I10" t="str">
        <f t="shared" si="0"/>
        <v>betaBar</v>
      </c>
      <c r="J10" t="str">
        <f t="shared" si="1"/>
        <v>discount</v>
      </c>
      <c r="K10" t="str">
        <f t="shared" si="2"/>
        <v>0.012</v>
      </c>
      <c r="L10" t="str">
        <f t="shared" si="3"/>
        <v>(0.039)</v>
      </c>
    </row>
    <row r="11" spans="1:12" x14ac:dyDescent="0.25">
      <c r="A11">
        <f>[1]estimates!A11</f>
        <v>9</v>
      </c>
      <c r="B11" t="str">
        <f>[1]estimates!B11</f>
        <v>betaBar</v>
      </c>
      <c r="C11" t="str">
        <f>[1]estimates!C11</f>
        <v>familypack</v>
      </c>
      <c r="D11">
        <f>[1]estimates!D11</f>
        <v>0.19674920198885931</v>
      </c>
      <c r="E11">
        <f>[1]estimates!E11</f>
        <v>3.1272377326153317E-2</v>
      </c>
      <c r="F11">
        <f>[1]estimates!F11</f>
        <v>6.2914693033048197</v>
      </c>
      <c r="G11" t="str">
        <f>[1]estimates!G11</f>
        <v>***</v>
      </c>
      <c r="I11" t="str">
        <f t="shared" si="0"/>
        <v>betaBar</v>
      </c>
      <c r="J11" t="str">
        <f t="shared" si="1"/>
        <v>familypack</v>
      </c>
      <c r="K11" t="str">
        <f t="shared" si="2"/>
        <v>0.197***</v>
      </c>
      <c r="L11" t="str">
        <f t="shared" si="3"/>
        <v>(0.031)</v>
      </c>
    </row>
    <row r="12" spans="1:12" x14ac:dyDescent="0.25">
      <c r="A12">
        <f>[1]estimates!A12</f>
        <v>10</v>
      </c>
      <c r="B12" t="str">
        <f>[1]estimates!B12</f>
        <v>betaBar</v>
      </c>
      <c r="C12" t="str">
        <f>[1]estimates!C12</f>
        <v>priceperoz</v>
      </c>
      <c r="D12">
        <f>[1]estimates!D12</f>
        <v>-15.677803197498999</v>
      </c>
      <c r="E12">
        <f>[1]estimates!E12</f>
        <v>0.79037812913077155</v>
      </c>
      <c r="F12">
        <f>[1]estimates!F12</f>
        <v>-19.835826194660601</v>
      </c>
      <c r="G12" t="str">
        <f>[1]estimates!G12</f>
        <v>***</v>
      </c>
      <c r="I12" t="str">
        <f t="shared" si="0"/>
        <v>betaBar</v>
      </c>
      <c r="J12" t="str">
        <f t="shared" si="1"/>
        <v>priceperoz</v>
      </c>
      <c r="K12" t="str">
        <f t="shared" si="2"/>
        <v>-15.678***</v>
      </c>
      <c r="L12" t="str">
        <f t="shared" si="3"/>
        <v>(0.790)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95B5D-6518-4F20-8F8C-633A9921EC10}">
  <dimension ref="A1:L23"/>
  <sheetViews>
    <sheetView workbookViewId="0">
      <selection activeCell="C16" sqref="C16:I18"/>
    </sheetView>
  </sheetViews>
  <sheetFormatPr defaultRowHeight="15" x14ac:dyDescent="0.25"/>
  <cols>
    <col min="10" max="10" width="17.140625" customWidth="1"/>
  </cols>
  <sheetData>
    <row r="1" spans="1:12" x14ac:dyDescent="0.25">
      <c r="A1">
        <f>[3]estimates!A1</f>
        <v>0</v>
      </c>
      <c r="B1" t="str">
        <f>[3]estimates!B1</f>
        <v>coeficient</v>
      </c>
      <c r="C1" t="str">
        <f>[3]estimates!C1</f>
        <v>var. name</v>
      </c>
      <c r="D1" t="str">
        <f>[3]estimates!D1</f>
        <v>coefficient</v>
      </c>
      <c r="E1" t="str">
        <f>[3]estimates!E1</f>
        <v>s.e.</v>
      </c>
      <c r="F1" t="str">
        <f>[3]estimates!F1</f>
        <v>t-stat</v>
      </c>
      <c r="G1" t="str">
        <f>[3]estimates!G1</f>
        <v>sig</v>
      </c>
      <c r="I1" t="s">
        <v>0</v>
      </c>
      <c r="J1" t="s">
        <v>1</v>
      </c>
      <c r="K1" t="s">
        <v>2</v>
      </c>
      <c r="L1" t="s">
        <v>3</v>
      </c>
    </row>
    <row r="2" spans="1:12" x14ac:dyDescent="0.25">
      <c r="A2">
        <f>[3]estimates!A2</f>
        <v>0</v>
      </c>
      <c r="B2" t="str">
        <f>[3]estimates!B2</f>
        <v>betaBar</v>
      </c>
      <c r="C2" t="str">
        <f>[3]estimates!C2</f>
        <v>brand_Aquafresh</v>
      </c>
      <c r="D2">
        <f>[3]estimates!D2</f>
        <v>-7.4101338353514441</v>
      </c>
      <c r="E2">
        <f>[3]estimates!E2</f>
        <v>5.6692687944062257E-2</v>
      </c>
      <c r="F2">
        <f>[3]estimates!F2</f>
        <v>-130.70704713565351</v>
      </c>
      <c r="G2" t="str">
        <f>[3]estimates!G2</f>
        <v>***</v>
      </c>
      <c r="I2" t="str">
        <f>B2</f>
        <v>betaBar</v>
      </c>
      <c r="J2" t="str">
        <f>C2</f>
        <v>brand_Aquafresh</v>
      </c>
      <c r="K2" t="str">
        <f>TEXT(D2,"0.000")&amp;IF(G2&lt;&gt;0,G2,"")</f>
        <v>-7.410***</v>
      </c>
      <c r="L2" t="str">
        <f>"("&amp;TEXT(E2,"0.000")&amp;")"</f>
        <v>(0.057)</v>
      </c>
    </row>
    <row r="3" spans="1:12" x14ac:dyDescent="0.25">
      <c r="A3">
        <f>[3]estimates!A3</f>
        <v>1</v>
      </c>
      <c r="B3" t="str">
        <f>[3]estimates!B3</f>
        <v>betaBar</v>
      </c>
      <c r="C3" t="str">
        <f>[3]estimates!C3</f>
        <v>brand_Colgate</v>
      </c>
      <c r="D3">
        <f>[3]estimates!D3</f>
        <v>5.5224810334079253</v>
      </c>
      <c r="E3">
        <f>[3]estimates!E3</f>
        <v>9.5688917970815093E-2</v>
      </c>
      <c r="F3">
        <f>[3]estimates!F3</f>
        <v>57.712859028171579</v>
      </c>
      <c r="G3" t="str">
        <f>[3]estimates!G3</f>
        <v>***</v>
      </c>
      <c r="I3" t="str">
        <f t="shared" ref="I3:J12" si="0">B3</f>
        <v>betaBar</v>
      </c>
      <c r="J3" t="str">
        <f t="shared" si="0"/>
        <v>brand_Colgate</v>
      </c>
      <c r="K3" t="str">
        <f t="shared" ref="K3:K12" si="1">TEXT(D3,"0.000")&amp;IF(G3&lt;&gt;0,G3,"")</f>
        <v>5.522***</v>
      </c>
      <c r="L3" t="str">
        <f t="shared" ref="L3:L12" si="2">"("&amp;TEXT(E3,"0.000")&amp;")"</f>
        <v>(0.096)</v>
      </c>
    </row>
    <row r="4" spans="1:12" x14ac:dyDescent="0.25">
      <c r="A4">
        <f>[3]estimates!A4</f>
        <v>2</v>
      </c>
      <c r="B4" t="str">
        <f>[3]estimates!B4</f>
        <v>betaBar</v>
      </c>
      <c r="C4" t="str">
        <f>[3]estimates!C4</f>
        <v>brand_Sensodyne</v>
      </c>
      <c r="D4">
        <f>[3]estimates!D4</f>
        <v>-31.930407584599219</v>
      </c>
      <c r="E4">
        <f>[3]estimates!E4</f>
        <v>1.390935236333724E-2</v>
      </c>
      <c r="F4">
        <f>[3]estimates!F4</f>
        <v>-2295.607067138691</v>
      </c>
      <c r="G4" t="str">
        <f>[3]estimates!G4</f>
        <v>***</v>
      </c>
      <c r="I4" t="str">
        <f t="shared" si="0"/>
        <v>betaBar</v>
      </c>
      <c r="J4" t="str">
        <f t="shared" si="0"/>
        <v>brand_Sensodyne</v>
      </c>
      <c r="K4" t="str">
        <f t="shared" si="1"/>
        <v>-31.930***</v>
      </c>
      <c r="L4" t="str">
        <f t="shared" si="2"/>
        <v>(0.014)</v>
      </c>
    </row>
    <row r="5" spans="1:12" x14ac:dyDescent="0.25">
      <c r="A5">
        <f>[3]estimates!A5</f>
        <v>3</v>
      </c>
      <c r="B5" t="str">
        <f>[3]estimates!B5</f>
        <v>betaBar</v>
      </c>
      <c r="C5" t="str">
        <f>[3]estimates!C5</f>
        <v>mint</v>
      </c>
      <c r="D5">
        <f>[3]estimates!D5</f>
        <v>-0.26787276521138959</v>
      </c>
      <c r="E5">
        <f>[3]estimates!E5</f>
        <v>3.7069767549039678E-2</v>
      </c>
      <c r="F5">
        <f>[3]estimates!F5</f>
        <v>-7.2261787144205902</v>
      </c>
      <c r="G5" t="str">
        <f>[3]estimates!G5</f>
        <v>***</v>
      </c>
      <c r="I5" t="str">
        <f t="shared" si="0"/>
        <v>betaBar</v>
      </c>
      <c r="J5" t="str">
        <f t="shared" si="0"/>
        <v>mint</v>
      </c>
      <c r="K5" t="str">
        <f t="shared" si="1"/>
        <v>-0.268***</v>
      </c>
      <c r="L5" t="str">
        <f t="shared" si="2"/>
        <v>(0.037)</v>
      </c>
    </row>
    <row r="6" spans="1:12" x14ac:dyDescent="0.25">
      <c r="A6">
        <f>[3]estimates!A6</f>
        <v>4</v>
      </c>
      <c r="B6" t="str">
        <f>[3]estimates!B6</f>
        <v>betaBar</v>
      </c>
      <c r="C6" t="str">
        <f>[3]estimates!C6</f>
        <v>white</v>
      </c>
      <c r="D6">
        <f>[3]estimates!D6</f>
        <v>-48.252736003731698</v>
      </c>
      <c r="E6">
        <f>[3]estimates!E6</f>
        <v>4.8705441441814601E-2</v>
      </c>
      <c r="F6">
        <f>[3]estimates!F6</f>
        <v>-990.70523899010914</v>
      </c>
      <c r="G6" t="str">
        <f>[3]estimates!G6</f>
        <v>***</v>
      </c>
      <c r="I6" t="str">
        <f t="shared" si="0"/>
        <v>betaBar</v>
      </c>
      <c r="J6" t="str">
        <f t="shared" si="0"/>
        <v>white</v>
      </c>
      <c r="K6" t="str">
        <f t="shared" si="1"/>
        <v>-48.253***</v>
      </c>
      <c r="L6" t="str">
        <f t="shared" si="2"/>
        <v>(0.049)</v>
      </c>
    </row>
    <row r="7" spans="1:12" x14ac:dyDescent="0.25">
      <c r="A7">
        <f>[3]estimates!A7</f>
        <v>5</v>
      </c>
      <c r="B7" t="str">
        <f>[3]estimates!B7</f>
        <v>betaBar</v>
      </c>
      <c r="C7" t="str">
        <f>[3]estimates!C7</f>
        <v>fluoride</v>
      </c>
      <c r="D7">
        <f>[3]estimates!D7</f>
        <v>-39.032700403499938</v>
      </c>
      <c r="E7">
        <f>[3]estimates!E7</f>
        <v>3.1789142251720609E-2</v>
      </c>
      <c r="F7">
        <f>[3]estimates!F7</f>
        <v>-1227.862648649706</v>
      </c>
      <c r="G7" t="str">
        <f>[3]estimates!G7</f>
        <v>***</v>
      </c>
      <c r="I7" t="str">
        <f t="shared" si="0"/>
        <v>betaBar</v>
      </c>
      <c r="J7" t="str">
        <f t="shared" si="0"/>
        <v>fluoride</v>
      </c>
      <c r="K7" t="str">
        <f t="shared" si="1"/>
        <v>-39.033***</v>
      </c>
      <c r="L7" t="str">
        <f t="shared" si="2"/>
        <v>(0.032)</v>
      </c>
    </row>
    <row r="8" spans="1:12" x14ac:dyDescent="0.25">
      <c r="A8">
        <f>[3]estimates!A8</f>
        <v>6</v>
      </c>
      <c r="B8" t="str">
        <f>[3]estimates!B8</f>
        <v>betaBar</v>
      </c>
      <c r="C8" t="str">
        <f>[3]estimates!C8</f>
        <v>kids</v>
      </c>
      <c r="D8">
        <f>[3]estimates!D8</f>
        <v>-15.554114573712051</v>
      </c>
      <c r="E8">
        <f>[3]estimates!E8</f>
        <v>2.453630318903214E-2</v>
      </c>
      <c r="F8">
        <f>[3]estimates!F8</f>
        <v>-633.92249655053251</v>
      </c>
      <c r="G8" t="str">
        <f>[3]estimates!G8</f>
        <v>***</v>
      </c>
      <c r="I8" t="str">
        <f t="shared" si="0"/>
        <v>betaBar</v>
      </c>
      <c r="J8" t="str">
        <f t="shared" si="0"/>
        <v>kids</v>
      </c>
      <c r="K8" t="str">
        <f t="shared" si="1"/>
        <v>-15.554***</v>
      </c>
      <c r="L8" t="str">
        <f t="shared" si="2"/>
        <v>(0.025)</v>
      </c>
    </row>
    <row r="9" spans="1:12" x14ac:dyDescent="0.25">
      <c r="A9">
        <f>[3]estimates!A9</f>
        <v>7</v>
      </c>
      <c r="B9" t="str">
        <f>[3]estimates!B9</f>
        <v>betaBar</v>
      </c>
      <c r="C9" t="str">
        <f>[3]estimates!C9</f>
        <v>sizeNorm</v>
      </c>
      <c r="D9">
        <f>[3]estimates!D9</f>
        <v>-15.44850011709141</v>
      </c>
      <c r="E9">
        <f>[3]estimates!E9</f>
        <v>7.0340453500098293E-2</v>
      </c>
      <c r="F9">
        <f>[3]estimates!F9</f>
        <v>-219.6246874790169</v>
      </c>
      <c r="G9" t="str">
        <f>[3]estimates!G9</f>
        <v>***</v>
      </c>
      <c r="I9" t="str">
        <f t="shared" si="0"/>
        <v>betaBar</v>
      </c>
      <c r="J9" t="str">
        <f t="shared" si="0"/>
        <v>sizeNorm</v>
      </c>
      <c r="K9" t="str">
        <f t="shared" si="1"/>
        <v>-15.449***</v>
      </c>
      <c r="L9" t="str">
        <f t="shared" si="2"/>
        <v>(0.070)</v>
      </c>
    </row>
    <row r="10" spans="1:12" x14ac:dyDescent="0.25">
      <c r="A10">
        <f>[3]estimates!A10</f>
        <v>8</v>
      </c>
      <c r="B10" t="str">
        <f>[3]estimates!B10</f>
        <v>betaBar</v>
      </c>
      <c r="C10" t="str">
        <f>[3]estimates!C10</f>
        <v>discount</v>
      </c>
      <c r="D10">
        <f>[3]estimates!D10</f>
        <v>2.8112509988848231</v>
      </c>
      <c r="E10">
        <f>[3]estimates!E10</f>
        <v>9.9278957633832293E-2</v>
      </c>
      <c r="F10">
        <f>[3]estimates!F10</f>
        <v>28.316685286457961</v>
      </c>
      <c r="G10" t="str">
        <f>[3]estimates!G10</f>
        <v>***</v>
      </c>
      <c r="I10" t="str">
        <f t="shared" si="0"/>
        <v>betaBar</v>
      </c>
      <c r="J10" t="str">
        <f t="shared" si="0"/>
        <v>discount</v>
      </c>
      <c r="K10" t="str">
        <f t="shared" si="1"/>
        <v>2.811***</v>
      </c>
      <c r="L10" t="str">
        <f t="shared" si="2"/>
        <v>(0.099)</v>
      </c>
    </row>
    <row r="11" spans="1:12" x14ac:dyDescent="0.25">
      <c r="A11">
        <f>[3]estimates!A11</f>
        <v>9</v>
      </c>
      <c r="B11" t="str">
        <f>[3]estimates!B11</f>
        <v>betaBar</v>
      </c>
      <c r="C11" t="str">
        <f>[3]estimates!C11</f>
        <v>familypack</v>
      </c>
      <c r="D11">
        <f>[3]estimates!D11</f>
        <v>2.9716781929125151</v>
      </c>
      <c r="E11">
        <f>[3]estimates!E11</f>
        <v>0.1626434466364324</v>
      </c>
      <c r="F11">
        <f>[3]estimates!F11</f>
        <v>18.271121612144039</v>
      </c>
      <c r="G11" t="str">
        <f>[3]estimates!G11</f>
        <v>***</v>
      </c>
      <c r="I11" t="str">
        <f t="shared" si="0"/>
        <v>betaBar</v>
      </c>
      <c r="J11" t="str">
        <f t="shared" si="0"/>
        <v>familypack</v>
      </c>
      <c r="K11" t="str">
        <f t="shared" si="1"/>
        <v>2.972***</v>
      </c>
      <c r="L11" t="str">
        <f t="shared" si="2"/>
        <v>(0.163)</v>
      </c>
    </row>
    <row r="12" spans="1:12" x14ac:dyDescent="0.25">
      <c r="A12">
        <f>[3]estimates!A12</f>
        <v>10</v>
      </c>
      <c r="B12" t="str">
        <f>[3]estimates!B12</f>
        <v>betaBar</v>
      </c>
      <c r="C12" t="str">
        <f>[3]estimates!C12</f>
        <v>priceperoz</v>
      </c>
      <c r="D12">
        <f>[3]estimates!D12</f>
        <v>-112.4916808172291</v>
      </c>
      <c r="E12">
        <f>[3]estimates!E12</f>
        <v>0.50662178676234826</v>
      </c>
      <c r="F12">
        <f>[3]estimates!F12</f>
        <v>-222.04272251323039</v>
      </c>
      <c r="G12" t="str">
        <f>[3]estimates!G12</f>
        <v>***</v>
      </c>
      <c r="I12" t="str">
        <f t="shared" si="0"/>
        <v>betaBar</v>
      </c>
      <c r="J12" t="str">
        <f t="shared" si="0"/>
        <v>priceperoz</v>
      </c>
      <c r="K12" t="str">
        <f t="shared" si="1"/>
        <v>-112.492***</v>
      </c>
      <c r="L12" t="str">
        <f t="shared" si="2"/>
        <v>(0.507)</v>
      </c>
    </row>
    <row r="13" spans="1:12" x14ac:dyDescent="0.25">
      <c r="A13">
        <f>[3]estimates!A13</f>
        <v>11</v>
      </c>
      <c r="B13" t="str">
        <f>[3]estimates!B13</f>
        <v>betaU</v>
      </c>
      <c r="C13" t="str">
        <f>[3]estimates!C13</f>
        <v>brand_Aquafresh</v>
      </c>
      <c r="D13">
        <f>[3]estimates!D13</f>
        <v>8.0751050386555701</v>
      </c>
      <c r="E13">
        <f>[3]estimates!E13</f>
        <v>5.0487498594833022E-2</v>
      </c>
      <c r="F13">
        <f>[3]estimates!F13</f>
        <v>159.94266429119531</v>
      </c>
      <c r="G13" t="str">
        <f>[3]estimates!G13</f>
        <v>***</v>
      </c>
      <c r="I13" t="str">
        <f t="shared" ref="I13:I23" si="3">B13</f>
        <v>betaU</v>
      </c>
      <c r="J13" t="str">
        <f t="shared" ref="J13:J23" si="4">C13</f>
        <v>brand_Aquafresh</v>
      </c>
      <c r="K13" t="str">
        <f t="shared" ref="K13:K23" si="5">TEXT(D13,"0.000")&amp;IF(G13&lt;&gt;0,G13,"")</f>
        <v>8.075***</v>
      </c>
      <c r="L13" t="str">
        <f t="shared" ref="L13:L23" si="6">"("&amp;TEXT(E13,"0.000")&amp;")"</f>
        <v>(0.050)</v>
      </c>
    </row>
    <row r="14" spans="1:12" x14ac:dyDescent="0.25">
      <c r="A14">
        <f>[3]estimates!A14</f>
        <v>12</v>
      </c>
      <c r="B14" t="str">
        <f>[3]estimates!B14</f>
        <v>betaU</v>
      </c>
      <c r="C14" t="str">
        <f>[3]estimates!C14</f>
        <v>brand_Colgate</v>
      </c>
      <c r="D14">
        <f>[3]estimates!D14</f>
        <v>-2.0480509814016141</v>
      </c>
      <c r="E14">
        <f>[3]estimates!E14</f>
        <v>0.27628770210626108</v>
      </c>
      <c r="F14">
        <f>[3]estimates!F14</f>
        <v>-7.4127475301594394</v>
      </c>
      <c r="G14" t="str">
        <f>[3]estimates!G14</f>
        <v>***</v>
      </c>
      <c r="I14" t="str">
        <f t="shared" si="3"/>
        <v>betaU</v>
      </c>
      <c r="J14" t="str">
        <f t="shared" si="4"/>
        <v>brand_Colgate</v>
      </c>
      <c r="K14" t="str">
        <f t="shared" si="5"/>
        <v>-2.048***</v>
      </c>
      <c r="L14" t="str">
        <f t="shared" si="6"/>
        <v>(0.276)</v>
      </c>
    </row>
    <row r="15" spans="1:12" x14ac:dyDescent="0.25">
      <c r="A15">
        <f>[3]estimates!A15</f>
        <v>13</v>
      </c>
      <c r="B15" t="str">
        <f>[3]estimates!B15</f>
        <v>betaU</v>
      </c>
      <c r="C15" t="str">
        <f>[3]estimates!C15</f>
        <v>brand_Sensodyne</v>
      </c>
      <c r="D15">
        <f>[3]estimates!D15</f>
        <v>-4.4564345067502851</v>
      </c>
      <c r="E15">
        <f>[3]estimates!E15</f>
        <v>5.5973799188843938E-2</v>
      </c>
      <c r="F15">
        <f>[3]estimates!F15</f>
        <v>-79.616437892936361</v>
      </c>
      <c r="G15" t="str">
        <f>[3]estimates!G15</f>
        <v>***</v>
      </c>
      <c r="I15" t="str">
        <f t="shared" si="3"/>
        <v>betaU</v>
      </c>
      <c r="J15" t="str">
        <f t="shared" si="4"/>
        <v>brand_Sensodyne</v>
      </c>
      <c r="K15" t="str">
        <f t="shared" si="5"/>
        <v>-4.456***</v>
      </c>
      <c r="L15" t="str">
        <f t="shared" si="6"/>
        <v>(0.056)</v>
      </c>
    </row>
    <row r="16" spans="1:12" x14ac:dyDescent="0.25">
      <c r="A16">
        <f>[3]estimates!A16</f>
        <v>14</v>
      </c>
      <c r="B16" t="str">
        <f>[3]estimates!B16</f>
        <v>betaU</v>
      </c>
      <c r="C16" t="str">
        <f>[3]estimates!C16</f>
        <v>mint</v>
      </c>
      <c r="D16">
        <f>[3]estimates!D16</f>
        <v>-3.1648996325153291</v>
      </c>
      <c r="E16">
        <f>[3]estimates!E16</f>
        <v>0.1173757718910603</v>
      </c>
      <c r="F16">
        <f>[3]estimates!F16</f>
        <v>-26.963823807291</v>
      </c>
      <c r="G16" t="str">
        <f>[3]estimates!G16</f>
        <v>***</v>
      </c>
      <c r="I16" t="str">
        <f t="shared" si="3"/>
        <v>betaU</v>
      </c>
      <c r="J16" t="str">
        <f t="shared" si="4"/>
        <v>mint</v>
      </c>
      <c r="K16" t="str">
        <f t="shared" si="5"/>
        <v>-3.165***</v>
      </c>
      <c r="L16" t="str">
        <f t="shared" si="6"/>
        <v>(0.117)</v>
      </c>
    </row>
    <row r="17" spans="1:12" x14ac:dyDescent="0.25">
      <c r="A17">
        <f>[3]estimates!A17</f>
        <v>15</v>
      </c>
      <c r="B17" t="str">
        <f>[3]estimates!B17</f>
        <v>betaU</v>
      </c>
      <c r="C17" t="str">
        <f>[3]estimates!C17</f>
        <v>white</v>
      </c>
      <c r="D17">
        <f>[3]estimates!D17</f>
        <v>3.015665378660576</v>
      </c>
      <c r="E17">
        <f>[3]estimates!E17</f>
        <v>0.18386457928043681</v>
      </c>
      <c r="F17">
        <f>[3]estimates!F17</f>
        <v>16.401557007132819</v>
      </c>
      <c r="G17" t="str">
        <f>[3]estimates!G17</f>
        <v>***</v>
      </c>
      <c r="I17" t="str">
        <f t="shared" si="3"/>
        <v>betaU</v>
      </c>
      <c r="J17" t="str">
        <f t="shared" si="4"/>
        <v>white</v>
      </c>
      <c r="K17" t="str">
        <f t="shared" si="5"/>
        <v>3.016***</v>
      </c>
      <c r="L17" t="str">
        <f t="shared" si="6"/>
        <v>(0.184)</v>
      </c>
    </row>
    <row r="18" spans="1:12" x14ac:dyDescent="0.25">
      <c r="A18">
        <f>[3]estimates!A18</f>
        <v>16</v>
      </c>
      <c r="B18" t="str">
        <f>[3]estimates!B18</f>
        <v>betaU</v>
      </c>
      <c r="C18" t="str">
        <f>[3]estimates!C18</f>
        <v>fluoride</v>
      </c>
      <c r="D18">
        <f>[3]estimates!D18</f>
        <v>-1.3150416928498729</v>
      </c>
      <c r="E18">
        <f>[3]estimates!E18</f>
        <v>0.17899183827915829</v>
      </c>
      <c r="F18">
        <f>[3]estimates!F18</f>
        <v>-7.3469366284674624</v>
      </c>
      <c r="G18" t="str">
        <f>[3]estimates!G18</f>
        <v>***</v>
      </c>
      <c r="I18" t="str">
        <f t="shared" si="3"/>
        <v>betaU</v>
      </c>
      <c r="J18" t="str">
        <f t="shared" si="4"/>
        <v>fluoride</v>
      </c>
      <c r="K18" t="str">
        <f t="shared" si="5"/>
        <v>-1.315***</v>
      </c>
      <c r="L18" t="str">
        <f t="shared" si="6"/>
        <v>(0.179)</v>
      </c>
    </row>
    <row r="19" spans="1:12" x14ac:dyDescent="0.25">
      <c r="A19">
        <f>[3]estimates!A19</f>
        <v>17</v>
      </c>
      <c r="B19" t="str">
        <f>[3]estimates!B19</f>
        <v>betaU</v>
      </c>
      <c r="C19" t="str">
        <f>[3]estimates!C19</f>
        <v>kids</v>
      </c>
      <c r="D19">
        <f>[3]estimates!D19</f>
        <v>1.309948681564679</v>
      </c>
      <c r="E19">
        <f>[3]estimates!E19</f>
        <v>0.13675080461337349</v>
      </c>
      <c r="F19">
        <f>[3]estimates!F19</f>
        <v>9.5790930464227273</v>
      </c>
      <c r="G19" t="str">
        <f>[3]estimates!G19</f>
        <v>***</v>
      </c>
      <c r="I19" t="str">
        <f t="shared" si="3"/>
        <v>betaU</v>
      </c>
      <c r="J19" t="str">
        <f t="shared" si="4"/>
        <v>kids</v>
      </c>
      <c r="K19" t="str">
        <f t="shared" si="5"/>
        <v>1.310***</v>
      </c>
      <c r="L19" t="str">
        <f t="shared" si="6"/>
        <v>(0.137)</v>
      </c>
    </row>
    <row r="20" spans="1:12" x14ac:dyDescent="0.25">
      <c r="A20">
        <f>[3]estimates!A20</f>
        <v>18</v>
      </c>
      <c r="B20" t="str">
        <f>[3]estimates!B20</f>
        <v>betaU</v>
      </c>
      <c r="C20" t="str">
        <f>[3]estimates!C20</f>
        <v>sizeNorm</v>
      </c>
      <c r="D20">
        <f>[3]estimates!D20</f>
        <v>5.08787288770462</v>
      </c>
      <c r="E20">
        <f>[3]estimates!E20</f>
        <v>0.2751183229265548</v>
      </c>
      <c r="F20">
        <f>[3]estimates!F20</f>
        <v>18.493398889549319</v>
      </c>
      <c r="G20" t="str">
        <f>[3]estimates!G20</f>
        <v>***</v>
      </c>
      <c r="I20" t="str">
        <f t="shared" si="3"/>
        <v>betaU</v>
      </c>
      <c r="J20" t="str">
        <f t="shared" si="4"/>
        <v>sizeNorm</v>
      </c>
      <c r="K20" t="str">
        <f t="shared" si="5"/>
        <v>5.088***</v>
      </c>
      <c r="L20" t="str">
        <f t="shared" si="6"/>
        <v>(0.275)</v>
      </c>
    </row>
    <row r="21" spans="1:12" x14ac:dyDescent="0.25">
      <c r="A21">
        <f>[3]estimates!A21</f>
        <v>19</v>
      </c>
      <c r="B21" t="str">
        <f>[3]estimates!B21</f>
        <v>betaU</v>
      </c>
      <c r="C21" t="str">
        <f>[3]estimates!C21</f>
        <v>discount</v>
      </c>
      <c r="D21">
        <f>[3]estimates!D21</f>
        <v>-6.3090579670457654</v>
      </c>
      <c r="E21">
        <f>[3]estimates!E21</f>
        <v>0.1363955085894884</v>
      </c>
      <c r="F21">
        <f>[3]estimates!F21</f>
        <v>-46.255613782959891</v>
      </c>
      <c r="G21" t="str">
        <f>[3]estimates!G21</f>
        <v>***</v>
      </c>
      <c r="I21" t="str">
        <f t="shared" si="3"/>
        <v>betaU</v>
      </c>
      <c r="J21" t="str">
        <f t="shared" si="4"/>
        <v>discount</v>
      </c>
      <c r="K21" t="str">
        <f t="shared" si="5"/>
        <v>-6.309***</v>
      </c>
      <c r="L21" t="str">
        <f t="shared" si="6"/>
        <v>(0.136)</v>
      </c>
    </row>
    <row r="22" spans="1:12" x14ac:dyDescent="0.25">
      <c r="A22">
        <f>[3]estimates!A22</f>
        <v>20</v>
      </c>
      <c r="B22" t="str">
        <f>[3]estimates!B22</f>
        <v>betaU</v>
      </c>
      <c r="C22" t="str">
        <f>[3]estimates!C22</f>
        <v>familypack</v>
      </c>
      <c r="D22">
        <f>[3]estimates!D22</f>
        <v>5.7287753897353744</v>
      </c>
      <c r="E22">
        <f>[3]estimates!E22</f>
        <v>0.2314680641177381</v>
      </c>
      <c r="F22">
        <f>[3]estimates!F22</f>
        <v>24.749744253364408</v>
      </c>
      <c r="G22" t="str">
        <f>[3]estimates!G22</f>
        <v>***</v>
      </c>
      <c r="I22" t="str">
        <f t="shared" si="3"/>
        <v>betaU</v>
      </c>
      <c r="J22" t="str">
        <f t="shared" si="4"/>
        <v>familypack</v>
      </c>
      <c r="K22" t="str">
        <f t="shared" si="5"/>
        <v>5.729***</v>
      </c>
      <c r="L22" t="str">
        <f t="shared" si="6"/>
        <v>(0.231)</v>
      </c>
    </row>
    <row r="23" spans="1:12" x14ac:dyDescent="0.25">
      <c r="A23">
        <f>[3]estimates!A23</f>
        <v>21</v>
      </c>
      <c r="B23" t="str">
        <f>[3]estimates!B23</f>
        <v>betaU</v>
      </c>
      <c r="C23" t="str">
        <f>[3]estimates!C23</f>
        <v>priceperoz</v>
      </c>
      <c r="D23">
        <f>[3]estimates!D23</f>
        <v>-0.32444620637537519</v>
      </c>
      <c r="E23">
        <f>[3]estimates!E23</f>
        <v>0.5604522951061498</v>
      </c>
      <c r="F23">
        <f>[3]estimates!F23</f>
        <v>-0.57890066506717586</v>
      </c>
      <c r="G23">
        <f>[3]estimates!G23</f>
        <v>0</v>
      </c>
      <c r="I23" t="str">
        <f t="shared" si="3"/>
        <v>betaU</v>
      </c>
      <c r="J23" t="str">
        <f t="shared" si="4"/>
        <v>priceperoz</v>
      </c>
      <c r="K23" t="str">
        <f t="shared" si="5"/>
        <v>-0.324</v>
      </c>
      <c r="L23" t="str">
        <f t="shared" si="6"/>
        <v>(0.560)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4FDFD-FD76-4CEE-ADA6-6289F5DA66E9}">
  <dimension ref="A1:L23"/>
  <sheetViews>
    <sheetView workbookViewId="0">
      <selection activeCell="E14" sqref="E14"/>
    </sheetView>
  </sheetViews>
  <sheetFormatPr defaultRowHeight="15" x14ac:dyDescent="0.25"/>
  <cols>
    <col min="10" max="10" width="17.140625" customWidth="1"/>
  </cols>
  <sheetData>
    <row r="1" spans="1:12" x14ac:dyDescent="0.25">
      <c r="A1">
        <f>[5]estimates!A1</f>
        <v>0</v>
      </c>
      <c r="B1" t="str">
        <f>[5]estimates!B1</f>
        <v>coeficient</v>
      </c>
      <c r="C1" t="str">
        <f>[5]estimates!C1</f>
        <v>var. name</v>
      </c>
      <c r="D1" t="str">
        <f>[5]estimates!D1</f>
        <v>coefficient</v>
      </c>
      <c r="E1" t="str">
        <f>[5]estimates!E1</f>
        <v>s.e.</v>
      </c>
      <c r="F1" t="str">
        <f>[5]estimates!F1</f>
        <v>t-stat</v>
      </c>
      <c r="G1" t="str">
        <f>[5]estimates!G1</f>
        <v>sig</v>
      </c>
      <c r="I1" t="s">
        <v>0</v>
      </c>
      <c r="J1" t="s">
        <v>1</v>
      </c>
      <c r="K1" t="s">
        <v>2</v>
      </c>
      <c r="L1" t="s">
        <v>3</v>
      </c>
    </row>
    <row r="2" spans="1:12" x14ac:dyDescent="0.25">
      <c r="A2">
        <f>[5]estimates!A2</f>
        <v>0</v>
      </c>
      <c r="B2" t="str">
        <f>[5]estimates!B2</f>
        <v>betaBar</v>
      </c>
      <c r="C2" t="str">
        <f>[5]estimates!C2</f>
        <v>brand_Aquafresh</v>
      </c>
      <c r="D2">
        <f>[5]estimates!D2</f>
        <v>-9.6134052185401302</v>
      </c>
      <c r="E2">
        <f>[5]estimates!E2</f>
        <v>1.4573508809143929</v>
      </c>
      <c r="F2">
        <f>[5]estimates!F2</f>
        <v>-6.5964932292135066</v>
      </c>
      <c r="G2" t="str">
        <f>[5]estimates!G2</f>
        <v>***</v>
      </c>
      <c r="I2" t="str">
        <f>B2</f>
        <v>betaBar</v>
      </c>
      <c r="J2" t="str">
        <f>C2</f>
        <v>brand_Aquafresh</v>
      </c>
      <c r="K2" t="str">
        <f>TEXT(D2,"0.000")&amp;IF(G2&lt;&gt;0,G2,"")</f>
        <v>-9.613***</v>
      </c>
      <c r="L2" t="str">
        <f>"("&amp;TEXT(E2,"0.000")&amp;")"</f>
        <v>(1.457)</v>
      </c>
    </row>
    <row r="3" spans="1:12" x14ac:dyDescent="0.25">
      <c r="A3">
        <f>[5]estimates!A3</f>
        <v>1</v>
      </c>
      <c r="B3" t="str">
        <f>[5]estimates!B3</f>
        <v>betaBar</v>
      </c>
      <c r="C3" t="str">
        <f>[5]estimates!C3</f>
        <v>brand_Colgate</v>
      </c>
      <c r="D3">
        <f>[5]estimates!D3</f>
        <v>5.0828371166174877</v>
      </c>
      <c r="E3">
        <f>[5]estimates!E3</f>
        <v>0.94928046748472694</v>
      </c>
      <c r="F3">
        <f>[5]estimates!F3</f>
        <v>5.3544103041383453</v>
      </c>
      <c r="G3" t="str">
        <f>[5]estimates!G3</f>
        <v>***</v>
      </c>
      <c r="I3" t="str">
        <f t="shared" ref="I3:J18" si="0">B3</f>
        <v>betaBar</v>
      </c>
      <c r="J3" t="str">
        <f t="shared" si="0"/>
        <v>brand_Colgate</v>
      </c>
      <c r="K3" t="str">
        <f t="shared" ref="K3:K23" si="1">TEXT(D3,"0.000")&amp;IF(G3&lt;&gt;0,G3,"")</f>
        <v>5.083***</v>
      </c>
      <c r="L3" t="str">
        <f t="shared" ref="L3:L23" si="2">"("&amp;TEXT(E3,"0.000")&amp;")"</f>
        <v>(0.949)</v>
      </c>
    </row>
    <row r="4" spans="1:12" x14ac:dyDescent="0.25">
      <c r="A4">
        <f>[5]estimates!A4</f>
        <v>2</v>
      </c>
      <c r="B4" t="str">
        <f>[5]estimates!B4</f>
        <v>betaBar</v>
      </c>
      <c r="C4" t="str">
        <f>[5]estimates!C4</f>
        <v>brand_Sensodyne</v>
      </c>
      <c r="D4">
        <f>[5]estimates!D4</f>
        <v>-41.355994651101859</v>
      </c>
      <c r="E4">
        <f>[5]estimates!E4</f>
        <v>1.2010389788450839</v>
      </c>
      <c r="F4">
        <f>[5]estimates!F4</f>
        <v>-34.433515797188939</v>
      </c>
      <c r="G4" t="str">
        <f>[5]estimates!G4</f>
        <v>***</v>
      </c>
      <c r="I4" t="str">
        <f t="shared" si="0"/>
        <v>betaBar</v>
      </c>
      <c r="J4" t="str">
        <f t="shared" si="0"/>
        <v>brand_Sensodyne</v>
      </c>
      <c r="K4" t="str">
        <f t="shared" si="1"/>
        <v>-41.356***</v>
      </c>
      <c r="L4" t="str">
        <f t="shared" si="2"/>
        <v>(1.201)</v>
      </c>
    </row>
    <row r="5" spans="1:12" x14ac:dyDescent="0.25">
      <c r="A5">
        <f>[5]estimates!A5</f>
        <v>3</v>
      </c>
      <c r="B5" t="str">
        <f>[5]estimates!B5</f>
        <v>betaBar</v>
      </c>
      <c r="C5" t="str">
        <f>[5]estimates!C5</f>
        <v>mint</v>
      </c>
      <c r="D5">
        <f>[5]estimates!D5</f>
        <v>-1.4974229672820421</v>
      </c>
      <c r="E5">
        <f>[5]estimates!E5</f>
        <v>1.979014123700013</v>
      </c>
      <c r="F5">
        <f>[5]estimates!F5</f>
        <v>-0.75665097552837257</v>
      </c>
      <c r="G5">
        <f>[5]estimates!G5</f>
        <v>0</v>
      </c>
      <c r="I5" t="str">
        <f t="shared" si="0"/>
        <v>betaBar</v>
      </c>
      <c r="J5" t="str">
        <f t="shared" si="0"/>
        <v>mint</v>
      </c>
      <c r="K5" t="str">
        <f t="shared" si="1"/>
        <v>-1.497</v>
      </c>
      <c r="L5" t="str">
        <f t="shared" si="2"/>
        <v>(1.979)</v>
      </c>
    </row>
    <row r="6" spans="1:12" x14ac:dyDescent="0.25">
      <c r="A6">
        <f>[5]estimates!A6</f>
        <v>4</v>
      </c>
      <c r="B6" t="str">
        <f>[5]estimates!B6</f>
        <v>betaBar</v>
      </c>
      <c r="C6" t="str">
        <f>[5]estimates!C6</f>
        <v>white</v>
      </c>
      <c r="D6">
        <f>[5]estimates!D6</f>
        <v>-54.648724663263152</v>
      </c>
      <c r="E6">
        <f>[5]estimates!E6</f>
        <v>2.0910830172688062</v>
      </c>
      <c r="F6">
        <f>[5]estimates!F6</f>
        <v>-26.134172680834379</v>
      </c>
      <c r="G6" t="str">
        <f>[5]estimates!G6</f>
        <v>***</v>
      </c>
      <c r="I6" t="str">
        <f t="shared" si="0"/>
        <v>betaBar</v>
      </c>
      <c r="J6" t="str">
        <f t="shared" si="0"/>
        <v>white</v>
      </c>
      <c r="K6" t="str">
        <f t="shared" si="1"/>
        <v>-54.649***</v>
      </c>
      <c r="L6" t="str">
        <f t="shared" si="2"/>
        <v>(2.091)</v>
      </c>
    </row>
    <row r="7" spans="1:12" x14ac:dyDescent="0.25">
      <c r="A7">
        <f>[5]estimates!A7</f>
        <v>5</v>
      </c>
      <c r="B7" t="str">
        <f>[5]estimates!B7</f>
        <v>betaBar</v>
      </c>
      <c r="C7" t="str">
        <f>[5]estimates!C7</f>
        <v>fluoride</v>
      </c>
      <c r="D7">
        <f>[5]estimates!D7</f>
        <v>-40.96810094670753</v>
      </c>
      <c r="E7">
        <f>[5]estimates!E7</f>
        <v>1.5377248978942639</v>
      </c>
      <c r="F7">
        <f>[5]estimates!F7</f>
        <v>-26.642022251710038</v>
      </c>
      <c r="G7" t="str">
        <f>[5]estimates!G7</f>
        <v>***</v>
      </c>
      <c r="I7" t="str">
        <f t="shared" si="0"/>
        <v>betaBar</v>
      </c>
      <c r="J7" t="str">
        <f t="shared" si="0"/>
        <v>fluoride</v>
      </c>
      <c r="K7" t="str">
        <f t="shared" si="1"/>
        <v>-40.968***</v>
      </c>
      <c r="L7" t="str">
        <f t="shared" si="2"/>
        <v>(1.538)</v>
      </c>
    </row>
    <row r="8" spans="1:12" x14ac:dyDescent="0.25">
      <c r="A8">
        <f>[5]estimates!A8</f>
        <v>6</v>
      </c>
      <c r="B8" t="str">
        <f>[5]estimates!B8</f>
        <v>betaBar</v>
      </c>
      <c r="C8" t="str">
        <f>[5]estimates!C8</f>
        <v>kids</v>
      </c>
      <c r="D8">
        <f>[5]estimates!D8</f>
        <v>-32.393401629490768</v>
      </c>
      <c r="E8">
        <f>[5]estimates!E8</f>
        <v>2.46834486205625</v>
      </c>
      <c r="F8">
        <f>[5]estimates!F8</f>
        <v>-13.12353153218044</v>
      </c>
      <c r="G8" t="str">
        <f>[5]estimates!G8</f>
        <v>***</v>
      </c>
      <c r="I8" t="str">
        <f t="shared" si="0"/>
        <v>betaBar</v>
      </c>
      <c r="J8" t="str">
        <f t="shared" si="0"/>
        <v>kids</v>
      </c>
      <c r="K8" t="str">
        <f t="shared" si="1"/>
        <v>-32.393***</v>
      </c>
      <c r="L8" t="str">
        <f t="shared" si="2"/>
        <v>(2.468)</v>
      </c>
    </row>
    <row r="9" spans="1:12" x14ac:dyDescent="0.25">
      <c r="A9">
        <f>[5]estimates!A9</f>
        <v>7</v>
      </c>
      <c r="B9" t="str">
        <f>[5]estimates!B9</f>
        <v>betaBar</v>
      </c>
      <c r="C9" t="str">
        <f>[5]estimates!C9</f>
        <v>sizeNorm</v>
      </c>
      <c r="D9">
        <f>[5]estimates!D9</f>
        <v>-17.290620422877641</v>
      </c>
      <c r="E9">
        <f>[5]estimates!E9</f>
        <v>1.947496249638021</v>
      </c>
      <c r="F9">
        <f>[5]estimates!F9</f>
        <v>-8.8783844518783681</v>
      </c>
      <c r="G9" t="str">
        <f>[5]estimates!G9</f>
        <v>***</v>
      </c>
      <c r="I9" t="str">
        <f t="shared" si="0"/>
        <v>betaBar</v>
      </c>
      <c r="J9" t="str">
        <f t="shared" si="0"/>
        <v>sizeNorm</v>
      </c>
      <c r="K9" t="str">
        <f t="shared" si="1"/>
        <v>-17.291***</v>
      </c>
      <c r="L9" t="str">
        <f t="shared" si="2"/>
        <v>(1.947)</v>
      </c>
    </row>
    <row r="10" spans="1:12" x14ac:dyDescent="0.25">
      <c r="A10">
        <f>[5]estimates!A10</f>
        <v>8</v>
      </c>
      <c r="B10" t="str">
        <f>[5]estimates!B10</f>
        <v>betaBar</v>
      </c>
      <c r="C10" t="str">
        <f>[5]estimates!C10</f>
        <v>discount</v>
      </c>
      <c r="D10">
        <f>[5]estimates!D10</f>
        <v>2.8376380046412759</v>
      </c>
      <c r="E10">
        <f>[5]estimates!E10</f>
        <v>6.4103979415719161</v>
      </c>
      <c r="F10">
        <f>[5]estimates!F10</f>
        <v>0.44266175524595419</v>
      </c>
      <c r="G10">
        <f>[5]estimates!G10</f>
        <v>0</v>
      </c>
      <c r="I10" t="str">
        <f t="shared" si="0"/>
        <v>betaBar</v>
      </c>
      <c r="J10" t="str">
        <f t="shared" si="0"/>
        <v>discount</v>
      </c>
      <c r="K10" t="str">
        <f t="shared" si="1"/>
        <v>2.838</v>
      </c>
      <c r="L10" t="str">
        <f t="shared" si="2"/>
        <v>(6.410)</v>
      </c>
    </row>
    <row r="11" spans="1:12" x14ac:dyDescent="0.25">
      <c r="A11">
        <f>[5]estimates!A11</f>
        <v>9</v>
      </c>
      <c r="B11" t="str">
        <f>[5]estimates!B11</f>
        <v>betaBar</v>
      </c>
      <c r="C11" t="str">
        <f>[5]estimates!C11</f>
        <v>familypack</v>
      </c>
      <c r="D11">
        <f>[5]estimates!D11</f>
        <v>2.8197417146569461</v>
      </c>
      <c r="E11">
        <f>[5]estimates!E11</f>
        <v>1.1550685404519181</v>
      </c>
      <c r="F11">
        <f>[5]estimates!F11</f>
        <v>2.4411899518566469</v>
      </c>
      <c r="G11" t="str">
        <f>[5]estimates!G11</f>
        <v>**</v>
      </c>
      <c r="I11" t="str">
        <f t="shared" si="0"/>
        <v>betaBar</v>
      </c>
      <c r="J11" t="str">
        <f t="shared" si="0"/>
        <v>familypack</v>
      </c>
      <c r="K11" t="str">
        <f t="shared" si="1"/>
        <v>2.820**</v>
      </c>
      <c r="L11" t="str">
        <f t="shared" si="2"/>
        <v>(1.155)</v>
      </c>
    </row>
    <row r="12" spans="1:12" x14ac:dyDescent="0.25">
      <c r="A12">
        <f>[5]estimates!A12</f>
        <v>10</v>
      </c>
      <c r="B12" t="str">
        <f>[5]estimates!B12</f>
        <v>betaBar</v>
      </c>
      <c r="C12" t="str">
        <f>[5]estimates!C12</f>
        <v>priceperoz</v>
      </c>
      <c r="D12">
        <f>[5]estimates!D12</f>
        <v>-94.696999478888756</v>
      </c>
      <c r="E12">
        <f>[5]estimates!E12</f>
        <v>21.796723615370379</v>
      </c>
      <c r="F12">
        <f>[5]estimates!F12</f>
        <v>-4.3445520138683298</v>
      </c>
      <c r="G12" t="str">
        <f>[5]estimates!G12</f>
        <v>***</v>
      </c>
      <c r="I12" t="str">
        <f t="shared" si="0"/>
        <v>betaBar</v>
      </c>
      <c r="J12" t="str">
        <f t="shared" si="0"/>
        <v>priceperoz</v>
      </c>
      <c r="K12" t="str">
        <f t="shared" si="1"/>
        <v>-94.697***</v>
      </c>
      <c r="L12" t="str">
        <f t="shared" si="2"/>
        <v>(21.797)</v>
      </c>
    </row>
    <row r="13" spans="1:12" x14ac:dyDescent="0.25">
      <c r="A13">
        <f>[5]estimates!A13</f>
        <v>11</v>
      </c>
      <c r="B13" t="str">
        <f>[5]estimates!B13</f>
        <v>betaU</v>
      </c>
      <c r="C13" t="str">
        <f>[5]estimates!C13</f>
        <v>brand_Aquafresh</v>
      </c>
      <c r="D13">
        <f>[5]estimates!D13</f>
        <v>1.5597999114613399</v>
      </c>
      <c r="E13">
        <f>[5]estimates!E13</f>
        <v>2.6601019044014129</v>
      </c>
      <c r="F13">
        <f>[5]estimates!F13</f>
        <v>0.58636848042568956</v>
      </c>
      <c r="G13">
        <f>[5]estimates!G13</f>
        <v>0</v>
      </c>
      <c r="I13" t="str">
        <f t="shared" si="0"/>
        <v>betaU</v>
      </c>
      <c r="J13" t="str">
        <f t="shared" si="0"/>
        <v>brand_Aquafresh</v>
      </c>
      <c r="K13" t="str">
        <f t="shared" si="1"/>
        <v>1.560</v>
      </c>
      <c r="L13" t="str">
        <f t="shared" si="2"/>
        <v>(2.660)</v>
      </c>
    </row>
    <row r="14" spans="1:12" x14ac:dyDescent="0.25">
      <c r="A14">
        <f>[5]estimates!A14</f>
        <v>12</v>
      </c>
      <c r="B14" t="str">
        <f>[5]estimates!B14</f>
        <v>betaU</v>
      </c>
      <c r="C14" t="str">
        <f>[5]estimates!C14</f>
        <v>brand_Colgate</v>
      </c>
      <c r="D14">
        <f>[5]estimates!D14</f>
        <v>-0.43157461553704252</v>
      </c>
      <c r="E14">
        <f>[5]estimates!E14</f>
        <v>4.5295135792474843</v>
      </c>
      <c r="F14">
        <f>[5]estimates!F14</f>
        <v>-9.5280565558817171E-2</v>
      </c>
      <c r="G14">
        <f>[5]estimates!G14</f>
        <v>0</v>
      </c>
      <c r="I14" t="str">
        <f t="shared" si="0"/>
        <v>betaU</v>
      </c>
      <c r="J14" t="str">
        <f t="shared" si="0"/>
        <v>brand_Colgate</v>
      </c>
      <c r="K14" t="str">
        <f t="shared" si="1"/>
        <v>-0.432</v>
      </c>
      <c r="L14" t="str">
        <f t="shared" si="2"/>
        <v>(4.530)</v>
      </c>
    </row>
    <row r="15" spans="1:12" x14ac:dyDescent="0.25">
      <c r="A15">
        <f>[5]estimates!A15</f>
        <v>13</v>
      </c>
      <c r="B15" t="str">
        <f>[5]estimates!B15</f>
        <v>betaU</v>
      </c>
      <c r="C15" t="str">
        <f>[5]estimates!C15</f>
        <v>brand_Sensodyne</v>
      </c>
      <c r="D15">
        <f>[5]estimates!D15</f>
        <v>6.1047515701568598</v>
      </c>
      <c r="E15">
        <f>[5]estimates!E15</f>
        <v>4.6837204136744583</v>
      </c>
      <c r="F15">
        <f>[5]estimates!F15</f>
        <v>1.3033979467121051</v>
      </c>
      <c r="G15">
        <f>[5]estimates!G15</f>
        <v>0</v>
      </c>
      <c r="I15" t="str">
        <f t="shared" si="0"/>
        <v>betaU</v>
      </c>
      <c r="J15" t="str">
        <f t="shared" si="0"/>
        <v>brand_Sensodyne</v>
      </c>
      <c r="K15" t="str">
        <f t="shared" si="1"/>
        <v>6.105</v>
      </c>
      <c r="L15" t="str">
        <f t="shared" si="2"/>
        <v>(4.684)</v>
      </c>
    </row>
    <row r="16" spans="1:12" x14ac:dyDescent="0.25">
      <c r="A16">
        <f>[5]estimates!A16</f>
        <v>14</v>
      </c>
      <c r="B16" t="str">
        <f>[5]estimates!B16</f>
        <v>betaU</v>
      </c>
      <c r="C16" t="str">
        <f>[5]estimates!C16</f>
        <v>mint</v>
      </c>
      <c r="D16">
        <f>[5]estimates!D16</f>
        <v>-1.1828523676841181</v>
      </c>
      <c r="E16">
        <f>[5]estimates!E16</f>
        <v>4.6233214997294194</v>
      </c>
      <c r="F16">
        <f>[5]estimates!F16</f>
        <v>-0.25584471418510363</v>
      </c>
      <c r="G16">
        <f>[5]estimates!G16</f>
        <v>0</v>
      </c>
      <c r="I16" t="str">
        <f t="shared" si="0"/>
        <v>betaU</v>
      </c>
      <c r="J16" t="str">
        <f t="shared" si="0"/>
        <v>mint</v>
      </c>
      <c r="K16" t="str">
        <f t="shared" si="1"/>
        <v>-1.183</v>
      </c>
      <c r="L16" t="str">
        <f t="shared" si="2"/>
        <v>(4.623)</v>
      </c>
    </row>
    <row r="17" spans="1:12" x14ac:dyDescent="0.25">
      <c r="A17">
        <f>[5]estimates!A17</f>
        <v>15</v>
      </c>
      <c r="B17" t="str">
        <f>[5]estimates!B17</f>
        <v>betaU</v>
      </c>
      <c r="C17" t="str">
        <f>[5]estimates!C17</f>
        <v>white</v>
      </c>
      <c r="D17">
        <f>[5]estimates!D17</f>
        <v>-6.7716177827440722</v>
      </c>
      <c r="E17">
        <f>[5]estimates!E17</f>
        <v>4.554543924089109</v>
      </c>
      <c r="F17">
        <f>[5]estimates!F17</f>
        <v>-1.4867828471098501</v>
      </c>
      <c r="G17">
        <f>[5]estimates!G17</f>
        <v>0</v>
      </c>
      <c r="I17" t="str">
        <f t="shared" si="0"/>
        <v>betaU</v>
      </c>
      <c r="J17" t="str">
        <f t="shared" si="0"/>
        <v>white</v>
      </c>
      <c r="K17" t="str">
        <f t="shared" si="1"/>
        <v>-6.772</v>
      </c>
      <c r="L17" t="str">
        <f t="shared" si="2"/>
        <v>(4.555)</v>
      </c>
    </row>
    <row r="18" spans="1:12" x14ac:dyDescent="0.25">
      <c r="A18">
        <f>[5]estimates!A18</f>
        <v>16</v>
      </c>
      <c r="B18" t="str">
        <f>[5]estimates!B18</f>
        <v>betaU</v>
      </c>
      <c r="C18" t="str">
        <f>[5]estimates!C18</f>
        <v>fluoride</v>
      </c>
      <c r="D18">
        <f>[5]estimates!D18</f>
        <v>5.2860774366197862</v>
      </c>
      <c r="E18">
        <f>[5]estimates!E18</f>
        <v>1.9126621069546099</v>
      </c>
      <c r="F18">
        <f>[5]estimates!F18</f>
        <v>2.7637277998027661</v>
      </c>
      <c r="G18" t="str">
        <f>[5]estimates!G18</f>
        <v>***</v>
      </c>
      <c r="I18" t="str">
        <f t="shared" si="0"/>
        <v>betaU</v>
      </c>
      <c r="J18" t="str">
        <f t="shared" si="0"/>
        <v>fluoride</v>
      </c>
      <c r="K18" t="str">
        <f t="shared" si="1"/>
        <v>5.286***</v>
      </c>
      <c r="L18" t="str">
        <f t="shared" si="2"/>
        <v>(1.913)</v>
      </c>
    </row>
    <row r="19" spans="1:12" x14ac:dyDescent="0.25">
      <c r="A19">
        <f>[5]estimates!A19</f>
        <v>17</v>
      </c>
      <c r="B19" t="str">
        <f>[5]estimates!B19</f>
        <v>betaU</v>
      </c>
      <c r="C19" t="str">
        <f>[5]estimates!C19</f>
        <v>kids</v>
      </c>
      <c r="D19">
        <f>[5]estimates!D19</f>
        <v>15.666115083713571</v>
      </c>
      <c r="E19">
        <f>[5]estimates!E19</f>
        <v>3.691824642479788</v>
      </c>
      <c r="F19">
        <f>[5]estimates!F19</f>
        <v>4.2434613235558993</v>
      </c>
      <c r="G19" t="str">
        <f>[5]estimates!G19</f>
        <v>***</v>
      </c>
      <c r="I19" t="str">
        <f t="shared" ref="I19:J23" si="3">B19</f>
        <v>betaU</v>
      </c>
      <c r="J19" t="str">
        <f t="shared" si="3"/>
        <v>kids</v>
      </c>
      <c r="K19" t="str">
        <f t="shared" si="1"/>
        <v>15.666***</v>
      </c>
      <c r="L19" t="str">
        <f t="shared" si="2"/>
        <v>(3.692)</v>
      </c>
    </row>
    <row r="20" spans="1:12" x14ac:dyDescent="0.25">
      <c r="A20">
        <f>[5]estimates!A20</f>
        <v>18</v>
      </c>
      <c r="B20" t="str">
        <f>[5]estimates!B20</f>
        <v>betaU</v>
      </c>
      <c r="C20" t="str">
        <f>[5]estimates!C20</f>
        <v>sizeNorm</v>
      </c>
      <c r="D20">
        <f>[5]estimates!D20</f>
        <v>6.0972524640619321</v>
      </c>
      <c r="E20">
        <f>[5]estimates!E20</f>
        <v>4.0709636842055623</v>
      </c>
      <c r="F20">
        <f>[5]estimates!F20</f>
        <v>1.4977417970388489</v>
      </c>
      <c r="G20">
        <f>[5]estimates!G20</f>
        <v>0</v>
      </c>
      <c r="I20" t="str">
        <f t="shared" si="3"/>
        <v>betaU</v>
      </c>
      <c r="J20" t="str">
        <f t="shared" si="3"/>
        <v>sizeNorm</v>
      </c>
      <c r="K20" t="str">
        <f t="shared" si="1"/>
        <v>6.097</v>
      </c>
      <c r="L20" t="str">
        <f t="shared" si="2"/>
        <v>(4.071)</v>
      </c>
    </row>
    <row r="21" spans="1:12" x14ac:dyDescent="0.25">
      <c r="A21">
        <f>[5]estimates!A21</f>
        <v>19</v>
      </c>
      <c r="B21" t="str">
        <f>[5]estimates!B21</f>
        <v>betaU</v>
      </c>
      <c r="C21" t="str">
        <f>[5]estimates!C21</f>
        <v>discount</v>
      </c>
      <c r="D21">
        <f>[5]estimates!D21</f>
        <v>9.7851004711179126</v>
      </c>
      <c r="E21">
        <f>[5]estimates!E21</f>
        <v>9.5487496860869427</v>
      </c>
      <c r="F21">
        <f>[5]estimates!F21</f>
        <v>1.0247520139076789</v>
      </c>
      <c r="G21">
        <f>[5]estimates!G21</f>
        <v>0</v>
      </c>
      <c r="I21" t="str">
        <f t="shared" si="3"/>
        <v>betaU</v>
      </c>
      <c r="J21" t="str">
        <f t="shared" si="3"/>
        <v>discount</v>
      </c>
      <c r="K21" t="str">
        <f t="shared" si="1"/>
        <v>9.785</v>
      </c>
      <c r="L21" t="str">
        <f t="shared" si="2"/>
        <v>(9.549)</v>
      </c>
    </row>
    <row r="22" spans="1:12" x14ac:dyDescent="0.25">
      <c r="A22">
        <f>[5]estimates!A22</f>
        <v>20</v>
      </c>
      <c r="B22" t="str">
        <f>[5]estimates!B22</f>
        <v>betaU</v>
      </c>
      <c r="C22" t="str">
        <f>[5]estimates!C22</f>
        <v>familypack</v>
      </c>
      <c r="D22">
        <f>[5]estimates!D22</f>
        <v>1.6290747414115461</v>
      </c>
      <c r="E22">
        <f>[5]estimates!E22</f>
        <v>2.590959099255929</v>
      </c>
      <c r="F22">
        <f>[5]estimates!F22</f>
        <v>0.62875355380151798</v>
      </c>
      <c r="G22">
        <f>[5]estimates!G22</f>
        <v>0</v>
      </c>
      <c r="I22" t="str">
        <f t="shared" si="3"/>
        <v>betaU</v>
      </c>
      <c r="J22" t="str">
        <f t="shared" si="3"/>
        <v>familypack</v>
      </c>
      <c r="K22" t="str">
        <f t="shared" si="1"/>
        <v>1.629</v>
      </c>
      <c r="L22" t="str">
        <f t="shared" si="2"/>
        <v>(2.591)</v>
      </c>
    </row>
    <row r="23" spans="1:12" x14ac:dyDescent="0.25">
      <c r="A23">
        <f>[5]estimates!A23</f>
        <v>21</v>
      </c>
      <c r="B23" t="str">
        <f>[5]estimates!B23</f>
        <v>betaU</v>
      </c>
      <c r="C23" t="str">
        <f>[5]estimates!C23</f>
        <v>priceperoz</v>
      </c>
      <c r="D23">
        <f>[5]estimates!D23</f>
        <v>-4.2162095356726068</v>
      </c>
      <c r="E23">
        <f>[5]estimates!E23</f>
        <v>28.469332864756499</v>
      </c>
      <c r="F23">
        <f>[5]estimates!F23</f>
        <v>-0.14809653446049131</v>
      </c>
      <c r="G23">
        <f>[5]estimates!G23</f>
        <v>0</v>
      </c>
      <c r="I23" t="str">
        <f t="shared" si="3"/>
        <v>betaU</v>
      </c>
      <c r="J23" t="str">
        <f t="shared" si="3"/>
        <v>priceperoz</v>
      </c>
      <c r="K23" t="str">
        <f t="shared" si="1"/>
        <v>-4.216</v>
      </c>
      <c r="L23" t="str">
        <f t="shared" si="2"/>
        <v>(28.469)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085BB-A55A-403F-B49F-1458ECAEB593}">
  <dimension ref="A1:L23"/>
  <sheetViews>
    <sheetView workbookViewId="0">
      <selection activeCell="D14" sqref="D14"/>
    </sheetView>
  </sheetViews>
  <sheetFormatPr defaultRowHeight="15" x14ac:dyDescent="0.25"/>
  <cols>
    <col min="10" max="10" width="17.140625" customWidth="1"/>
  </cols>
  <sheetData>
    <row r="1" spans="1:12" x14ac:dyDescent="0.25">
      <c r="A1">
        <f>[4]estimates!A1</f>
        <v>0</v>
      </c>
      <c r="B1" t="str">
        <f>[4]estimates!B1</f>
        <v>coeficient</v>
      </c>
      <c r="C1" t="str">
        <f>[4]estimates!C1</f>
        <v>var. name</v>
      </c>
      <c r="D1" t="str">
        <f>[4]estimates!D1</f>
        <v>coefficient</v>
      </c>
      <c r="E1" t="str">
        <f>[4]estimates!E1</f>
        <v>s.e.</v>
      </c>
      <c r="F1" t="str">
        <f>[4]estimates!F1</f>
        <v>t-stat</v>
      </c>
      <c r="G1" t="str">
        <f>[4]estimates!G1</f>
        <v>sig</v>
      </c>
      <c r="I1" t="s">
        <v>0</v>
      </c>
      <c r="J1" t="s">
        <v>1</v>
      </c>
      <c r="K1" t="s">
        <v>2</v>
      </c>
      <c r="L1" t="s">
        <v>3</v>
      </c>
    </row>
    <row r="2" spans="1:12" x14ac:dyDescent="0.25">
      <c r="A2">
        <f>[4]estimates!A2</f>
        <v>0</v>
      </c>
      <c r="B2" t="str">
        <f>[4]estimates!B2</f>
        <v>betaBar</v>
      </c>
      <c r="C2" t="str">
        <f>[4]estimates!C2</f>
        <v>brand_Aquafresh</v>
      </c>
      <c r="D2">
        <f>[4]estimates!D2</f>
        <v>0.62623678987887055</v>
      </c>
      <c r="E2">
        <f>[4]estimates!E2</f>
        <v>2.2307798236383979E-2</v>
      </c>
      <c r="F2">
        <f>[4]estimates!F2</f>
        <v>28.072550380946129</v>
      </c>
      <c r="G2" t="str">
        <f>[4]estimates!G2</f>
        <v>***</v>
      </c>
      <c r="I2" t="str">
        <f>B2</f>
        <v>betaBar</v>
      </c>
      <c r="J2" t="str">
        <f>C2</f>
        <v>brand_Aquafresh</v>
      </c>
      <c r="K2" t="str">
        <f>TEXT(D2,"0.000")&amp;IF(G2&lt;&gt;0,G2,"")</f>
        <v>0.626***</v>
      </c>
      <c r="L2" t="str">
        <f>"("&amp;TEXT(E2,"0.000")&amp;")"</f>
        <v>(0.022)</v>
      </c>
    </row>
    <row r="3" spans="1:12" x14ac:dyDescent="0.25">
      <c r="A3">
        <f>[4]estimates!A3</f>
        <v>1</v>
      </c>
      <c r="B3" t="str">
        <f>[4]estimates!B3</f>
        <v>betaBar</v>
      </c>
      <c r="C3" t="str">
        <f>[4]estimates!C3</f>
        <v>brand_Colgate</v>
      </c>
      <c r="D3">
        <f>[4]estimates!D3</f>
        <v>2.5316452593139931</v>
      </c>
      <c r="E3">
        <f>[4]estimates!E3</f>
        <v>3.1280039590484872E-2</v>
      </c>
      <c r="F3">
        <f>[4]estimates!F3</f>
        <v>80.934848307676006</v>
      </c>
      <c r="G3" t="str">
        <f>[4]estimates!G3</f>
        <v>***</v>
      </c>
      <c r="I3" t="str">
        <f t="shared" ref="I3:J18" si="0">B3</f>
        <v>betaBar</v>
      </c>
      <c r="J3" t="str">
        <f t="shared" si="0"/>
        <v>brand_Colgate</v>
      </c>
      <c r="K3" t="str">
        <f t="shared" ref="K3:K23" si="1">TEXT(D3,"0.000")&amp;IF(G3&lt;&gt;0,G3,"")</f>
        <v>2.532***</v>
      </c>
      <c r="L3" t="str">
        <f t="shared" ref="L3:L23" si="2">"("&amp;TEXT(E3,"0.000")&amp;")"</f>
        <v>(0.031)</v>
      </c>
    </row>
    <row r="4" spans="1:12" x14ac:dyDescent="0.25">
      <c r="A4">
        <f>[4]estimates!A4</f>
        <v>2</v>
      </c>
      <c r="B4" t="str">
        <f>[4]estimates!B4</f>
        <v>betaBar</v>
      </c>
      <c r="C4" t="str">
        <f>[4]estimates!C4</f>
        <v>brand_Sensodyne</v>
      </c>
      <c r="D4">
        <f>[4]estimates!D4</f>
        <v>-0.47702106356795648</v>
      </c>
      <c r="E4">
        <f>[4]estimates!E4</f>
        <v>2.2580837212673809E-2</v>
      </c>
      <c r="F4">
        <f>[4]estimates!F4</f>
        <v>-21.125038858179359</v>
      </c>
      <c r="G4" t="str">
        <f>[4]estimates!G4</f>
        <v>***</v>
      </c>
      <c r="I4" t="str">
        <f t="shared" si="0"/>
        <v>betaBar</v>
      </c>
      <c r="J4" t="str">
        <f t="shared" si="0"/>
        <v>brand_Sensodyne</v>
      </c>
      <c r="K4" t="str">
        <f t="shared" si="1"/>
        <v>-0.477***</v>
      </c>
      <c r="L4" t="str">
        <f t="shared" si="2"/>
        <v>(0.023)</v>
      </c>
    </row>
    <row r="5" spans="1:12" x14ac:dyDescent="0.25">
      <c r="A5">
        <f>[4]estimates!A5</f>
        <v>3</v>
      </c>
      <c r="B5" t="str">
        <f>[4]estimates!B5</f>
        <v>betaBar</v>
      </c>
      <c r="C5" t="str">
        <f>[4]estimates!C5</f>
        <v>mint</v>
      </c>
      <c r="D5">
        <f>[4]estimates!D5</f>
        <v>-0.2466234414681045</v>
      </c>
      <c r="E5">
        <f>[4]estimates!E5</f>
        <v>2.1808674433679221E-2</v>
      </c>
      <c r="F5">
        <f>[4]estimates!F5</f>
        <v>-11.30850213836211</v>
      </c>
      <c r="G5" t="str">
        <f>[4]estimates!G5</f>
        <v>***</v>
      </c>
      <c r="I5" t="str">
        <f t="shared" si="0"/>
        <v>betaBar</v>
      </c>
      <c r="J5" t="str">
        <f t="shared" si="0"/>
        <v>mint</v>
      </c>
      <c r="K5" t="str">
        <f t="shared" si="1"/>
        <v>-0.247***</v>
      </c>
      <c r="L5" t="str">
        <f t="shared" si="2"/>
        <v>(0.022)</v>
      </c>
    </row>
    <row r="6" spans="1:12" x14ac:dyDescent="0.25">
      <c r="A6">
        <f>[4]estimates!A6</f>
        <v>4</v>
      </c>
      <c r="B6" t="str">
        <f>[4]estimates!B6</f>
        <v>betaBar</v>
      </c>
      <c r="C6" t="str">
        <f>[4]estimates!C6</f>
        <v>white</v>
      </c>
      <c r="D6">
        <f>[4]estimates!D6</f>
        <v>-2.8997250901744729</v>
      </c>
      <c r="E6">
        <f>[4]estimates!E6</f>
        <v>1.096339773179029E-2</v>
      </c>
      <c r="F6">
        <f>[4]estimates!F6</f>
        <v>-264.49146159919133</v>
      </c>
      <c r="G6" t="str">
        <f>[4]estimates!G6</f>
        <v>***</v>
      </c>
      <c r="I6" t="str">
        <f t="shared" si="0"/>
        <v>betaBar</v>
      </c>
      <c r="J6" t="str">
        <f t="shared" si="0"/>
        <v>white</v>
      </c>
      <c r="K6" t="str">
        <f t="shared" si="1"/>
        <v>-2.900***</v>
      </c>
      <c r="L6" t="str">
        <f t="shared" si="2"/>
        <v>(0.011)</v>
      </c>
    </row>
    <row r="7" spans="1:12" x14ac:dyDescent="0.25">
      <c r="A7">
        <f>[4]estimates!A7</f>
        <v>5</v>
      </c>
      <c r="B7" t="str">
        <f>[4]estimates!B7</f>
        <v>betaBar</v>
      </c>
      <c r="C7" t="str">
        <f>[4]estimates!C7</f>
        <v>fluoride</v>
      </c>
      <c r="D7">
        <f>[4]estimates!D7</f>
        <v>-1.218339810881599</v>
      </c>
      <c r="E7">
        <f>[4]estimates!E7</f>
        <v>3.19031585048232E-3</v>
      </c>
      <c r="F7">
        <f>[4]estimates!F7</f>
        <v>-381.88689395672441</v>
      </c>
      <c r="G7" t="str">
        <f>[4]estimates!G7</f>
        <v>***</v>
      </c>
      <c r="I7" t="str">
        <f t="shared" si="0"/>
        <v>betaBar</v>
      </c>
      <c r="J7" t="str">
        <f t="shared" si="0"/>
        <v>fluoride</v>
      </c>
      <c r="K7" t="str">
        <f t="shared" si="1"/>
        <v>-1.218***</v>
      </c>
      <c r="L7" t="str">
        <f t="shared" si="2"/>
        <v>(0.003)</v>
      </c>
    </row>
    <row r="8" spans="1:12" x14ac:dyDescent="0.25">
      <c r="A8">
        <f>[4]estimates!A8</f>
        <v>6</v>
      </c>
      <c r="B8" t="str">
        <f>[4]estimates!B8</f>
        <v>betaBar</v>
      </c>
      <c r="C8" t="str">
        <f>[4]estimates!C8</f>
        <v>kids</v>
      </c>
      <c r="D8">
        <f>[4]estimates!D8</f>
        <v>-1.7986151106345489</v>
      </c>
      <c r="E8">
        <f>[4]estimates!E8</f>
        <v>9.0075856122437611E-2</v>
      </c>
      <c r="F8">
        <f>[4]estimates!F8</f>
        <v>-19.9677825786051</v>
      </c>
      <c r="G8" t="str">
        <f>[4]estimates!G8</f>
        <v>***</v>
      </c>
      <c r="I8" t="str">
        <f t="shared" si="0"/>
        <v>betaBar</v>
      </c>
      <c r="J8" t="str">
        <f t="shared" si="0"/>
        <v>kids</v>
      </c>
      <c r="K8" t="str">
        <f t="shared" si="1"/>
        <v>-1.799***</v>
      </c>
      <c r="L8" t="str">
        <f t="shared" si="2"/>
        <v>(0.090)</v>
      </c>
    </row>
    <row r="9" spans="1:12" x14ac:dyDescent="0.25">
      <c r="A9">
        <f>[4]estimates!A9</f>
        <v>7</v>
      </c>
      <c r="B9" t="str">
        <f>[4]estimates!B9</f>
        <v>betaBar</v>
      </c>
      <c r="C9" t="str">
        <f>[4]estimates!C9</f>
        <v>sizeNorm</v>
      </c>
      <c r="D9">
        <f>[4]estimates!D9</f>
        <v>-2.40577697958487</v>
      </c>
      <c r="E9">
        <f>[4]estimates!E9</f>
        <v>5.4237703547568912E-2</v>
      </c>
      <c r="F9">
        <f>[4]estimates!F9</f>
        <v>-44.356173330142852</v>
      </c>
      <c r="G9" t="str">
        <f>[4]estimates!G9</f>
        <v>***</v>
      </c>
      <c r="I9" t="str">
        <f t="shared" si="0"/>
        <v>betaBar</v>
      </c>
      <c r="J9" t="str">
        <f t="shared" si="0"/>
        <v>sizeNorm</v>
      </c>
      <c r="K9" t="str">
        <f t="shared" si="1"/>
        <v>-2.406***</v>
      </c>
      <c r="L9" t="str">
        <f t="shared" si="2"/>
        <v>(0.054)</v>
      </c>
    </row>
    <row r="10" spans="1:12" x14ac:dyDescent="0.25">
      <c r="A10">
        <f>[4]estimates!A10</f>
        <v>8</v>
      </c>
      <c r="B10" t="str">
        <f>[4]estimates!B10</f>
        <v>betaBar</v>
      </c>
      <c r="C10" t="str">
        <f>[4]estimates!C10</f>
        <v>discount</v>
      </c>
      <c r="D10">
        <f>[4]estimates!D10</f>
        <v>1.091824860367739</v>
      </c>
      <c r="E10">
        <f>[4]estimates!E10</f>
        <v>9.1979487262227821E-2</v>
      </c>
      <c r="F10">
        <f>[4]estimates!F10</f>
        <v>11.870308183551989</v>
      </c>
      <c r="G10" t="str">
        <f>[4]estimates!G10</f>
        <v>***</v>
      </c>
      <c r="I10" t="str">
        <f t="shared" si="0"/>
        <v>betaBar</v>
      </c>
      <c r="J10" t="str">
        <f t="shared" si="0"/>
        <v>discount</v>
      </c>
      <c r="K10" t="str">
        <f t="shared" si="1"/>
        <v>1.092***</v>
      </c>
      <c r="L10" t="str">
        <f t="shared" si="2"/>
        <v>(0.092)</v>
      </c>
    </row>
    <row r="11" spans="1:12" x14ac:dyDescent="0.25">
      <c r="A11">
        <f>[4]estimates!A11</f>
        <v>9</v>
      </c>
      <c r="B11" t="str">
        <f>[4]estimates!B11</f>
        <v>betaBar</v>
      </c>
      <c r="C11" t="str">
        <f>[4]estimates!C11</f>
        <v>familypack</v>
      </c>
      <c r="D11">
        <f>[4]estimates!D11</f>
        <v>0.97437199232801996</v>
      </c>
      <c r="E11">
        <f>[4]estimates!E11</f>
        <v>3.1785893010037362E-2</v>
      </c>
      <c r="F11">
        <f>[4]estimates!F11</f>
        <v>30.65422739642182</v>
      </c>
      <c r="G11" t="str">
        <f>[4]estimates!G11</f>
        <v>***</v>
      </c>
      <c r="I11" t="str">
        <f t="shared" si="0"/>
        <v>betaBar</v>
      </c>
      <c r="J11" t="str">
        <f t="shared" si="0"/>
        <v>familypack</v>
      </c>
      <c r="K11" t="str">
        <f t="shared" si="1"/>
        <v>0.974***</v>
      </c>
      <c r="L11" t="str">
        <f t="shared" si="2"/>
        <v>(0.032)</v>
      </c>
    </row>
    <row r="12" spans="1:12" x14ac:dyDescent="0.25">
      <c r="A12">
        <f>[4]estimates!A12</f>
        <v>10</v>
      </c>
      <c r="B12" t="str">
        <f>[4]estimates!B12</f>
        <v>betaBar</v>
      </c>
      <c r="C12" t="str">
        <f>[4]estimates!C12</f>
        <v>priceperoz</v>
      </c>
      <c r="D12">
        <f>[4]estimates!D12</f>
        <v>-0.85141118434172924</v>
      </c>
      <c r="E12">
        <f>[4]estimates!E12</f>
        <v>0.6961968084537089</v>
      </c>
      <c r="F12">
        <f>[4]estimates!F12</f>
        <v>-1.222946118113871</v>
      </c>
      <c r="G12">
        <f>[4]estimates!G12</f>
        <v>0</v>
      </c>
      <c r="I12" t="str">
        <f t="shared" si="0"/>
        <v>betaBar</v>
      </c>
      <c r="J12" t="str">
        <f t="shared" si="0"/>
        <v>priceperoz</v>
      </c>
      <c r="K12" t="str">
        <f t="shared" si="1"/>
        <v>-0.851</v>
      </c>
      <c r="L12" t="str">
        <f t="shared" si="2"/>
        <v>(0.696)</v>
      </c>
    </row>
    <row r="13" spans="1:12" x14ac:dyDescent="0.25">
      <c r="A13">
        <f>[4]estimates!A13</f>
        <v>11</v>
      </c>
      <c r="B13" t="str">
        <f>[4]estimates!B13</f>
        <v>betaU</v>
      </c>
      <c r="C13" t="str">
        <f>[4]estimates!C13</f>
        <v>brand_Aquafresh</v>
      </c>
      <c r="D13">
        <f>[4]estimates!D13</f>
        <v>0.48980397770660522</v>
      </c>
      <c r="E13">
        <f>[4]estimates!E13</f>
        <v>0.22798469801722099</v>
      </c>
      <c r="F13">
        <f>[4]estimates!F13</f>
        <v>2.148407248233859</v>
      </c>
      <c r="G13" t="str">
        <f>[4]estimates!G13</f>
        <v>**</v>
      </c>
      <c r="I13" t="str">
        <f t="shared" si="0"/>
        <v>betaU</v>
      </c>
      <c r="J13" t="str">
        <f t="shared" si="0"/>
        <v>brand_Aquafresh</v>
      </c>
      <c r="K13" t="str">
        <f t="shared" si="1"/>
        <v>0.490**</v>
      </c>
      <c r="L13" t="str">
        <f t="shared" si="2"/>
        <v>(0.228)</v>
      </c>
    </row>
    <row r="14" spans="1:12" x14ac:dyDescent="0.25">
      <c r="A14">
        <f>[4]estimates!A14</f>
        <v>12</v>
      </c>
      <c r="B14" t="str">
        <f>[4]estimates!B14</f>
        <v>betaU</v>
      </c>
      <c r="C14" t="str">
        <f>[4]estimates!C14</f>
        <v>brand_Colgate</v>
      </c>
      <c r="D14">
        <f>[4]estimates!D14</f>
        <v>0.1832401750143452</v>
      </c>
      <c r="E14">
        <f>[4]estimates!E14</f>
        <v>0.27054182467878612</v>
      </c>
      <c r="F14">
        <f>[4]estimates!F14</f>
        <v>0.6773081213298755</v>
      </c>
      <c r="G14">
        <f>[4]estimates!G14</f>
        <v>0</v>
      </c>
      <c r="I14" t="str">
        <f t="shared" si="0"/>
        <v>betaU</v>
      </c>
      <c r="J14" t="str">
        <f t="shared" si="0"/>
        <v>brand_Colgate</v>
      </c>
      <c r="K14" t="str">
        <f t="shared" si="1"/>
        <v>0.183</v>
      </c>
      <c r="L14" t="str">
        <f t="shared" si="2"/>
        <v>(0.271)</v>
      </c>
    </row>
    <row r="15" spans="1:12" x14ac:dyDescent="0.25">
      <c r="A15">
        <f>[4]estimates!A15</f>
        <v>13</v>
      </c>
      <c r="B15" t="str">
        <f>[4]estimates!B15</f>
        <v>betaU</v>
      </c>
      <c r="C15" t="str">
        <f>[4]estimates!C15</f>
        <v>brand_Sensodyne</v>
      </c>
      <c r="D15">
        <f>[4]estimates!D15</f>
        <v>5.5995274308333773E-2</v>
      </c>
      <c r="E15">
        <f>[4]estimates!E15</f>
        <v>0.1038559348422524</v>
      </c>
      <c r="F15">
        <f>[4]estimates!F15</f>
        <v>0.53916297025668702</v>
      </c>
      <c r="G15">
        <f>[4]estimates!G15</f>
        <v>0</v>
      </c>
      <c r="I15" t="str">
        <f t="shared" si="0"/>
        <v>betaU</v>
      </c>
      <c r="J15" t="str">
        <f t="shared" si="0"/>
        <v>brand_Sensodyne</v>
      </c>
      <c r="K15" t="str">
        <f t="shared" si="1"/>
        <v>0.056</v>
      </c>
      <c r="L15" t="str">
        <f t="shared" si="2"/>
        <v>(0.104)</v>
      </c>
    </row>
    <row r="16" spans="1:12" x14ac:dyDescent="0.25">
      <c r="A16">
        <f>[4]estimates!A16</f>
        <v>14</v>
      </c>
      <c r="B16" t="str">
        <f>[4]estimates!B16</f>
        <v>betaU</v>
      </c>
      <c r="C16" t="str">
        <f>[4]estimates!C16</f>
        <v>mint</v>
      </c>
      <c r="D16">
        <f>[4]estimates!D16</f>
        <v>-0.1353091001166021</v>
      </c>
      <c r="E16">
        <f>[4]estimates!E16</f>
        <v>2.9450850623824559E-2</v>
      </c>
      <c r="F16">
        <f>[4]estimates!F16</f>
        <v>-4.5944038033027956</v>
      </c>
      <c r="G16" t="str">
        <f>[4]estimates!G16</f>
        <v>***</v>
      </c>
      <c r="I16" t="str">
        <f t="shared" si="0"/>
        <v>betaU</v>
      </c>
      <c r="J16" t="str">
        <f t="shared" si="0"/>
        <v>mint</v>
      </c>
      <c r="K16" t="str">
        <f t="shared" si="1"/>
        <v>-0.135***</v>
      </c>
      <c r="L16" t="str">
        <f t="shared" si="2"/>
        <v>(0.029)</v>
      </c>
    </row>
    <row r="17" spans="1:12" x14ac:dyDescent="0.25">
      <c r="A17">
        <f>[4]estimates!A17</f>
        <v>15</v>
      </c>
      <c r="B17" t="str">
        <f>[4]estimates!B17</f>
        <v>betaU</v>
      </c>
      <c r="C17" t="str">
        <f>[4]estimates!C17</f>
        <v>white</v>
      </c>
      <c r="D17">
        <f>[4]estimates!D17</f>
        <v>-0.6723054019260517</v>
      </c>
      <c r="E17">
        <f>[4]estimates!E17</f>
        <v>5.7671738971732077E-2</v>
      </c>
      <c r="F17">
        <f>[4]estimates!F17</f>
        <v>-11.65744979972918</v>
      </c>
      <c r="G17" t="str">
        <f>[4]estimates!G17</f>
        <v>***</v>
      </c>
      <c r="I17" t="str">
        <f t="shared" si="0"/>
        <v>betaU</v>
      </c>
      <c r="J17" t="str">
        <f t="shared" si="0"/>
        <v>white</v>
      </c>
      <c r="K17" t="str">
        <f t="shared" si="1"/>
        <v>-0.672***</v>
      </c>
      <c r="L17" t="str">
        <f t="shared" si="2"/>
        <v>(0.058)</v>
      </c>
    </row>
    <row r="18" spans="1:12" x14ac:dyDescent="0.25">
      <c r="A18">
        <f>[4]estimates!A18</f>
        <v>16</v>
      </c>
      <c r="B18" t="str">
        <f>[4]estimates!B18</f>
        <v>betaU</v>
      </c>
      <c r="C18" t="str">
        <f>[4]estimates!C18</f>
        <v>fluoride</v>
      </c>
      <c r="D18">
        <f>[4]estimates!D18</f>
        <v>-0.85750014431788524</v>
      </c>
      <c r="E18">
        <f>[4]estimates!E18</f>
        <v>0.1038318812722016</v>
      </c>
      <c r="F18">
        <f>[4]estimates!F18</f>
        <v>-8.258543848106692</v>
      </c>
      <c r="G18" t="str">
        <f>[4]estimates!G18</f>
        <v>***</v>
      </c>
      <c r="I18" t="str">
        <f t="shared" si="0"/>
        <v>betaU</v>
      </c>
      <c r="J18" t="str">
        <f t="shared" si="0"/>
        <v>fluoride</v>
      </c>
      <c r="K18" t="str">
        <f t="shared" si="1"/>
        <v>-0.858***</v>
      </c>
      <c r="L18" t="str">
        <f t="shared" si="2"/>
        <v>(0.104)</v>
      </c>
    </row>
    <row r="19" spans="1:12" x14ac:dyDescent="0.25">
      <c r="A19">
        <f>[4]estimates!A19</f>
        <v>17</v>
      </c>
      <c r="B19" t="str">
        <f>[4]estimates!B19</f>
        <v>betaU</v>
      </c>
      <c r="C19" t="str">
        <f>[4]estimates!C19</f>
        <v>kids</v>
      </c>
      <c r="D19">
        <f>[4]estimates!D19</f>
        <v>9.5506930979553387E-2</v>
      </c>
      <c r="E19">
        <f>[4]estimates!E19</f>
        <v>0.34716390438732619</v>
      </c>
      <c r="F19">
        <f>[4]estimates!F19</f>
        <v>0.27510616677763122</v>
      </c>
      <c r="G19">
        <f>[4]estimates!G19</f>
        <v>0</v>
      </c>
      <c r="I19" t="str">
        <f t="shared" ref="I19:J23" si="3">B19</f>
        <v>betaU</v>
      </c>
      <c r="J19" t="str">
        <f t="shared" si="3"/>
        <v>kids</v>
      </c>
      <c r="K19" t="str">
        <f t="shared" si="1"/>
        <v>0.096</v>
      </c>
      <c r="L19" t="str">
        <f t="shared" si="2"/>
        <v>(0.347)</v>
      </c>
    </row>
    <row r="20" spans="1:12" x14ac:dyDescent="0.25">
      <c r="A20">
        <f>[4]estimates!A20</f>
        <v>18</v>
      </c>
      <c r="B20" t="str">
        <f>[4]estimates!B20</f>
        <v>betaU</v>
      </c>
      <c r="C20" t="str">
        <f>[4]estimates!C20</f>
        <v>sizeNorm</v>
      </c>
      <c r="D20">
        <f>[4]estimates!D20</f>
        <v>-0.57226414556866489</v>
      </c>
      <c r="E20">
        <f>[4]estimates!E20</f>
        <v>5.7338352522143102E-2</v>
      </c>
      <c r="F20">
        <f>[4]estimates!F20</f>
        <v>-9.9804776453537993</v>
      </c>
      <c r="G20" t="str">
        <f>[4]estimates!G20</f>
        <v>***</v>
      </c>
      <c r="I20" t="str">
        <f t="shared" si="3"/>
        <v>betaU</v>
      </c>
      <c r="J20" t="str">
        <f t="shared" si="3"/>
        <v>sizeNorm</v>
      </c>
      <c r="K20" t="str">
        <f t="shared" si="1"/>
        <v>-0.572***</v>
      </c>
      <c r="L20" t="str">
        <f t="shared" si="2"/>
        <v>(0.057)</v>
      </c>
    </row>
    <row r="21" spans="1:12" x14ac:dyDescent="0.25">
      <c r="A21">
        <f>[4]estimates!A21</f>
        <v>19</v>
      </c>
      <c r="B21" t="str">
        <f>[4]estimates!B21</f>
        <v>betaU</v>
      </c>
      <c r="C21" t="str">
        <f>[4]estimates!C21</f>
        <v>discount</v>
      </c>
      <c r="D21">
        <f>[4]estimates!D21</f>
        <v>-0.30007057033839901</v>
      </c>
      <c r="E21">
        <f>[4]estimates!E21</f>
        <v>0.37547440384864839</v>
      </c>
      <c r="F21">
        <f>[4]estimates!F21</f>
        <v>-0.79917716697236085</v>
      </c>
      <c r="G21">
        <f>[4]estimates!G21</f>
        <v>0</v>
      </c>
      <c r="I21" t="str">
        <f t="shared" si="3"/>
        <v>betaU</v>
      </c>
      <c r="J21" t="str">
        <f t="shared" si="3"/>
        <v>discount</v>
      </c>
      <c r="K21" t="str">
        <f t="shared" si="1"/>
        <v>-0.300</v>
      </c>
      <c r="L21" t="str">
        <f t="shared" si="2"/>
        <v>(0.375)</v>
      </c>
    </row>
    <row r="22" spans="1:12" x14ac:dyDescent="0.25">
      <c r="A22">
        <f>[4]estimates!A22</f>
        <v>20</v>
      </c>
      <c r="B22" t="str">
        <f>[4]estimates!B22</f>
        <v>betaU</v>
      </c>
      <c r="C22" t="str">
        <f>[4]estimates!C22</f>
        <v>familypack</v>
      </c>
      <c r="D22">
        <f>[4]estimates!D22</f>
        <v>-0.49339340501085172</v>
      </c>
      <c r="E22">
        <f>[4]estimates!E22</f>
        <v>0.13774647939535969</v>
      </c>
      <c r="F22">
        <f>[4]estimates!F22</f>
        <v>-3.5818948489762459</v>
      </c>
      <c r="G22" t="str">
        <f>[4]estimates!G22</f>
        <v>***</v>
      </c>
      <c r="I22" t="str">
        <f t="shared" si="3"/>
        <v>betaU</v>
      </c>
      <c r="J22" t="str">
        <f t="shared" si="3"/>
        <v>familypack</v>
      </c>
      <c r="K22" t="str">
        <f t="shared" si="1"/>
        <v>-0.493***</v>
      </c>
      <c r="L22" t="str">
        <f t="shared" si="2"/>
        <v>(0.138)</v>
      </c>
    </row>
    <row r="23" spans="1:12" x14ac:dyDescent="0.25">
      <c r="A23">
        <f>[4]estimates!A23</f>
        <v>21</v>
      </c>
      <c r="B23" t="str">
        <f>[4]estimates!B23</f>
        <v>betaU</v>
      </c>
      <c r="C23" t="str">
        <f>[4]estimates!C23</f>
        <v>priceperoz</v>
      </c>
      <c r="D23">
        <f>[4]estimates!D23</f>
        <v>0.139066152714174</v>
      </c>
      <c r="E23">
        <f>[4]estimates!E23</f>
        <v>1.006680001756731</v>
      </c>
      <c r="F23">
        <f>[4]estimates!F23</f>
        <v>0.13814335486102161</v>
      </c>
      <c r="G23">
        <f>[4]estimates!G23</f>
        <v>0</v>
      </c>
      <c r="I23" t="str">
        <f t="shared" si="3"/>
        <v>betaU</v>
      </c>
      <c r="J23" t="str">
        <f t="shared" si="3"/>
        <v>priceperoz</v>
      </c>
      <c r="K23" t="str">
        <f t="shared" si="1"/>
        <v>0.139</v>
      </c>
      <c r="L23" t="str">
        <f t="shared" si="2"/>
        <v>(1.007)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7D728-08C1-4E39-AB77-926E6CF27006}">
  <dimension ref="A1:L23"/>
  <sheetViews>
    <sheetView workbookViewId="0">
      <selection activeCell="C13" sqref="C13:C15"/>
    </sheetView>
  </sheetViews>
  <sheetFormatPr defaultRowHeight="15" x14ac:dyDescent="0.25"/>
  <cols>
    <col min="10" max="10" width="17.140625" customWidth="1"/>
  </cols>
  <sheetData>
    <row r="1" spans="1:12" x14ac:dyDescent="0.25">
      <c r="A1">
        <f>[6]estimates!A1</f>
        <v>0</v>
      </c>
      <c r="B1" t="str">
        <f>[6]estimates!B1</f>
        <v>coeficient</v>
      </c>
      <c r="C1" t="str">
        <f>[6]estimates!C1</f>
        <v>var. name</v>
      </c>
      <c r="D1" t="str">
        <f>[6]estimates!D1</f>
        <v>coefficient</v>
      </c>
      <c r="E1" t="str">
        <f>[6]estimates!E1</f>
        <v>s.e.</v>
      </c>
      <c r="F1" t="str">
        <f>[6]estimates!F1</f>
        <v>t-stat</v>
      </c>
      <c r="G1" t="str">
        <f>[6]estimates!G1</f>
        <v>sig</v>
      </c>
      <c r="I1" t="s">
        <v>0</v>
      </c>
      <c r="J1" t="s">
        <v>1</v>
      </c>
      <c r="K1" t="s">
        <v>2</v>
      </c>
      <c r="L1" t="s">
        <v>3</v>
      </c>
    </row>
    <row r="2" spans="1:12" x14ac:dyDescent="0.25">
      <c r="A2">
        <f>[6]estimates!A2</f>
        <v>0</v>
      </c>
      <c r="B2" t="str">
        <f>[6]estimates!B2</f>
        <v>betaBar</v>
      </c>
      <c r="C2" t="str">
        <f>[6]estimates!C2</f>
        <v>brand_Aquafresh</v>
      </c>
      <c r="D2">
        <f>[6]estimates!D2</f>
        <v>-8.7450445881356647</v>
      </c>
      <c r="E2">
        <f>[6]estimates!E2</f>
        <v>1.361925618915828</v>
      </c>
      <c r="F2">
        <f>[6]estimates!F2</f>
        <v>-6.421088249369471</v>
      </c>
      <c r="G2" t="str">
        <f>[6]estimates!G2</f>
        <v>***</v>
      </c>
      <c r="I2" t="str">
        <f>B2</f>
        <v>betaBar</v>
      </c>
      <c r="J2" t="str">
        <f>C2</f>
        <v>brand_Aquafresh</v>
      </c>
      <c r="K2" t="str">
        <f>TEXT(D2,"0.000")&amp;IF(G2&lt;&gt;0,G2,"")</f>
        <v>-8.745***</v>
      </c>
      <c r="L2" t="str">
        <f>"("&amp;TEXT(E2,"0.000")&amp;")"</f>
        <v>(1.362)</v>
      </c>
    </row>
    <row r="3" spans="1:12" x14ac:dyDescent="0.25">
      <c r="A3">
        <f>[6]estimates!A3</f>
        <v>1</v>
      </c>
      <c r="B3" t="str">
        <f>[6]estimates!B3</f>
        <v>betaBar</v>
      </c>
      <c r="C3" t="str">
        <f>[6]estimates!C3</f>
        <v>brand_Colgate</v>
      </c>
      <c r="D3">
        <f>[6]estimates!D3</f>
        <v>6.004032227779958</v>
      </c>
      <c r="E3">
        <f>[6]estimates!E3</f>
        <v>4.9912204829693643</v>
      </c>
      <c r="F3">
        <f>[6]estimates!F3</f>
        <v>1.2029186545187549</v>
      </c>
      <c r="G3">
        <f>[6]estimates!G3</f>
        <v>0</v>
      </c>
      <c r="I3" t="str">
        <f t="shared" ref="I3:J18" si="0">B3</f>
        <v>betaBar</v>
      </c>
      <c r="J3" t="str">
        <f t="shared" si="0"/>
        <v>brand_Colgate</v>
      </c>
      <c r="K3" t="str">
        <f t="shared" ref="K3:K23" si="1">TEXT(D3,"0.000")&amp;IF(G3&lt;&gt;0,G3,"")</f>
        <v>6.004</v>
      </c>
      <c r="L3" t="str">
        <f t="shared" ref="L3:L23" si="2">"("&amp;TEXT(E3,"0.000")&amp;")"</f>
        <v>(4.991)</v>
      </c>
    </row>
    <row r="4" spans="1:12" x14ac:dyDescent="0.25">
      <c r="A4">
        <f>[6]estimates!A4</f>
        <v>2</v>
      </c>
      <c r="B4" t="str">
        <f>[6]estimates!B4</f>
        <v>betaBar</v>
      </c>
      <c r="C4" t="str">
        <f>[6]estimates!C4</f>
        <v>brand_Sensodyne</v>
      </c>
      <c r="D4">
        <f>[6]estimates!D4</f>
        <v>-12.311582805166021</v>
      </c>
      <c r="E4">
        <f>[6]estimates!E4</f>
        <v>3.9951061730146851</v>
      </c>
      <c r="F4">
        <f>[6]estimates!F4</f>
        <v>-3.081665986332415</v>
      </c>
      <c r="G4" t="str">
        <f>[6]estimates!G4</f>
        <v>***</v>
      </c>
      <c r="I4" t="str">
        <f t="shared" si="0"/>
        <v>betaBar</v>
      </c>
      <c r="J4" t="str">
        <f t="shared" si="0"/>
        <v>brand_Sensodyne</v>
      </c>
      <c r="K4" t="str">
        <f t="shared" si="1"/>
        <v>-12.312***</v>
      </c>
      <c r="L4" t="str">
        <f t="shared" si="2"/>
        <v>(3.995)</v>
      </c>
    </row>
    <row r="5" spans="1:12" x14ac:dyDescent="0.25">
      <c r="A5">
        <f>[6]estimates!A5</f>
        <v>3</v>
      </c>
      <c r="B5" t="str">
        <f>[6]estimates!B5</f>
        <v>betaBar</v>
      </c>
      <c r="C5" t="str">
        <f>[6]estimates!C5</f>
        <v>mint</v>
      </c>
      <c r="D5">
        <f>[6]estimates!D5</f>
        <v>-0.29782654664866459</v>
      </c>
      <c r="E5">
        <f>[6]estimates!E5</f>
        <v>7.5919178112866659</v>
      </c>
      <c r="F5">
        <f>[6]estimates!F5</f>
        <v>-3.9229421873600283E-2</v>
      </c>
      <c r="G5">
        <f>[6]estimates!G5</f>
        <v>0</v>
      </c>
      <c r="I5" t="str">
        <f t="shared" si="0"/>
        <v>betaBar</v>
      </c>
      <c r="J5" t="str">
        <f t="shared" si="0"/>
        <v>mint</v>
      </c>
      <c r="K5" t="str">
        <f t="shared" si="1"/>
        <v>-0.298</v>
      </c>
      <c r="L5" t="str">
        <f t="shared" si="2"/>
        <v>(7.592)</v>
      </c>
    </row>
    <row r="6" spans="1:12" x14ac:dyDescent="0.25">
      <c r="A6">
        <f>[6]estimates!A6</f>
        <v>4</v>
      </c>
      <c r="B6" t="str">
        <f>[6]estimates!B6</f>
        <v>betaBar</v>
      </c>
      <c r="C6" t="str">
        <f>[6]estimates!C6</f>
        <v>white</v>
      </c>
      <c r="D6">
        <f>[6]estimates!D6</f>
        <v>-16.635317980516479</v>
      </c>
      <c r="E6">
        <f>[6]estimates!E6</f>
        <v>5.0235172146454756</v>
      </c>
      <c r="F6">
        <f>[6]estimates!F6</f>
        <v>-3.311488200342612</v>
      </c>
      <c r="G6" t="str">
        <f>[6]estimates!G6</f>
        <v>***</v>
      </c>
      <c r="I6" t="str">
        <f t="shared" si="0"/>
        <v>betaBar</v>
      </c>
      <c r="J6" t="str">
        <f t="shared" si="0"/>
        <v>white</v>
      </c>
      <c r="K6" t="str">
        <f t="shared" si="1"/>
        <v>-16.635***</v>
      </c>
      <c r="L6" t="str">
        <f t="shared" si="2"/>
        <v>(5.024)</v>
      </c>
    </row>
    <row r="7" spans="1:12" x14ac:dyDescent="0.25">
      <c r="A7">
        <f>[6]estimates!A7</f>
        <v>5</v>
      </c>
      <c r="B7" t="str">
        <f>[6]estimates!B7</f>
        <v>betaBar</v>
      </c>
      <c r="C7" t="str">
        <f>[6]estimates!C7</f>
        <v>fluoride</v>
      </c>
      <c r="D7">
        <f>[6]estimates!D7</f>
        <v>-3.5455733908552598</v>
      </c>
      <c r="E7">
        <f>[6]estimates!E7</f>
        <v>6.6596407202022263</v>
      </c>
      <c r="F7">
        <f>[6]estimates!F7</f>
        <v>-0.53239709765418031</v>
      </c>
      <c r="G7">
        <f>[6]estimates!G7</f>
        <v>0</v>
      </c>
      <c r="I7" t="str">
        <f t="shared" si="0"/>
        <v>betaBar</v>
      </c>
      <c r="J7" t="str">
        <f t="shared" si="0"/>
        <v>fluoride</v>
      </c>
      <c r="K7" t="str">
        <f t="shared" si="1"/>
        <v>-3.546</v>
      </c>
      <c r="L7" t="str">
        <f t="shared" si="2"/>
        <v>(6.660)</v>
      </c>
    </row>
    <row r="8" spans="1:12" x14ac:dyDescent="0.25">
      <c r="A8">
        <f>[6]estimates!A8</f>
        <v>6</v>
      </c>
      <c r="B8" t="str">
        <f>[6]estimates!B8</f>
        <v>betaBar</v>
      </c>
      <c r="C8" t="str">
        <f>[6]estimates!C8</f>
        <v>kids</v>
      </c>
      <c r="D8">
        <f>[6]estimates!D8</f>
        <v>-18.114473571801209</v>
      </c>
      <c r="E8">
        <f>[6]estimates!E8</f>
        <v>3.884926706922454</v>
      </c>
      <c r="F8">
        <f>[6]estimates!F8</f>
        <v>-4.6627581260473931</v>
      </c>
      <c r="G8" t="str">
        <f>[6]estimates!G8</f>
        <v>***</v>
      </c>
      <c r="I8" t="str">
        <f t="shared" si="0"/>
        <v>betaBar</v>
      </c>
      <c r="J8" t="str">
        <f t="shared" si="0"/>
        <v>kids</v>
      </c>
      <c r="K8" t="str">
        <f t="shared" si="1"/>
        <v>-18.114***</v>
      </c>
      <c r="L8" t="str">
        <f t="shared" si="2"/>
        <v>(3.885)</v>
      </c>
    </row>
    <row r="9" spans="1:12" x14ac:dyDescent="0.25">
      <c r="A9">
        <f>[6]estimates!A9</f>
        <v>7</v>
      </c>
      <c r="B9" t="str">
        <f>[6]estimates!B9</f>
        <v>betaBar</v>
      </c>
      <c r="C9" t="str">
        <f>[6]estimates!C9</f>
        <v>sizeNorm</v>
      </c>
      <c r="D9">
        <f>[6]estimates!D9</f>
        <v>-20.17385993164822</v>
      </c>
      <c r="E9">
        <f>[6]estimates!E9</f>
        <v>5.1930624709540796</v>
      </c>
      <c r="F9">
        <f>[6]estimates!F9</f>
        <v>-3.8847712779280008</v>
      </c>
      <c r="G9" t="str">
        <f>[6]estimates!G9</f>
        <v>***</v>
      </c>
      <c r="I9" t="str">
        <f t="shared" si="0"/>
        <v>betaBar</v>
      </c>
      <c r="J9" t="str">
        <f t="shared" si="0"/>
        <v>sizeNorm</v>
      </c>
      <c r="K9" t="str">
        <f t="shared" si="1"/>
        <v>-20.174***</v>
      </c>
      <c r="L9" t="str">
        <f t="shared" si="2"/>
        <v>(5.193)</v>
      </c>
    </row>
    <row r="10" spans="1:12" x14ac:dyDescent="0.25">
      <c r="A10">
        <f>[6]estimates!A10</f>
        <v>8</v>
      </c>
      <c r="B10" t="str">
        <f>[6]estimates!B10</f>
        <v>betaBar</v>
      </c>
      <c r="C10" t="str">
        <f>[6]estimates!C10</f>
        <v>discount</v>
      </c>
      <c r="D10">
        <f>[6]estimates!D10</f>
        <v>3.6611984447956551</v>
      </c>
      <c r="E10">
        <f>[6]estimates!E10</f>
        <v>1.067517322660247</v>
      </c>
      <c r="F10">
        <f>[6]estimates!F10</f>
        <v>3.4296384396573241</v>
      </c>
      <c r="G10" t="str">
        <f>[6]estimates!G10</f>
        <v>***</v>
      </c>
      <c r="I10" t="str">
        <f t="shared" si="0"/>
        <v>betaBar</v>
      </c>
      <c r="J10" t="str">
        <f t="shared" si="0"/>
        <v>discount</v>
      </c>
      <c r="K10" t="str">
        <f t="shared" si="1"/>
        <v>3.661***</v>
      </c>
      <c r="L10" t="str">
        <f t="shared" si="2"/>
        <v>(1.068)</v>
      </c>
    </row>
    <row r="11" spans="1:12" x14ac:dyDescent="0.25">
      <c r="A11">
        <f>[6]estimates!A11</f>
        <v>9</v>
      </c>
      <c r="B11" t="str">
        <f>[6]estimates!B11</f>
        <v>betaBar</v>
      </c>
      <c r="C11" t="str">
        <f>[6]estimates!C11</f>
        <v>familypack</v>
      </c>
      <c r="D11">
        <f>[6]estimates!D11</f>
        <v>3.2588983479681239</v>
      </c>
      <c r="E11">
        <f>[6]estimates!E11</f>
        <v>6.2847659624669339</v>
      </c>
      <c r="F11">
        <f>[6]estimates!F11</f>
        <v>0.51853933263871643</v>
      </c>
      <c r="G11">
        <f>[6]estimates!G11</f>
        <v>0</v>
      </c>
      <c r="I11" t="str">
        <f t="shared" si="0"/>
        <v>betaBar</v>
      </c>
      <c r="J11" t="str">
        <f t="shared" si="0"/>
        <v>familypack</v>
      </c>
      <c r="K11" t="str">
        <f t="shared" si="1"/>
        <v>3.259</v>
      </c>
      <c r="L11" t="str">
        <f t="shared" si="2"/>
        <v>(6.285)</v>
      </c>
    </row>
    <row r="12" spans="1:12" x14ac:dyDescent="0.25">
      <c r="A12">
        <f>[6]estimates!A12</f>
        <v>10</v>
      </c>
      <c r="B12" t="str">
        <f>[6]estimates!B12</f>
        <v>betaBar</v>
      </c>
      <c r="C12" t="str">
        <f>[6]estimates!C12</f>
        <v>priceperoz</v>
      </c>
      <c r="D12">
        <f>[6]estimates!D12</f>
        <v>-19.642698134989161</v>
      </c>
      <c r="E12">
        <f>[6]estimates!E12</f>
        <v>37.079699718165912</v>
      </c>
      <c r="F12">
        <f>[6]estimates!F12</f>
        <v>-0.52974264312517882</v>
      </c>
      <c r="G12">
        <f>[6]estimates!G12</f>
        <v>0</v>
      </c>
      <c r="I12" t="str">
        <f t="shared" si="0"/>
        <v>betaBar</v>
      </c>
      <c r="J12" t="str">
        <f t="shared" si="0"/>
        <v>priceperoz</v>
      </c>
      <c r="K12" t="str">
        <f t="shared" si="1"/>
        <v>-19.643</v>
      </c>
      <c r="L12" t="str">
        <f t="shared" si="2"/>
        <v>(37.080)</v>
      </c>
    </row>
    <row r="13" spans="1:12" x14ac:dyDescent="0.25">
      <c r="A13">
        <f>[6]estimates!A13</f>
        <v>11</v>
      </c>
      <c r="B13" t="str">
        <f>[6]estimates!B13</f>
        <v>betaU</v>
      </c>
      <c r="C13" t="str">
        <f>[6]estimates!C13</f>
        <v>brand_Aquafresh</v>
      </c>
      <c r="D13">
        <f>[6]estimates!D13</f>
        <v>6.7945515101089127</v>
      </c>
      <c r="E13">
        <f>[6]estimates!E13</f>
        <v>4.7268183046273187</v>
      </c>
      <c r="F13">
        <f>[6]estimates!F13</f>
        <v>1.437447152021347</v>
      </c>
      <c r="G13">
        <f>[6]estimates!G13</f>
        <v>0</v>
      </c>
      <c r="I13" t="str">
        <f t="shared" si="0"/>
        <v>betaU</v>
      </c>
      <c r="J13" t="str">
        <f t="shared" si="0"/>
        <v>brand_Aquafresh</v>
      </c>
      <c r="K13" t="str">
        <f t="shared" si="1"/>
        <v>6.795</v>
      </c>
      <c r="L13" t="str">
        <f t="shared" si="2"/>
        <v>(4.727)</v>
      </c>
    </row>
    <row r="14" spans="1:12" x14ac:dyDescent="0.25">
      <c r="A14">
        <f>[6]estimates!A14</f>
        <v>12</v>
      </c>
      <c r="B14" t="str">
        <f>[6]estimates!B14</f>
        <v>betaU</v>
      </c>
      <c r="C14" t="str">
        <f>[6]estimates!C14</f>
        <v>brand_Colgate</v>
      </c>
      <c r="D14">
        <f>[6]estimates!D14</f>
        <v>-4.3853352648228716</v>
      </c>
      <c r="E14">
        <f>[6]estimates!E14</f>
        <v>12.90389693860833</v>
      </c>
      <c r="F14">
        <f>[6]estimates!F14</f>
        <v>-0.33984580671145881</v>
      </c>
      <c r="G14">
        <f>[6]estimates!G14</f>
        <v>0</v>
      </c>
      <c r="I14" t="str">
        <f t="shared" si="0"/>
        <v>betaU</v>
      </c>
      <c r="J14" t="str">
        <f t="shared" si="0"/>
        <v>brand_Colgate</v>
      </c>
      <c r="K14" t="str">
        <f t="shared" si="1"/>
        <v>-4.385</v>
      </c>
      <c r="L14" t="str">
        <f t="shared" si="2"/>
        <v>(12.904)</v>
      </c>
    </row>
    <row r="15" spans="1:12" x14ac:dyDescent="0.25">
      <c r="A15">
        <f>[6]estimates!A15</f>
        <v>13</v>
      </c>
      <c r="B15" t="str">
        <f>[6]estimates!B15</f>
        <v>betaU</v>
      </c>
      <c r="C15" t="str">
        <f>[6]estimates!C15</f>
        <v>brand_Sensodyne</v>
      </c>
      <c r="D15">
        <f>[6]estimates!D15</f>
        <v>-9.1575569276283169</v>
      </c>
      <c r="E15">
        <f>[6]estimates!E15</f>
        <v>3.6955652618634778</v>
      </c>
      <c r="F15">
        <f>[6]estimates!F15</f>
        <v>-2.4779854443730329</v>
      </c>
      <c r="G15" t="str">
        <f>[6]estimates!G15</f>
        <v>**</v>
      </c>
      <c r="I15" t="str">
        <f t="shared" si="0"/>
        <v>betaU</v>
      </c>
      <c r="J15" t="str">
        <f t="shared" si="0"/>
        <v>brand_Sensodyne</v>
      </c>
      <c r="K15" t="str">
        <f t="shared" si="1"/>
        <v>-9.158**</v>
      </c>
      <c r="L15" t="str">
        <f t="shared" si="2"/>
        <v>(3.696)</v>
      </c>
    </row>
    <row r="16" spans="1:12" x14ac:dyDescent="0.25">
      <c r="A16">
        <f>[6]estimates!A16</f>
        <v>14</v>
      </c>
      <c r="B16" t="str">
        <f>[6]estimates!B16</f>
        <v>betaU</v>
      </c>
      <c r="C16" t="str">
        <f>[6]estimates!C16</f>
        <v>mint</v>
      </c>
      <c r="D16">
        <f>[6]estimates!D16</f>
        <v>-1.692111054871366</v>
      </c>
      <c r="E16">
        <f>[6]estimates!E16</f>
        <v>14.932636868986959</v>
      </c>
      <c r="F16">
        <f>[6]estimates!F16</f>
        <v>-0.1133162930108914</v>
      </c>
      <c r="G16">
        <f>[6]estimates!G16</f>
        <v>0</v>
      </c>
      <c r="I16" t="str">
        <f t="shared" si="0"/>
        <v>betaU</v>
      </c>
      <c r="J16" t="str">
        <f t="shared" si="0"/>
        <v>mint</v>
      </c>
      <c r="K16" t="str">
        <f t="shared" si="1"/>
        <v>-1.692</v>
      </c>
      <c r="L16" t="str">
        <f t="shared" si="2"/>
        <v>(14.933)</v>
      </c>
    </row>
    <row r="17" spans="1:12" x14ac:dyDescent="0.25">
      <c r="A17">
        <f>[6]estimates!A17</f>
        <v>15</v>
      </c>
      <c r="B17" t="str">
        <f>[6]estimates!B17</f>
        <v>betaU</v>
      </c>
      <c r="C17" t="str">
        <f>[6]estimates!C17</f>
        <v>white</v>
      </c>
      <c r="D17">
        <f>[6]estimates!D17</f>
        <v>9.4347217256924818</v>
      </c>
      <c r="E17">
        <f>[6]estimates!E17</f>
        <v>8.9411250719429489</v>
      </c>
      <c r="F17">
        <f>[6]estimates!F17</f>
        <v>1.0552052062551309</v>
      </c>
      <c r="G17">
        <f>[6]estimates!G17</f>
        <v>0</v>
      </c>
      <c r="I17" t="str">
        <f t="shared" si="0"/>
        <v>betaU</v>
      </c>
      <c r="J17" t="str">
        <f t="shared" si="0"/>
        <v>white</v>
      </c>
      <c r="K17" t="str">
        <f t="shared" si="1"/>
        <v>9.435</v>
      </c>
      <c r="L17" t="str">
        <f t="shared" si="2"/>
        <v>(8.941)</v>
      </c>
    </row>
    <row r="18" spans="1:12" x14ac:dyDescent="0.25">
      <c r="A18">
        <f>[6]estimates!A18</f>
        <v>16</v>
      </c>
      <c r="B18" t="str">
        <f>[6]estimates!B18</f>
        <v>betaU</v>
      </c>
      <c r="C18" t="str">
        <f>[6]estimates!C18</f>
        <v>fluoride</v>
      </c>
      <c r="D18">
        <f>[6]estimates!D18</f>
        <v>7.4090600309797141</v>
      </c>
      <c r="E18">
        <f>[6]estimates!E18</f>
        <v>5.6644830304978706</v>
      </c>
      <c r="F18">
        <f>[6]estimates!F18</f>
        <v>1.307985210846065</v>
      </c>
      <c r="G18">
        <f>[6]estimates!G18</f>
        <v>0</v>
      </c>
      <c r="I18" t="str">
        <f t="shared" si="0"/>
        <v>betaU</v>
      </c>
      <c r="J18" t="str">
        <f t="shared" si="0"/>
        <v>fluoride</v>
      </c>
      <c r="K18" t="str">
        <f t="shared" si="1"/>
        <v>7.409</v>
      </c>
      <c r="L18" t="str">
        <f t="shared" si="2"/>
        <v>(5.664)</v>
      </c>
    </row>
    <row r="19" spans="1:12" x14ac:dyDescent="0.25">
      <c r="A19">
        <f>[6]estimates!A19</f>
        <v>17</v>
      </c>
      <c r="B19" t="str">
        <f>[6]estimates!B19</f>
        <v>betaU</v>
      </c>
      <c r="C19" t="str">
        <f>[6]estimates!C19</f>
        <v>kids</v>
      </c>
      <c r="D19">
        <f>[6]estimates!D19</f>
        <v>-6.544097443945987E-2</v>
      </c>
      <c r="E19">
        <f>[6]estimates!E19</f>
        <v>6.413839864573049</v>
      </c>
      <c r="F19">
        <f>[6]estimates!F19</f>
        <v>-1.020308829363268E-2</v>
      </c>
      <c r="G19">
        <f>[6]estimates!G19</f>
        <v>0</v>
      </c>
      <c r="I19" t="str">
        <f t="shared" ref="I19:J23" si="3">B19</f>
        <v>betaU</v>
      </c>
      <c r="J19" t="str">
        <f t="shared" si="3"/>
        <v>kids</v>
      </c>
      <c r="K19" t="str">
        <f t="shared" si="1"/>
        <v>-0.065</v>
      </c>
      <c r="L19" t="str">
        <f t="shared" si="2"/>
        <v>(6.414)</v>
      </c>
    </row>
    <row r="20" spans="1:12" x14ac:dyDescent="0.25">
      <c r="A20">
        <f>[6]estimates!A20</f>
        <v>18</v>
      </c>
      <c r="B20" t="str">
        <f>[6]estimates!B20</f>
        <v>betaU</v>
      </c>
      <c r="C20" t="str">
        <f>[6]estimates!C20</f>
        <v>sizeNorm</v>
      </c>
      <c r="D20">
        <f>[6]estimates!D20</f>
        <v>1.6024123368929639</v>
      </c>
      <c r="E20">
        <f>[6]estimates!E20</f>
        <v>4.7968937276488326</v>
      </c>
      <c r="F20">
        <f>[6]estimates!F20</f>
        <v>0.33405208200815739</v>
      </c>
      <c r="G20">
        <f>[6]estimates!G20</f>
        <v>0</v>
      </c>
      <c r="I20" t="str">
        <f t="shared" si="3"/>
        <v>betaU</v>
      </c>
      <c r="J20" t="str">
        <f t="shared" si="3"/>
        <v>sizeNorm</v>
      </c>
      <c r="K20" t="str">
        <f t="shared" si="1"/>
        <v>1.602</v>
      </c>
      <c r="L20" t="str">
        <f t="shared" si="2"/>
        <v>(4.797)</v>
      </c>
    </row>
    <row r="21" spans="1:12" x14ac:dyDescent="0.25">
      <c r="A21">
        <f>[6]estimates!A21</f>
        <v>19</v>
      </c>
      <c r="B21" t="str">
        <f>[6]estimates!B21</f>
        <v>betaU</v>
      </c>
      <c r="C21" t="str">
        <f>[6]estimates!C21</f>
        <v>discount</v>
      </c>
      <c r="D21">
        <f>[6]estimates!D21</f>
        <v>-0.79384849384359035</v>
      </c>
      <c r="E21">
        <f>[6]estimates!E21</f>
        <v>9.2597305704979007</v>
      </c>
      <c r="F21">
        <f>[6]estimates!F21</f>
        <v>-8.5731273474937045E-2</v>
      </c>
      <c r="G21">
        <f>[6]estimates!G21</f>
        <v>0</v>
      </c>
      <c r="I21" t="str">
        <f t="shared" si="3"/>
        <v>betaU</v>
      </c>
      <c r="J21" t="str">
        <f t="shared" si="3"/>
        <v>discount</v>
      </c>
      <c r="K21" t="str">
        <f t="shared" si="1"/>
        <v>-0.794</v>
      </c>
      <c r="L21" t="str">
        <f t="shared" si="2"/>
        <v>(9.260)</v>
      </c>
    </row>
    <row r="22" spans="1:12" x14ac:dyDescent="0.25">
      <c r="A22">
        <f>[6]estimates!A22</f>
        <v>20</v>
      </c>
      <c r="B22" t="str">
        <f>[6]estimates!B22</f>
        <v>betaU</v>
      </c>
      <c r="C22" t="str">
        <f>[6]estimates!C22</f>
        <v>familypack</v>
      </c>
      <c r="D22">
        <f>[6]estimates!D22</f>
        <v>5.9575439968411681</v>
      </c>
      <c r="E22">
        <f>[6]estimates!E22</f>
        <v>15.111431133907869</v>
      </c>
      <c r="F22">
        <f>[6]estimates!F22</f>
        <v>0.39424088585979777</v>
      </c>
      <c r="G22">
        <f>[6]estimates!G22</f>
        <v>0</v>
      </c>
      <c r="I22" t="str">
        <f t="shared" si="3"/>
        <v>betaU</v>
      </c>
      <c r="J22" t="str">
        <f t="shared" si="3"/>
        <v>familypack</v>
      </c>
      <c r="K22" t="str">
        <f t="shared" si="1"/>
        <v>5.958</v>
      </c>
      <c r="L22" t="str">
        <f t="shared" si="2"/>
        <v>(15.111)</v>
      </c>
    </row>
    <row r="23" spans="1:12" x14ac:dyDescent="0.25">
      <c r="A23">
        <f>[6]estimates!A23</f>
        <v>21</v>
      </c>
      <c r="B23" t="str">
        <f>[6]estimates!B23</f>
        <v>betaU</v>
      </c>
      <c r="C23" t="str">
        <f>[6]estimates!C23</f>
        <v>priceperoz</v>
      </c>
      <c r="D23">
        <f>[6]estimates!D23</f>
        <v>1.7870690317898801</v>
      </c>
      <c r="E23">
        <f>[6]estimates!E23</f>
        <v>103.5945329398447</v>
      </c>
      <c r="F23">
        <f>[6]estimates!F23</f>
        <v>1.725061140849582E-2</v>
      </c>
      <c r="G23">
        <f>[6]estimates!G23</f>
        <v>0</v>
      </c>
      <c r="I23" t="str">
        <f t="shared" si="3"/>
        <v>betaU</v>
      </c>
      <c r="J23" t="str">
        <f t="shared" si="3"/>
        <v>priceperoz</v>
      </c>
      <c r="K23" t="str">
        <f t="shared" si="1"/>
        <v>1.787</v>
      </c>
      <c r="L23" t="str">
        <f t="shared" si="2"/>
        <v>(103.595)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CB352-4426-4B5F-A370-847475F769F7}">
  <dimension ref="A1:L35"/>
  <sheetViews>
    <sheetView topLeftCell="A7" workbookViewId="0">
      <selection activeCell="O30" sqref="O30"/>
    </sheetView>
  </sheetViews>
  <sheetFormatPr defaultRowHeight="15" x14ac:dyDescent="0.25"/>
  <cols>
    <col min="3" max="3" width="17.28515625" customWidth="1"/>
    <col min="10" max="10" width="30.5703125" customWidth="1"/>
  </cols>
  <sheetData>
    <row r="1" spans="1:12" x14ac:dyDescent="0.25">
      <c r="A1">
        <f>[7]estimates!A1</f>
        <v>0</v>
      </c>
      <c r="B1" t="str">
        <f>[7]estimates!B1</f>
        <v>coeficient</v>
      </c>
      <c r="C1" t="str">
        <f>[7]estimates!C1</f>
        <v>var. name</v>
      </c>
      <c r="D1" t="str">
        <f>[7]estimates!D1</f>
        <v>coefficient</v>
      </c>
      <c r="E1" t="str">
        <f>[7]estimates!E1</f>
        <v>s.e.</v>
      </c>
      <c r="F1" t="str">
        <f>[7]estimates!F1</f>
        <v>t-stat</v>
      </c>
      <c r="G1" t="str">
        <f>[7]estimates!G1</f>
        <v>sig</v>
      </c>
      <c r="I1" t="s">
        <v>0</v>
      </c>
      <c r="J1" t="s">
        <v>1</v>
      </c>
      <c r="K1" t="s">
        <v>2</v>
      </c>
      <c r="L1" t="s">
        <v>3</v>
      </c>
    </row>
    <row r="2" spans="1:12" x14ac:dyDescent="0.25">
      <c r="A2">
        <f>[7]estimates!A2</f>
        <v>0</v>
      </c>
      <c r="B2" t="str">
        <f>[7]estimates!B2</f>
        <v>betaBar</v>
      </c>
      <c r="C2" t="str">
        <f>[7]estimates!C2</f>
        <v>brand_Aquafresh</v>
      </c>
      <c r="D2">
        <f>[7]estimates!D2</f>
        <v>-5.6624651561318444</v>
      </c>
      <c r="E2">
        <f>[7]estimates!E2</f>
        <v>4.2242514834196963E-2</v>
      </c>
      <c r="F2">
        <f>[7]estimates!F2</f>
        <v>-134.04659212069109</v>
      </c>
      <c r="G2" t="str">
        <f>[7]estimates!G2</f>
        <v>***</v>
      </c>
      <c r="I2" t="str">
        <f>B2</f>
        <v>betaBar</v>
      </c>
      <c r="J2" t="str">
        <f>C2</f>
        <v>brand_Aquafresh</v>
      </c>
      <c r="K2" t="str">
        <f>TEXT(D2,"0.000")&amp;IF(G2&lt;&gt;0,G2,"")</f>
        <v>-5.662***</v>
      </c>
      <c r="L2" t="str">
        <f>"("&amp;TEXT(E2,"0.000")&amp;")"</f>
        <v>(0.042)</v>
      </c>
    </row>
    <row r="3" spans="1:12" x14ac:dyDescent="0.25">
      <c r="A3">
        <f>[7]estimates!A3</f>
        <v>1</v>
      </c>
      <c r="B3" t="str">
        <f>[7]estimates!B3</f>
        <v>betaBar</v>
      </c>
      <c r="C3" t="str">
        <f>[7]estimates!C3</f>
        <v>brand_Colgate</v>
      </c>
      <c r="D3">
        <f>[7]estimates!D3</f>
        <v>5.6666830666800037</v>
      </c>
      <c r="E3">
        <f>[7]estimates!E3</f>
        <v>3.7034017130490031E-2</v>
      </c>
      <c r="F3">
        <f>[7]estimates!F3</f>
        <v>153.01291908769559</v>
      </c>
      <c r="G3" t="str">
        <f>[7]estimates!G3</f>
        <v>***</v>
      </c>
      <c r="I3" t="str">
        <f t="shared" ref="I3:J18" si="0">B3</f>
        <v>betaBar</v>
      </c>
      <c r="J3" t="str">
        <f t="shared" si="0"/>
        <v>brand_Colgate</v>
      </c>
      <c r="K3" t="str">
        <f t="shared" ref="K3:K23" si="1">TEXT(D3,"0.000")&amp;IF(G3&lt;&gt;0,G3,"")</f>
        <v>5.667***</v>
      </c>
      <c r="L3" t="str">
        <f t="shared" ref="L3:L23" si="2">"("&amp;TEXT(E3,"0.000")&amp;")"</f>
        <v>(0.037)</v>
      </c>
    </row>
    <row r="4" spans="1:12" x14ac:dyDescent="0.25">
      <c r="A4">
        <f>[7]estimates!A4</f>
        <v>2</v>
      </c>
      <c r="B4" t="str">
        <f>[7]estimates!B4</f>
        <v>betaBar</v>
      </c>
      <c r="C4" t="str">
        <f>[7]estimates!C4</f>
        <v>brand_Sensodyne</v>
      </c>
      <c r="D4">
        <f>[7]estimates!D4</f>
        <v>-4.3689886571734062</v>
      </c>
      <c r="E4">
        <f>[7]estimates!E4</f>
        <v>1.156637098031481E-2</v>
      </c>
      <c r="F4">
        <f>[7]estimates!F4</f>
        <v>-377.73201850512407</v>
      </c>
      <c r="G4" t="str">
        <f>[7]estimates!G4</f>
        <v>***</v>
      </c>
      <c r="I4" t="str">
        <f t="shared" si="0"/>
        <v>betaBar</v>
      </c>
      <c r="J4" t="str">
        <f t="shared" si="0"/>
        <v>brand_Sensodyne</v>
      </c>
      <c r="K4" t="str">
        <f t="shared" si="1"/>
        <v>-4.369***</v>
      </c>
      <c r="L4" t="str">
        <f t="shared" si="2"/>
        <v>(0.012)</v>
      </c>
    </row>
    <row r="5" spans="1:12" x14ac:dyDescent="0.25">
      <c r="A5">
        <f>[7]estimates!A5</f>
        <v>3</v>
      </c>
      <c r="B5" t="str">
        <f>[7]estimates!B5</f>
        <v>betaBar</v>
      </c>
      <c r="C5" t="str">
        <f>[7]estimates!C5</f>
        <v>mint</v>
      </c>
      <c r="D5">
        <f>[7]estimates!D5</f>
        <v>4.2745022954447336</v>
      </c>
      <c r="E5">
        <f>[7]estimates!E5</f>
        <v>1.4995939761686341E-2</v>
      </c>
      <c r="F5">
        <f>[7]estimates!F5</f>
        <v>285.04397612784572</v>
      </c>
      <c r="G5" t="str">
        <f>[7]estimates!G5</f>
        <v>***</v>
      </c>
      <c r="I5" t="str">
        <f t="shared" si="0"/>
        <v>betaBar</v>
      </c>
      <c r="J5" t="str">
        <f t="shared" si="0"/>
        <v>mint</v>
      </c>
      <c r="K5" t="str">
        <f t="shared" si="1"/>
        <v>4.275***</v>
      </c>
      <c r="L5" t="str">
        <f t="shared" si="2"/>
        <v>(0.015)</v>
      </c>
    </row>
    <row r="6" spans="1:12" x14ac:dyDescent="0.25">
      <c r="A6">
        <f>[7]estimates!A6</f>
        <v>4</v>
      </c>
      <c r="B6" t="str">
        <f>[7]estimates!B6</f>
        <v>betaBar</v>
      </c>
      <c r="C6" t="str">
        <f>[7]estimates!C6</f>
        <v>white</v>
      </c>
      <c r="D6">
        <f>[7]estimates!D6</f>
        <v>-14.670189083835609</v>
      </c>
      <c r="E6">
        <f>[7]estimates!E6</f>
        <v>1.654390269180071E-2</v>
      </c>
      <c r="F6">
        <f>[7]estimates!F6</f>
        <v>-886.74295038656589</v>
      </c>
      <c r="G6" t="str">
        <f>[7]estimates!G6</f>
        <v>***</v>
      </c>
      <c r="I6" t="str">
        <f t="shared" si="0"/>
        <v>betaBar</v>
      </c>
      <c r="J6" t="str">
        <f t="shared" si="0"/>
        <v>white</v>
      </c>
      <c r="K6" t="str">
        <f t="shared" si="1"/>
        <v>-14.670***</v>
      </c>
      <c r="L6" t="str">
        <f t="shared" si="2"/>
        <v>(0.017)</v>
      </c>
    </row>
    <row r="7" spans="1:12" x14ac:dyDescent="0.25">
      <c r="A7">
        <f>[7]estimates!A7</f>
        <v>5</v>
      </c>
      <c r="B7" t="str">
        <f>[7]estimates!B7</f>
        <v>betaBar</v>
      </c>
      <c r="C7" t="str">
        <f>[7]estimates!C7</f>
        <v>fluoride</v>
      </c>
      <c r="D7">
        <f>[7]estimates!D7</f>
        <v>-4.8231603730936712</v>
      </c>
      <c r="E7">
        <f>[7]estimates!E7</f>
        <v>3.353183039681662E-2</v>
      </c>
      <c r="F7">
        <f>[7]estimates!F7</f>
        <v>-143.83826698442209</v>
      </c>
      <c r="G7" t="str">
        <f>[7]estimates!G7</f>
        <v>***</v>
      </c>
      <c r="I7" t="str">
        <f t="shared" si="0"/>
        <v>betaBar</v>
      </c>
      <c r="J7" t="str">
        <f t="shared" si="0"/>
        <v>fluoride</v>
      </c>
      <c r="K7" t="str">
        <f t="shared" si="1"/>
        <v>-4.823***</v>
      </c>
      <c r="L7" t="str">
        <f t="shared" si="2"/>
        <v>(0.034)</v>
      </c>
    </row>
    <row r="8" spans="1:12" x14ac:dyDescent="0.25">
      <c r="A8">
        <f>[7]estimates!A8</f>
        <v>6</v>
      </c>
      <c r="B8" t="str">
        <f>[7]estimates!B8</f>
        <v>betaBar</v>
      </c>
      <c r="C8" t="str">
        <f>[7]estimates!C8</f>
        <v>kids</v>
      </c>
      <c r="D8">
        <f>[7]estimates!D8</f>
        <v>-34.51334079655124</v>
      </c>
      <c r="E8">
        <f>[7]estimates!E8</f>
        <v>1.625906961531922E-2</v>
      </c>
      <c r="F8">
        <f>[7]estimates!F8</f>
        <v>-2122.7131449165408</v>
      </c>
      <c r="G8" t="str">
        <f>[7]estimates!G8</f>
        <v>***</v>
      </c>
      <c r="I8" t="str">
        <f t="shared" si="0"/>
        <v>betaBar</v>
      </c>
      <c r="J8" t="str">
        <f t="shared" si="0"/>
        <v>kids</v>
      </c>
      <c r="K8" t="str">
        <f t="shared" si="1"/>
        <v>-34.513***</v>
      </c>
      <c r="L8" t="str">
        <f t="shared" si="2"/>
        <v>(0.016)</v>
      </c>
    </row>
    <row r="9" spans="1:12" x14ac:dyDescent="0.25">
      <c r="A9">
        <f>[7]estimates!A9</f>
        <v>7</v>
      </c>
      <c r="B9" t="str">
        <f>[7]estimates!B9</f>
        <v>betaBar</v>
      </c>
      <c r="C9" t="str">
        <f>[7]estimates!C9</f>
        <v>sizeNorm</v>
      </c>
      <c r="D9">
        <f>[7]estimates!D9</f>
        <v>-14.41845477754026</v>
      </c>
      <c r="E9">
        <f>[7]estimates!E9</f>
        <v>5.5548626756429249E-2</v>
      </c>
      <c r="F9">
        <f>[7]estimates!F9</f>
        <v>-259.56455846807148</v>
      </c>
      <c r="G9" t="str">
        <f>[7]estimates!G9</f>
        <v>***</v>
      </c>
      <c r="I9" t="str">
        <f t="shared" si="0"/>
        <v>betaBar</v>
      </c>
      <c r="J9" t="str">
        <f t="shared" si="0"/>
        <v>sizeNorm</v>
      </c>
      <c r="K9" t="str">
        <f t="shared" si="1"/>
        <v>-14.418***</v>
      </c>
      <c r="L9" t="str">
        <f t="shared" si="2"/>
        <v>(0.056)</v>
      </c>
    </row>
    <row r="10" spans="1:12" x14ac:dyDescent="0.25">
      <c r="A10">
        <f>[7]estimates!A10</f>
        <v>8</v>
      </c>
      <c r="B10" t="str">
        <f>[7]estimates!B10</f>
        <v>betaBar</v>
      </c>
      <c r="C10" t="str">
        <f>[7]estimates!C10</f>
        <v>discount</v>
      </c>
      <c r="D10">
        <f>[7]estimates!D10</f>
        <v>4.2952175529544174</v>
      </c>
      <c r="E10">
        <f>[7]estimates!E10</f>
        <v>2.7304489914798238E-2</v>
      </c>
      <c r="F10">
        <f>[7]estimates!F10</f>
        <v>157.30810450432671</v>
      </c>
      <c r="G10" t="str">
        <f>[7]estimates!G10</f>
        <v>***</v>
      </c>
      <c r="I10" t="str">
        <f t="shared" si="0"/>
        <v>betaBar</v>
      </c>
      <c r="J10" t="str">
        <f t="shared" si="0"/>
        <v>discount</v>
      </c>
      <c r="K10" t="str">
        <f t="shared" si="1"/>
        <v>4.295***</v>
      </c>
      <c r="L10" t="str">
        <f t="shared" si="2"/>
        <v>(0.027)</v>
      </c>
    </row>
    <row r="11" spans="1:12" x14ac:dyDescent="0.25">
      <c r="A11">
        <f>[7]estimates!A11</f>
        <v>9</v>
      </c>
      <c r="B11" t="str">
        <f>[7]estimates!B11</f>
        <v>betaBar</v>
      </c>
      <c r="C11" t="str">
        <f>[7]estimates!C11</f>
        <v>familypack</v>
      </c>
      <c r="D11">
        <f>[7]estimates!D11</f>
        <v>3.517213332169681</v>
      </c>
      <c r="E11">
        <f>[7]estimates!E11</f>
        <v>9.0699108815424881E-2</v>
      </c>
      <c r="F11">
        <f>[7]estimates!F11</f>
        <v>38.778918316907657</v>
      </c>
      <c r="G11" t="str">
        <f>[7]estimates!G11</f>
        <v>***</v>
      </c>
      <c r="I11" t="str">
        <f t="shared" si="0"/>
        <v>betaBar</v>
      </c>
      <c r="J11" t="str">
        <f t="shared" si="0"/>
        <v>familypack</v>
      </c>
      <c r="K11" t="str">
        <f t="shared" si="1"/>
        <v>3.517***</v>
      </c>
      <c r="L11" t="str">
        <f t="shared" si="2"/>
        <v>(0.091)</v>
      </c>
    </row>
    <row r="12" spans="1:12" x14ac:dyDescent="0.25">
      <c r="A12">
        <f>[7]estimates!A12</f>
        <v>10</v>
      </c>
      <c r="B12" t="str">
        <f>[7]estimates!B12</f>
        <v>betaBar</v>
      </c>
      <c r="C12" t="str">
        <f>[7]estimates!C12</f>
        <v>priceperoz</v>
      </c>
      <c r="D12">
        <f>[7]estimates!D12</f>
        <v>-98.542305425649559</v>
      </c>
      <c r="E12">
        <f>[7]estimates!E12</f>
        <v>0.18087666003221331</v>
      </c>
      <c r="F12">
        <f>[7]estimates!F12</f>
        <v>-544.80387579082674</v>
      </c>
      <c r="G12" t="str">
        <f>[7]estimates!G12</f>
        <v>***</v>
      </c>
      <c r="I12" t="str">
        <f t="shared" si="0"/>
        <v>betaBar</v>
      </c>
      <c r="J12" t="str">
        <f t="shared" si="0"/>
        <v>priceperoz</v>
      </c>
      <c r="K12" t="str">
        <f t="shared" si="1"/>
        <v>-98.542***</v>
      </c>
      <c r="L12" t="str">
        <f t="shared" si="2"/>
        <v>(0.181)</v>
      </c>
    </row>
    <row r="13" spans="1:12" x14ac:dyDescent="0.25">
      <c r="A13">
        <f>[7]estimates!A13</f>
        <v>11</v>
      </c>
      <c r="B13" t="str">
        <f>[7]estimates!B13</f>
        <v>betaO</v>
      </c>
      <c r="C13" t="str">
        <f>[7]estimates!C13</f>
        <v>priceperoz_inc</v>
      </c>
      <c r="D13">
        <f>[7]estimates!D13</f>
        <v>-2.8991515651366639</v>
      </c>
      <c r="E13">
        <f>[7]estimates!E13</f>
        <v>0.19550611002914661</v>
      </c>
      <c r="F13">
        <f>[7]estimates!F13</f>
        <v>-14.82895631601718</v>
      </c>
      <c r="G13" t="str">
        <f>[7]estimates!G13</f>
        <v>***</v>
      </c>
      <c r="I13" t="str">
        <f t="shared" si="0"/>
        <v>betaO</v>
      </c>
      <c r="J13" t="str">
        <f t="shared" si="0"/>
        <v>priceperoz_inc</v>
      </c>
      <c r="K13" t="str">
        <f t="shared" si="1"/>
        <v>-2.899***</v>
      </c>
      <c r="L13" t="str">
        <f t="shared" si="2"/>
        <v>(0.196)</v>
      </c>
    </row>
    <row r="14" spans="1:12" x14ac:dyDescent="0.25">
      <c r="A14">
        <f>[7]estimates!A14</f>
        <v>12</v>
      </c>
      <c r="B14" t="str">
        <f>[7]estimates!B14</f>
        <v>betaO</v>
      </c>
      <c r="C14" t="str">
        <f>[7]estimates!C14</f>
        <v>mint_purchase_InStore</v>
      </c>
      <c r="D14">
        <f>[7]estimates!D14</f>
        <v>-0.27486454072833377</v>
      </c>
      <c r="E14">
        <f>[7]estimates!E14</f>
        <v>0.27242547354030039</v>
      </c>
      <c r="F14">
        <f>[7]estimates!F14</f>
        <v>-1.008953153889526</v>
      </c>
      <c r="G14">
        <f>[7]estimates!G14</f>
        <v>0</v>
      </c>
      <c r="I14" t="str">
        <f t="shared" si="0"/>
        <v>betaO</v>
      </c>
      <c r="J14" t="str">
        <f t="shared" si="0"/>
        <v>mint_purchase_InStore</v>
      </c>
      <c r="K14" t="str">
        <f t="shared" si="1"/>
        <v>-0.275</v>
      </c>
      <c r="L14" t="str">
        <f t="shared" si="2"/>
        <v>(0.272)</v>
      </c>
    </row>
    <row r="15" spans="1:12" x14ac:dyDescent="0.25">
      <c r="A15">
        <f>[7]estimates!A15</f>
        <v>13</v>
      </c>
      <c r="B15" t="str">
        <f>[7]estimates!B15</f>
        <v>betaO</v>
      </c>
      <c r="C15" t="str">
        <f>[7]estimates!C15</f>
        <v>fluoride_purchase_InStore</v>
      </c>
      <c r="D15">
        <f>[7]estimates!D15</f>
        <v>3.1051589501454111</v>
      </c>
      <c r="E15">
        <f>[7]estimates!E15</f>
        <v>8.0525861343536065E-2</v>
      </c>
      <c r="F15">
        <f>[7]estimates!F15</f>
        <v>38.561015037123433</v>
      </c>
      <c r="G15" t="str">
        <f>[7]estimates!G15</f>
        <v>***</v>
      </c>
      <c r="I15" t="str">
        <f t="shared" si="0"/>
        <v>betaO</v>
      </c>
      <c r="J15" t="str">
        <f t="shared" si="0"/>
        <v>fluoride_purchase_InStore</v>
      </c>
      <c r="K15" t="str">
        <f t="shared" si="1"/>
        <v>3.105***</v>
      </c>
      <c r="L15" t="str">
        <f t="shared" si="2"/>
        <v>(0.081)</v>
      </c>
    </row>
    <row r="16" spans="1:12" x14ac:dyDescent="0.25">
      <c r="A16">
        <f>[7]estimates!A16</f>
        <v>14</v>
      </c>
      <c r="B16" t="str">
        <f>[7]estimates!B16</f>
        <v>betaO</v>
      </c>
      <c r="C16" t="str">
        <f>[7]estimates!C16</f>
        <v>kids_purchase_InStore</v>
      </c>
      <c r="D16">
        <f>[7]estimates!D16</f>
        <v>2.2024216574724682</v>
      </c>
      <c r="E16">
        <f>[7]estimates!E16</f>
        <v>0.1903878347669592</v>
      </c>
      <c r="F16">
        <f>[7]estimates!F16</f>
        <v>11.56807975766047</v>
      </c>
      <c r="G16" t="str">
        <f>[7]estimates!G16</f>
        <v>***</v>
      </c>
      <c r="I16" t="str">
        <f t="shared" si="0"/>
        <v>betaO</v>
      </c>
      <c r="J16" t="str">
        <f t="shared" si="0"/>
        <v>kids_purchase_InStore</v>
      </c>
      <c r="K16" t="str">
        <f t="shared" si="1"/>
        <v>2.202***</v>
      </c>
      <c r="L16" t="str">
        <f t="shared" si="2"/>
        <v>(0.190)</v>
      </c>
    </row>
    <row r="17" spans="1:12" x14ac:dyDescent="0.25">
      <c r="A17">
        <f>[7]estimates!A17</f>
        <v>15</v>
      </c>
      <c r="B17" t="str">
        <f>[7]estimates!B17</f>
        <v>betaO</v>
      </c>
      <c r="C17" t="str">
        <f>[7]estimates!C17</f>
        <v>sizeNorm_purchase_InStore</v>
      </c>
      <c r="D17">
        <f>[7]estimates!D17</f>
        <v>-4.04678803379751</v>
      </c>
      <c r="E17">
        <f>[7]estimates!E17</f>
        <v>0.32939224179978438</v>
      </c>
      <c r="F17">
        <f>[7]estimates!F17</f>
        <v>-12.28562036460252</v>
      </c>
      <c r="G17" t="str">
        <f>[7]estimates!G17</f>
        <v>***</v>
      </c>
      <c r="I17" t="str">
        <f t="shared" si="0"/>
        <v>betaO</v>
      </c>
      <c r="J17" t="str">
        <f t="shared" si="0"/>
        <v>sizeNorm_purchase_InStore</v>
      </c>
      <c r="K17" t="str">
        <f t="shared" si="1"/>
        <v>-4.047***</v>
      </c>
      <c r="L17" t="str">
        <f t="shared" si="2"/>
        <v>(0.329)</v>
      </c>
    </row>
    <row r="18" spans="1:12" x14ac:dyDescent="0.25">
      <c r="A18">
        <f>[7]estimates!A18</f>
        <v>16</v>
      </c>
      <c r="B18" t="str">
        <f>[7]estimates!B18</f>
        <v>betaO</v>
      </c>
      <c r="C18" t="str">
        <f>[7]estimates!C18</f>
        <v>discount_purchase_InStore</v>
      </c>
      <c r="D18">
        <f>[7]estimates!D18</f>
        <v>-6.1417319623446183</v>
      </c>
      <c r="E18">
        <f>[7]estimates!E18</f>
        <v>8.4806999997717625E-2</v>
      </c>
      <c r="F18">
        <f>[7]estimates!F18</f>
        <v>-72.420106388740408</v>
      </c>
      <c r="G18" t="str">
        <f>[7]estimates!G18</f>
        <v>***</v>
      </c>
      <c r="I18" t="str">
        <f t="shared" si="0"/>
        <v>betaO</v>
      </c>
      <c r="J18" t="str">
        <f t="shared" si="0"/>
        <v>discount_purchase_InStore</v>
      </c>
      <c r="K18" t="str">
        <f t="shared" si="1"/>
        <v>-6.142***</v>
      </c>
      <c r="L18" t="str">
        <f t="shared" si="2"/>
        <v>(0.085)</v>
      </c>
    </row>
    <row r="19" spans="1:12" x14ac:dyDescent="0.25">
      <c r="A19">
        <f>[7]estimates!A19</f>
        <v>17</v>
      </c>
      <c r="B19" t="str">
        <f>[7]estimates!B19</f>
        <v>betaU</v>
      </c>
      <c r="C19" t="str">
        <f>[7]estimates!C19</f>
        <v>brand_Aquafresh</v>
      </c>
      <c r="D19">
        <f>[7]estimates!D19</f>
        <v>2.4376831294565968</v>
      </c>
      <c r="E19">
        <f>[7]estimates!E19</f>
        <v>0.1205779942061689</v>
      </c>
      <c r="F19">
        <f>[7]estimates!F19</f>
        <v>20.216650189822811</v>
      </c>
      <c r="G19" t="str">
        <f>[7]estimates!G19</f>
        <v>***</v>
      </c>
      <c r="I19" t="str">
        <f t="shared" ref="I19:J23" si="3">B19</f>
        <v>betaU</v>
      </c>
      <c r="J19" t="str">
        <f t="shared" si="3"/>
        <v>brand_Aquafresh</v>
      </c>
      <c r="K19" t="str">
        <f t="shared" si="1"/>
        <v>2.438***</v>
      </c>
      <c r="L19" t="str">
        <f t="shared" si="2"/>
        <v>(0.121)</v>
      </c>
    </row>
    <row r="20" spans="1:12" x14ac:dyDescent="0.25">
      <c r="A20">
        <f>[7]estimates!A20</f>
        <v>18</v>
      </c>
      <c r="B20" t="str">
        <f>[7]estimates!B20</f>
        <v>betaU</v>
      </c>
      <c r="C20" t="str">
        <f>[7]estimates!C20</f>
        <v>brand_Colgate</v>
      </c>
      <c r="D20">
        <f>[7]estimates!D20</f>
        <v>-3.2119845095323951</v>
      </c>
      <c r="E20">
        <f>[7]estimates!E20</f>
        <v>0.14540233206545769</v>
      </c>
      <c r="F20">
        <f>[7]estimates!F20</f>
        <v>-22.090323201187822</v>
      </c>
      <c r="G20" t="str">
        <f>[7]estimates!G20</f>
        <v>***</v>
      </c>
      <c r="I20" t="str">
        <f t="shared" si="3"/>
        <v>betaU</v>
      </c>
      <c r="J20" t="str">
        <f t="shared" si="3"/>
        <v>brand_Colgate</v>
      </c>
      <c r="K20" t="str">
        <f t="shared" si="1"/>
        <v>-3.212***</v>
      </c>
      <c r="L20" t="str">
        <f t="shared" si="2"/>
        <v>(0.145)</v>
      </c>
    </row>
    <row r="21" spans="1:12" x14ac:dyDescent="0.25">
      <c r="A21">
        <f>[7]estimates!A21</f>
        <v>19</v>
      </c>
      <c r="B21" t="str">
        <f>[7]estimates!B21</f>
        <v>betaU</v>
      </c>
      <c r="C21" t="str">
        <f>[7]estimates!C21</f>
        <v>brand_Sensodyne</v>
      </c>
      <c r="D21">
        <f>[7]estimates!D21</f>
        <v>1.5487556871534769</v>
      </c>
      <c r="E21">
        <f>[7]estimates!E21</f>
        <v>0.30134716433904468</v>
      </c>
      <c r="F21">
        <f>[7]estimates!F21</f>
        <v>5.1394400559581079</v>
      </c>
      <c r="G21" t="str">
        <f>[7]estimates!G21</f>
        <v>***</v>
      </c>
      <c r="I21" t="str">
        <f t="shared" si="3"/>
        <v>betaU</v>
      </c>
      <c r="J21" t="str">
        <f t="shared" si="3"/>
        <v>brand_Sensodyne</v>
      </c>
      <c r="K21" t="str">
        <f t="shared" si="1"/>
        <v>1.549***</v>
      </c>
      <c r="L21" t="str">
        <f t="shared" si="2"/>
        <v>(0.301)</v>
      </c>
    </row>
    <row r="22" spans="1:12" x14ac:dyDescent="0.25">
      <c r="A22">
        <f>[7]estimates!A22</f>
        <v>20</v>
      </c>
      <c r="B22" t="str">
        <f>[7]estimates!B22</f>
        <v>betaU</v>
      </c>
      <c r="C22" t="str">
        <f>[7]estimates!C22</f>
        <v>mint</v>
      </c>
      <c r="D22">
        <f>[7]estimates!D22</f>
        <v>7.7231550988735052</v>
      </c>
      <c r="E22">
        <f>[7]estimates!E22</f>
        <v>3.3438737906154828E-2</v>
      </c>
      <c r="F22">
        <f>[7]estimates!F22</f>
        <v>230.96431212650401</v>
      </c>
      <c r="G22" t="str">
        <f>[7]estimates!G22</f>
        <v>***</v>
      </c>
      <c r="I22" t="str">
        <f t="shared" si="3"/>
        <v>betaU</v>
      </c>
      <c r="J22" t="str">
        <f t="shared" si="3"/>
        <v>mint</v>
      </c>
      <c r="K22" t="str">
        <f t="shared" si="1"/>
        <v>7.723***</v>
      </c>
      <c r="L22" t="str">
        <f t="shared" si="2"/>
        <v>(0.033)</v>
      </c>
    </row>
    <row r="23" spans="1:12" x14ac:dyDescent="0.25">
      <c r="A23">
        <f>[7]estimates!A23</f>
        <v>21</v>
      </c>
      <c r="B23" t="str">
        <f>[7]estimates!B23</f>
        <v>betaU</v>
      </c>
      <c r="C23" t="str">
        <f>[7]estimates!C23</f>
        <v>white</v>
      </c>
      <c r="D23">
        <f>[7]estimates!D23</f>
        <v>-3.279682596191698</v>
      </c>
      <c r="E23">
        <f>[7]estimates!E23</f>
        <v>0.1103355127294291</v>
      </c>
      <c r="F23">
        <f>[7]estimates!F23</f>
        <v>-29.724632759303141</v>
      </c>
      <c r="G23" t="str">
        <f>[7]estimates!G23</f>
        <v>***</v>
      </c>
      <c r="I23" t="str">
        <f t="shared" si="3"/>
        <v>betaU</v>
      </c>
      <c r="J23" t="str">
        <f t="shared" si="3"/>
        <v>white</v>
      </c>
      <c r="K23" t="str">
        <f t="shared" si="1"/>
        <v>-3.280***</v>
      </c>
      <c r="L23" t="str">
        <f t="shared" si="2"/>
        <v>(0.110)</v>
      </c>
    </row>
    <row r="24" spans="1:12" x14ac:dyDescent="0.25">
      <c r="A24">
        <f>[7]estimates!A24</f>
        <v>22</v>
      </c>
      <c r="B24" t="str">
        <f>[7]estimates!B24</f>
        <v>betaU</v>
      </c>
      <c r="C24" t="str">
        <f>[7]estimates!C24</f>
        <v>fluoride</v>
      </c>
      <c r="D24">
        <f>[7]estimates!D24</f>
        <v>1.132247188834651</v>
      </c>
      <c r="E24">
        <f>[7]estimates!E24</f>
        <v>0.46415092375631078</v>
      </c>
      <c r="F24">
        <f>[7]estimates!F24</f>
        <v>2.4393944531479699</v>
      </c>
      <c r="G24" t="str">
        <f>[7]estimates!G24</f>
        <v>**</v>
      </c>
      <c r="I24" t="str">
        <f t="shared" ref="I24:I35" si="4">B24</f>
        <v>betaU</v>
      </c>
      <c r="J24" t="str">
        <f t="shared" ref="J24:J35" si="5">C24</f>
        <v>fluoride</v>
      </c>
      <c r="K24" t="str">
        <f t="shared" ref="K24:K35" si="6">TEXT(D24,"0.000")&amp;IF(G24&lt;&gt;0,G24,"")</f>
        <v>1.132**</v>
      </c>
      <c r="L24" t="str">
        <f t="shared" ref="L24:L35" si="7">"("&amp;TEXT(E24,"0.000")&amp;")"</f>
        <v>(0.464)</v>
      </c>
    </row>
    <row r="25" spans="1:12" x14ac:dyDescent="0.25">
      <c r="A25">
        <f>[7]estimates!A25</f>
        <v>23</v>
      </c>
      <c r="B25" t="str">
        <f>[7]estimates!B25</f>
        <v>betaU</v>
      </c>
      <c r="C25" t="str">
        <f>[7]estimates!C25</f>
        <v>kids</v>
      </c>
      <c r="D25">
        <f>[7]estimates!D25</f>
        <v>15.842735129946281</v>
      </c>
      <c r="E25">
        <f>[7]estimates!E25</f>
        <v>1.845439636117405E-2</v>
      </c>
      <c r="F25">
        <f>[7]estimates!F25</f>
        <v>858.48026778473218</v>
      </c>
      <c r="G25" t="str">
        <f>[7]estimates!G25</f>
        <v>***</v>
      </c>
      <c r="I25" t="str">
        <f t="shared" si="4"/>
        <v>betaU</v>
      </c>
      <c r="J25" t="str">
        <f t="shared" si="5"/>
        <v>kids</v>
      </c>
      <c r="K25" t="str">
        <f t="shared" si="6"/>
        <v>15.843***</v>
      </c>
      <c r="L25" t="str">
        <f t="shared" si="7"/>
        <v>(0.018)</v>
      </c>
    </row>
    <row r="26" spans="1:12" x14ac:dyDescent="0.25">
      <c r="A26">
        <f>[7]estimates!A26</f>
        <v>24</v>
      </c>
      <c r="B26" t="str">
        <f>[7]estimates!B26</f>
        <v>betaU</v>
      </c>
      <c r="C26" t="str">
        <f>[7]estimates!C26</f>
        <v>sizeNorm</v>
      </c>
      <c r="D26">
        <f>[7]estimates!D26</f>
        <v>3.376217125271848</v>
      </c>
      <c r="E26">
        <f>[7]estimates!E26</f>
        <v>0.28740841486741781</v>
      </c>
      <c r="F26">
        <f>[7]estimates!F26</f>
        <v>11.74710603664581</v>
      </c>
      <c r="G26" t="str">
        <f>[7]estimates!G26</f>
        <v>***</v>
      </c>
      <c r="I26" t="str">
        <f t="shared" si="4"/>
        <v>betaU</v>
      </c>
      <c r="J26" t="str">
        <f t="shared" si="5"/>
        <v>sizeNorm</v>
      </c>
      <c r="K26" t="str">
        <f t="shared" si="6"/>
        <v>3.376***</v>
      </c>
      <c r="L26" t="str">
        <f t="shared" si="7"/>
        <v>(0.287)</v>
      </c>
    </row>
    <row r="27" spans="1:12" x14ac:dyDescent="0.25">
      <c r="A27">
        <f>[7]estimates!A27</f>
        <v>25</v>
      </c>
      <c r="B27" t="str">
        <f>[7]estimates!B27</f>
        <v>betaU</v>
      </c>
      <c r="C27" t="str">
        <f>[7]estimates!C27</f>
        <v>discount</v>
      </c>
      <c r="D27">
        <f>[7]estimates!D27</f>
        <v>-6.4857576766115113</v>
      </c>
      <c r="E27">
        <f>[7]estimates!E27</f>
        <v>0.1149147560317804</v>
      </c>
      <c r="F27">
        <f>[7]estimates!F27</f>
        <v>-56.439728896242308</v>
      </c>
      <c r="G27" t="str">
        <f>[7]estimates!G27</f>
        <v>***</v>
      </c>
      <c r="I27" t="str">
        <f t="shared" si="4"/>
        <v>betaU</v>
      </c>
      <c r="J27" t="str">
        <f t="shared" si="5"/>
        <v>discount</v>
      </c>
      <c r="K27" t="str">
        <f t="shared" si="6"/>
        <v>-6.486***</v>
      </c>
      <c r="L27" t="str">
        <f t="shared" si="7"/>
        <v>(0.115)</v>
      </c>
    </row>
    <row r="28" spans="1:12" x14ac:dyDescent="0.25">
      <c r="A28">
        <f>[7]estimates!A28</f>
        <v>26</v>
      </c>
      <c r="B28" t="str">
        <f>[7]estimates!B28</f>
        <v>betaU</v>
      </c>
      <c r="C28" t="str">
        <f>[7]estimates!C28</f>
        <v>familypack</v>
      </c>
      <c r="D28">
        <f>[7]estimates!D28</f>
        <v>3.6205489825218771</v>
      </c>
      <c r="E28">
        <f>[7]estimates!E28</f>
        <v>0.16486983110214221</v>
      </c>
      <c r="F28">
        <f>[7]estimates!F28</f>
        <v>21.960045438991379</v>
      </c>
      <c r="G28" t="str">
        <f>[7]estimates!G28</f>
        <v>***</v>
      </c>
      <c r="I28" t="str">
        <f t="shared" si="4"/>
        <v>betaU</v>
      </c>
      <c r="J28" t="str">
        <f t="shared" si="5"/>
        <v>familypack</v>
      </c>
      <c r="K28" t="str">
        <f t="shared" si="6"/>
        <v>3.621***</v>
      </c>
      <c r="L28" t="str">
        <f t="shared" si="7"/>
        <v>(0.165)</v>
      </c>
    </row>
    <row r="29" spans="1:12" x14ac:dyDescent="0.25">
      <c r="A29">
        <f>[7]estimates!A29</f>
        <v>27</v>
      </c>
      <c r="B29" t="str">
        <f>[7]estimates!B29</f>
        <v>betaU</v>
      </c>
      <c r="C29" t="str">
        <f>[7]estimates!C29</f>
        <v>priceperoz</v>
      </c>
      <c r="D29">
        <f>[7]estimates!D29</f>
        <v>3.5515182597727062</v>
      </c>
      <c r="E29">
        <f>[7]estimates!E29</f>
        <v>0.76744698175942361</v>
      </c>
      <c r="F29">
        <f>[7]estimates!F29</f>
        <v>4.6277050326403169</v>
      </c>
      <c r="G29" t="str">
        <f>[7]estimates!G29</f>
        <v>***</v>
      </c>
      <c r="I29" t="str">
        <f t="shared" si="4"/>
        <v>betaU</v>
      </c>
      <c r="J29" t="str">
        <f t="shared" si="5"/>
        <v>priceperoz</v>
      </c>
      <c r="K29" t="str">
        <f t="shared" si="6"/>
        <v>3.552***</v>
      </c>
      <c r="L29" t="str">
        <f t="shared" si="7"/>
        <v>(0.767)</v>
      </c>
    </row>
    <row r="30" spans="1:12" x14ac:dyDescent="0.25">
      <c r="A30">
        <f>[7]estimates!A30</f>
        <v>0</v>
      </c>
      <c r="B30">
        <f>[7]estimates!B30</f>
        <v>0</v>
      </c>
      <c r="C30">
        <f>[7]estimates!C30</f>
        <v>0</v>
      </c>
      <c r="D30">
        <f>[7]estimates!D30</f>
        <v>0</v>
      </c>
      <c r="E30">
        <f>[7]estimates!E30</f>
        <v>0</v>
      </c>
      <c r="F30">
        <f>[7]estimates!F30</f>
        <v>0</v>
      </c>
      <c r="G30">
        <f>[7]estimates!G30</f>
        <v>0</v>
      </c>
      <c r="I30">
        <f t="shared" si="4"/>
        <v>0</v>
      </c>
      <c r="J30">
        <f t="shared" si="5"/>
        <v>0</v>
      </c>
      <c r="K30" t="str">
        <f t="shared" si="6"/>
        <v>0.000</v>
      </c>
      <c r="L30" t="str">
        <f t="shared" si="7"/>
        <v>(0.000)</v>
      </c>
    </row>
    <row r="31" spans="1:12" x14ac:dyDescent="0.25">
      <c r="A31">
        <f>[7]estimates!A31</f>
        <v>0</v>
      </c>
      <c r="B31">
        <f>[7]estimates!B31</f>
        <v>0</v>
      </c>
      <c r="C31">
        <f>[7]estimates!C31</f>
        <v>0</v>
      </c>
      <c r="D31">
        <f>[7]estimates!D31</f>
        <v>0</v>
      </c>
      <c r="E31">
        <f>[7]estimates!E31</f>
        <v>0</v>
      </c>
      <c r="F31">
        <f>[7]estimates!F31</f>
        <v>0</v>
      </c>
      <c r="G31">
        <f>[7]estimates!G31</f>
        <v>0</v>
      </c>
      <c r="I31">
        <f t="shared" si="4"/>
        <v>0</v>
      </c>
      <c r="J31">
        <f t="shared" si="5"/>
        <v>0</v>
      </c>
      <c r="K31" t="str">
        <f t="shared" si="6"/>
        <v>0.000</v>
      </c>
      <c r="L31" t="str">
        <f t="shared" si="7"/>
        <v>(0.000)</v>
      </c>
    </row>
    <row r="32" spans="1:12" x14ac:dyDescent="0.25">
      <c r="A32">
        <f>[7]estimates!A32</f>
        <v>0</v>
      </c>
      <c r="B32">
        <f>[7]estimates!B32</f>
        <v>0</v>
      </c>
      <c r="C32">
        <f>[7]estimates!C32</f>
        <v>0</v>
      </c>
      <c r="D32">
        <f>[7]estimates!D32</f>
        <v>0</v>
      </c>
      <c r="E32">
        <f>[7]estimates!E32</f>
        <v>0</v>
      </c>
      <c r="F32">
        <f>[7]estimates!F32</f>
        <v>0</v>
      </c>
      <c r="G32">
        <f>[7]estimates!G32</f>
        <v>0</v>
      </c>
      <c r="I32">
        <f t="shared" si="4"/>
        <v>0</v>
      </c>
      <c r="J32">
        <f t="shared" si="5"/>
        <v>0</v>
      </c>
      <c r="K32" t="str">
        <f t="shared" si="6"/>
        <v>0.000</v>
      </c>
      <c r="L32" t="str">
        <f t="shared" si="7"/>
        <v>(0.000)</v>
      </c>
    </row>
    <row r="33" spans="1:12" x14ac:dyDescent="0.25">
      <c r="A33">
        <f>[7]estimates!A33</f>
        <v>0</v>
      </c>
      <c r="B33">
        <f>[7]estimates!B33</f>
        <v>0</v>
      </c>
      <c r="C33">
        <f>[7]estimates!C33</f>
        <v>0</v>
      </c>
      <c r="D33">
        <f>[7]estimates!D33</f>
        <v>0</v>
      </c>
      <c r="E33">
        <f>[7]estimates!E33</f>
        <v>0</v>
      </c>
      <c r="F33">
        <f>[7]estimates!F33</f>
        <v>0</v>
      </c>
      <c r="G33">
        <f>[7]estimates!G33</f>
        <v>0</v>
      </c>
      <c r="I33">
        <f t="shared" si="4"/>
        <v>0</v>
      </c>
      <c r="J33">
        <f t="shared" si="5"/>
        <v>0</v>
      </c>
      <c r="K33" t="str">
        <f t="shared" si="6"/>
        <v>0.000</v>
      </c>
      <c r="L33" t="str">
        <f t="shared" si="7"/>
        <v>(0.000)</v>
      </c>
    </row>
    <row r="34" spans="1:12" x14ac:dyDescent="0.25">
      <c r="A34">
        <f>[7]estimates!A34</f>
        <v>0</v>
      </c>
      <c r="B34">
        <f>[7]estimates!B34</f>
        <v>0</v>
      </c>
      <c r="C34">
        <f>[7]estimates!C34</f>
        <v>0</v>
      </c>
      <c r="D34">
        <f>[7]estimates!D34</f>
        <v>0</v>
      </c>
      <c r="E34">
        <f>[7]estimates!E34</f>
        <v>0</v>
      </c>
      <c r="F34">
        <f>[7]estimates!F34</f>
        <v>0</v>
      </c>
      <c r="G34">
        <f>[7]estimates!G34</f>
        <v>0</v>
      </c>
      <c r="I34">
        <f t="shared" si="4"/>
        <v>0</v>
      </c>
      <c r="J34">
        <f t="shared" si="5"/>
        <v>0</v>
      </c>
      <c r="K34" t="str">
        <f t="shared" si="6"/>
        <v>0.000</v>
      </c>
      <c r="L34" t="str">
        <f t="shared" si="7"/>
        <v>(0.000)</v>
      </c>
    </row>
    <row r="35" spans="1:12" x14ac:dyDescent="0.25">
      <c r="A35">
        <f>[7]estimates!A35</f>
        <v>0</v>
      </c>
      <c r="B35">
        <f>[7]estimates!B35</f>
        <v>0</v>
      </c>
      <c r="C35">
        <f>[7]estimates!C35</f>
        <v>0</v>
      </c>
      <c r="D35">
        <f>[7]estimates!D35</f>
        <v>0</v>
      </c>
      <c r="E35">
        <f>[7]estimates!E35</f>
        <v>0</v>
      </c>
      <c r="F35">
        <f>[7]estimates!F35</f>
        <v>0</v>
      </c>
      <c r="G35">
        <f>[7]estimates!G35</f>
        <v>0</v>
      </c>
      <c r="I35">
        <f t="shared" si="4"/>
        <v>0</v>
      </c>
      <c r="J35">
        <f t="shared" si="5"/>
        <v>0</v>
      </c>
      <c r="K35" t="str">
        <f t="shared" si="6"/>
        <v>0.000</v>
      </c>
      <c r="L35" t="str">
        <f t="shared" si="7"/>
        <v>(0.000)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831FE-192C-4491-A4FE-066B5F9E72E8}">
  <dimension ref="A1:L44"/>
  <sheetViews>
    <sheetView topLeftCell="A2" workbookViewId="0">
      <selection activeCell="O16" sqref="O16"/>
    </sheetView>
  </sheetViews>
  <sheetFormatPr defaultRowHeight="15" x14ac:dyDescent="0.25"/>
  <cols>
    <col min="3" max="3" width="17.5703125" customWidth="1"/>
    <col min="10" max="10" width="17.140625" customWidth="1"/>
  </cols>
  <sheetData>
    <row r="1" spans="1:12" x14ac:dyDescent="0.25">
      <c r="A1">
        <f>[2]estimates!A1</f>
        <v>0</v>
      </c>
      <c r="B1" t="str">
        <f>[2]estimates!B1</f>
        <v>coeficient</v>
      </c>
      <c r="C1" t="str">
        <f>[2]estimates!C1</f>
        <v>var. name</v>
      </c>
      <c r="D1" t="str">
        <f>[2]estimates!D1</f>
        <v>coefficient</v>
      </c>
      <c r="E1" t="str">
        <f>[2]estimates!E1</f>
        <v>s.e.</v>
      </c>
      <c r="F1" t="str">
        <f>[2]estimates!F1</f>
        <v>t-stat</v>
      </c>
      <c r="G1" t="str">
        <f>[2]estimates!G1</f>
        <v>sig</v>
      </c>
      <c r="I1" t="s">
        <v>0</v>
      </c>
      <c r="J1" t="s">
        <v>1</v>
      </c>
      <c r="K1" t="s">
        <v>2</v>
      </c>
      <c r="L1" t="s">
        <v>3</v>
      </c>
    </row>
    <row r="2" spans="1:12" x14ac:dyDescent="0.25">
      <c r="A2">
        <f>[2]estimates!A2</f>
        <v>0</v>
      </c>
      <c r="B2" t="str">
        <f>[2]estimates!B2</f>
        <v>betaBar</v>
      </c>
      <c r="C2" t="str">
        <f>[2]estimates!C2</f>
        <v>brand_Aquafresh</v>
      </c>
      <c r="D2">
        <f>[2]estimates!D2</f>
        <v>-1.2560026054302269</v>
      </c>
      <c r="E2">
        <f>[2]estimates!E2</f>
        <v>5.2148680059384861E-2</v>
      </c>
      <c r="F2">
        <f>[2]estimates!F2</f>
        <v>-24.085031567432601</v>
      </c>
      <c r="G2" t="str">
        <f>[2]estimates!G2</f>
        <v>***</v>
      </c>
      <c r="I2" t="str">
        <f>B2</f>
        <v>betaBar</v>
      </c>
      <c r="J2" t="str">
        <f>C2</f>
        <v>brand_Aquafresh</v>
      </c>
      <c r="K2" t="str">
        <f>TEXT(D2,"0.000")&amp;IF(G2&lt;&gt;0,G2,"")</f>
        <v>-1.256***</v>
      </c>
      <c r="L2" t="str">
        <f>"("&amp;TEXT(E2,"0.000")&amp;")"</f>
        <v>(0.052)</v>
      </c>
    </row>
    <row r="3" spans="1:12" x14ac:dyDescent="0.25">
      <c r="A3">
        <f>[2]estimates!A3</f>
        <v>1</v>
      </c>
      <c r="B3" t="str">
        <f>[2]estimates!B3</f>
        <v>betaBar</v>
      </c>
      <c r="C3" t="str">
        <f>[2]estimates!C3</f>
        <v>brand_Colgate</v>
      </c>
      <c r="D3">
        <f>[2]estimates!D3</f>
        <v>1.377985607976173</v>
      </c>
      <c r="E3">
        <f>[2]estimates!E3</f>
        <v>8.0920001374245848E-2</v>
      </c>
      <c r="F3">
        <f>[2]estimates!F3</f>
        <v>17.028986462854171</v>
      </c>
      <c r="G3" t="str">
        <f>[2]estimates!G3</f>
        <v>***</v>
      </c>
      <c r="I3" t="str">
        <f t="shared" ref="I3:J18" si="0">B3</f>
        <v>betaBar</v>
      </c>
      <c r="J3" t="str">
        <f t="shared" si="0"/>
        <v>brand_Colgate</v>
      </c>
      <c r="K3" t="str">
        <f t="shared" ref="K3:K23" si="1">TEXT(D3,"0.000")&amp;IF(G3&lt;&gt;0,G3,"")</f>
        <v>1.378***</v>
      </c>
      <c r="L3" t="str">
        <f t="shared" ref="L3:L23" si="2">"("&amp;TEXT(E3,"0.000")&amp;")"</f>
        <v>(0.081)</v>
      </c>
    </row>
    <row r="4" spans="1:12" x14ac:dyDescent="0.25">
      <c r="A4">
        <f>[2]estimates!A4</f>
        <v>2</v>
      </c>
      <c r="B4" t="str">
        <f>[2]estimates!B4</f>
        <v>betaBar</v>
      </c>
      <c r="C4" t="str">
        <f>[2]estimates!C4</f>
        <v>brand_Sensodyne</v>
      </c>
      <c r="D4">
        <f>[2]estimates!D4</f>
        <v>-1.3301843127918549</v>
      </c>
      <c r="E4">
        <f>[2]estimates!E4</f>
        <v>0.14153322863307721</v>
      </c>
      <c r="F4">
        <f>[2]estimates!F4</f>
        <v>-9.3983888139818959</v>
      </c>
      <c r="G4" t="str">
        <f>[2]estimates!G4</f>
        <v>***</v>
      </c>
      <c r="I4" t="str">
        <f t="shared" si="0"/>
        <v>betaBar</v>
      </c>
      <c r="J4" t="str">
        <f t="shared" si="0"/>
        <v>brand_Sensodyne</v>
      </c>
      <c r="K4" t="str">
        <f t="shared" si="1"/>
        <v>-1.330***</v>
      </c>
      <c r="L4" t="str">
        <f t="shared" si="2"/>
        <v>(0.142)</v>
      </c>
    </row>
    <row r="5" spans="1:12" x14ac:dyDescent="0.25">
      <c r="A5">
        <f>[2]estimates!A5</f>
        <v>3</v>
      </c>
      <c r="B5" t="str">
        <f>[2]estimates!B5</f>
        <v>betaBar</v>
      </c>
      <c r="C5" t="str">
        <f>[2]estimates!C5</f>
        <v>mint</v>
      </c>
      <c r="D5">
        <f>[2]estimates!D5</f>
        <v>0.55402026674230098</v>
      </c>
      <c r="E5">
        <f>[2]estimates!E5</f>
        <v>4.4868328520698643E-2</v>
      </c>
      <c r="F5">
        <f>[2]estimates!F5</f>
        <v>12.34769123362196</v>
      </c>
      <c r="G5" t="str">
        <f>[2]estimates!G5</f>
        <v>***</v>
      </c>
      <c r="I5" t="str">
        <f t="shared" si="0"/>
        <v>betaBar</v>
      </c>
      <c r="J5" t="str">
        <f t="shared" si="0"/>
        <v>mint</v>
      </c>
      <c r="K5" t="str">
        <f t="shared" si="1"/>
        <v>0.554***</v>
      </c>
      <c r="L5" t="str">
        <f t="shared" si="2"/>
        <v>(0.045)</v>
      </c>
    </row>
    <row r="6" spans="1:12" x14ac:dyDescent="0.25">
      <c r="A6">
        <f>[2]estimates!A6</f>
        <v>4</v>
      </c>
      <c r="B6" t="str">
        <f>[2]estimates!B6</f>
        <v>betaBar</v>
      </c>
      <c r="C6" t="str">
        <f>[2]estimates!C6</f>
        <v>white</v>
      </c>
      <c r="D6">
        <f>[2]estimates!D6</f>
        <v>-2.887225500501156</v>
      </c>
      <c r="E6">
        <f>[2]estimates!E6</f>
        <v>6.0651829035854539E-2</v>
      </c>
      <c r="F6">
        <f>[2]estimates!F6</f>
        <v>-47.603271762742096</v>
      </c>
      <c r="G6" t="str">
        <f>[2]estimates!G6</f>
        <v>***</v>
      </c>
      <c r="I6" t="str">
        <f t="shared" si="0"/>
        <v>betaBar</v>
      </c>
      <c r="J6" t="str">
        <f t="shared" si="0"/>
        <v>white</v>
      </c>
      <c r="K6" t="str">
        <f t="shared" si="1"/>
        <v>-2.887***</v>
      </c>
      <c r="L6" t="str">
        <f t="shared" si="2"/>
        <v>(0.061)</v>
      </c>
    </row>
    <row r="7" spans="1:12" x14ac:dyDescent="0.25">
      <c r="A7">
        <f>[2]estimates!A7</f>
        <v>5</v>
      </c>
      <c r="B7" t="str">
        <f>[2]estimates!B7</f>
        <v>betaBar</v>
      </c>
      <c r="C7" t="str">
        <f>[2]estimates!C7</f>
        <v>fluoride</v>
      </c>
      <c r="D7">
        <f>[2]estimates!D7</f>
        <v>-0.76692583700956329</v>
      </c>
      <c r="E7">
        <f>[2]estimates!E7</f>
        <v>2.486791315894683E-2</v>
      </c>
      <c r="F7">
        <f>[2]estimates!F7</f>
        <v>-30.83997567900639</v>
      </c>
      <c r="G7" t="str">
        <f>[2]estimates!G7</f>
        <v>***</v>
      </c>
      <c r="I7" t="str">
        <f t="shared" si="0"/>
        <v>betaBar</v>
      </c>
      <c r="J7" t="str">
        <f t="shared" si="0"/>
        <v>fluoride</v>
      </c>
      <c r="K7" t="str">
        <f t="shared" si="1"/>
        <v>-0.767***</v>
      </c>
      <c r="L7" t="str">
        <f t="shared" si="2"/>
        <v>(0.025)</v>
      </c>
    </row>
    <row r="8" spans="1:12" x14ac:dyDescent="0.25">
      <c r="A8">
        <f>[2]estimates!A8</f>
        <v>6</v>
      </c>
      <c r="B8" t="str">
        <f>[2]estimates!B8</f>
        <v>betaBar</v>
      </c>
      <c r="C8" t="str">
        <f>[2]estimates!C8</f>
        <v>kids</v>
      </c>
      <c r="D8">
        <f>[2]estimates!D8</f>
        <v>-1.992883402501437</v>
      </c>
      <c r="E8">
        <f>[2]estimates!E8</f>
        <v>0.16385826655268121</v>
      </c>
      <c r="F8">
        <f>[2]estimates!F8</f>
        <v>-12.162239015635601</v>
      </c>
      <c r="G8" t="str">
        <f>[2]estimates!G8</f>
        <v>***</v>
      </c>
      <c r="I8" t="str">
        <f t="shared" si="0"/>
        <v>betaBar</v>
      </c>
      <c r="J8" t="str">
        <f t="shared" si="0"/>
        <v>kids</v>
      </c>
      <c r="K8" t="str">
        <f t="shared" si="1"/>
        <v>-1.993***</v>
      </c>
      <c r="L8" t="str">
        <f t="shared" si="2"/>
        <v>(0.164)</v>
      </c>
    </row>
    <row r="9" spans="1:12" x14ac:dyDescent="0.25">
      <c r="A9">
        <f>[2]estimates!A9</f>
        <v>7</v>
      </c>
      <c r="B9" t="str">
        <f>[2]estimates!B9</f>
        <v>betaBar</v>
      </c>
      <c r="C9" t="str">
        <f>[2]estimates!C9</f>
        <v>sizeNorm</v>
      </c>
      <c r="D9">
        <f>[2]estimates!D9</f>
        <v>-3.354341789852664</v>
      </c>
      <c r="E9">
        <f>[2]estimates!E9</f>
        <v>7.299713814330834E-2</v>
      </c>
      <c r="F9">
        <f>[2]estimates!F9</f>
        <v>-45.951689000018114</v>
      </c>
      <c r="G9" t="str">
        <f>[2]estimates!G9</f>
        <v>***</v>
      </c>
      <c r="I9" t="str">
        <f t="shared" si="0"/>
        <v>betaBar</v>
      </c>
      <c r="J9" t="str">
        <f t="shared" si="0"/>
        <v>sizeNorm</v>
      </c>
      <c r="K9" t="str">
        <f t="shared" si="1"/>
        <v>-3.354***</v>
      </c>
      <c r="L9" t="str">
        <f t="shared" si="2"/>
        <v>(0.073)</v>
      </c>
    </row>
    <row r="10" spans="1:12" x14ac:dyDescent="0.25">
      <c r="A10">
        <f>[2]estimates!A10</f>
        <v>8</v>
      </c>
      <c r="B10" t="str">
        <f>[2]estimates!B10</f>
        <v>betaBar</v>
      </c>
      <c r="C10" t="str">
        <f>[2]estimates!C10</f>
        <v>discount</v>
      </c>
      <c r="D10">
        <f>[2]estimates!D10</f>
        <v>0.45418113191105092</v>
      </c>
      <c r="E10">
        <f>[2]estimates!E10</f>
        <v>0.1124283312273085</v>
      </c>
      <c r="F10">
        <f>[2]estimates!F10</f>
        <v>4.039739156074317</v>
      </c>
      <c r="G10" t="str">
        <f>[2]estimates!G10</f>
        <v>***</v>
      </c>
      <c r="I10" t="str">
        <f t="shared" si="0"/>
        <v>betaBar</v>
      </c>
      <c r="J10" t="str">
        <f t="shared" si="0"/>
        <v>discount</v>
      </c>
      <c r="K10" t="str">
        <f t="shared" si="1"/>
        <v>0.454***</v>
      </c>
      <c r="L10" t="str">
        <f t="shared" si="2"/>
        <v>(0.112)</v>
      </c>
    </row>
    <row r="11" spans="1:12" x14ac:dyDescent="0.25">
      <c r="A11">
        <f>[2]estimates!A11</f>
        <v>9</v>
      </c>
      <c r="B11" t="str">
        <f>[2]estimates!B11</f>
        <v>betaBar</v>
      </c>
      <c r="C11" t="str">
        <f>[2]estimates!C11</f>
        <v>familypack</v>
      </c>
      <c r="D11">
        <f>[2]estimates!D11</f>
        <v>0.46257059144963492</v>
      </c>
      <c r="E11">
        <f>[2]estimates!E11</f>
        <v>0.10023454598684491</v>
      </c>
      <c r="F11">
        <f>[2]estimates!F11</f>
        <v>4.6148818942158343</v>
      </c>
      <c r="G11" t="str">
        <f>[2]estimates!G11</f>
        <v>***</v>
      </c>
      <c r="I11" t="str">
        <f t="shared" si="0"/>
        <v>betaBar</v>
      </c>
      <c r="J11" t="str">
        <f t="shared" si="0"/>
        <v>familypack</v>
      </c>
      <c r="K11" t="str">
        <f t="shared" si="1"/>
        <v>0.463***</v>
      </c>
      <c r="L11" t="str">
        <f t="shared" si="2"/>
        <v>(0.100)</v>
      </c>
    </row>
    <row r="12" spans="1:12" x14ac:dyDescent="0.25">
      <c r="A12">
        <f>[2]estimates!A12</f>
        <v>10</v>
      </c>
      <c r="B12" t="str">
        <f>[2]estimates!B12</f>
        <v>betaBar</v>
      </c>
      <c r="C12" t="str">
        <f>[2]estimates!C12</f>
        <v>priceperoz</v>
      </c>
      <c r="D12">
        <f>[2]estimates!D12</f>
        <v>-31.980000117579749</v>
      </c>
      <c r="E12">
        <f>[2]estimates!E12</f>
        <v>1.718243533258534</v>
      </c>
      <c r="F12">
        <f>[2]estimates!F12</f>
        <v>-18.612029958833499</v>
      </c>
      <c r="G12" t="str">
        <f>[2]estimates!G12</f>
        <v>***</v>
      </c>
      <c r="I12" t="str">
        <f t="shared" si="0"/>
        <v>betaBar</v>
      </c>
      <c r="J12" t="str">
        <f t="shared" si="0"/>
        <v>priceperoz</v>
      </c>
      <c r="K12" t="str">
        <f t="shared" si="1"/>
        <v>-31.980***</v>
      </c>
      <c r="L12" t="str">
        <f t="shared" si="2"/>
        <v>(1.718)</v>
      </c>
    </row>
    <row r="13" spans="1:12" x14ac:dyDescent="0.25">
      <c r="A13">
        <f>[2]estimates!A13</f>
        <v>11</v>
      </c>
      <c r="B13" t="str">
        <f>[2]estimates!B13</f>
        <v>betaO</v>
      </c>
      <c r="C13" t="str">
        <f>[2]estimates!C13</f>
        <v>priceperoz_inc</v>
      </c>
      <c r="D13">
        <f>[2]estimates!D13</f>
        <v>15.34450315892069</v>
      </c>
      <c r="E13">
        <f>[2]estimates!E13</f>
        <v>6.4910257588613716</v>
      </c>
      <c r="F13">
        <f>[2]estimates!F13</f>
        <v>2.3639565962240709</v>
      </c>
      <c r="G13" t="str">
        <f>[2]estimates!G13</f>
        <v>**</v>
      </c>
      <c r="I13" t="str">
        <f t="shared" si="0"/>
        <v>betaO</v>
      </c>
      <c r="J13" t="str">
        <f t="shared" si="0"/>
        <v>priceperoz_inc</v>
      </c>
      <c r="K13" t="str">
        <f t="shared" si="1"/>
        <v>15.345**</v>
      </c>
      <c r="L13" t="str">
        <f t="shared" si="2"/>
        <v>(6.491)</v>
      </c>
    </row>
    <row r="14" spans="1:12" x14ac:dyDescent="0.25">
      <c r="A14">
        <f>[2]estimates!A14</f>
        <v>12</v>
      </c>
      <c r="B14" t="str">
        <f>[2]estimates!B14</f>
        <v>betaO</v>
      </c>
      <c r="C14" t="str">
        <f>[2]estimates!C14</f>
        <v>mint_purchase_InStore</v>
      </c>
      <c r="D14">
        <f>[2]estimates!D14</f>
        <v>-1.289174434142613</v>
      </c>
      <c r="E14">
        <f>[2]estimates!E14</f>
        <v>9.8888123141880863E-2</v>
      </c>
      <c r="F14">
        <f>[2]estimates!F14</f>
        <v>-13.036696351218589</v>
      </c>
      <c r="G14" t="str">
        <f>[2]estimates!G14</f>
        <v>***</v>
      </c>
      <c r="I14" t="str">
        <f t="shared" si="0"/>
        <v>betaO</v>
      </c>
      <c r="J14" t="str">
        <f t="shared" si="0"/>
        <v>mint_purchase_InStore</v>
      </c>
      <c r="K14" t="str">
        <f t="shared" si="1"/>
        <v>-1.289***</v>
      </c>
      <c r="L14" t="str">
        <f t="shared" si="2"/>
        <v>(0.099)</v>
      </c>
    </row>
    <row r="15" spans="1:12" x14ac:dyDescent="0.25">
      <c r="A15">
        <f>[2]estimates!A15</f>
        <v>13</v>
      </c>
      <c r="B15" t="str">
        <f>[2]estimates!B15</f>
        <v>betaO</v>
      </c>
      <c r="C15" t="str">
        <f>[2]estimates!C15</f>
        <v>fluoride_purchase_InStore</v>
      </c>
      <c r="D15">
        <f>[2]estimates!D15</f>
        <v>0.27427744014991529</v>
      </c>
      <c r="E15">
        <f>[2]estimates!E15</f>
        <v>1.6346119462368799E-2</v>
      </c>
      <c r="F15">
        <f>[2]estimates!F15</f>
        <v>16.779361045374891</v>
      </c>
      <c r="G15" t="str">
        <f>[2]estimates!G15</f>
        <v>***</v>
      </c>
      <c r="I15" t="str">
        <f t="shared" si="0"/>
        <v>betaO</v>
      </c>
      <c r="J15" t="str">
        <f t="shared" si="0"/>
        <v>fluoride_purchase_InStore</v>
      </c>
      <c r="K15" t="str">
        <f t="shared" si="1"/>
        <v>0.274***</v>
      </c>
      <c r="L15" t="str">
        <f t="shared" si="2"/>
        <v>(0.016)</v>
      </c>
    </row>
    <row r="16" spans="1:12" x14ac:dyDescent="0.25">
      <c r="A16">
        <f>[2]estimates!A16</f>
        <v>14</v>
      </c>
      <c r="B16" t="str">
        <f>[2]estimates!B16</f>
        <v>betaO</v>
      </c>
      <c r="C16" t="str">
        <f>[2]estimates!C16</f>
        <v>kids_purchase_InStore</v>
      </c>
      <c r="D16">
        <f>[2]estimates!D16</f>
        <v>-1.164048695885836</v>
      </c>
      <c r="E16">
        <f>[2]estimates!E16</f>
        <v>6.8962847246505671E-2</v>
      </c>
      <c r="F16">
        <f>[2]estimates!F16</f>
        <v>-16.879359573495829</v>
      </c>
      <c r="G16" t="str">
        <f>[2]estimates!G16</f>
        <v>***</v>
      </c>
      <c r="I16" t="str">
        <f t="shared" si="0"/>
        <v>betaO</v>
      </c>
      <c r="J16" t="str">
        <f t="shared" si="0"/>
        <v>kids_purchase_InStore</v>
      </c>
      <c r="K16" t="str">
        <f t="shared" si="1"/>
        <v>-1.164***</v>
      </c>
      <c r="L16" t="str">
        <f t="shared" si="2"/>
        <v>(0.069)</v>
      </c>
    </row>
    <row r="17" spans="1:12" x14ac:dyDescent="0.25">
      <c r="A17">
        <f>[2]estimates!A17</f>
        <v>15</v>
      </c>
      <c r="B17" t="str">
        <f>[2]estimates!B17</f>
        <v>betaO</v>
      </c>
      <c r="C17" t="str">
        <f>[2]estimates!C17</f>
        <v>sizeNorm_purchase_InStore</v>
      </c>
      <c r="D17">
        <f>[2]estimates!D17</f>
        <v>7.8359606581977388E-3</v>
      </c>
      <c r="E17">
        <f>[2]estimates!E17</f>
        <v>0.13312750214329211</v>
      </c>
      <c r="F17">
        <f>[2]estimates!F17</f>
        <v>5.886056999524774E-2</v>
      </c>
      <c r="G17">
        <f>[2]estimates!G17</f>
        <v>0</v>
      </c>
      <c r="I17" t="str">
        <f t="shared" si="0"/>
        <v>betaO</v>
      </c>
      <c r="J17" t="str">
        <f t="shared" si="0"/>
        <v>sizeNorm_purchase_InStore</v>
      </c>
      <c r="K17" t="str">
        <f t="shared" si="1"/>
        <v>0.008</v>
      </c>
      <c r="L17" t="str">
        <f t="shared" si="2"/>
        <v>(0.133)</v>
      </c>
    </row>
    <row r="18" spans="1:12" x14ac:dyDescent="0.25">
      <c r="A18">
        <f>[2]estimates!A18</f>
        <v>16</v>
      </c>
      <c r="B18" t="str">
        <f>[2]estimates!B18</f>
        <v>betaO</v>
      </c>
      <c r="C18" t="str">
        <f>[2]estimates!C18</f>
        <v>discount_purchase_InStore</v>
      </c>
      <c r="D18">
        <f>[2]estimates!D18</f>
        <v>-0.24646221886049691</v>
      </c>
      <c r="E18">
        <f>[2]estimates!E18</f>
        <v>1.5517869600226671E-2</v>
      </c>
      <c r="F18">
        <f>[2]estimates!F18</f>
        <v>-15.88247776337138</v>
      </c>
      <c r="G18" t="str">
        <f>[2]estimates!G18</f>
        <v>***</v>
      </c>
      <c r="I18" t="str">
        <f t="shared" si="0"/>
        <v>betaO</v>
      </c>
      <c r="J18" t="str">
        <f t="shared" si="0"/>
        <v>discount_purchase_InStore</v>
      </c>
      <c r="K18" t="str">
        <f t="shared" si="1"/>
        <v>-0.246***</v>
      </c>
      <c r="L18" t="str">
        <f t="shared" si="2"/>
        <v>(0.016)</v>
      </c>
    </row>
    <row r="19" spans="1:12" x14ac:dyDescent="0.25">
      <c r="A19">
        <f>[2]estimates!A19</f>
        <v>17</v>
      </c>
      <c r="B19" t="str">
        <f>[2]estimates!B19</f>
        <v>betaU</v>
      </c>
      <c r="C19" t="str">
        <f>[2]estimates!C19</f>
        <v>brand_Aquafresh</v>
      </c>
      <c r="D19">
        <f>[2]estimates!D19</f>
        <v>0.67872717722266784</v>
      </c>
      <c r="E19">
        <f>[2]estimates!E19</f>
        <v>0.34110730838185588</v>
      </c>
      <c r="F19">
        <f>[2]estimates!F19</f>
        <v>1.989776121896691</v>
      </c>
      <c r="G19" t="str">
        <f>[2]estimates!G19</f>
        <v>**</v>
      </c>
      <c r="I19" t="str">
        <f t="shared" ref="I19:J23" si="3">B19</f>
        <v>betaU</v>
      </c>
      <c r="J19" t="str">
        <f t="shared" si="3"/>
        <v>brand_Aquafresh</v>
      </c>
      <c r="K19" t="str">
        <f t="shared" si="1"/>
        <v>0.679**</v>
      </c>
      <c r="L19" t="str">
        <f t="shared" si="2"/>
        <v>(0.341)</v>
      </c>
    </row>
    <row r="20" spans="1:12" x14ac:dyDescent="0.25">
      <c r="A20">
        <f>[2]estimates!A20</f>
        <v>18</v>
      </c>
      <c r="B20" t="str">
        <f>[2]estimates!B20</f>
        <v>betaU</v>
      </c>
      <c r="C20" t="str">
        <f>[2]estimates!C20</f>
        <v>brand_Colgate</v>
      </c>
      <c r="D20">
        <f>[2]estimates!D20</f>
        <v>-0.1970286703691416</v>
      </c>
      <c r="E20">
        <f>[2]estimates!E20</f>
        <v>1.210398517813158</v>
      </c>
      <c r="F20">
        <f>[2]estimates!F20</f>
        <v>-0.16277999970217721</v>
      </c>
      <c r="G20">
        <f>[2]estimates!G20</f>
        <v>0</v>
      </c>
      <c r="I20" t="str">
        <f t="shared" si="3"/>
        <v>betaU</v>
      </c>
      <c r="J20" t="str">
        <f t="shared" si="3"/>
        <v>brand_Colgate</v>
      </c>
      <c r="K20" t="str">
        <f t="shared" si="1"/>
        <v>-0.197</v>
      </c>
      <c r="L20" t="str">
        <f t="shared" si="2"/>
        <v>(1.210)</v>
      </c>
    </row>
    <row r="21" spans="1:12" x14ac:dyDescent="0.25">
      <c r="A21">
        <f>[2]estimates!A21</f>
        <v>19</v>
      </c>
      <c r="B21" t="str">
        <f>[2]estimates!B21</f>
        <v>betaU</v>
      </c>
      <c r="C21" t="str">
        <f>[2]estimates!C21</f>
        <v>brand_Sensodyne</v>
      </c>
      <c r="D21">
        <f>[2]estimates!D21</f>
        <v>-2.1580858359272939</v>
      </c>
      <c r="E21">
        <f>[2]estimates!E21</f>
        <v>0.31938004808918491</v>
      </c>
      <c r="F21">
        <f>[2]estimates!F21</f>
        <v>-6.7571091207446434</v>
      </c>
      <c r="G21" t="str">
        <f>[2]estimates!G21</f>
        <v>***</v>
      </c>
      <c r="I21" t="str">
        <f t="shared" si="3"/>
        <v>betaU</v>
      </c>
      <c r="J21" t="str">
        <f t="shared" si="3"/>
        <v>brand_Sensodyne</v>
      </c>
      <c r="K21" t="str">
        <f t="shared" si="1"/>
        <v>-2.158***</v>
      </c>
      <c r="L21" t="str">
        <f t="shared" si="2"/>
        <v>(0.319)</v>
      </c>
    </row>
    <row r="22" spans="1:12" x14ac:dyDescent="0.25">
      <c r="A22">
        <f>[2]estimates!A22</f>
        <v>20</v>
      </c>
      <c r="B22" t="str">
        <f>[2]estimates!B22</f>
        <v>betaU</v>
      </c>
      <c r="C22" t="str">
        <f>[2]estimates!C22</f>
        <v>mint</v>
      </c>
      <c r="D22">
        <f>[2]estimates!D22</f>
        <v>0.81347359116013529</v>
      </c>
      <c r="E22">
        <f>[2]estimates!E22</f>
        <v>0.33276267422681338</v>
      </c>
      <c r="F22">
        <f>[2]estimates!F22</f>
        <v>2.444605883307891</v>
      </c>
      <c r="G22" t="str">
        <f>[2]estimates!G22</f>
        <v>**</v>
      </c>
      <c r="I22" t="str">
        <f t="shared" si="3"/>
        <v>betaU</v>
      </c>
      <c r="J22" t="str">
        <f t="shared" si="3"/>
        <v>mint</v>
      </c>
      <c r="K22" t="str">
        <f t="shared" si="1"/>
        <v>0.813**</v>
      </c>
      <c r="L22" t="str">
        <f t="shared" si="2"/>
        <v>(0.333)</v>
      </c>
    </row>
    <row r="23" spans="1:12" x14ac:dyDescent="0.25">
      <c r="A23">
        <f>[2]estimates!A23</f>
        <v>21</v>
      </c>
      <c r="B23" t="str">
        <f>[2]estimates!B23</f>
        <v>betaU</v>
      </c>
      <c r="C23" t="str">
        <f>[2]estimates!C23</f>
        <v>white</v>
      </c>
      <c r="D23">
        <f>[2]estimates!D23</f>
        <v>-9.9987501753740951E-2</v>
      </c>
      <c r="E23">
        <f>[2]estimates!E23</f>
        <v>0.55740282844860778</v>
      </c>
      <c r="F23">
        <f>[2]estimates!F23</f>
        <v>-0.17938104482180561</v>
      </c>
      <c r="G23">
        <f>[2]estimates!G23</f>
        <v>0</v>
      </c>
      <c r="I23" t="str">
        <f t="shared" si="3"/>
        <v>betaU</v>
      </c>
      <c r="J23" t="str">
        <f t="shared" si="3"/>
        <v>white</v>
      </c>
      <c r="K23" t="str">
        <f t="shared" si="1"/>
        <v>-0.100</v>
      </c>
      <c r="L23" t="str">
        <f t="shared" si="2"/>
        <v>(0.557)</v>
      </c>
    </row>
    <row r="24" spans="1:12" x14ac:dyDescent="0.25">
      <c r="A24">
        <f>[2]estimates!A24</f>
        <v>22</v>
      </c>
      <c r="B24" t="str">
        <f>[2]estimates!B24</f>
        <v>betaU</v>
      </c>
      <c r="C24" t="str">
        <f>[2]estimates!C24</f>
        <v>fluoride</v>
      </c>
      <c r="D24">
        <f>[2]estimates!D24</f>
        <v>0.42141457696654488</v>
      </c>
      <c r="E24">
        <f>[2]estimates!E24</f>
        <v>0.40895033343675319</v>
      </c>
      <c r="F24">
        <f>[2]estimates!F24</f>
        <v>1.030478624201242</v>
      </c>
      <c r="G24">
        <f>[2]estimates!G24</f>
        <v>0</v>
      </c>
      <c r="I24" t="str">
        <f t="shared" ref="I24:I33" si="4">B24</f>
        <v>betaU</v>
      </c>
      <c r="J24" t="str">
        <f t="shared" ref="J24:J33" si="5">C24</f>
        <v>fluoride</v>
      </c>
      <c r="K24" t="str">
        <f t="shared" ref="K24:K33" si="6">TEXT(D24,"0.000")&amp;IF(G24&lt;&gt;0,G24,"")</f>
        <v>0.421</v>
      </c>
      <c r="L24" t="str">
        <f t="shared" ref="L24:L33" si="7">"("&amp;TEXT(E24,"0.000")&amp;")"</f>
        <v>(0.409)</v>
      </c>
    </row>
    <row r="25" spans="1:12" x14ac:dyDescent="0.25">
      <c r="A25">
        <f>[2]estimates!A25</f>
        <v>23</v>
      </c>
      <c r="B25" t="str">
        <f>[2]estimates!B25</f>
        <v>betaU</v>
      </c>
      <c r="C25" t="str">
        <f>[2]estimates!C25</f>
        <v>kids</v>
      </c>
      <c r="D25">
        <f>[2]estimates!D25</f>
        <v>-0.2291542650938112</v>
      </c>
      <c r="E25">
        <f>[2]estimates!E25</f>
        <v>0.24760647078797529</v>
      </c>
      <c r="F25">
        <f>[2]estimates!F25</f>
        <v>-0.92547769193816942</v>
      </c>
      <c r="G25">
        <f>[2]estimates!G25</f>
        <v>0</v>
      </c>
      <c r="I25" t="str">
        <f t="shared" si="4"/>
        <v>betaU</v>
      </c>
      <c r="J25" t="str">
        <f t="shared" si="5"/>
        <v>kids</v>
      </c>
      <c r="K25" t="str">
        <f t="shared" si="6"/>
        <v>-0.229</v>
      </c>
      <c r="L25" t="str">
        <f t="shared" si="7"/>
        <v>(0.248)</v>
      </c>
    </row>
    <row r="26" spans="1:12" x14ac:dyDescent="0.25">
      <c r="A26">
        <f>[2]estimates!A26</f>
        <v>24</v>
      </c>
      <c r="B26" t="str">
        <f>[2]estimates!B26</f>
        <v>betaU</v>
      </c>
      <c r="C26" t="str">
        <f>[2]estimates!C26</f>
        <v>sizeNorm</v>
      </c>
      <c r="D26">
        <f>[2]estimates!D26</f>
        <v>0.86120059723630571</v>
      </c>
      <c r="E26">
        <f>[2]estimates!E26</f>
        <v>0.81385249646993163</v>
      </c>
      <c r="F26">
        <f>[2]estimates!F26</f>
        <v>1.058177742246593</v>
      </c>
      <c r="G26">
        <f>[2]estimates!G26</f>
        <v>0</v>
      </c>
      <c r="I26" t="str">
        <f t="shared" si="4"/>
        <v>betaU</v>
      </c>
      <c r="J26" t="str">
        <f t="shared" si="5"/>
        <v>sizeNorm</v>
      </c>
      <c r="K26" t="str">
        <f t="shared" si="6"/>
        <v>0.861</v>
      </c>
      <c r="L26" t="str">
        <f t="shared" si="7"/>
        <v>(0.814)</v>
      </c>
    </row>
    <row r="27" spans="1:12" x14ac:dyDescent="0.25">
      <c r="A27">
        <f>[2]estimates!A27</f>
        <v>25</v>
      </c>
      <c r="B27" t="str">
        <f>[2]estimates!B27</f>
        <v>betaU</v>
      </c>
      <c r="C27" t="str">
        <f>[2]estimates!C27</f>
        <v>discount</v>
      </c>
      <c r="D27">
        <f>[2]estimates!D27</f>
        <v>-1.3339121871080459</v>
      </c>
      <c r="E27">
        <f>[2]estimates!E27</f>
        <v>0.41682952565587889</v>
      </c>
      <c r="F27">
        <f>[2]estimates!F27</f>
        <v>-3.2001384379120998</v>
      </c>
      <c r="G27" t="str">
        <f>[2]estimates!G27</f>
        <v>***</v>
      </c>
      <c r="I27" t="str">
        <f t="shared" si="4"/>
        <v>betaU</v>
      </c>
      <c r="J27" t="str">
        <f t="shared" si="5"/>
        <v>discount</v>
      </c>
      <c r="K27" t="str">
        <f t="shared" si="6"/>
        <v>-1.334***</v>
      </c>
      <c r="L27" t="str">
        <f t="shared" si="7"/>
        <v>(0.417)</v>
      </c>
    </row>
    <row r="28" spans="1:12" x14ac:dyDescent="0.25">
      <c r="A28">
        <f>[2]estimates!A28</f>
        <v>26</v>
      </c>
      <c r="B28" t="str">
        <f>[2]estimates!B28</f>
        <v>betaU</v>
      </c>
      <c r="C28" t="str">
        <f>[2]estimates!C28</f>
        <v>familypack</v>
      </c>
      <c r="D28">
        <f>[2]estimates!D28</f>
        <v>0.85521908977449967</v>
      </c>
      <c r="E28">
        <f>[2]estimates!E28</f>
        <v>0.34643979198462482</v>
      </c>
      <c r="F28">
        <f>[2]estimates!F28</f>
        <v>2.4685937053456461</v>
      </c>
      <c r="G28" t="str">
        <f>[2]estimates!G28</f>
        <v>**</v>
      </c>
      <c r="I28" t="str">
        <f t="shared" si="4"/>
        <v>betaU</v>
      </c>
      <c r="J28" t="str">
        <f t="shared" si="5"/>
        <v>familypack</v>
      </c>
      <c r="K28" t="str">
        <f t="shared" si="6"/>
        <v>0.855**</v>
      </c>
      <c r="L28" t="str">
        <f t="shared" si="7"/>
        <v>(0.346)</v>
      </c>
    </row>
    <row r="29" spans="1:12" x14ac:dyDescent="0.25">
      <c r="A29">
        <f>[2]estimates!A29</f>
        <v>27</v>
      </c>
      <c r="B29" t="str">
        <f>[2]estimates!B29</f>
        <v>betaU</v>
      </c>
      <c r="C29" t="str">
        <f>[2]estimates!C29</f>
        <v>priceperoz</v>
      </c>
      <c r="D29">
        <f>[2]estimates!D29</f>
        <v>-3.938185361703288</v>
      </c>
      <c r="E29">
        <f>[2]estimates!E29</f>
        <v>0.2585021717135762</v>
      </c>
      <c r="F29">
        <f>[2]estimates!F29</f>
        <v>-15.2346316303557</v>
      </c>
      <c r="G29" t="str">
        <f>[2]estimates!G29</f>
        <v>***</v>
      </c>
      <c r="I29" t="str">
        <f t="shared" si="4"/>
        <v>betaU</v>
      </c>
      <c r="J29" t="str">
        <f t="shared" si="5"/>
        <v>priceperoz</v>
      </c>
      <c r="K29" t="str">
        <f t="shared" si="6"/>
        <v>-3.938***</v>
      </c>
      <c r="L29" t="str">
        <f t="shared" si="7"/>
        <v>(0.259)</v>
      </c>
    </row>
    <row r="30" spans="1:12" x14ac:dyDescent="0.25">
      <c r="A30">
        <f>[2]estimates!A30</f>
        <v>0</v>
      </c>
      <c r="B30">
        <f>[2]estimates!B30</f>
        <v>0</v>
      </c>
      <c r="C30">
        <f>[2]estimates!C30</f>
        <v>0</v>
      </c>
      <c r="D30">
        <f>[2]estimates!D30</f>
        <v>0</v>
      </c>
      <c r="E30">
        <f>[2]estimates!E30</f>
        <v>0</v>
      </c>
      <c r="F30">
        <f>[2]estimates!F30</f>
        <v>0</v>
      </c>
      <c r="G30">
        <f>[2]estimates!G30</f>
        <v>0</v>
      </c>
      <c r="I30">
        <f t="shared" si="4"/>
        <v>0</v>
      </c>
      <c r="J30">
        <f t="shared" si="5"/>
        <v>0</v>
      </c>
      <c r="K30" t="str">
        <f t="shared" si="6"/>
        <v>0.000</v>
      </c>
      <c r="L30" t="str">
        <f t="shared" si="7"/>
        <v>(0.000)</v>
      </c>
    </row>
    <row r="31" spans="1:12" x14ac:dyDescent="0.25">
      <c r="A31">
        <f>[2]estimates!A31</f>
        <v>0</v>
      </c>
      <c r="B31">
        <f>[2]estimates!B31</f>
        <v>0</v>
      </c>
      <c r="C31">
        <f>[2]estimates!C31</f>
        <v>0</v>
      </c>
      <c r="D31">
        <f>[2]estimates!D31</f>
        <v>0</v>
      </c>
      <c r="E31">
        <f>[2]estimates!E31</f>
        <v>0</v>
      </c>
      <c r="F31">
        <f>[2]estimates!F31</f>
        <v>0</v>
      </c>
      <c r="G31">
        <f>[2]estimates!G31</f>
        <v>0</v>
      </c>
      <c r="I31">
        <f t="shared" si="4"/>
        <v>0</v>
      </c>
      <c r="J31">
        <f t="shared" si="5"/>
        <v>0</v>
      </c>
      <c r="K31" t="str">
        <f t="shared" si="6"/>
        <v>0.000</v>
      </c>
      <c r="L31" t="str">
        <f t="shared" si="7"/>
        <v>(0.000)</v>
      </c>
    </row>
    <row r="32" spans="1:12" x14ac:dyDescent="0.25">
      <c r="A32">
        <f>[2]estimates!A32</f>
        <v>0</v>
      </c>
      <c r="B32">
        <f>[2]estimates!B32</f>
        <v>0</v>
      </c>
      <c r="C32">
        <f>[2]estimates!C32</f>
        <v>0</v>
      </c>
      <c r="D32">
        <f>[2]estimates!D32</f>
        <v>0</v>
      </c>
      <c r="E32">
        <f>[2]estimates!E32</f>
        <v>0</v>
      </c>
      <c r="F32">
        <f>[2]estimates!F32</f>
        <v>0</v>
      </c>
      <c r="G32">
        <f>[2]estimates!G32</f>
        <v>0</v>
      </c>
      <c r="I32">
        <f t="shared" si="4"/>
        <v>0</v>
      </c>
      <c r="J32">
        <f t="shared" si="5"/>
        <v>0</v>
      </c>
      <c r="K32" t="str">
        <f t="shared" si="6"/>
        <v>0.000</v>
      </c>
      <c r="L32" t="str">
        <f t="shared" si="7"/>
        <v>(0.000)</v>
      </c>
    </row>
    <row r="33" spans="1:12" x14ac:dyDescent="0.25">
      <c r="A33">
        <f>[2]estimates!A33</f>
        <v>0</v>
      </c>
      <c r="B33">
        <f>[2]estimates!B33</f>
        <v>0</v>
      </c>
      <c r="C33">
        <f>[2]estimates!C33</f>
        <v>0</v>
      </c>
      <c r="D33">
        <f>[2]estimates!D33</f>
        <v>0</v>
      </c>
      <c r="E33">
        <f>[2]estimates!E33</f>
        <v>0</v>
      </c>
      <c r="F33">
        <f>[2]estimates!F33</f>
        <v>0</v>
      </c>
      <c r="G33">
        <f>[2]estimates!G33</f>
        <v>0</v>
      </c>
      <c r="I33">
        <f t="shared" si="4"/>
        <v>0</v>
      </c>
      <c r="J33">
        <f t="shared" si="5"/>
        <v>0</v>
      </c>
      <c r="K33" t="str">
        <f t="shared" si="6"/>
        <v>0.000</v>
      </c>
      <c r="L33" t="str">
        <f t="shared" si="7"/>
        <v>(0.000)</v>
      </c>
    </row>
    <row r="34" spans="1:12" x14ac:dyDescent="0.25">
      <c r="A34">
        <f>[2]estimates!A34</f>
        <v>0</v>
      </c>
      <c r="B34">
        <f>[2]estimates!B34</f>
        <v>0</v>
      </c>
      <c r="C34">
        <f>[2]estimates!C34</f>
        <v>0</v>
      </c>
      <c r="D34">
        <f>[2]estimates!D34</f>
        <v>0</v>
      </c>
      <c r="E34">
        <f>[2]estimates!E34</f>
        <v>0</v>
      </c>
      <c r="F34">
        <f>[2]estimates!F34</f>
        <v>0</v>
      </c>
      <c r="G34">
        <f>[2]estimates!G34</f>
        <v>0</v>
      </c>
      <c r="I34">
        <f t="shared" ref="I34:I36" si="8">B34</f>
        <v>0</v>
      </c>
      <c r="J34">
        <f t="shared" ref="J34:J36" si="9">C34</f>
        <v>0</v>
      </c>
      <c r="K34" t="str">
        <f t="shared" ref="K34:K36" si="10">TEXT(D34,"0.000")&amp;IF(G34&lt;&gt;0,G34,"")</f>
        <v>0.000</v>
      </c>
      <c r="L34" t="str">
        <f t="shared" ref="L34:L36" si="11">"("&amp;TEXT(E34,"0.000")&amp;")"</f>
        <v>(0.000)</v>
      </c>
    </row>
    <row r="35" spans="1:12" x14ac:dyDescent="0.25">
      <c r="A35">
        <f>[2]estimates!A35</f>
        <v>0</v>
      </c>
      <c r="B35">
        <f>[2]estimates!B35</f>
        <v>0</v>
      </c>
      <c r="C35">
        <f>[2]estimates!C35</f>
        <v>0</v>
      </c>
      <c r="D35">
        <f>[2]estimates!D35</f>
        <v>0</v>
      </c>
      <c r="E35">
        <f>[2]estimates!E35</f>
        <v>0</v>
      </c>
      <c r="F35">
        <f>[2]estimates!F35</f>
        <v>0</v>
      </c>
      <c r="G35">
        <f>[2]estimates!G35</f>
        <v>0</v>
      </c>
      <c r="I35">
        <f t="shared" si="8"/>
        <v>0</v>
      </c>
      <c r="J35">
        <f t="shared" si="9"/>
        <v>0</v>
      </c>
      <c r="K35" t="str">
        <f t="shared" si="10"/>
        <v>0.000</v>
      </c>
      <c r="L35" t="str">
        <f t="shared" si="11"/>
        <v>(0.000)</v>
      </c>
    </row>
    <row r="36" spans="1:12" x14ac:dyDescent="0.25">
      <c r="A36">
        <f>[2]estimates!A36</f>
        <v>0</v>
      </c>
      <c r="B36">
        <f>[2]estimates!B36</f>
        <v>0</v>
      </c>
      <c r="C36">
        <f>[2]estimates!C36</f>
        <v>0</v>
      </c>
      <c r="D36">
        <f>[2]estimates!D36</f>
        <v>0</v>
      </c>
      <c r="E36">
        <f>[2]estimates!E36</f>
        <v>0</v>
      </c>
      <c r="F36">
        <f>[2]estimates!F36</f>
        <v>0</v>
      </c>
      <c r="G36">
        <f>[2]estimates!G36</f>
        <v>0</v>
      </c>
      <c r="I36">
        <f t="shared" si="8"/>
        <v>0</v>
      </c>
      <c r="J36">
        <f t="shared" si="9"/>
        <v>0</v>
      </c>
      <c r="K36" t="str">
        <f t="shared" si="10"/>
        <v>0.000</v>
      </c>
      <c r="L36" t="str">
        <f t="shared" si="11"/>
        <v>(0.000)</v>
      </c>
    </row>
    <row r="37" spans="1:12" x14ac:dyDescent="0.25">
      <c r="A37">
        <f>[2]estimates!A37</f>
        <v>0</v>
      </c>
      <c r="B37">
        <f>[2]estimates!B37</f>
        <v>0</v>
      </c>
      <c r="C37">
        <f>[2]estimates!C37</f>
        <v>0</v>
      </c>
      <c r="D37">
        <f>[2]estimates!D37</f>
        <v>0</v>
      </c>
      <c r="E37">
        <f>[2]estimates!E37</f>
        <v>0</v>
      </c>
      <c r="F37">
        <f>[2]estimates!F37</f>
        <v>0</v>
      </c>
      <c r="G37">
        <f>[2]estimates!G37</f>
        <v>0</v>
      </c>
      <c r="I37">
        <f t="shared" ref="I37:I43" si="12">B37</f>
        <v>0</v>
      </c>
      <c r="J37">
        <f t="shared" ref="J37:J43" si="13">C37</f>
        <v>0</v>
      </c>
      <c r="K37" t="str">
        <f t="shared" ref="K37:K43" si="14">TEXT(D37,"0.000")&amp;IF(G37&lt;&gt;0,G37,"")</f>
        <v>0.000</v>
      </c>
      <c r="L37" t="str">
        <f t="shared" ref="L37:L43" si="15">"("&amp;TEXT(E37,"0.000")&amp;")"</f>
        <v>(0.000)</v>
      </c>
    </row>
    <row r="38" spans="1:12" x14ac:dyDescent="0.25">
      <c r="A38">
        <f>[2]estimates!A38</f>
        <v>0</v>
      </c>
      <c r="B38">
        <f>[2]estimates!B38</f>
        <v>0</v>
      </c>
      <c r="C38">
        <f>[2]estimates!C38</f>
        <v>0</v>
      </c>
      <c r="D38">
        <f>[2]estimates!D38</f>
        <v>0</v>
      </c>
      <c r="E38">
        <f>[2]estimates!E38</f>
        <v>0</v>
      </c>
      <c r="F38">
        <f>[2]estimates!F38</f>
        <v>0</v>
      </c>
      <c r="G38">
        <f>[2]estimates!G38</f>
        <v>0</v>
      </c>
      <c r="I38">
        <f t="shared" si="12"/>
        <v>0</v>
      </c>
      <c r="J38">
        <f t="shared" si="13"/>
        <v>0</v>
      </c>
      <c r="K38" t="str">
        <f t="shared" si="14"/>
        <v>0.000</v>
      </c>
      <c r="L38" t="str">
        <f t="shared" si="15"/>
        <v>(0.000)</v>
      </c>
    </row>
    <row r="39" spans="1:12" x14ac:dyDescent="0.25">
      <c r="A39">
        <f>[2]estimates!A39</f>
        <v>0</v>
      </c>
      <c r="B39">
        <f>[2]estimates!B39</f>
        <v>0</v>
      </c>
      <c r="C39">
        <f>[2]estimates!C39</f>
        <v>0</v>
      </c>
      <c r="D39">
        <f>[2]estimates!D39</f>
        <v>0</v>
      </c>
      <c r="E39">
        <f>[2]estimates!E39</f>
        <v>0</v>
      </c>
      <c r="F39">
        <f>[2]estimates!F39</f>
        <v>0</v>
      </c>
      <c r="G39">
        <f>[2]estimates!G39</f>
        <v>0</v>
      </c>
      <c r="I39">
        <f t="shared" si="12"/>
        <v>0</v>
      </c>
      <c r="J39">
        <f t="shared" si="13"/>
        <v>0</v>
      </c>
      <c r="K39" t="str">
        <f t="shared" si="14"/>
        <v>0.000</v>
      </c>
      <c r="L39" t="str">
        <f t="shared" si="15"/>
        <v>(0.000)</v>
      </c>
    </row>
    <row r="40" spans="1:12" x14ac:dyDescent="0.25">
      <c r="A40">
        <f>[2]estimates!A40</f>
        <v>0</v>
      </c>
      <c r="B40">
        <f>[2]estimates!B40</f>
        <v>0</v>
      </c>
      <c r="C40">
        <f>[2]estimates!C40</f>
        <v>0</v>
      </c>
      <c r="D40">
        <f>[2]estimates!D40</f>
        <v>0</v>
      </c>
      <c r="E40">
        <f>[2]estimates!E40</f>
        <v>0</v>
      </c>
      <c r="F40">
        <f>[2]estimates!F40</f>
        <v>0</v>
      </c>
      <c r="G40">
        <f>[2]estimates!G40</f>
        <v>0</v>
      </c>
      <c r="I40">
        <f t="shared" si="12"/>
        <v>0</v>
      </c>
      <c r="J40">
        <f t="shared" si="13"/>
        <v>0</v>
      </c>
      <c r="K40" t="str">
        <f t="shared" si="14"/>
        <v>0.000</v>
      </c>
      <c r="L40" t="str">
        <f t="shared" si="15"/>
        <v>(0.000)</v>
      </c>
    </row>
    <row r="41" spans="1:12" x14ac:dyDescent="0.25">
      <c r="A41">
        <f>[2]estimates!A41</f>
        <v>0</v>
      </c>
      <c r="B41">
        <f>[2]estimates!B41</f>
        <v>0</v>
      </c>
      <c r="C41">
        <f>[2]estimates!C41</f>
        <v>0</v>
      </c>
      <c r="D41">
        <f>[2]estimates!D41</f>
        <v>0</v>
      </c>
      <c r="E41">
        <f>[2]estimates!E41</f>
        <v>0</v>
      </c>
      <c r="F41">
        <f>[2]estimates!F41</f>
        <v>0</v>
      </c>
      <c r="G41">
        <f>[2]estimates!G41</f>
        <v>0</v>
      </c>
      <c r="I41">
        <f t="shared" si="12"/>
        <v>0</v>
      </c>
      <c r="J41">
        <f t="shared" si="13"/>
        <v>0</v>
      </c>
      <c r="K41" t="str">
        <f t="shared" si="14"/>
        <v>0.000</v>
      </c>
      <c r="L41" t="str">
        <f t="shared" si="15"/>
        <v>(0.000)</v>
      </c>
    </row>
    <row r="42" spans="1:12" x14ac:dyDescent="0.25">
      <c r="A42">
        <f>[2]estimates!A42</f>
        <v>0</v>
      </c>
      <c r="B42">
        <f>[2]estimates!B42</f>
        <v>0</v>
      </c>
      <c r="C42">
        <f>[2]estimates!C42</f>
        <v>0</v>
      </c>
      <c r="D42">
        <f>[2]estimates!D42</f>
        <v>0</v>
      </c>
      <c r="E42">
        <f>[2]estimates!E42</f>
        <v>0</v>
      </c>
      <c r="F42">
        <f>[2]estimates!F42</f>
        <v>0</v>
      </c>
      <c r="G42">
        <f>[2]estimates!G42</f>
        <v>0</v>
      </c>
      <c r="I42">
        <f t="shared" si="12"/>
        <v>0</v>
      </c>
      <c r="J42">
        <f t="shared" si="13"/>
        <v>0</v>
      </c>
      <c r="K42" t="str">
        <f t="shared" si="14"/>
        <v>0.000</v>
      </c>
      <c r="L42" t="str">
        <f t="shared" si="15"/>
        <v>(0.000)</v>
      </c>
    </row>
    <row r="43" spans="1:12" x14ac:dyDescent="0.25">
      <c r="A43">
        <f>[2]estimates!A43</f>
        <v>0</v>
      </c>
      <c r="B43">
        <f>[2]estimates!B43</f>
        <v>0</v>
      </c>
      <c r="C43">
        <f>[2]estimates!C43</f>
        <v>0</v>
      </c>
      <c r="D43">
        <f>[2]estimates!D43</f>
        <v>0</v>
      </c>
      <c r="E43">
        <f>[2]estimates!E43</f>
        <v>0</v>
      </c>
      <c r="F43">
        <f>[2]estimates!F43</f>
        <v>0</v>
      </c>
      <c r="G43">
        <f>[2]estimates!G43</f>
        <v>0</v>
      </c>
      <c r="I43">
        <f t="shared" si="12"/>
        <v>0</v>
      </c>
      <c r="J43">
        <f t="shared" si="13"/>
        <v>0</v>
      </c>
      <c r="K43" t="str">
        <f t="shared" si="14"/>
        <v>0.000</v>
      </c>
      <c r="L43" t="str">
        <f t="shared" si="15"/>
        <v>(0.000)</v>
      </c>
    </row>
    <row r="44" spans="1:12" x14ac:dyDescent="0.25">
      <c r="A44">
        <f>[2]estimates!A44</f>
        <v>0</v>
      </c>
      <c r="B44">
        <f>[2]estimates!B44</f>
        <v>0</v>
      </c>
      <c r="C44">
        <f>[2]estimates!C44</f>
        <v>0</v>
      </c>
      <c r="D44">
        <f>[2]estimates!D44</f>
        <v>0</v>
      </c>
      <c r="E44">
        <f>[2]estimates!E44</f>
        <v>0</v>
      </c>
      <c r="F44">
        <f>[2]estimates!F44</f>
        <v>0</v>
      </c>
      <c r="G44">
        <f>[2]estimates!G44</f>
        <v>0</v>
      </c>
      <c r="I44">
        <f t="shared" ref="I44" si="16">B44</f>
        <v>0</v>
      </c>
      <c r="J44">
        <f t="shared" ref="J44" si="17">C44</f>
        <v>0</v>
      </c>
      <c r="K44" t="str">
        <f t="shared" ref="K44" si="18">TEXT(D44,"0.000")&amp;IF(G44&lt;&gt;0,G44,"")</f>
        <v>0.000</v>
      </c>
      <c r="L44" t="str">
        <f t="shared" ref="L44" si="19">"("&amp;TEXT(E44,"0.000")&amp;")"</f>
        <v>(0.000)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</vt:lpstr>
      <vt:lpstr>Compare elasticities</vt:lpstr>
      <vt:lpstr>mod1</vt:lpstr>
      <vt:lpstr>mod2</vt:lpstr>
      <vt:lpstr>mod8</vt:lpstr>
      <vt:lpstr>mod3</vt:lpstr>
      <vt:lpstr>mod9</vt:lpstr>
      <vt:lpstr>mod4</vt:lpstr>
      <vt:lpstr>mod5</vt:lpstr>
      <vt:lpstr>mod6</vt:lpstr>
      <vt:lpstr>mod7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Rob</cp:lastModifiedBy>
  <dcterms:created xsi:type="dcterms:W3CDTF">2022-05-25T13:37:00Z</dcterms:created>
  <dcterms:modified xsi:type="dcterms:W3CDTF">2022-05-28T04:16:20Z</dcterms:modified>
</cp:coreProperties>
</file>