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Columbia_doc\My Classes\IO II\Problem sets\ps2_IO2\outputs\"/>
    </mc:Choice>
  </mc:AlternateContent>
  <xr:revisionPtr revIDLastSave="0" documentId="13_ncr:1_{4CF22FE7-8B97-40BE-BC87-B775AC47F447}" xr6:coauthVersionLast="47" xr6:coauthVersionMax="47" xr10:uidLastSave="{00000000-0000-0000-0000-000000000000}"/>
  <bookViews>
    <workbookView xWindow="-120" yWindow="-120" windowWidth="29040" windowHeight="15720" activeTab="1" xr2:uid="{CC37DF72-03FF-4832-9939-7D66A5AB0E84}"/>
  </bookViews>
  <sheets>
    <sheet name="All" sheetId="1" r:id="rId1"/>
    <sheet name="Compare elasticities" sheetId="11" r:id="rId2"/>
    <sheet name="mod1" sheetId="2" r:id="rId3"/>
    <sheet name="mod2" sheetId="3" r:id="rId4"/>
    <sheet name="mod8" sheetId="9" r:id="rId5"/>
    <sheet name="mod3" sheetId="4" r:id="rId6"/>
    <sheet name="mod9" sheetId="10" r:id="rId7"/>
    <sheet name="mod4" sheetId="5" r:id="rId8"/>
    <sheet name="mod5" sheetId="6" r:id="rId9"/>
    <sheet name="mod6" sheetId="7" r:id="rId10"/>
    <sheet name="mod7" sheetId="8" r:id="rId11"/>
  </sheets>
  <externalReferences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31" i="11" l="1"/>
  <c r="AN18" i="11" s="1"/>
  <c r="J31" i="11"/>
  <c r="I31" i="11"/>
  <c r="H31" i="11"/>
  <c r="AK18" i="11" s="1"/>
  <c r="G31" i="11"/>
  <c r="F31" i="11"/>
  <c r="AI18" i="11" s="1"/>
  <c r="E31" i="11"/>
  <c r="AH18" i="11" s="1"/>
  <c r="D31" i="11"/>
  <c r="AG18" i="11" s="1"/>
  <c r="C31" i="11"/>
  <c r="AF18" i="11" s="1"/>
  <c r="B31" i="11"/>
  <c r="AE18" i="11" s="1"/>
  <c r="K30" i="11"/>
  <c r="J30" i="11"/>
  <c r="AM17" i="11" s="1"/>
  <c r="I30" i="11"/>
  <c r="AL17" i="11" s="1"/>
  <c r="H30" i="11"/>
  <c r="AK17" i="11" s="1"/>
  <c r="G30" i="11"/>
  <c r="AJ17" i="11" s="1"/>
  <c r="F30" i="11"/>
  <c r="AI17" i="11" s="1"/>
  <c r="E30" i="11"/>
  <c r="AH17" i="11" s="1"/>
  <c r="D30" i="11"/>
  <c r="AG17" i="11" s="1"/>
  <c r="C30" i="11"/>
  <c r="B30" i="11"/>
  <c r="AE17" i="11" s="1"/>
  <c r="K29" i="11"/>
  <c r="AN16" i="11" s="1"/>
  <c r="J29" i="11"/>
  <c r="AM16" i="11" s="1"/>
  <c r="I29" i="11"/>
  <c r="AL16" i="11" s="1"/>
  <c r="H29" i="11"/>
  <c r="AK16" i="11" s="1"/>
  <c r="G29" i="11"/>
  <c r="AJ16" i="11" s="1"/>
  <c r="F29" i="11"/>
  <c r="AI16" i="11" s="1"/>
  <c r="E29" i="11"/>
  <c r="AH16" i="11" s="1"/>
  <c r="D29" i="11"/>
  <c r="C29" i="11"/>
  <c r="AF16" i="11" s="1"/>
  <c r="B29" i="11"/>
  <c r="AE16" i="11" s="1"/>
  <c r="K28" i="11"/>
  <c r="AN15" i="11" s="1"/>
  <c r="J28" i="11"/>
  <c r="AM15" i="11" s="1"/>
  <c r="I28" i="11"/>
  <c r="H28" i="11"/>
  <c r="AK15" i="11" s="1"/>
  <c r="G28" i="11"/>
  <c r="F28" i="11"/>
  <c r="AI15" i="11" s="1"/>
  <c r="E28" i="11"/>
  <c r="AH15" i="11" s="1"/>
  <c r="D28" i="11"/>
  <c r="AG15" i="11" s="1"/>
  <c r="C28" i="11"/>
  <c r="AF15" i="11" s="1"/>
  <c r="B28" i="11"/>
  <c r="AE15" i="11" s="1"/>
  <c r="K27" i="11"/>
  <c r="AN14" i="11" s="1"/>
  <c r="J27" i="11"/>
  <c r="AM14" i="11" s="1"/>
  <c r="I27" i="11"/>
  <c r="AL14" i="11" s="1"/>
  <c r="H27" i="11"/>
  <c r="AK14" i="11" s="1"/>
  <c r="G27" i="11"/>
  <c r="AJ14" i="11" s="1"/>
  <c r="F27" i="11"/>
  <c r="AI14" i="11" s="1"/>
  <c r="E27" i="11"/>
  <c r="AH14" i="11" s="1"/>
  <c r="D27" i="11"/>
  <c r="AG14" i="11" s="1"/>
  <c r="C27" i="11"/>
  <c r="B27" i="11"/>
  <c r="K26" i="11"/>
  <c r="AN13" i="11" s="1"/>
  <c r="J26" i="11"/>
  <c r="AM13" i="11" s="1"/>
  <c r="I26" i="11"/>
  <c r="AL13" i="11" s="1"/>
  <c r="H26" i="11"/>
  <c r="AK13" i="11" s="1"/>
  <c r="G26" i="11"/>
  <c r="AJ13" i="11" s="1"/>
  <c r="F26" i="11"/>
  <c r="AI13" i="11" s="1"/>
  <c r="E26" i="11"/>
  <c r="AH13" i="11" s="1"/>
  <c r="D26" i="11"/>
  <c r="C26" i="11"/>
  <c r="AF13" i="11" s="1"/>
  <c r="B26" i="11"/>
  <c r="K25" i="11"/>
  <c r="AN12" i="11" s="1"/>
  <c r="J25" i="11"/>
  <c r="AM12" i="11" s="1"/>
  <c r="I25" i="11"/>
  <c r="AL12" i="11" s="1"/>
  <c r="H25" i="11"/>
  <c r="AK12" i="11" s="1"/>
  <c r="G25" i="11"/>
  <c r="AJ12" i="11" s="1"/>
  <c r="F25" i="11"/>
  <c r="E25" i="11"/>
  <c r="AH12" i="11" s="1"/>
  <c r="D25" i="11"/>
  <c r="AG12" i="11" s="1"/>
  <c r="C25" i="11"/>
  <c r="B25" i="11"/>
  <c r="AE12" i="11" s="1"/>
  <c r="K24" i="11"/>
  <c r="AN11" i="11" s="1"/>
  <c r="J24" i="11"/>
  <c r="AM11" i="11" s="1"/>
  <c r="I24" i="11"/>
  <c r="AL11" i="11" s="1"/>
  <c r="H24" i="11"/>
  <c r="AK11" i="11" s="1"/>
  <c r="G24" i="11"/>
  <c r="AJ11" i="11" s="1"/>
  <c r="F24" i="11"/>
  <c r="AI11" i="11" s="1"/>
  <c r="E24" i="11"/>
  <c r="AH11" i="11" s="1"/>
  <c r="D24" i="11"/>
  <c r="AG11" i="11" s="1"/>
  <c r="C24" i="11"/>
  <c r="AF11" i="11" s="1"/>
  <c r="B24" i="11"/>
  <c r="AE11" i="11" s="1"/>
  <c r="K23" i="11"/>
  <c r="AN10" i="11" s="1"/>
  <c r="J23" i="11"/>
  <c r="AM10" i="11" s="1"/>
  <c r="I23" i="11"/>
  <c r="H23" i="11"/>
  <c r="AK10" i="11" s="1"/>
  <c r="G23" i="11"/>
  <c r="AJ10" i="11" s="1"/>
  <c r="F23" i="11"/>
  <c r="AI10" i="11" s="1"/>
  <c r="E23" i="11"/>
  <c r="AH10" i="11" s="1"/>
  <c r="D23" i="11"/>
  <c r="AG10" i="11" s="1"/>
  <c r="C23" i="11"/>
  <c r="B23" i="11"/>
  <c r="AE10" i="11" s="1"/>
  <c r="K22" i="11"/>
  <c r="AN9" i="11" s="1"/>
  <c r="J22" i="11"/>
  <c r="AM9" i="11" s="1"/>
  <c r="I22" i="11"/>
  <c r="AL9" i="11" s="1"/>
  <c r="H22" i="11"/>
  <c r="G22" i="11"/>
  <c r="AJ9" i="11" s="1"/>
  <c r="F22" i="11"/>
  <c r="AI9" i="11" s="1"/>
  <c r="E22" i="11"/>
  <c r="AH9" i="11" s="1"/>
  <c r="D22" i="11"/>
  <c r="AG9" i="11" s="1"/>
  <c r="C22" i="11"/>
  <c r="B22" i="11"/>
  <c r="AE9" i="11" s="1"/>
  <c r="G53" i="1"/>
  <c r="G54" i="1"/>
  <c r="G55" i="1"/>
  <c r="K59" i="11"/>
  <c r="V59" i="11" s="1"/>
  <c r="J59" i="11"/>
  <c r="U59" i="11" s="1"/>
  <c r="I59" i="11"/>
  <c r="T59" i="11" s="1"/>
  <c r="H59" i="11"/>
  <c r="S59" i="11" s="1"/>
  <c r="G59" i="11"/>
  <c r="R59" i="11" s="1"/>
  <c r="F59" i="11"/>
  <c r="Q59" i="11" s="1"/>
  <c r="E59" i="11"/>
  <c r="P59" i="11" s="1"/>
  <c r="D59" i="11"/>
  <c r="O59" i="11" s="1"/>
  <c r="C59" i="11"/>
  <c r="N59" i="11" s="1"/>
  <c r="B59" i="11"/>
  <c r="M59" i="11" s="1"/>
  <c r="K58" i="11"/>
  <c r="V58" i="11" s="1"/>
  <c r="J58" i="11"/>
  <c r="U58" i="11" s="1"/>
  <c r="I58" i="11"/>
  <c r="T58" i="11" s="1"/>
  <c r="H58" i="11"/>
  <c r="S58" i="11" s="1"/>
  <c r="G58" i="11"/>
  <c r="R58" i="11" s="1"/>
  <c r="F58" i="11"/>
  <c r="Q58" i="11" s="1"/>
  <c r="E58" i="11"/>
  <c r="P58" i="11" s="1"/>
  <c r="D58" i="11"/>
  <c r="O58" i="11" s="1"/>
  <c r="C58" i="11"/>
  <c r="N58" i="11" s="1"/>
  <c r="B58" i="11"/>
  <c r="M58" i="11" s="1"/>
  <c r="K57" i="11"/>
  <c r="V57" i="11" s="1"/>
  <c r="J57" i="11"/>
  <c r="U57" i="11" s="1"/>
  <c r="I57" i="11"/>
  <c r="T57" i="11" s="1"/>
  <c r="H57" i="11"/>
  <c r="S57" i="11" s="1"/>
  <c r="G57" i="11"/>
  <c r="R57" i="11" s="1"/>
  <c r="F57" i="11"/>
  <c r="Q57" i="11" s="1"/>
  <c r="E57" i="11"/>
  <c r="P57" i="11" s="1"/>
  <c r="D57" i="11"/>
  <c r="O57" i="11" s="1"/>
  <c r="C57" i="11"/>
  <c r="N57" i="11" s="1"/>
  <c r="B57" i="11"/>
  <c r="M57" i="11" s="1"/>
  <c r="K56" i="11"/>
  <c r="V56" i="11" s="1"/>
  <c r="J56" i="11"/>
  <c r="U56" i="11" s="1"/>
  <c r="I56" i="11"/>
  <c r="T56" i="11" s="1"/>
  <c r="H56" i="11"/>
  <c r="S56" i="11" s="1"/>
  <c r="G56" i="11"/>
  <c r="R56" i="11" s="1"/>
  <c r="F56" i="11"/>
  <c r="Q56" i="11" s="1"/>
  <c r="E56" i="11"/>
  <c r="P56" i="11" s="1"/>
  <c r="D56" i="11"/>
  <c r="O56" i="11" s="1"/>
  <c r="C56" i="11"/>
  <c r="N56" i="11" s="1"/>
  <c r="B56" i="11"/>
  <c r="M56" i="11" s="1"/>
  <c r="K55" i="11"/>
  <c r="V55" i="11" s="1"/>
  <c r="J55" i="11"/>
  <c r="U55" i="11" s="1"/>
  <c r="I55" i="11"/>
  <c r="T55" i="11" s="1"/>
  <c r="H55" i="11"/>
  <c r="S55" i="11" s="1"/>
  <c r="G55" i="11"/>
  <c r="R55" i="11" s="1"/>
  <c r="F55" i="11"/>
  <c r="Q55" i="11" s="1"/>
  <c r="E55" i="11"/>
  <c r="P55" i="11" s="1"/>
  <c r="D55" i="11"/>
  <c r="O55" i="11" s="1"/>
  <c r="C55" i="11"/>
  <c r="N55" i="11" s="1"/>
  <c r="B55" i="11"/>
  <c r="M55" i="11" s="1"/>
  <c r="K54" i="11"/>
  <c r="V54" i="11" s="1"/>
  <c r="J54" i="11"/>
  <c r="U54" i="11" s="1"/>
  <c r="I54" i="11"/>
  <c r="T54" i="11" s="1"/>
  <c r="H54" i="11"/>
  <c r="S54" i="11" s="1"/>
  <c r="G54" i="11"/>
  <c r="R54" i="11" s="1"/>
  <c r="F54" i="11"/>
  <c r="Q54" i="11" s="1"/>
  <c r="E54" i="11"/>
  <c r="P54" i="11" s="1"/>
  <c r="D54" i="11"/>
  <c r="O54" i="11" s="1"/>
  <c r="C54" i="11"/>
  <c r="N54" i="11" s="1"/>
  <c r="B54" i="11"/>
  <c r="M54" i="11" s="1"/>
  <c r="K53" i="11"/>
  <c r="V53" i="11" s="1"/>
  <c r="J53" i="11"/>
  <c r="U53" i="11" s="1"/>
  <c r="I53" i="11"/>
  <c r="T53" i="11" s="1"/>
  <c r="H53" i="11"/>
  <c r="S53" i="11" s="1"/>
  <c r="G53" i="11"/>
  <c r="R53" i="11" s="1"/>
  <c r="F53" i="11"/>
  <c r="Q53" i="11" s="1"/>
  <c r="E53" i="11"/>
  <c r="P53" i="11" s="1"/>
  <c r="D53" i="11"/>
  <c r="O53" i="11" s="1"/>
  <c r="C53" i="11"/>
  <c r="N53" i="11" s="1"/>
  <c r="B53" i="11"/>
  <c r="M53" i="11" s="1"/>
  <c r="K52" i="11"/>
  <c r="V52" i="11" s="1"/>
  <c r="J52" i="11"/>
  <c r="U52" i="11" s="1"/>
  <c r="I52" i="11"/>
  <c r="T52" i="11" s="1"/>
  <c r="H52" i="11"/>
  <c r="S52" i="11" s="1"/>
  <c r="G52" i="11"/>
  <c r="R52" i="11" s="1"/>
  <c r="F52" i="11"/>
  <c r="Q52" i="11" s="1"/>
  <c r="E52" i="11"/>
  <c r="P52" i="11" s="1"/>
  <c r="D52" i="11"/>
  <c r="O52" i="11" s="1"/>
  <c r="C52" i="11"/>
  <c r="N52" i="11" s="1"/>
  <c r="B52" i="11"/>
  <c r="M52" i="11" s="1"/>
  <c r="K51" i="11"/>
  <c r="V51" i="11" s="1"/>
  <c r="J51" i="11"/>
  <c r="U51" i="11" s="1"/>
  <c r="I51" i="11"/>
  <c r="T51" i="11" s="1"/>
  <c r="H51" i="11"/>
  <c r="S51" i="11" s="1"/>
  <c r="G51" i="11"/>
  <c r="R51" i="11" s="1"/>
  <c r="F51" i="11"/>
  <c r="Q51" i="11" s="1"/>
  <c r="E51" i="11"/>
  <c r="P51" i="11" s="1"/>
  <c r="D51" i="11"/>
  <c r="O51" i="11" s="1"/>
  <c r="C51" i="11"/>
  <c r="N51" i="11" s="1"/>
  <c r="B51" i="11"/>
  <c r="M51" i="11" s="1"/>
  <c r="K50" i="11"/>
  <c r="V50" i="11" s="1"/>
  <c r="J50" i="11"/>
  <c r="U50" i="11" s="1"/>
  <c r="I50" i="11"/>
  <c r="T50" i="11" s="1"/>
  <c r="H50" i="11"/>
  <c r="S50" i="11" s="1"/>
  <c r="G50" i="11"/>
  <c r="R50" i="11" s="1"/>
  <c r="F50" i="11"/>
  <c r="Q50" i="11" s="1"/>
  <c r="E50" i="11"/>
  <c r="P50" i="11" s="1"/>
  <c r="D50" i="11"/>
  <c r="O50" i="11" s="1"/>
  <c r="C50" i="11"/>
  <c r="N50" i="11" s="1"/>
  <c r="B50" i="11"/>
  <c r="M50" i="11" s="1"/>
  <c r="K45" i="11"/>
  <c r="V45" i="11" s="1"/>
  <c r="J45" i="11"/>
  <c r="U45" i="11" s="1"/>
  <c r="I45" i="11"/>
  <c r="T45" i="11" s="1"/>
  <c r="H45" i="11"/>
  <c r="S45" i="11" s="1"/>
  <c r="G45" i="11"/>
  <c r="R45" i="11" s="1"/>
  <c r="F45" i="11"/>
  <c r="Q45" i="11" s="1"/>
  <c r="E45" i="11"/>
  <c r="P45" i="11" s="1"/>
  <c r="D45" i="11"/>
  <c r="O45" i="11" s="1"/>
  <c r="C45" i="11"/>
  <c r="N45" i="11" s="1"/>
  <c r="B45" i="11"/>
  <c r="M45" i="11" s="1"/>
  <c r="K44" i="11"/>
  <c r="V44" i="11" s="1"/>
  <c r="J44" i="11"/>
  <c r="U44" i="11" s="1"/>
  <c r="I44" i="11"/>
  <c r="T44" i="11" s="1"/>
  <c r="H44" i="11"/>
  <c r="S44" i="11" s="1"/>
  <c r="G44" i="11"/>
  <c r="R44" i="11" s="1"/>
  <c r="F44" i="11"/>
  <c r="Q44" i="11" s="1"/>
  <c r="E44" i="11"/>
  <c r="P44" i="11" s="1"/>
  <c r="D44" i="11"/>
  <c r="O44" i="11" s="1"/>
  <c r="C44" i="11"/>
  <c r="N44" i="11" s="1"/>
  <c r="B44" i="11"/>
  <c r="M44" i="11" s="1"/>
  <c r="K43" i="11"/>
  <c r="V43" i="11" s="1"/>
  <c r="J43" i="11"/>
  <c r="U43" i="11" s="1"/>
  <c r="I43" i="11"/>
  <c r="T43" i="11" s="1"/>
  <c r="H43" i="11"/>
  <c r="S43" i="11" s="1"/>
  <c r="G43" i="11"/>
  <c r="R43" i="11" s="1"/>
  <c r="F43" i="11"/>
  <c r="Q43" i="11" s="1"/>
  <c r="E43" i="11"/>
  <c r="P43" i="11" s="1"/>
  <c r="D43" i="11"/>
  <c r="O43" i="11" s="1"/>
  <c r="C43" i="11"/>
  <c r="N43" i="11" s="1"/>
  <c r="B43" i="11"/>
  <c r="M43" i="11" s="1"/>
  <c r="K42" i="11"/>
  <c r="V42" i="11" s="1"/>
  <c r="J42" i="11"/>
  <c r="U42" i="11" s="1"/>
  <c r="I42" i="11"/>
  <c r="T42" i="11" s="1"/>
  <c r="H42" i="11"/>
  <c r="S42" i="11" s="1"/>
  <c r="G42" i="11"/>
  <c r="R42" i="11" s="1"/>
  <c r="F42" i="11"/>
  <c r="Q42" i="11" s="1"/>
  <c r="E42" i="11"/>
  <c r="P42" i="11" s="1"/>
  <c r="D42" i="11"/>
  <c r="O42" i="11" s="1"/>
  <c r="C42" i="11"/>
  <c r="N42" i="11" s="1"/>
  <c r="B42" i="11"/>
  <c r="M42" i="11" s="1"/>
  <c r="K41" i="11"/>
  <c r="V41" i="11" s="1"/>
  <c r="J41" i="11"/>
  <c r="U41" i="11" s="1"/>
  <c r="I41" i="11"/>
  <c r="T41" i="11" s="1"/>
  <c r="H41" i="11"/>
  <c r="S41" i="11" s="1"/>
  <c r="G41" i="11"/>
  <c r="R41" i="11" s="1"/>
  <c r="F41" i="11"/>
  <c r="Q41" i="11" s="1"/>
  <c r="E41" i="11"/>
  <c r="P41" i="11" s="1"/>
  <c r="D41" i="11"/>
  <c r="O41" i="11" s="1"/>
  <c r="C41" i="11"/>
  <c r="N41" i="11" s="1"/>
  <c r="B41" i="11"/>
  <c r="M41" i="11" s="1"/>
  <c r="K40" i="11"/>
  <c r="V40" i="11" s="1"/>
  <c r="J40" i="11"/>
  <c r="U40" i="11" s="1"/>
  <c r="I40" i="11"/>
  <c r="T40" i="11" s="1"/>
  <c r="H40" i="11"/>
  <c r="S40" i="11" s="1"/>
  <c r="G40" i="11"/>
  <c r="R40" i="11" s="1"/>
  <c r="F40" i="11"/>
  <c r="Q40" i="11" s="1"/>
  <c r="E40" i="11"/>
  <c r="P40" i="11" s="1"/>
  <c r="D40" i="11"/>
  <c r="O40" i="11" s="1"/>
  <c r="C40" i="11"/>
  <c r="N40" i="11" s="1"/>
  <c r="B40" i="11"/>
  <c r="M40" i="11" s="1"/>
  <c r="K39" i="11"/>
  <c r="V39" i="11" s="1"/>
  <c r="J39" i="11"/>
  <c r="U39" i="11" s="1"/>
  <c r="I39" i="11"/>
  <c r="T39" i="11" s="1"/>
  <c r="H39" i="11"/>
  <c r="S39" i="11" s="1"/>
  <c r="G39" i="11"/>
  <c r="R39" i="11" s="1"/>
  <c r="F39" i="11"/>
  <c r="Q39" i="11" s="1"/>
  <c r="E39" i="11"/>
  <c r="P39" i="11" s="1"/>
  <c r="D39" i="11"/>
  <c r="O39" i="11" s="1"/>
  <c r="C39" i="11"/>
  <c r="N39" i="11" s="1"/>
  <c r="B39" i="11"/>
  <c r="M39" i="11" s="1"/>
  <c r="K38" i="11"/>
  <c r="V38" i="11" s="1"/>
  <c r="J38" i="11"/>
  <c r="U38" i="11" s="1"/>
  <c r="I38" i="11"/>
  <c r="T38" i="11" s="1"/>
  <c r="H38" i="11"/>
  <c r="S38" i="11" s="1"/>
  <c r="G38" i="11"/>
  <c r="R38" i="11" s="1"/>
  <c r="F38" i="11"/>
  <c r="Q38" i="11" s="1"/>
  <c r="E38" i="11"/>
  <c r="P38" i="11" s="1"/>
  <c r="D38" i="11"/>
  <c r="O38" i="11" s="1"/>
  <c r="C38" i="11"/>
  <c r="N38" i="11" s="1"/>
  <c r="B38" i="11"/>
  <c r="M38" i="11" s="1"/>
  <c r="K37" i="11"/>
  <c r="V37" i="11" s="1"/>
  <c r="J37" i="11"/>
  <c r="U37" i="11" s="1"/>
  <c r="I37" i="11"/>
  <c r="T37" i="11" s="1"/>
  <c r="H37" i="11"/>
  <c r="S37" i="11" s="1"/>
  <c r="G37" i="11"/>
  <c r="R37" i="11" s="1"/>
  <c r="F37" i="11"/>
  <c r="Q37" i="11" s="1"/>
  <c r="E37" i="11"/>
  <c r="P37" i="11" s="1"/>
  <c r="D37" i="11"/>
  <c r="O37" i="11" s="1"/>
  <c r="C37" i="11"/>
  <c r="N37" i="11" s="1"/>
  <c r="B37" i="11"/>
  <c r="M37" i="11" s="1"/>
  <c r="K36" i="11"/>
  <c r="V36" i="11" s="1"/>
  <c r="J36" i="11"/>
  <c r="U36" i="11" s="1"/>
  <c r="I36" i="11"/>
  <c r="T36" i="11" s="1"/>
  <c r="H36" i="11"/>
  <c r="S36" i="11" s="1"/>
  <c r="G36" i="11"/>
  <c r="R36" i="11" s="1"/>
  <c r="F36" i="11"/>
  <c r="Q36" i="11" s="1"/>
  <c r="E36" i="11"/>
  <c r="P36" i="11" s="1"/>
  <c r="D36" i="11"/>
  <c r="O36" i="11" s="1"/>
  <c r="C36" i="11"/>
  <c r="N36" i="11" s="1"/>
  <c r="B36" i="11"/>
  <c r="M36" i="11" s="1"/>
  <c r="AF10" i="11"/>
  <c r="AL10" i="11"/>
  <c r="AF12" i="11"/>
  <c r="AI12" i="11"/>
  <c r="AE13" i="11"/>
  <c r="AG13" i="11"/>
  <c r="AE14" i="11"/>
  <c r="AF14" i="11"/>
  <c r="AJ15" i="11"/>
  <c r="AL15" i="11"/>
  <c r="AG16" i="11"/>
  <c r="AF17" i="11"/>
  <c r="AN17" i="11"/>
  <c r="AJ18" i="11"/>
  <c r="AL18" i="11"/>
  <c r="AM18" i="11"/>
  <c r="AF9" i="11"/>
  <c r="AK9" i="11"/>
  <c r="B10" i="11"/>
  <c r="T10" i="11" s="1"/>
  <c r="C10" i="11"/>
  <c r="U10" i="11" s="1"/>
  <c r="D10" i="11"/>
  <c r="V10" i="11" s="1"/>
  <c r="E10" i="11"/>
  <c r="W10" i="11" s="1"/>
  <c r="F10" i="11"/>
  <c r="X10" i="11" s="1"/>
  <c r="G10" i="11"/>
  <c r="Y10" i="11" s="1"/>
  <c r="H10" i="11"/>
  <c r="Z10" i="11" s="1"/>
  <c r="I10" i="11"/>
  <c r="AA10" i="11" s="1"/>
  <c r="J10" i="11"/>
  <c r="AB10" i="11" s="1"/>
  <c r="K10" i="11"/>
  <c r="AC10" i="11" s="1"/>
  <c r="B11" i="11"/>
  <c r="T11" i="11" s="1"/>
  <c r="C11" i="11"/>
  <c r="U11" i="11" s="1"/>
  <c r="D11" i="11"/>
  <c r="V11" i="11" s="1"/>
  <c r="E11" i="11"/>
  <c r="W11" i="11" s="1"/>
  <c r="F11" i="11"/>
  <c r="X11" i="11" s="1"/>
  <c r="G11" i="11"/>
  <c r="Y11" i="11" s="1"/>
  <c r="H11" i="11"/>
  <c r="Z11" i="11" s="1"/>
  <c r="I11" i="11"/>
  <c r="AA11" i="11" s="1"/>
  <c r="J11" i="11"/>
  <c r="AB11" i="11" s="1"/>
  <c r="K11" i="11"/>
  <c r="AC11" i="11" s="1"/>
  <c r="B12" i="11"/>
  <c r="T12" i="11" s="1"/>
  <c r="C12" i="11"/>
  <c r="U12" i="11" s="1"/>
  <c r="D12" i="11"/>
  <c r="V12" i="11" s="1"/>
  <c r="E12" i="11"/>
  <c r="W12" i="11" s="1"/>
  <c r="F12" i="11"/>
  <c r="X12" i="11" s="1"/>
  <c r="G12" i="11"/>
  <c r="Y12" i="11" s="1"/>
  <c r="H12" i="11"/>
  <c r="Z12" i="11" s="1"/>
  <c r="I12" i="11"/>
  <c r="AA12" i="11" s="1"/>
  <c r="J12" i="11"/>
  <c r="AB12" i="11" s="1"/>
  <c r="K12" i="11"/>
  <c r="AC12" i="11" s="1"/>
  <c r="B13" i="11"/>
  <c r="T13" i="11" s="1"/>
  <c r="C13" i="11"/>
  <c r="U13" i="11" s="1"/>
  <c r="D13" i="11"/>
  <c r="V13" i="11" s="1"/>
  <c r="E13" i="11"/>
  <c r="W13" i="11" s="1"/>
  <c r="F13" i="11"/>
  <c r="X13" i="11" s="1"/>
  <c r="G13" i="11"/>
  <c r="Y13" i="11" s="1"/>
  <c r="H13" i="11"/>
  <c r="Z13" i="11" s="1"/>
  <c r="I13" i="11"/>
  <c r="AA13" i="11" s="1"/>
  <c r="J13" i="11"/>
  <c r="AB13" i="11" s="1"/>
  <c r="K13" i="11"/>
  <c r="AC13" i="11" s="1"/>
  <c r="B14" i="11"/>
  <c r="T14" i="11" s="1"/>
  <c r="C14" i="11"/>
  <c r="U14" i="11" s="1"/>
  <c r="D14" i="11"/>
  <c r="V14" i="11" s="1"/>
  <c r="E14" i="11"/>
  <c r="W14" i="11" s="1"/>
  <c r="F14" i="11"/>
  <c r="X14" i="11" s="1"/>
  <c r="G14" i="11"/>
  <c r="Y14" i="11" s="1"/>
  <c r="H14" i="11"/>
  <c r="Z14" i="11" s="1"/>
  <c r="I14" i="11"/>
  <c r="AA14" i="11" s="1"/>
  <c r="J14" i="11"/>
  <c r="AB14" i="11" s="1"/>
  <c r="K14" i="11"/>
  <c r="AC14" i="11" s="1"/>
  <c r="B15" i="11"/>
  <c r="T15" i="11" s="1"/>
  <c r="C15" i="11"/>
  <c r="U15" i="11" s="1"/>
  <c r="D15" i="11"/>
  <c r="V15" i="11" s="1"/>
  <c r="E15" i="11"/>
  <c r="W15" i="11" s="1"/>
  <c r="F15" i="11"/>
  <c r="X15" i="11" s="1"/>
  <c r="G15" i="11"/>
  <c r="Y15" i="11" s="1"/>
  <c r="H15" i="11"/>
  <c r="Z15" i="11" s="1"/>
  <c r="I15" i="11"/>
  <c r="AA15" i="11" s="1"/>
  <c r="J15" i="11"/>
  <c r="AB15" i="11" s="1"/>
  <c r="K15" i="11"/>
  <c r="AC15" i="11" s="1"/>
  <c r="B16" i="11"/>
  <c r="T16" i="11" s="1"/>
  <c r="C16" i="11"/>
  <c r="U16" i="11" s="1"/>
  <c r="D16" i="11"/>
  <c r="V16" i="11" s="1"/>
  <c r="E16" i="11"/>
  <c r="W16" i="11" s="1"/>
  <c r="F16" i="11"/>
  <c r="X16" i="11" s="1"/>
  <c r="G16" i="11"/>
  <c r="Y16" i="11" s="1"/>
  <c r="H16" i="11"/>
  <c r="Z16" i="11" s="1"/>
  <c r="I16" i="11"/>
  <c r="AA16" i="11" s="1"/>
  <c r="J16" i="11"/>
  <c r="AB16" i="11" s="1"/>
  <c r="K16" i="11"/>
  <c r="AC16" i="11" s="1"/>
  <c r="B17" i="11"/>
  <c r="T17" i="11" s="1"/>
  <c r="C17" i="11"/>
  <c r="U17" i="11" s="1"/>
  <c r="D17" i="11"/>
  <c r="V17" i="11" s="1"/>
  <c r="E17" i="11"/>
  <c r="W17" i="11" s="1"/>
  <c r="F17" i="11"/>
  <c r="X17" i="11" s="1"/>
  <c r="G17" i="11"/>
  <c r="Y17" i="11" s="1"/>
  <c r="H17" i="11"/>
  <c r="Z17" i="11" s="1"/>
  <c r="I17" i="11"/>
  <c r="AA17" i="11" s="1"/>
  <c r="J17" i="11"/>
  <c r="AB17" i="11" s="1"/>
  <c r="K17" i="11"/>
  <c r="AC17" i="11" s="1"/>
  <c r="B18" i="11"/>
  <c r="T18" i="11" s="1"/>
  <c r="C18" i="11"/>
  <c r="U18" i="11" s="1"/>
  <c r="D18" i="11"/>
  <c r="V18" i="11" s="1"/>
  <c r="E18" i="11"/>
  <c r="W18" i="11" s="1"/>
  <c r="F18" i="11"/>
  <c r="X18" i="11" s="1"/>
  <c r="G18" i="11"/>
  <c r="Y18" i="11" s="1"/>
  <c r="H18" i="11"/>
  <c r="Z18" i="11" s="1"/>
  <c r="I18" i="11"/>
  <c r="AA18" i="11" s="1"/>
  <c r="J18" i="11"/>
  <c r="AB18" i="11" s="1"/>
  <c r="K18" i="11"/>
  <c r="AC18" i="11" s="1"/>
  <c r="C9" i="11"/>
  <c r="U9" i="11" s="1"/>
  <c r="D9" i="11"/>
  <c r="V9" i="11" s="1"/>
  <c r="E9" i="11"/>
  <c r="W9" i="11" s="1"/>
  <c r="F9" i="11"/>
  <c r="X9" i="11" s="1"/>
  <c r="G9" i="11"/>
  <c r="Y9" i="11" s="1"/>
  <c r="H9" i="11"/>
  <c r="Z9" i="11" s="1"/>
  <c r="I9" i="11"/>
  <c r="AA9" i="11" s="1"/>
  <c r="J9" i="11"/>
  <c r="AB9" i="11" s="1"/>
  <c r="K9" i="11"/>
  <c r="AC9" i="11" s="1"/>
  <c r="B9" i="11"/>
  <c r="T9" i="11" s="1"/>
  <c r="N7" i="1"/>
  <c r="M7" i="1"/>
  <c r="L7" i="1"/>
  <c r="K7" i="1"/>
  <c r="J7" i="1"/>
  <c r="I7" i="1"/>
  <c r="H7" i="1"/>
  <c r="G7" i="1"/>
  <c r="F7" i="1"/>
  <c r="A54" i="1"/>
  <c r="A52" i="1"/>
  <c r="A50" i="1"/>
  <c r="A48" i="1"/>
  <c r="A46" i="1"/>
  <c r="A44" i="1"/>
  <c r="A42" i="1"/>
  <c r="K43" i="1" s="1"/>
  <c r="A40" i="1"/>
  <c r="A38" i="1"/>
  <c r="A36" i="1"/>
  <c r="A44" i="6"/>
  <c r="B44" i="6"/>
  <c r="I44" i="6" s="1"/>
  <c r="C44" i="6"/>
  <c r="J44" i="6" s="1"/>
  <c r="D44" i="6"/>
  <c r="E44" i="6"/>
  <c r="L44" i="6" s="1"/>
  <c r="F44" i="6"/>
  <c r="G44" i="6"/>
  <c r="A37" i="6"/>
  <c r="B37" i="6"/>
  <c r="I37" i="6" s="1"/>
  <c r="C37" i="6"/>
  <c r="J37" i="6" s="1"/>
  <c r="D37" i="6"/>
  <c r="E37" i="6"/>
  <c r="L37" i="6" s="1"/>
  <c r="F37" i="6"/>
  <c r="G37" i="6"/>
  <c r="A38" i="6"/>
  <c r="B38" i="6"/>
  <c r="I38" i="6" s="1"/>
  <c r="C38" i="6"/>
  <c r="J38" i="6" s="1"/>
  <c r="D38" i="6"/>
  <c r="E38" i="6"/>
  <c r="L38" i="6" s="1"/>
  <c r="F38" i="6"/>
  <c r="G38" i="6"/>
  <c r="A39" i="6"/>
  <c r="B39" i="6"/>
  <c r="I39" i="6" s="1"/>
  <c r="C39" i="6"/>
  <c r="J39" i="6" s="1"/>
  <c r="D39" i="6"/>
  <c r="E39" i="6"/>
  <c r="L39" i="6" s="1"/>
  <c r="F39" i="6"/>
  <c r="G39" i="6"/>
  <c r="A40" i="6"/>
  <c r="B40" i="6"/>
  <c r="I40" i="6" s="1"/>
  <c r="C40" i="6"/>
  <c r="J40" i="6" s="1"/>
  <c r="D40" i="6"/>
  <c r="E40" i="6"/>
  <c r="L40" i="6" s="1"/>
  <c r="F40" i="6"/>
  <c r="G40" i="6"/>
  <c r="A41" i="6"/>
  <c r="B41" i="6"/>
  <c r="I41" i="6" s="1"/>
  <c r="C41" i="6"/>
  <c r="J41" i="6" s="1"/>
  <c r="D41" i="6"/>
  <c r="E41" i="6"/>
  <c r="L41" i="6" s="1"/>
  <c r="F41" i="6"/>
  <c r="G41" i="6"/>
  <c r="A42" i="6"/>
  <c r="B42" i="6"/>
  <c r="I42" i="6" s="1"/>
  <c r="C42" i="6"/>
  <c r="J42" i="6" s="1"/>
  <c r="D42" i="6"/>
  <c r="E42" i="6"/>
  <c r="L42" i="6" s="1"/>
  <c r="F42" i="6"/>
  <c r="G42" i="6"/>
  <c r="A43" i="6"/>
  <c r="B43" i="6"/>
  <c r="I43" i="6" s="1"/>
  <c r="C43" i="6"/>
  <c r="J43" i="6" s="1"/>
  <c r="D43" i="6"/>
  <c r="E43" i="6"/>
  <c r="L43" i="6" s="1"/>
  <c r="F43" i="6"/>
  <c r="G43" i="6"/>
  <c r="A34" i="7"/>
  <c r="B34" i="7"/>
  <c r="I34" i="7" s="1"/>
  <c r="C34" i="7"/>
  <c r="J34" i="7" s="1"/>
  <c r="D34" i="7"/>
  <c r="K34" i="7" s="1"/>
  <c r="E34" i="7"/>
  <c r="L34" i="7" s="1"/>
  <c r="M51" i="1" s="1"/>
  <c r="F34" i="7"/>
  <c r="G34" i="7"/>
  <c r="A35" i="7"/>
  <c r="B35" i="7"/>
  <c r="I35" i="7" s="1"/>
  <c r="C35" i="7"/>
  <c r="J35" i="7" s="1"/>
  <c r="D35" i="7"/>
  <c r="E35" i="7"/>
  <c r="L35" i="7" s="1"/>
  <c r="M53" i="1" s="1"/>
  <c r="F35" i="7"/>
  <c r="G35" i="7"/>
  <c r="A36" i="7"/>
  <c r="B36" i="7"/>
  <c r="I36" i="7" s="1"/>
  <c r="C36" i="7"/>
  <c r="J36" i="7" s="1"/>
  <c r="D36" i="7"/>
  <c r="E36" i="7"/>
  <c r="L36" i="7" s="1"/>
  <c r="F36" i="7"/>
  <c r="G36" i="7"/>
  <c r="A37" i="7"/>
  <c r="B37" i="7"/>
  <c r="I37" i="7" s="1"/>
  <c r="C37" i="7"/>
  <c r="J37" i="7" s="1"/>
  <c r="D37" i="7"/>
  <c r="E37" i="7"/>
  <c r="L37" i="7" s="1"/>
  <c r="F37" i="7"/>
  <c r="G37" i="7"/>
  <c r="A38" i="7"/>
  <c r="B38" i="7"/>
  <c r="I38" i="7" s="1"/>
  <c r="C38" i="7"/>
  <c r="J38" i="7" s="1"/>
  <c r="D38" i="7"/>
  <c r="E38" i="7"/>
  <c r="L38" i="7" s="1"/>
  <c r="F38" i="7"/>
  <c r="G38" i="7"/>
  <c r="A39" i="7"/>
  <c r="B39" i="7"/>
  <c r="I39" i="7" s="1"/>
  <c r="C39" i="7"/>
  <c r="J39" i="7" s="1"/>
  <c r="D39" i="7"/>
  <c r="E39" i="7"/>
  <c r="L39" i="7" s="1"/>
  <c r="F39" i="7"/>
  <c r="G39" i="7"/>
  <c r="A40" i="7"/>
  <c r="B40" i="7"/>
  <c r="I40" i="7" s="1"/>
  <c r="C40" i="7"/>
  <c r="J40" i="7" s="1"/>
  <c r="D40" i="7"/>
  <c r="E40" i="7"/>
  <c r="L40" i="7" s="1"/>
  <c r="F40" i="7"/>
  <c r="G40" i="7"/>
  <c r="A41" i="7"/>
  <c r="B41" i="7"/>
  <c r="I41" i="7" s="1"/>
  <c r="C41" i="7"/>
  <c r="J41" i="7" s="1"/>
  <c r="D41" i="7"/>
  <c r="K41" i="7" s="1"/>
  <c r="E41" i="7"/>
  <c r="F41" i="7"/>
  <c r="G41" i="7"/>
  <c r="L41" i="7"/>
  <c r="A42" i="7"/>
  <c r="B42" i="7"/>
  <c r="I42" i="7" s="1"/>
  <c r="C42" i="7"/>
  <c r="J42" i="7" s="1"/>
  <c r="D42" i="7"/>
  <c r="E42" i="7"/>
  <c r="L42" i="7" s="1"/>
  <c r="F42" i="7"/>
  <c r="G42" i="7"/>
  <c r="A34" i="6"/>
  <c r="B34" i="6"/>
  <c r="I34" i="6" s="1"/>
  <c r="C34" i="6"/>
  <c r="J34" i="6" s="1"/>
  <c r="D34" i="6"/>
  <c r="E34" i="6"/>
  <c r="L34" i="6" s="1"/>
  <c r="F34" i="6"/>
  <c r="G34" i="6"/>
  <c r="A35" i="6"/>
  <c r="B35" i="6"/>
  <c r="I35" i="6" s="1"/>
  <c r="C35" i="6"/>
  <c r="J35" i="6" s="1"/>
  <c r="D35" i="6"/>
  <c r="E35" i="6"/>
  <c r="L35" i="6" s="1"/>
  <c r="F35" i="6"/>
  <c r="G35" i="6"/>
  <c r="A36" i="6"/>
  <c r="B36" i="6"/>
  <c r="I36" i="6" s="1"/>
  <c r="C36" i="6"/>
  <c r="J36" i="6" s="1"/>
  <c r="D36" i="6"/>
  <c r="E36" i="6"/>
  <c r="L36" i="6" s="1"/>
  <c r="F36" i="6"/>
  <c r="G36" i="6"/>
  <c r="A24" i="7"/>
  <c r="B24" i="7"/>
  <c r="I24" i="7" s="1"/>
  <c r="C24" i="7"/>
  <c r="J24" i="7" s="1"/>
  <c r="D24" i="7"/>
  <c r="E24" i="7"/>
  <c r="L24" i="7" s="1"/>
  <c r="F24" i="7"/>
  <c r="G24" i="7"/>
  <c r="A25" i="7"/>
  <c r="B25" i="7"/>
  <c r="I25" i="7" s="1"/>
  <c r="C25" i="7"/>
  <c r="J25" i="7" s="1"/>
  <c r="D25" i="7"/>
  <c r="E25" i="7"/>
  <c r="F25" i="7"/>
  <c r="G25" i="7"/>
  <c r="L25" i="7"/>
  <c r="A26" i="7"/>
  <c r="B26" i="7"/>
  <c r="I26" i="7" s="1"/>
  <c r="C26" i="7"/>
  <c r="J26" i="7" s="1"/>
  <c r="D26" i="7"/>
  <c r="E26" i="7"/>
  <c r="F26" i="7"/>
  <c r="G26" i="7"/>
  <c r="L26" i="7"/>
  <c r="A27" i="7"/>
  <c r="B27" i="7"/>
  <c r="C27" i="7"/>
  <c r="J27" i="7" s="1"/>
  <c r="D27" i="7"/>
  <c r="E27" i="7"/>
  <c r="L27" i="7" s="1"/>
  <c r="M37" i="1" s="1"/>
  <c r="F27" i="7"/>
  <c r="G27" i="7"/>
  <c r="I27" i="7"/>
  <c r="A28" i="7"/>
  <c r="B28" i="7"/>
  <c r="I28" i="7" s="1"/>
  <c r="C28" i="7"/>
  <c r="J28" i="7" s="1"/>
  <c r="D28" i="7"/>
  <c r="E28" i="7"/>
  <c r="L28" i="7" s="1"/>
  <c r="F28" i="7"/>
  <c r="G28" i="7"/>
  <c r="A29" i="7"/>
  <c r="B29" i="7"/>
  <c r="I29" i="7" s="1"/>
  <c r="C29" i="7"/>
  <c r="D29" i="7"/>
  <c r="E29" i="7"/>
  <c r="L29" i="7" s="1"/>
  <c r="F29" i="7"/>
  <c r="G29" i="7"/>
  <c r="J29" i="7"/>
  <c r="A30" i="7"/>
  <c r="B30" i="7"/>
  <c r="I30" i="7" s="1"/>
  <c r="C30" i="7"/>
  <c r="J30" i="7" s="1"/>
  <c r="D30" i="7"/>
  <c r="E30" i="7"/>
  <c r="L30" i="7" s="1"/>
  <c r="F30" i="7"/>
  <c r="G30" i="7"/>
  <c r="A31" i="7"/>
  <c r="B31" i="7"/>
  <c r="I31" i="7" s="1"/>
  <c r="C31" i="7"/>
  <c r="J31" i="7" s="1"/>
  <c r="D31" i="7"/>
  <c r="E31" i="7"/>
  <c r="L31" i="7" s="1"/>
  <c r="F31" i="7"/>
  <c r="G31" i="7"/>
  <c r="A32" i="7"/>
  <c r="B32" i="7"/>
  <c r="I32" i="7" s="1"/>
  <c r="C32" i="7"/>
  <c r="J32" i="7" s="1"/>
  <c r="D32" i="7"/>
  <c r="E32" i="7"/>
  <c r="L32" i="7" s="1"/>
  <c r="F32" i="7"/>
  <c r="G32" i="7"/>
  <c r="A33" i="7"/>
  <c r="B33" i="7"/>
  <c r="I33" i="7" s="1"/>
  <c r="C33" i="7"/>
  <c r="J33" i="7" s="1"/>
  <c r="D33" i="7"/>
  <c r="E33" i="7"/>
  <c r="L33" i="7" s="1"/>
  <c r="F33" i="7"/>
  <c r="G33" i="7"/>
  <c r="A24" i="6"/>
  <c r="B24" i="6"/>
  <c r="I24" i="6" s="1"/>
  <c r="C24" i="6"/>
  <c r="J24" i="6" s="1"/>
  <c r="D24" i="6"/>
  <c r="E24" i="6"/>
  <c r="L24" i="6" s="1"/>
  <c r="F24" i="6"/>
  <c r="G24" i="6"/>
  <c r="A25" i="6"/>
  <c r="B25" i="6"/>
  <c r="I25" i="6" s="1"/>
  <c r="C25" i="6"/>
  <c r="J25" i="6" s="1"/>
  <c r="D25" i="6"/>
  <c r="E25" i="6"/>
  <c r="L25" i="6" s="1"/>
  <c r="F25" i="6"/>
  <c r="G25" i="6"/>
  <c r="A26" i="6"/>
  <c r="B26" i="6"/>
  <c r="I26" i="6" s="1"/>
  <c r="C26" i="6"/>
  <c r="J26" i="6" s="1"/>
  <c r="D26" i="6"/>
  <c r="E26" i="6"/>
  <c r="L26" i="6" s="1"/>
  <c r="F26" i="6"/>
  <c r="G26" i="6"/>
  <c r="A27" i="6"/>
  <c r="B27" i="6"/>
  <c r="I27" i="6" s="1"/>
  <c r="C27" i="6"/>
  <c r="J27" i="6" s="1"/>
  <c r="D27" i="6"/>
  <c r="E27" i="6"/>
  <c r="L27" i="6" s="1"/>
  <c r="F27" i="6"/>
  <c r="G27" i="6"/>
  <c r="A28" i="6"/>
  <c r="B28" i="6"/>
  <c r="I28" i="6" s="1"/>
  <c r="C28" i="6"/>
  <c r="J28" i="6" s="1"/>
  <c r="D28" i="6"/>
  <c r="E28" i="6"/>
  <c r="L28" i="6" s="1"/>
  <c r="F28" i="6"/>
  <c r="G28" i="6"/>
  <c r="A29" i="6"/>
  <c r="B29" i="6"/>
  <c r="I29" i="6" s="1"/>
  <c r="C29" i="6"/>
  <c r="J29" i="6" s="1"/>
  <c r="D29" i="6"/>
  <c r="E29" i="6"/>
  <c r="L29" i="6" s="1"/>
  <c r="F29" i="6"/>
  <c r="G29" i="6"/>
  <c r="A30" i="6"/>
  <c r="B30" i="6"/>
  <c r="I30" i="6" s="1"/>
  <c r="C30" i="6"/>
  <c r="J30" i="6" s="1"/>
  <c r="D30" i="6"/>
  <c r="E30" i="6"/>
  <c r="L30" i="6" s="1"/>
  <c r="L43" i="1" s="1"/>
  <c r="Q43" i="1" s="1"/>
  <c r="F30" i="6"/>
  <c r="G30" i="6"/>
  <c r="A31" i="6"/>
  <c r="B31" i="6"/>
  <c r="I31" i="6" s="1"/>
  <c r="C31" i="6"/>
  <c r="J31" i="6" s="1"/>
  <c r="D31" i="6"/>
  <c r="E31" i="6"/>
  <c r="L31" i="6" s="1"/>
  <c r="F31" i="6"/>
  <c r="G31" i="6"/>
  <c r="A32" i="6"/>
  <c r="B32" i="6"/>
  <c r="I32" i="6" s="1"/>
  <c r="C32" i="6"/>
  <c r="J32" i="6" s="1"/>
  <c r="D32" i="6"/>
  <c r="E32" i="6"/>
  <c r="L32" i="6" s="1"/>
  <c r="F32" i="6"/>
  <c r="G32" i="6"/>
  <c r="A33" i="6"/>
  <c r="B33" i="6"/>
  <c r="I33" i="6" s="1"/>
  <c r="C33" i="6"/>
  <c r="J33" i="6" s="1"/>
  <c r="D33" i="6"/>
  <c r="E33" i="6"/>
  <c r="L33" i="6" s="1"/>
  <c r="F33" i="6"/>
  <c r="G33" i="6"/>
  <c r="K51" i="1"/>
  <c r="K41" i="1"/>
  <c r="K35" i="1"/>
  <c r="A24" i="5"/>
  <c r="B24" i="5"/>
  <c r="C24" i="5"/>
  <c r="J24" i="5" s="1"/>
  <c r="D24" i="5"/>
  <c r="E24" i="5"/>
  <c r="L24" i="5" s="1"/>
  <c r="F24" i="5"/>
  <c r="G24" i="5"/>
  <c r="I24" i="5"/>
  <c r="A25" i="5"/>
  <c r="B25" i="5"/>
  <c r="I25" i="5" s="1"/>
  <c r="C25" i="5"/>
  <c r="J25" i="5" s="1"/>
  <c r="D25" i="5"/>
  <c r="E25" i="5"/>
  <c r="F25" i="5"/>
  <c r="G25" i="5"/>
  <c r="L25" i="5"/>
  <c r="A26" i="5"/>
  <c r="B26" i="5"/>
  <c r="C26" i="5"/>
  <c r="J26" i="5" s="1"/>
  <c r="D26" i="5"/>
  <c r="E26" i="5"/>
  <c r="L26" i="5" s="1"/>
  <c r="F26" i="5"/>
  <c r="G26" i="5"/>
  <c r="I26" i="5"/>
  <c r="A27" i="5"/>
  <c r="B27" i="5"/>
  <c r="I27" i="5" s="1"/>
  <c r="C27" i="5"/>
  <c r="D27" i="5"/>
  <c r="E27" i="5"/>
  <c r="L27" i="5" s="1"/>
  <c r="K37" i="1" s="1"/>
  <c r="F27" i="5"/>
  <c r="G27" i="5"/>
  <c r="J27" i="5"/>
  <c r="A28" i="5"/>
  <c r="B28" i="5"/>
  <c r="I28" i="5" s="1"/>
  <c r="C28" i="5"/>
  <c r="D28" i="5"/>
  <c r="E28" i="5"/>
  <c r="L28" i="5" s="1"/>
  <c r="K39" i="1" s="1"/>
  <c r="F28" i="5"/>
  <c r="G28" i="5"/>
  <c r="K28" i="5" s="1"/>
  <c r="K38" i="1" s="1"/>
  <c r="J28" i="5"/>
  <c r="A29" i="5"/>
  <c r="B29" i="5"/>
  <c r="C29" i="5"/>
  <c r="J29" i="5" s="1"/>
  <c r="D29" i="5"/>
  <c r="E29" i="5"/>
  <c r="L29" i="5" s="1"/>
  <c r="F29" i="5"/>
  <c r="G29" i="5"/>
  <c r="I29" i="5"/>
  <c r="A30" i="5"/>
  <c r="B30" i="5"/>
  <c r="I30" i="5" s="1"/>
  <c r="C30" i="5"/>
  <c r="J30" i="5" s="1"/>
  <c r="D30" i="5"/>
  <c r="E30" i="5"/>
  <c r="L30" i="5" s="1"/>
  <c r="F30" i="5"/>
  <c r="G30" i="5"/>
  <c r="A31" i="5"/>
  <c r="B31" i="5"/>
  <c r="C31" i="5"/>
  <c r="D31" i="5"/>
  <c r="E31" i="5"/>
  <c r="L31" i="5" s="1"/>
  <c r="K45" i="1" s="1"/>
  <c r="F31" i="5"/>
  <c r="G31" i="5"/>
  <c r="I31" i="5"/>
  <c r="J31" i="5"/>
  <c r="A32" i="5"/>
  <c r="B32" i="5"/>
  <c r="I32" i="5" s="1"/>
  <c r="C32" i="5"/>
  <c r="J32" i="5" s="1"/>
  <c r="D32" i="5"/>
  <c r="E32" i="5"/>
  <c r="L32" i="5" s="1"/>
  <c r="K47" i="1" s="1"/>
  <c r="F32" i="5"/>
  <c r="G32" i="5"/>
  <c r="A33" i="5"/>
  <c r="B33" i="5"/>
  <c r="I33" i="5" s="1"/>
  <c r="C33" i="5"/>
  <c r="J33" i="5" s="1"/>
  <c r="D33" i="5"/>
  <c r="E33" i="5"/>
  <c r="F33" i="5"/>
  <c r="G33" i="5"/>
  <c r="L33" i="5"/>
  <c r="K49" i="1" s="1"/>
  <c r="A34" i="5"/>
  <c r="B34" i="5"/>
  <c r="C34" i="5"/>
  <c r="J34" i="5" s="1"/>
  <c r="D34" i="5"/>
  <c r="E34" i="5"/>
  <c r="L34" i="5" s="1"/>
  <c r="F34" i="5"/>
  <c r="G34" i="5"/>
  <c r="I34" i="5"/>
  <c r="A35" i="5"/>
  <c r="B35" i="5"/>
  <c r="I35" i="5" s="1"/>
  <c r="C35" i="5"/>
  <c r="D35" i="5"/>
  <c r="E35" i="5"/>
  <c r="L35" i="5" s="1"/>
  <c r="K53" i="1" s="1"/>
  <c r="F35" i="5"/>
  <c r="G35" i="5"/>
  <c r="J35" i="5"/>
  <c r="K55" i="1"/>
  <c r="K54" i="1"/>
  <c r="G23" i="10"/>
  <c r="F23" i="10"/>
  <c r="E23" i="10"/>
  <c r="L23" i="10" s="1"/>
  <c r="D23" i="10"/>
  <c r="C23" i="10"/>
  <c r="J23" i="10" s="1"/>
  <c r="B23" i="10"/>
  <c r="I23" i="10" s="1"/>
  <c r="A23" i="10"/>
  <c r="G22" i="10"/>
  <c r="F22" i="10"/>
  <c r="E22" i="10"/>
  <c r="L22" i="10" s="1"/>
  <c r="D22" i="10"/>
  <c r="C22" i="10"/>
  <c r="J22" i="10" s="1"/>
  <c r="B22" i="10"/>
  <c r="I22" i="10" s="1"/>
  <c r="A22" i="10"/>
  <c r="G21" i="10"/>
  <c r="F21" i="10"/>
  <c r="E21" i="10"/>
  <c r="L21" i="10" s="1"/>
  <c r="J51" i="1" s="1"/>
  <c r="D21" i="10"/>
  <c r="C21" i="10"/>
  <c r="J21" i="10" s="1"/>
  <c r="B21" i="10"/>
  <c r="I21" i="10" s="1"/>
  <c r="A21" i="10"/>
  <c r="G20" i="10"/>
  <c r="F20" i="10"/>
  <c r="E20" i="10"/>
  <c r="L20" i="10" s="1"/>
  <c r="J49" i="1" s="1"/>
  <c r="D20" i="10"/>
  <c r="C20" i="10"/>
  <c r="J20" i="10" s="1"/>
  <c r="B20" i="10"/>
  <c r="I20" i="10" s="1"/>
  <c r="A20" i="10"/>
  <c r="G19" i="10"/>
  <c r="F19" i="10"/>
  <c r="E19" i="10"/>
  <c r="L19" i="10" s="1"/>
  <c r="D19" i="10"/>
  <c r="C19" i="10"/>
  <c r="J19" i="10" s="1"/>
  <c r="B19" i="10"/>
  <c r="I19" i="10" s="1"/>
  <c r="A19" i="10"/>
  <c r="G18" i="10"/>
  <c r="F18" i="10"/>
  <c r="E18" i="10"/>
  <c r="L18" i="10" s="1"/>
  <c r="D18" i="10"/>
  <c r="C18" i="10"/>
  <c r="J18" i="10" s="1"/>
  <c r="B18" i="10"/>
  <c r="I18" i="10" s="1"/>
  <c r="A18" i="10"/>
  <c r="G17" i="10"/>
  <c r="F17" i="10"/>
  <c r="E17" i="10"/>
  <c r="L17" i="10" s="1"/>
  <c r="D17" i="10"/>
  <c r="C17" i="10"/>
  <c r="J17" i="10" s="1"/>
  <c r="B17" i="10"/>
  <c r="I17" i="10" s="1"/>
  <c r="A17" i="10"/>
  <c r="G16" i="10"/>
  <c r="F16" i="10"/>
  <c r="E16" i="10"/>
  <c r="L16" i="10" s="1"/>
  <c r="J41" i="1" s="1"/>
  <c r="D16" i="10"/>
  <c r="C16" i="10"/>
  <c r="J16" i="10" s="1"/>
  <c r="B16" i="10"/>
  <c r="I16" i="10" s="1"/>
  <c r="A16" i="10"/>
  <c r="G15" i="10"/>
  <c r="F15" i="10"/>
  <c r="E15" i="10"/>
  <c r="L15" i="10" s="1"/>
  <c r="D15" i="10"/>
  <c r="C15" i="10"/>
  <c r="J15" i="10" s="1"/>
  <c r="B15" i="10"/>
  <c r="I15" i="10" s="1"/>
  <c r="A15" i="10"/>
  <c r="G14" i="10"/>
  <c r="F14" i="10"/>
  <c r="E14" i="10"/>
  <c r="L14" i="10" s="1"/>
  <c r="D14" i="10"/>
  <c r="C14" i="10"/>
  <c r="J14" i="10" s="1"/>
  <c r="B14" i="10"/>
  <c r="I14" i="10" s="1"/>
  <c r="A14" i="10"/>
  <c r="G13" i="10"/>
  <c r="F13" i="10"/>
  <c r="E13" i="10"/>
  <c r="L13" i="10" s="1"/>
  <c r="J35" i="1" s="1"/>
  <c r="D13" i="10"/>
  <c r="C13" i="10"/>
  <c r="J13" i="10" s="1"/>
  <c r="B13" i="10"/>
  <c r="I13" i="10" s="1"/>
  <c r="A13" i="10"/>
  <c r="G12" i="10"/>
  <c r="F12" i="10"/>
  <c r="E12" i="10"/>
  <c r="L12" i="10" s="1"/>
  <c r="J31" i="1" s="1"/>
  <c r="D12" i="10"/>
  <c r="C12" i="10"/>
  <c r="J12" i="10" s="1"/>
  <c r="B12" i="10"/>
  <c r="I12" i="10" s="1"/>
  <c r="A12" i="10"/>
  <c r="G11" i="10"/>
  <c r="F11" i="10"/>
  <c r="E11" i="10"/>
  <c r="L11" i="10" s="1"/>
  <c r="D11" i="10"/>
  <c r="C11" i="10"/>
  <c r="J11" i="10" s="1"/>
  <c r="B11" i="10"/>
  <c r="I11" i="10" s="1"/>
  <c r="A11" i="10"/>
  <c r="G10" i="10"/>
  <c r="F10" i="10"/>
  <c r="E10" i="10"/>
  <c r="L10" i="10" s="1"/>
  <c r="D10" i="10"/>
  <c r="C10" i="10"/>
  <c r="J10" i="10" s="1"/>
  <c r="B10" i="10"/>
  <c r="I10" i="10" s="1"/>
  <c r="A10" i="10"/>
  <c r="G9" i="10"/>
  <c r="F9" i="10"/>
  <c r="E9" i="10"/>
  <c r="L9" i="10" s="1"/>
  <c r="D9" i="10"/>
  <c r="C9" i="10"/>
  <c r="J9" i="10" s="1"/>
  <c r="B9" i="10"/>
  <c r="I9" i="10" s="1"/>
  <c r="A9" i="10"/>
  <c r="G8" i="10"/>
  <c r="F8" i="10"/>
  <c r="E8" i="10"/>
  <c r="L8" i="10" s="1"/>
  <c r="D8" i="10"/>
  <c r="C8" i="10"/>
  <c r="J8" i="10" s="1"/>
  <c r="B8" i="10"/>
  <c r="I8" i="10" s="1"/>
  <c r="A8" i="10"/>
  <c r="G7" i="10"/>
  <c r="F7" i="10"/>
  <c r="E7" i="10"/>
  <c r="L7" i="10" s="1"/>
  <c r="D7" i="10"/>
  <c r="C7" i="10"/>
  <c r="J7" i="10" s="1"/>
  <c r="B7" i="10"/>
  <c r="I7" i="10" s="1"/>
  <c r="A7" i="10"/>
  <c r="G6" i="10"/>
  <c r="F6" i="10"/>
  <c r="E6" i="10"/>
  <c r="L6" i="10" s="1"/>
  <c r="D6" i="10"/>
  <c r="C6" i="10"/>
  <c r="J6" i="10" s="1"/>
  <c r="B6" i="10"/>
  <c r="I6" i="10" s="1"/>
  <c r="A6" i="10"/>
  <c r="G5" i="10"/>
  <c r="F5" i="10"/>
  <c r="E5" i="10"/>
  <c r="L5" i="10" s="1"/>
  <c r="D5" i="10"/>
  <c r="C5" i="10"/>
  <c r="J5" i="10" s="1"/>
  <c r="B5" i="10"/>
  <c r="I5" i="10" s="1"/>
  <c r="A5" i="10"/>
  <c r="G4" i="10"/>
  <c r="F4" i="10"/>
  <c r="E4" i="10"/>
  <c r="L4" i="10" s="1"/>
  <c r="J15" i="1" s="1"/>
  <c r="D4" i="10"/>
  <c r="C4" i="10"/>
  <c r="J4" i="10" s="1"/>
  <c r="B4" i="10"/>
  <c r="I4" i="10" s="1"/>
  <c r="A4" i="10"/>
  <c r="G3" i="10"/>
  <c r="F3" i="10"/>
  <c r="E3" i="10"/>
  <c r="L3" i="10" s="1"/>
  <c r="D3" i="10"/>
  <c r="C3" i="10"/>
  <c r="J3" i="10" s="1"/>
  <c r="B3" i="10"/>
  <c r="I3" i="10" s="1"/>
  <c r="A3" i="10"/>
  <c r="G2" i="10"/>
  <c r="F2" i="10"/>
  <c r="E2" i="10"/>
  <c r="L2" i="10" s="1"/>
  <c r="D2" i="10"/>
  <c r="C2" i="10"/>
  <c r="J2" i="10" s="1"/>
  <c r="B2" i="10"/>
  <c r="I2" i="10" s="1"/>
  <c r="A2" i="10"/>
  <c r="G1" i="10"/>
  <c r="F1" i="10"/>
  <c r="E1" i="10"/>
  <c r="D1" i="10"/>
  <c r="C1" i="10"/>
  <c r="B1" i="10"/>
  <c r="A1" i="10"/>
  <c r="G23" i="9"/>
  <c r="F23" i="9"/>
  <c r="E23" i="9"/>
  <c r="L23" i="9" s="1"/>
  <c r="H55" i="1" s="1"/>
  <c r="D23" i="9"/>
  <c r="K23" i="9" s="1"/>
  <c r="H54" i="1" s="1"/>
  <c r="C23" i="9"/>
  <c r="B23" i="9"/>
  <c r="A23" i="9"/>
  <c r="G22" i="9"/>
  <c r="F22" i="9"/>
  <c r="E22" i="9"/>
  <c r="L22" i="9" s="1"/>
  <c r="H53" i="1" s="1"/>
  <c r="D22" i="9"/>
  <c r="C22" i="9"/>
  <c r="B22" i="9"/>
  <c r="I22" i="9" s="1"/>
  <c r="A22" i="9"/>
  <c r="G21" i="9"/>
  <c r="F21" i="9"/>
  <c r="E21" i="9"/>
  <c r="D21" i="9"/>
  <c r="C21" i="9"/>
  <c r="J21" i="9" s="1"/>
  <c r="B21" i="9"/>
  <c r="A21" i="9"/>
  <c r="G20" i="9"/>
  <c r="F20" i="9"/>
  <c r="E20" i="9"/>
  <c r="L20" i="9" s="1"/>
  <c r="H49" i="1" s="1"/>
  <c r="D20" i="9"/>
  <c r="C20" i="9"/>
  <c r="B20" i="9"/>
  <c r="I20" i="9" s="1"/>
  <c r="A20" i="9"/>
  <c r="G19" i="9"/>
  <c r="F19" i="9"/>
  <c r="E19" i="9"/>
  <c r="L19" i="9" s="1"/>
  <c r="H47" i="1" s="1"/>
  <c r="D19" i="9"/>
  <c r="C19" i="9"/>
  <c r="B19" i="9"/>
  <c r="I19" i="9" s="1"/>
  <c r="A19" i="9"/>
  <c r="G18" i="9"/>
  <c r="F18" i="9"/>
  <c r="E18" i="9"/>
  <c r="L18" i="9" s="1"/>
  <c r="H45" i="1" s="1"/>
  <c r="D18" i="9"/>
  <c r="C18" i="9"/>
  <c r="J18" i="9" s="1"/>
  <c r="B18" i="9"/>
  <c r="A18" i="9"/>
  <c r="G17" i="9"/>
  <c r="F17" i="9"/>
  <c r="E17" i="9"/>
  <c r="L17" i="9" s="1"/>
  <c r="H43" i="1" s="1"/>
  <c r="D17" i="9"/>
  <c r="C17" i="9"/>
  <c r="J17" i="9" s="1"/>
  <c r="B17" i="9"/>
  <c r="I17" i="9" s="1"/>
  <c r="A17" i="9"/>
  <c r="G16" i="9"/>
  <c r="F16" i="9"/>
  <c r="E16" i="9"/>
  <c r="L16" i="9" s="1"/>
  <c r="H41" i="1" s="1"/>
  <c r="D16" i="9"/>
  <c r="C16" i="9"/>
  <c r="J16" i="9" s="1"/>
  <c r="B16" i="9"/>
  <c r="A16" i="9"/>
  <c r="G15" i="9"/>
  <c r="F15" i="9"/>
  <c r="E15" i="9"/>
  <c r="L15" i="9" s="1"/>
  <c r="H39" i="1" s="1"/>
  <c r="D15" i="9"/>
  <c r="K15" i="9" s="1"/>
  <c r="H38" i="1" s="1"/>
  <c r="C15" i="9"/>
  <c r="J15" i="9" s="1"/>
  <c r="B15" i="9"/>
  <c r="I15" i="9" s="1"/>
  <c r="A15" i="9"/>
  <c r="G14" i="9"/>
  <c r="F14" i="9"/>
  <c r="E14" i="9"/>
  <c r="D14" i="9"/>
  <c r="C14" i="9"/>
  <c r="J14" i="9" s="1"/>
  <c r="B14" i="9"/>
  <c r="I14" i="9" s="1"/>
  <c r="A14" i="9"/>
  <c r="G13" i="9"/>
  <c r="F13" i="9"/>
  <c r="E13" i="9"/>
  <c r="D13" i="9"/>
  <c r="C13" i="9"/>
  <c r="J13" i="9" s="1"/>
  <c r="B13" i="9"/>
  <c r="I13" i="9" s="1"/>
  <c r="A13" i="9"/>
  <c r="G12" i="9"/>
  <c r="K12" i="9" s="1"/>
  <c r="H30" i="1" s="1"/>
  <c r="F12" i="9"/>
  <c r="E12" i="9"/>
  <c r="L12" i="9" s="1"/>
  <c r="H31" i="1" s="1"/>
  <c r="D12" i="9"/>
  <c r="C12" i="9"/>
  <c r="J12" i="9" s="1"/>
  <c r="B12" i="9"/>
  <c r="I12" i="9" s="1"/>
  <c r="A12" i="9"/>
  <c r="G11" i="9"/>
  <c r="F11" i="9"/>
  <c r="E11" i="9"/>
  <c r="L11" i="9" s="1"/>
  <c r="H29" i="1" s="1"/>
  <c r="D11" i="9"/>
  <c r="C11" i="9"/>
  <c r="B11" i="9"/>
  <c r="I11" i="9" s="1"/>
  <c r="A11" i="9"/>
  <c r="G10" i="9"/>
  <c r="F10" i="9"/>
  <c r="E10" i="9"/>
  <c r="L10" i="9" s="1"/>
  <c r="H27" i="1" s="1"/>
  <c r="D10" i="9"/>
  <c r="C10" i="9"/>
  <c r="J10" i="9" s="1"/>
  <c r="B10" i="9"/>
  <c r="A10" i="9"/>
  <c r="G9" i="9"/>
  <c r="F9" i="9"/>
  <c r="E9" i="9"/>
  <c r="L9" i="9" s="1"/>
  <c r="H25" i="1" s="1"/>
  <c r="D9" i="9"/>
  <c r="C9" i="9"/>
  <c r="J9" i="9" s="1"/>
  <c r="B9" i="9"/>
  <c r="I9" i="9" s="1"/>
  <c r="A9" i="9"/>
  <c r="G8" i="9"/>
  <c r="F8" i="9"/>
  <c r="E8" i="9"/>
  <c r="D8" i="9"/>
  <c r="C8" i="9"/>
  <c r="J8" i="9" s="1"/>
  <c r="B8" i="9"/>
  <c r="I8" i="9" s="1"/>
  <c r="A8" i="9"/>
  <c r="G7" i="9"/>
  <c r="F7" i="9"/>
  <c r="E7" i="9"/>
  <c r="L7" i="9" s="1"/>
  <c r="H21" i="1" s="1"/>
  <c r="D7" i="9"/>
  <c r="C7" i="9"/>
  <c r="B7" i="9"/>
  <c r="I7" i="9" s="1"/>
  <c r="A7" i="9"/>
  <c r="G6" i="9"/>
  <c r="F6" i="9"/>
  <c r="E6" i="9"/>
  <c r="L6" i="9" s="1"/>
  <c r="H19" i="1" s="1"/>
  <c r="D6" i="9"/>
  <c r="C6" i="9"/>
  <c r="J6" i="9" s="1"/>
  <c r="B6" i="9"/>
  <c r="I6" i="9" s="1"/>
  <c r="A6" i="9"/>
  <c r="G5" i="9"/>
  <c r="F5" i="9"/>
  <c r="E5" i="9"/>
  <c r="D5" i="9"/>
  <c r="C5" i="9"/>
  <c r="J5" i="9" s="1"/>
  <c r="B5" i="9"/>
  <c r="I5" i="9" s="1"/>
  <c r="A5" i="9"/>
  <c r="G4" i="9"/>
  <c r="K4" i="9" s="1"/>
  <c r="H14" i="1" s="1"/>
  <c r="F4" i="9"/>
  <c r="E4" i="9"/>
  <c r="L4" i="9" s="1"/>
  <c r="H15" i="1" s="1"/>
  <c r="D4" i="9"/>
  <c r="C4" i="9"/>
  <c r="J4" i="9" s="1"/>
  <c r="B4" i="9"/>
  <c r="I4" i="9" s="1"/>
  <c r="A4" i="9"/>
  <c r="G3" i="9"/>
  <c r="F3" i="9"/>
  <c r="E3" i="9"/>
  <c r="L3" i="9" s="1"/>
  <c r="H13" i="1" s="1"/>
  <c r="D3" i="9"/>
  <c r="C3" i="9"/>
  <c r="B3" i="9"/>
  <c r="I3" i="9" s="1"/>
  <c r="A3" i="9"/>
  <c r="G2" i="9"/>
  <c r="K2" i="9" s="1"/>
  <c r="H10" i="1" s="1"/>
  <c r="F2" i="9"/>
  <c r="E2" i="9"/>
  <c r="L2" i="9" s="1"/>
  <c r="H11" i="1" s="1"/>
  <c r="D2" i="9"/>
  <c r="C2" i="9"/>
  <c r="J2" i="9" s="1"/>
  <c r="B2" i="9"/>
  <c r="A2" i="9"/>
  <c r="G1" i="9"/>
  <c r="F1" i="9"/>
  <c r="E1" i="9"/>
  <c r="D1" i="9"/>
  <c r="C1" i="9"/>
  <c r="B1" i="9"/>
  <c r="A1" i="9"/>
  <c r="G19" i="8"/>
  <c r="F19" i="8"/>
  <c r="E19" i="8"/>
  <c r="L19" i="8" s="1"/>
  <c r="D19" i="8"/>
  <c r="C19" i="8"/>
  <c r="J19" i="8" s="1"/>
  <c r="B19" i="8"/>
  <c r="I19" i="8" s="1"/>
  <c r="A19" i="8"/>
  <c r="G18" i="8"/>
  <c r="F18" i="8"/>
  <c r="E18" i="8"/>
  <c r="L18" i="8" s="1"/>
  <c r="D18" i="8"/>
  <c r="C18" i="8"/>
  <c r="J18" i="8" s="1"/>
  <c r="B18" i="8"/>
  <c r="I18" i="8" s="1"/>
  <c r="A18" i="8"/>
  <c r="G17" i="8"/>
  <c r="F17" i="8"/>
  <c r="E17" i="8"/>
  <c r="L17" i="8" s="1"/>
  <c r="D17" i="8"/>
  <c r="C17" i="8"/>
  <c r="J17" i="8" s="1"/>
  <c r="B17" i="8"/>
  <c r="I17" i="8" s="1"/>
  <c r="A17" i="8"/>
  <c r="G16" i="8"/>
  <c r="F16" i="8"/>
  <c r="E16" i="8"/>
  <c r="L16" i="8" s="1"/>
  <c r="D16" i="8"/>
  <c r="C16" i="8"/>
  <c r="J16" i="8" s="1"/>
  <c r="B16" i="8"/>
  <c r="I16" i="8" s="1"/>
  <c r="A16" i="8"/>
  <c r="G15" i="8"/>
  <c r="F15" i="8"/>
  <c r="E15" i="8"/>
  <c r="L15" i="8" s="1"/>
  <c r="D15" i="8"/>
  <c r="C15" i="8"/>
  <c r="J15" i="8" s="1"/>
  <c r="B15" i="8"/>
  <c r="I15" i="8" s="1"/>
  <c r="A15" i="8"/>
  <c r="G14" i="8"/>
  <c r="F14" i="8"/>
  <c r="E14" i="8"/>
  <c r="L14" i="8" s="1"/>
  <c r="D14" i="8"/>
  <c r="C14" i="8"/>
  <c r="J14" i="8" s="1"/>
  <c r="B14" i="8"/>
  <c r="I14" i="8" s="1"/>
  <c r="A14" i="8"/>
  <c r="G13" i="8"/>
  <c r="F13" i="8"/>
  <c r="E13" i="8"/>
  <c r="L13" i="8" s="1"/>
  <c r="D13" i="8"/>
  <c r="C13" i="8"/>
  <c r="J13" i="8" s="1"/>
  <c r="B13" i="8"/>
  <c r="I13" i="8" s="1"/>
  <c r="A13" i="8"/>
  <c r="G12" i="8"/>
  <c r="F12" i="8"/>
  <c r="E12" i="8"/>
  <c r="L12" i="8" s="1"/>
  <c r="N31" i="1" s="1"/>
  <c r="D12" i="8"/>
  <c r="C12" i="8"/>
  <c r="J12" i="8" s="1"/>
  <c r="B12" i="8"/>
  <c r="I12" i="8" s="1"/>
  <c r="A12" i="8"/>
  <c r="G11" i="8"/>
  <c r="F11" i="8"/>
  <c r="E11" i="8"/>
  <c r="L11" i="8" s="1"/>
  <c r="N29" i="1" s="1"/>
  <c r="D11" i="8"/>
  <c r="C11" i="8"/>
  <c r="J11" i="8" s="1"/>
  <c r="B11" i="8"/>
  <c r="I11" i="8" s="1"/>
  <c r="A11" i="8"/>
  <c r="G10" i="8"/>
  <c r="F10" i="8"/>
  <c r="E10" i="8"/>
  <c r="L10" i="8" s="1"/>
  <c r="N27" i="1" s="1"/>
  <c r="D10" i="8"/>
  <c r="C10" i="8"/>
  <c r="J10" i="8" s="1"/>
  <c r="B10" i="8"/>
  <c r="I10" i="8" s="1"/>
  <c r="A10" i="8"/>
  <c r="G9" i="8"/>
  <c r="F9" i="8"/>
  <c r="E9" i="8"/>
  <c r="L9" i="8" s="1"/>
  <c r="N25" i="1" s="1"/>
  <c r="D9" i="8"/>
  <c r="C9" i="8"/>
  <c r="J9" i="8" s="1"/>
  <c r="B9" i="8"/>
  <c r="I9" i="8" s="1"/>
  <c r="A9" i="8"/>
  <c r="G8" i="8"/>
  <c r="F8" i="8"/>
  <c r="E8" i="8"/>
  <c r="L8" i="8" s="1"/>
  <c r="N23" i="1" s="1"/>
  <c r="D8" i="8"/>
  <c r="C8" i="8"/>
  <c r="J8" i="8" s="1"/>
  <c r="B8" i="8"/>
  <c r="I8" i="8" s="1"/>
  <c r="A8" i="8"/>
  <c r="G7" i="8"/>
  <c r="F7" i="8"/>
  <c r="E7" i="8"/>
  <c r="L7" i="8" s="1"/>
  <c r="N21" i="1" s="1"/>
  <c r="D7" i="8"/>
  <c r="C7" i="8"/>
  <c r="J7" i="8" s="1"/>
  <c r="B7" i="8"/>
  <c r="I7" i="8" s="1"/>
  <c r="A7" i="8"/>
  <c r="G6" i="8"/>
  <c r="F6" i="8"/>
  <c r="E6" i="8"/>
  <c r="L6" i="8" s="1"/>
  <c r="N19" i="1" s="1"/>
  <c r="D6" i="8"/>
  <c r="C6" i="8"/>
  <c r="J6" i="8" s="1"/>
  <c r="B6" i="8"/>
  <c r="I6" i="8" s="1"/>
  <c r="A6" i="8"/>
  <c r="G5" i="8"/>
  <c r="F5" i="8"/>
  <c r="E5" i="8"/>
  <c r="L5" i="8" s="1"/>
  <c r="N17" i="1" s="1"/>
  <c r="D5" i="8"/>
  <c r="C5" i="8"/>
  <c r="J5" i="8" s="1"/>
  <c r="B5" i="8"/>
  <c r="I5" i="8" s="1"/>
  <c r="A5" i="8"/>
  <c r="G4" i="8"/>
  <c r="F4" i="8"/>
  <c r="E4" i="8"/>
  <c r="L4" i="8" s="1"/>
  <c r="N15" i="1" s="1"/>
  <c r="D4" i="8"/>
  <c r="C4" i="8"/>
  <c r="J4" i="8" s="1"/>
  <c r="B4" i="8"/>
  <c r="I4" i="8" s="1"/>
  <c r="A4" i="8"/>
  <c r="G3" i="8"/>
  <c r="F3" i="8"/>
  <c r="E3" i="8"/>
  <c r="L3" i="8" s="1"/>
  <c r="N13" i="1" s="1"/>
  <c r="D3" i="8"/>
  <c r="C3" i="8"/>
  <c r="J3" i="8" s="1"/>
  <c r="B3" i="8"/>
  <c r="I3" i="8" s="1"/>
  <c r="A3" i="8"/>
  <c r="G2" i="8"/>
  <c r="F2" i="8"/>
  <c r="E2" i="8"/>
  <c r="L2" i="8" s="1"/>
  <c r="N11" i="1" s="1"/>
  <c r="D2" i="8"/>
  <c r="C2" i="8"/>
  <c r="J2" i="8" s="1"/>
  <c r="B2" i="8"/>
  <c r="I2" i="8" s="1"/>
  <c r="A2" i="8"/>
  <c r="G1" i="8"/>
  <c r="F1" i="8"/>
  <c r="E1" i="8"/>
  <c r="D1" i="8"/>
  <c r="C1" i="8"/>
  <c r="B1" i="8"/>
  <c r="A1" i="8"/>
  <c r="G23" i="7"/>
  <c r="F23" i="7"/>
  <c r="E23" i="7"/>
  <c r="D23" i="7"/>
  <c r="C23" i="7"/>
  <c r="B23" i="7"/>
  <c r="I23" i="7" s="1"/>
  <c r="A23" i="7"/>
  <c r="G22" i="7"/>
  <c r="F22" i="7"/>
  <c r="E22" i="7"/>
  <c r="D22" i="7"/>
  <c r="C22" i="7"/>
  <c r="B22" i="7"/>
  <c r="A22" i="7"/>
  <c r="G21" i="7"/>
  <c r="F21" i="7"/>
  <c r="E21" i="7"/>
  <c r="L21" i="7" s="1"/>
  <c r="D21" i="7"/>
  <c r="C21" i="7"/>
  <c r="J21" i="7" s="1"/>
  <c r="B21" i="7"/>
  <c r="I21" i="7" s="1"/>
  <c r="A21" i="7"/>
  <c r="G20" i="7"/>
  <c r="F20" i="7"/>
  <c r="E20" i="7"/>
  <c r="L20" i="7" s="1"/>
  <c r="D20" i="7"/>
  <c r="C20" i="7"/>
  <c r="B20" i="7"/>
  <c r="I20" i="7" s="1"/>
  <c r="A20" i="7"/>
  <c r="G19" i="7"/>
  <c r="F19" i="7"/>
  <c r="E19" i="7"/>
  <c r="D19" i="7"/>
  <c r="C19" i="7"/>
  <c r="J19" i="7" s="1"/>
  <c r="B19" i="7"/>
  <c r="A19" i="7"/>
  <c r="G18" i="7"/>
  <c r="F18" i="7"/>
  <c r="E18" i="7"/>
  <c r="L18" i="7" s="1"/>
  <c r="D18" i="7"/>
  <c r="C18" i="7"/>
  <c r="J18" i="7" s="1"/>
  <c r="B18" i="7"/>
  <c r="I18" i="7" s="1"/>
  <c r="A18" i="7"/>
  <c r="G17" i="7"/>
  <c r="F17" i="7"/>
  <c r="E17" i="7"/>
  <c r="D17" i="7"/>
  <c r="K17" i="7" s="1"/>
  <c r="C17" i="7"/>
  <c r="J17" i="7" s="1"/>
  <c r="B17" i="7"/>
  <c r="I17" i="7" s="1"/>
  <c r="A17" i="7"/>
  <c r="G16" i="7"/>
  <c r="F16" i="7"/>
  <c r="E16" i="7"/>
  <c r="L16" i="7" s="1"/>
  <c r="D16" i="7"/>
  <c r="C16" i="7"/>
  <c r="J16" i="7" s="1"/>
  <c r="B16" i="7"/>
  <c r="I16" i="7" s="1"/>
  <c r="A16" i="7"/>
  <c r="G15" i="7"/>
  <c r="F15" i="7"/>
  <c r="E15" i="7"/>
  <c r="L15" i="7" s="1"/>
  <c r="D15" i="7"/>
  <c r="C15" i="7"/>
  <c r="B15" i="7"/>
  <c r="I15" i="7" s="1"/>
  <c r="A15" i="7"/>
  <c r="G14" i="7"/>
  <c r="F14" i="7"/>
  <c r="E14" i="7"/>
  <c r="D14" i="7"/>
  <c r="C14" i="7"/>
  <c r="J14" i="7" s="1"/>
  <c r="B14" i="7"/>
  <c r="A14" i="7"/>
  <c r="G13" i="7"/>
  <c r="F13" i="7"/>
  <c r="E13" i="7"/>
  <c r="L13" i="7" s="1"/>
  <c r="D13" i="7"/>
  <c r="C13" i="7"/>
  <c r="J13" i="7" s="1"/>
  <c r="B13" i="7"/>
  <c r="I13" i="7" s="1"/>
  <c r="A13" i="7"/>
  <c r="G12" i="7"/>
  <c r="F12" i="7"/>
  <c r="E12" i="7"/>
  <c r="L12" i="7" s="1"/>
  <c r="M31" i="1" s="1"/>
  <c r="D12" i="7"/>
  <c r="C12" i="7"/>
  <c r="B12" i="7"/>
  <c r="I12" i="7" s="1"/>
  <c r="A12" i="7"/>
  <c r="G11" i="7"/>
  <c r="F11" i="7"/>
  <c r="E11" i="7"/>
  <c r="D11" i="7"/>
  <c r="C11" i="7"/>
  <c r="J11" i="7" s="1"/>
  <c r="B11" i="7"/>
  <c r="A11" i="7"/>
  <c r="G10" i="7"/>
  <c r="F10" i="7"/>
  <c r="E10" i="7"/>
  <c r="L10" i="7" s="1"/>
  <c r="M27" i="1" s="1"/>
  <c r="D10" i="7"/>
  <c r="C10" i="7"/>
  <c r="J10" i="7" s="1"/>
  <c r="B10" i="7"/>
  <c r="A10" i="7"/>
  <c r="G9" i="7"/>
  <c r="F9" i="7"/>
  <c r="E9" i="7"/>
  <c r="D9" i="7"/>
  <c r="C9" i="7"/>
  <c r="J9" i="7" s="1"/>
  <c r="B9" i="7"/>
  <c r="I9" i="7" s="1"/>
  <c r="A9" i="7"/>
  <c r="G8" i="7"/>
  <c r="F8" i="7"/>
  <c r="E8" i="7"/>
  <c r="D8" i="7"/>
  <c r="C8" i="7"/>
  <c r="J8" i="7" s="1"/>
  <c r="B8" i="7"/>
  <c r="I8" i="7" s="1"/>
  <c r="A8" i="7"/>
  <c r="G7" i="7"/>
  <c r="F7" i="7"/>
  <c r="E7" i="7"/>
  <c r="D7" i="7"/>
  <c r="C7" i="7"/>
  <c r="B7" i="7"/>
  <c r="I7" i="7" s="1"/>
  <c r="A7" i="7"/>
  <c r="G6" i="7"/>
  <c r="F6" i="7"/>
  <c r="E6" i="7"/>
  <c r="D6" i="7"/>
  <c r="C6" i="7"/>
  <c r="J6" i="7" s="1"/>
  <c r="B6" i="7"/>
  <c r="A6" i="7"/>
  <c r="G5" i="7"/>
  <c r="F5" i="7"/>
  <c r="E5" i="7"/>
  <c r="L5" i="7" s="1"/>
  <c r="M17" i="1" s="1"/>
  <c r="D5" i="7"/>
  <c r="C5" i="7"/>
  <c r="J5" i="7" s="1"/>
  <c r="B5" i="7"/>
  <c r="I5" i="7" s="1"/>
  <c r="A5" i="7"/>
  <c r="G4" i="7"/>
  <c r="F4" i="7"/>
  <c r="E4" i="7"/>
  <c r="L4" i="7" s="1"/>
  <c r="M15" i="1" s="1"/>
  <c r="D4" i="7"/>
  <c r="C4" i="7"/>
  <c r="B4" i="7"/>
  <c r="I4" i="7" s="1"/>
  <c r="A4" i="7"/>
  <c r="G3" i="7"/>
  <c r="F3" i="7"/>
  <c r="E3" i="7"/>
  <c r="D3" i="7"/>
  <c r="K3" i="7" s="1"/>
  <c r="M12" i="1" s="1"/>
  <c r="C3" i="7"/>
  <c r="J3" i="7" s="1"/>
  <c r="B3" i="7"/>
  <c r="A3" i="7"/>
  <c r="G2" i="7"/>
  <c r="F2" i="7"/>
  <c r="E2" i="7"/>
  <c r="L2" i="7" s="1"/>
  <c r="M11" i="1" s="1"/>
  <c r="D2" i="7"/>
  <c r="C2" i="7"/>
  <c r="J2" i="7" s="1"/>
  <c r="B2" i="7"/>
  <c r="I2" i="7" s="1"/>
  <c r="A2" i="7"/>
  <c r="G1" i="7"/>
  <c r="F1" i="7"/>
  <c r="E1" i="7"/>
  <c r="D1" i="7"/>
  <c r="C1" i="7"/>
  <c r="B1" i="7"/>
  <c r="A1" i="7"/>
  <c r="G23" i="6"/>
  <c r="F23" i="6"/>
  <c r="E23" i="6"/>
  <c r="L23" i="6" s="1"/>
  <c r="D23" i="6"/>
  <c r="C23" i="6"/>
  <c r="J23" i="6" s="1"/>
  <c r="B23" i="6"/>
  <c r="A23" i="6"/>
  <c r="G22" i="6"/>
  <c r="F22" i="6"/>
  <c r="E22" i="6"/>
  <c r="L22" i="6" s="1"/>
  <c r="D22" i="6"/>
  <c r="C22" i="6"/>
  <c r="J22" i="6" s="1"/>
  <c r="B22" i="6"/>
  <c r="I22" i="6" s="1"/>
  <c r="A22" i="6"/>
  <c r="G21" i="6"/>
  <c r="F21" i="6"/>
  <c r="E21" i="6"/>
  <c r="L21" i="6" s="1"/>
  <c r="D21" i="6"/>
  <c r="C21" i="6"/>
  <c r="J21" i="6" s="1"/>
  <c r="B21" i="6"/>
  <c r="I21" i="6" s="1"/>
  <c r="A21" i="6"/>
  <c r="G20" i="6"/>
  <c r="F20" i="6"/>
  <c r="E20" i="6"/>
  <c r="L20" i="6" s="1"/>
  <c r="D20" i="6"/>
  <c r="C20" i="6"/>
  <c r="J20" i="6" s="1"/>
  <c r="B20" i="6"/>
  <c r="I20" i="6" s="1"/>
  <c r="A20" i="6"/>
  <c r="G19" i="6"/>
  <c r="F19" i="6"/>
  <c r="E19" i="6"/>
  <c r="L19" i="6" s="1"/>
  <c r="D19" i="6"/>
  <c r="C19" i="6"/>
  <c r="J19" i="6" s="1"/>
  <c r="B19" i="6"/>
  <c r="I19" i="6" s="1"/>
  <c r="A19" i="6"/>
  <c r="G18" i="6"/>
  <c r="F18" i="6"/>
  <c r="E18" i="6"/>
  <c r="L18" i="6" s="1"/>
  <c r="D18" i="6"/>
  <c r="C18" i="6"/>
  <c r="J18" i="6" s="1"/>
  <c r="B18" i="6"/>
  <c r="I18" i="6" s="1"/>
  <c r="A18" i="6"/>
  <c r="G17" i="6"/>
  <c r="F17" i="6"/>
  <c r="E17" i="6"/>
  <c r="L17" i="6" s="1"/>
  <c r="D17" i="6"/>
  <c r="C17" i="6"/>
  <c r="J17" i="6" s="1"/>
  <c r="B17" i="6"/>
  <c r="I17" i="6" s="1"/>
  <c r="A17" i="6"/>
  <c r="G16" i="6"/>
  <c r="F16" i="6"/>
  <c r="E16" i="6"/>
  <c r="L16" i="6" s="1"/>
  <c r="D16" i="6"/>
  <c r="C16" i="6"/>
  <c r="J16" i="6" s="1"/>
  <c r="B16" i="6"/>
  <c r="I16" i="6" s="1"/>
  <c r="A16" i="6"/>
  <c r="G15" i="6"/>
  <c r="F15" i="6"/>
  <c r="E15" i="6"/>
  <c r="L15" i="6" s="1"/>
  <c r="D15" i="6"/>
  <c r="C15" i="6"/>
  <c r="J15" i="6" s="1"/>
  <c r="B15" i="6"/>
  <c r="I15" i="6" s="1"/>
  <c r="A15" i="6"/>
  <c r="G14" i="6"/>
  <c r="F14" i="6"/>
  <c r="E14" i="6"/>
  <c r="L14" i="6" s="1"/>
  <c r="D14" i="6"/>
  <c r="C14" i="6"/>
  <c r="J14" i="6" s="1"/>
  <c r="B14" i="6"/>
  <c r="I14" i="6" s="1"/>
  <c r="A14" i="6"/>
  <c r="G13" i="6"/>
  <c r="F13" i="6"/>
  <c r="E13" i="6"/>
  <c r="L13" i="6" s="1"/>
  <c r="D13" i="6"/>
  <c r="C13" i="6"/>
  <c r="J13" i="6" s="1"/>
  <c r="B13" i="6"/>
  <c r="I13" i="6" s="1"/>
  <c r="A13" i="6"/>
  <c r="G12" i="6"/>
  <c r="F12" i="6"/>
  <c r="E12" i="6"/>
  <c r="L12" i="6" s="1"/>
  <c r="L31" i="1" s="1"/>
  <c r="Q31" i="1" s="1"/>
  <c r="D12" i="6"/>
  <c r="C12" i="6"/>
  <c r="J12" i="6" s="1"/>
  <c r="B12" i="6"/>
  <c r="I12" i="6" s="1"/>
  <c r="A12" i="6"/>
  <c r="G11" i="6"/>
  <c r="F11" i="6"/>
  <c r="E11" i="6"/>
  <c r="L11" i="6" s="1"/>
  <c r="L29" i="1" s="1"/>
  <c r="Q29" i="1" s="1"/>
  <c r="D11" i="6"/>
  <c r="C11" i="6"/>
  <c r="J11" i="6" s="1"/>
  <c r="B11" i="6"/>
  <c r="I11" i="6" s="1"/>
  <c r="A11" i="6"/>
  <c r="G10" i="6"/>
  <c r="F10" i="6"/>
  <c r="E10" i="6"/>
  <c r="L10" i="6" s="1"/>
  <c r="L27" i="1" s="1"/>
  <c r="Q27" i="1" s="1"/>
  <c r="D10" i="6"/>
  <c r="C10" i="6"/>
  <c r="J10" i="6" s="1"/>
  <c r="B10" i="6"/>
  <c r="I10" i="6" s="1"/>
  <c r="A10" i="6"/>
  <c r="G9" i="6"/>
  <c r="F9" i="6"/>
  <c r="E9" i="6"/>
  <c r="L9" i="6" s="1"/>
  <c r="L25" i="1" s="1"/>
  <c r="Q25" i="1" s="1"/>
  <c r="D9" i="6"/>
  <c r="C9" i="6"/>
  <c r="J9" i="6" s="1"/>
  <c r="B9" i="6"/>
  <c r="I9" i="6" s="1"/>
  <c r="A9" i="6"/>
  <c r="G8" i="6"/>
  <c r="F8" i="6"/>
  <c r="E8" i="6"/>
  <c r="L8" i="6" s="1"/>
  <c r="L23" i="1" s="1"/>
  <c r="Q23" i="1" s="1"/>
  <c r="D8" i="6"/>
  <c r="C8" i="6"/>
  <c r="J8" i="6" s="1"/>
  <c r="B8" i="6"/>
  <c r="I8" i="6" s="1"/>
  <c r="A8" i="6"/>
  <c r="G7" i="6"/>
  <c r="F7" i="6"/>
  <c r="E7" i="6"/>
  <c r="L7" i="6" s="1"/>
  <c r="D7" i="6"/>
  <c r="C7" i="6"/>
  <c r="J7" i="6" s="1"/>
  <c r="B7" i="6"/>
  <c r="I7" i="6" s="1"/>
  <c r="A7" i="6"/>
  <c r="G6" i="6"/>
  <c r="F6" i="6"/>
  <c r="E6" i="6"/>
  <c r="L6" i="6" s="1"/>
  <c r="L19" i="1" s="1"/>
  <c r="Q19" i="1" s="1"/>
  <c r="D6" i="6"/>
  <c r="C6" i="6"/>
  <c r="J6" i="6" s="1"/>
  <c r="B6" i="6"/>
  <c r="I6" i="6" s="1"/>
  <c r="A6" i="6"/>
  <c r="G5" i="6"/>
  <c r="F5" i="6"/>
  <c r="E5" i="6"/>
  <c r="L5" i="6" s="1"/>
  <c r="L17" i="1" s="1"/>
  <c r="Q17" i="1" s="1"/>
  <c r="D5" i="6"/>
  <c r="C5" i="6"/>
  <c r="J5" i="6" s="1"/>
  <c r="B5" i="6"/>
  <c r="I5" i="6" s="1"/>
  <c r="A5" i="6"/>
  <c r="G4" i="6"/>
  <c r="F4" i="6"/>
  <c r="E4" i="6"/>
  <c r="L4" i="6" s="1"/>
  <c r="L15" i="1" s="1"/>
  <c r="Q15" i="1" s="1"/>
  <c r="D4" i="6"/>
  <c r="C4" i="6"/>
  <c r="J4" i="6" s="1"/>
  <c r="B4" i="6"/>
  <c r="I4" i="6" s="1"/>
  <c r="A4" i="6"/>
  <c r="G3" i="6"/>
  <c r="F3" i="6"/>
  <c r="E3" i="6"/>
  <c r="L3" i="6" s="1"/>
  <c r="L13" i="1" s="1"/>
  <c r="Q13" i="1" s="1"/>
  <c r="D3" i="6"/>
  <c r="C3" i="6"/>
  <c r="J3" i="6" s="1"/>
  <c r="B3" i="6"/>
  <c r="I3" i="6" s="1"/>
  <c r="A3" i="6"/>
  <c r="G2" i="6"/>
  <c r="F2" i="6"/>
  <c r="E2" i="6"/>
  <c r="L2" i="6" s="1"/>
  <c r="L11" i="1" s="1"/>
  <c r="Q11" i="1" s="1"/>
  <c r="D2" i="6"/>
  <c r="C2" i="6"/>
  <c r="J2" i="6" s="1"/>
  <c r="B2" i="6"/>
  <c r="I2" i="6" s="1"/>
  <c r="A2" i="6"/>
  <c r="G1" i="6"/>
  <c r="F1" i="6"/>
  <c r="E1" i="6"/>
  <c r="D1" i="6"/>
  <c r="C1" i="6"/>
  <c r="B1" i="6"/>
  <c r="A1" i="6"/>
  <c r="G23" i="5"/>
  <c r="F23" i="5"/>
  <c r="E23" i="5"/>
  <c r="D23" i="5"/>
  <c r="C23" i="5"/>
  <c r="J23" i="5" s="1"/>
  <c r="B23" i="5"/>
  <c r="I23" i="5" s="1"/>
  <c r="A23" i="5"/>
  <c r="G22" i="5"/>
  <c r="F22" i="5"/>
  <c r="E22" i="5"/>
  <c r="D22" i="5"/>
  <c r="C22" i="5"/>
  <c r="B22" i="5"/>
  <c r="I22" i="5" s="1"/>
  <c r="A22" i="5"/>
  <c r="G21" i="5"/>
  <c r="F21" i="5"/>
  <c r="E21" i="5"/>
  <c r="L21" i="5" s="1"/>
  <c r="D21" i="5"/>
  <c r="C21" i="5"/>
  <c r="J21" i="5" s="1"/>
  <c r="B21" i="5"/>
  <c r="A21" i="5"/>
  <c r="G20" i="5"/>
  <c r="F20" i="5"/>
  <c r="E20" i="5"/>
  <c r="L20" i="5" s="1"/>
  <c r="D20" i="5"/>
  <c r="K20" i="5" s="1"/>
  <c r="C20" i="5"/>
  <c r="J20" i="5" s="1"/>
  <c r="B20" i="5"/>
  <c r="I20" i="5" s="1"/>
  <c r="A20" i="5"/>
  <c r="G19" i="5"/>
  <c r="F19" i="5"/>
  <c r="E19" i="5"/>
  <c r="L19" i="5" s="1"/>
  <c r="D19" i="5"/>
  <c r="C19" i="5"/>
  <c r="J19" i="5" s="1"/>
  <c r="B19" i="5"/>
  <c r="I19" i="5" s="1"/>
  <c r="A19" i="5"/>
  <c r="G18" i="5"/>
  <c r="F18" i="5"/>
  <c r="E18" i="5"/>
  <c r="D18" i="5"/>
  <c r="C18" i="5"/>
  <c r="J18" i="5" s="1"/>
  <c r="B18" i="5"/>
  <c r="I18" i="5" s="1"/>
  <c r="A18" i="5"/>
  <c r="G17" i="5"/>
  <c r="F17" i="5"/>
  <c r="E17" i="5"/>
  <c r="L17" i="5" s="1"/>
  <c r="D17" i="5"/>
  <c r="C17" i="5"/>
  <c r="J17" i="5" s="1"/>
  <c r="B17" i="5"/>
  <c r="I17" i="5" s="1"/>
  <c r="A17" i="5"/>
  <c r="G16" i="5"/>
  <c r="F16" i="5"/>
  <c r="E16" i="5"/>
  <c r="D16" i="5"/>
  <c r="C16" i="5"/>
  <c r="B16" i="5"/>
  <c r="I16" i="5" s="1"/>
  <c r="A16" i="5"/>
  <c r="G15" i="5"/>
  <c r="K15" i="5" s="1"/>
  <c r="F15" i="5"/>
  <c r="E15" i="5"/>
  <c r="L15" i="5" s="1"/>
  <c r="D15" i="5"/>
  <c r="C15" i="5"/>
  <c r="J15" i="5" s="1"/>
  <c r="B15" i="5"/>
  <c r="A15" i="5"/>
  <c r="G14" i="5"/>
  <c r="F14" i="5"/>
  <c r="E14" i="5"/>
  <c r="L14" i="5" s="1"/>
  <c r="D14" i="5"/>
  <c r="C14" i="5"/>
  <c r="J14" i="5" s="1"/>
  <c r="B14" i="5"/>
  <c r="A14" i="5"/>
  <c r="G13" i="5"/>
  <c r="F13" i="5"/>
  <c r="E13" i="5"/>
  <c r="L13" i="5" s="1"/>
  <c r="D13" i="5"/>
  <c r="C13" i="5"/>
  <c r="B13" i="5"/>
  <c r="A13" i="5"/>
  <c r="G12" i="5"/>
  <c r="F12" i="5"/>
  <c r="E12" i="5"/>
  <c r="L12" i="5" s="1"/>
  <c r="K31" i="1" s="1"/>
  <c r="D12" i="5"/>
  <c r="K12" i="5" s="1"/>
  <c r="K30" i="1" s="1"/>
  <c r="C12" i="5"/>
  <c r="B12" i="5"/>
  <c r="I12" i="5" s="1"/>
  <c r="A12" i="5"/>
  <c r="G11" i="5"/>
  <c r="F11" i="5"/>
  <c r="E11" i="5"/>
  <c r="L11" i="5" s="1"/>
  <c r="K29" i="1" s="1"/>
  <c r="D11" i="5"/>
  <c r="C11" i="5"/>
  <c r="J11" i="5" s="1"/>
  <c r="B11" i="5"/>
  <c r="I11" i="5" s="1"/>
  <c r="A11" i="5"/>
  <c r="G10" i="5"/>
  <c r="F10" i="5"/>
  <c r="E10" i="5"/>
  <c r="D10" i="5"/>
  <c r="C10" i="5"/>
  <c r="J10" i="5" s="1"/>
  <c r="B10" i="5"/>
  <c r="I10" i="5" s="1"/>
  <c r="A10" i="5"/>
  <c r="G9" i="5"/>
  <c r="F9" i="5"/>
  <c r="E9" i="5"/>
  <c r="D9" i="5"/>
  <c r="C9" i="5"/>
  <c r="J9" i="5" s="1"/>
  <c r="B9" i="5"/>
  <c r="I9" i="5" s="1"/>
  <c r="A9" i="5"/>
  <c r="G8" i="5"/>
  <c r="F8" i="5"/>
  <c r="E8" i="5"/>
  <c r="D8" i="5"/>
  <c r="K8" i="5" s="1"/>
  <c r="K22" i="1" s="1"/>
  <c r="C8" i="5"/>
  <c r="B8" i="5"/>
  <c r="I8" i="5" s="1"/>
  <c r="A8" i="5"/>
  <c r="G7" i="5"/>
  <c r="K7" i="5" s="1"/>
  <c r="K20" i="1" s="1"/>
  <c r="F7" i="5"/>
  <c r="E7" i="5"/>
  <c r="L7" i="5" s="1"/>
  <c r="K21" i="1" s="1"/>
  <c r="D7" i="5"/>
  <c r="C7" i="5"/>
  <c r="J7" i="5" s="1"/>
  <c r="B7" i="5"/>
  <c r="A7" i="5"/>
  <c r="G6" i="5"/>
  <c r="F6" i="5"/>
  <c r="E6" i="5"/>
  <c r="D6" i="5"/>
  <c r="C6" i="5"/>
  <c r="B6" i="5"/>
  <c r="I6" i="5" s="1"/>
  <c r="A6" i="5"/>
  <c r="G5" i="5"/>
  <c r="F5" i="5"/>
  <c r="E5" i="5"/>
  <c r="L5" i="5" s="1"/>
  <c r="K17" i="1" s="1"/>
  <c r="D5" i="5"/>
  <c r="C5" i="5"/>
  <c r="J5" i="5" s="1"/>
  <c r="B5" i="5"/>
  <c r="A5" i="5"/>
  <c r="G4" i="5"/>
  <c r="F4" i="5"/>
  <c r="E4" i="5"/>
  <c r="L4" i="5" s="1"/>
  <c r="K15" i="1" s="1"/>
  <c r="D4" i="5"/>
  <c r="K4" i="5" s="1"/>
  <c r="K14" i="1" s="1"/>
  <c r="C4" i="5"/>
  <c r="B4" i="5"/>
  <c r="I4" i="5" s="1"/>
  <c r="A4" i="5"/>
  <c r="G3" i="5"/>
  <c r="F3" i="5"/>
  <c r="E3" i="5"/>
  <c r="L3" i="5" s="1"/>
  <c r="K13" i="1" s="1"/>
  <c r="D3" i="5"/>
  <c r="C3" i="5"/>
  <c r="J3" i="5" s="1"/>
  <c r="B3" i="5"/>
  <c r="A3" i="5"/>
  <c r="G2" i="5"/>
  <c r="F2" i="5"/>
  <c r="E2" i="5"/>
  <c r="D2" i="5"/>
  <c r="C2" i="5"/>
  <c r="J2" i="5" s="1"/>
  <c r="B2" i="5"/>
  <c r="I2" i="5" s="1"/>
  <c r="A2" i="5"/>
  <c r="G1" i="5"/>
  <c r="F1" i="5"/>
  <c r="E1" i="5"/>
  <c r="D1" i="5"/>
  <c r="C1" i="5"/>
  <c r="B1" i="5"/>
  <c r="A1" i="5"/>
  <c r="G23" i="4"/>
  <c r="F23" i="4"/>
  <c r="E23" i="4"/>
  <c r="L23" i="4" s="1"/>
  <c r="I55" i="1" s="1"/>
  <c r="D23" i="4"/>
  <c r="C23" i="4"/>
  <c r="J23" i="4" s="1"/>
  <c r="B23" i="4"/>
  <c r="I23" i="4" s="1"/>
  <c r="A23" i="4"/>
  <c r="G22" i="4"/>
  <c r="F22" i="4"/>
  <c r="E22" i="4"/>
  <c r="L22" i="4" s="1"/>
  <c r="I53" i="1" s="1"/>
  <c r="U53" i="1" s="1"/>
  <c r="D22" i="4"/>
  <c r="C22" i="4"/>
  <c r="J22" i="4" s="1"/>
  <c r="B22" i="4"/>
  <c r="I22" i="4" s="1"/>
  <c r="A22" i="4"/>
  <c r="G21" i="4"/>
  <c r="F21" i="4"/>
  <c r="E21" i="4"/>
  <c r="L21" i="4" s="1"/>
  <c r="I51" i="1" s="1"/>
  <c r="U51" i="1" s="1"/>
  <c r="D21" i="4"/>
  <c r="C21" i="4"/>
  <c r="J21" i="4" s="1"/>
  <c r="B21" i="4"/>
  <c r="I21" i="4" s="1"/>
  <c r="A21" i="4"/>
  <c r="G20" i="4"/>
  <c r="F20" i="4"/>
  <c r="E20" i="4"/>
  <c r="L20" i="4" s="1"/>
  <c r="I49" i="1" s="1"/>
  <c r="U49" i="1" s="1"/>
  <c r="D20" i="4"/>
  <c r="C20" i="4"/>
  <c r="J20" i="4" s="1"/>
  <c r="B20" i="4"/>
  <c r="I20" i="4" s="1"/>
  <c r="A20" i="4"/>
  <c r="G19" i="4"/>
  <c r="F19" i="4"/>
  <c r="E19" i="4"/>
  <c r="L19" i="4" s="1"/>
  <c r="I47" i="1" s="1"/>
  <c r="U47" i="1" s="1"/>
  <c r="D19" i="4"/>
  <c r="C19" i="4"/>
  <c r="J19" i="4" s="1"/>
  <c r="B19" i="4"/>
  <c r="I19" i="4" s="1"/>
  <c r="A19" i="4"/>
  <c r="G18" i="4"/>
  <c r="F18" i="4"/>
  <c r="E18" i="4"/>
  <c r="L18" i="4" s="1"/>
  <c r="I45" i="1" s="1"/>
  <c r="U45" i="1" s="1"/>
  <c r="D18" i="4"/>
  <c r="C18" i="4"/>
  <c r="J18" i="4" s="1"/>
  <c r="B18" i="4"/>
  <c r="I18" i="4" s="1"/>
  <c r="A18" i="4"/>
  <c r="G17" i="4"/>
  <c r="F17" i="4"/>
  <c r="E17" i="4"/>
  <c r="L17" i="4" s="1"/>
  <c r="I43" i="1" s="1"/>
  <c r="U43" i="1" s="1"/>
  <c r="D17" i="4"/>
  <c r="C17" i="4"/>
  <c r="J17" i="4" s="1"/>
  <c r="B17" i="4"/>
  <c r="I17" i="4" s="1"/>
  <c r="A17" i="4"/>
  <c r="G16" i="4"/>
  <c r="F16" i="4"/>
  <c r="E16" i="4"/>
  <c r="L16" i="4" s="1"/>
  <c r="I41" i="1" s="1"/>
  <c r="U41" i="1" s="1"/>
  <c r="D16" i="4"/>
  <c r="C16" i="4"/>
  <c r="J16" i="4" s="1"/>
  <c r="B16" i="4"/>
  <c r="I16" i="4" s="1"/>
  <c r="A16" i="4"/>
  <c r="G15" i="4"/>
  <c r="F15" i="4"/>
  <c r="E15" i="4"/>
  <c r="L15" i="4" s="1"/>
  <c r="I39" i="1" s="1"/>
  <c r="U39" i="1" s="1"/>
  <c r="D15" i="4"/>
  <c r="C15" i="4"/>
  <c r="J15" i="4" s="1"/>
  <c r="B15" i="4"/>
  <c r="I15" i="4" s="1"/>
  <c r="A15" i="4"/>
  <c r="G14" i="4"/>
  <c r="F14" i="4"/>
  <c r="E14" i="4"/>
  <c r="L14" i="4" s="1"/>
  <c r="I37" i="1" s="1"/>
  <c r="U37" i="1" s="1"/>
  <c r="D14" i="4"/>
  <c r="C14" i="4"/>
  <c r="J14" i="4" s="1"/>
  <c r="B14" i="4"/>
  <c r="I14" i="4" s="1"/>
  <c r="A14" i="4"/>
  <c r="G13" i="4"/>
  <c r="F13" i="4"/>
  <c r="E13" i="4"/>
  <c r="L13" i="4" s="1"/>
  <c r="I35" i="1" s="1"/>
  <c r="U35" i="1" s="1"/>
  <c r="D13" i="4"/>
  <c r="C13" i="4"/>
  <c r="J13" i="4" s="1"/>
  <c r="B13" i="4"/>
  <c r="I13" i="4" s="1"/>
  <c r="A13" i="4"/>
  <c r="G12" i="4"/>
  <c r="F12" i="4"/>
  <c r="E12" i="4"/>
  <c r="L12" i="4" s="1"/>
  <c r="I31" i="1" s="1"/>
  <c r="U31" i="1" s="1"/>
  <c r="D12" i="4"/>
  <c r="C12" i="4"/>
  <c r="J12" i="4" s="1"/>
  <c r="B12" i="4"/>
  <c r="I12" i="4" s="1"/>
  <c r="A12" i="4"/>
  <c r="G11" i="4"/>
  <c r="F11" i="4"/>
  <c r="E11" i="4"/>
  <c r="L11" i="4" s="1"/>
  <c r="I29" i="1" s="1"/>
  <c r="U29" i="1" s="1"/>
  <c r="D11" i="4"/>
  <c r="C11" i="4"/>
  <c r="J11" i="4" s="1"/>
  <c r="B11" i="4"/>
  <c r="I11" i="4" s="1"/>
  <c r="A11" i="4"/>
  <c r="G10" i="4"/>
  <c r="F10" i="4"/>
  <c r="E10" i="4"/>
  <c r="L10" i="4" s="1"/>
  <c r="I27" i="1" s="1"/>
  <c r="U27" i="1" s="1"/>
  <c r="D10" i="4"/>
  <c r="C10" i="4"/>
  <c r="J10" i="4" s="1"/>
  <c r="B10" i="4"/>
  <c r="I10" i="4" s="1"/>
  <c r="A10" i="4"/>
  <c r="G9" i="4"/>
  <c r="F9" i="4"/>
  <c r="E9" i="4"/>
  <c r="L9" i="4" s="1"/>
  <c r="I25" i="1" s="1"/>
  <c r="U25" i="1" s="1"/>
  <c r="D9" i="4"/>
  <c r="C9" i="4"/>
  <c r="J9" i="4" s="1"/>
  <c r="B9" i="4"/>
  <c r="I9" i="4" s="1"/>
  <c r="A9" i="4"/>
  <c r="G8" i="4"/>
  <c r="F8" i="4"/>
  <c r="E8" i="4"/>
  <c r="L8" i="4" s="1"/>
  <c r="I23" i="1" s="1"/>
  <c r="U23" i="1" s="1"/>
  <c r="D8" i="4"/>
  <c r="C8" i="4"/>
  <c r="J8" i="4" s="1"/>
  <c r="B8" i="4"/>
  <c r="I8" i="4" s="1"/>
  <c r="A8" i="4"/>
  <c r="G7" i="4"/>
  <c r="F7" i="4"/>
  <c r="E7" i="4"/>
  <c r="L7" i="4" s="1"/>
  <c r="I21" i="1" s="1"/>
  <c r="U21" i="1" s="1"/>
  <c r="D7" i="4"/>
  <c r="C7" i="4"/>
  <c r="J7" i="4" s="1"/>
  <c r="B7" i="4"/>
  <c r="I7" i="4" s="1"/>
  <c r="A7" i="4"/>
  <c r="G6" i="4"/>
  <c r="F6" i="4"/>
  <c r="E6" i="4"/>
  <c r="L6" i="4" s="1"/>
  <c r="I19" i="1" s="1"/>
  <c r="U19" i="1" s="1"/>
  <c r="D6" i="4"/>
  <c r="C6" i="4"/>
  <c r="J6" i="4" s="1"/>
  <c r="B6" i="4"/>
  <c r="I6" i="4" s="1"/>
  <c r="A6" i="4"/>
  <c r="G5" i="4"/>
  <c r="F5" i="4"/>
  <c r="E5" i="4"/>
  <c r="L5" i="4" s="1"/>
  <c r="I17" i="1" s="1"/>
  <c r="U17" i="1" s="1"/>
  <c r="D5" i="4"/>
  <c r="C5" i="4"/>
  <c r="J5" i="4" s="1"/>
  <c r="B5" i="4"/>
  <c r="I5" i="4" s="1"/>
  <c r="A5" i="4"/>
  <c r="G4" i="4"/>
  <c r="F4" i="4"/>
  <c r="E4" i="4"/>
  <c r="L4" i="4" s="1"/>
  <c r="I15" i="1" s="1"/>
  <c r="U15" i="1" s="1"/>
  <c r="D4" i="4"/>
  <c r="C4" i="4"/>
  <c r="J4" i="4" s="1"/>
  <c r="B4" i="4"/>
  <c r="I4" i="4" s="1"/>
  <c r="A4" i="4"/>
  <c r="G3" i="4"/>
  <c r="F3" i="4"/>
  <c r="E3" i="4"/>
  <c r="L3" i="4" s="1"/>
  <c r="I13" i="1" s="1"/>
  <c r="U13" i="1" s="1"/>
  <c r="D3" i="4"/>
  <c r="C3" i="4"/>
  <c r="J3" i="4" s="1"/>
  <c r="B3" i="4"/>
  <c r="I3" i="4" s="1"/>
  <c r="A3" i="4"/>
  <c r="G2" i="4"/>
  <c r="F2" i="4"/>
  <c r="E2" i="4"/>
  <c r="L2" i="4" s="1"/>
  <c r="I11" i="1" s="1"/>
  <c r="U11" i="1" s="1"/>
  <c r="D2" i="4"/>
  <c r="C2" i="4"/>
  <c r="J2" i="4" s="1"/>
  <c r="B2" i="4"/>
  <c r="I2" i="4" s="1"/>
  <c r="A2" i="4"/>
  <c r="G1" i="4"/>
  <c r="F1" i="4"/>
  <c r="E1" i="4"/>
  <c r="D1" i="4"/>
  <c r="C1" i="4"/>
  <c r="B1" i="4"/>
  <c r="A1" i="4"/>
  <c r="J23" i="9"/>
  <c r="I23" i="9"/>
  <c r="J22" i="9"/>
  <c r="L21" i="9"/>
  <c r="H51" i="1" s="1"/>
  <c r="I21" i="9"/>
  <c r="J20" i="9"/>
  <c r="J19" i="9"/>
  <c r="I18" i="9"/>
  <c r="K18" i="9"/>
  <c r="H44" i="1" s="1"/>
  <c r="I16" i="9"/>
  <c r="L14" i="9"/>
  <c r="H37" i="1" s="1"/>
  <c r="L13" i="9"/>
  <c r="H35" i="1" s="1"/>
  <c r="J11" i="9"/>
  <c r="I10" i="9"/>
  <c r="K10" i="9"/>
  <c r="H26" i="1" s="1"/>
  <c r="L8" i="9"/>
  <c r="H23" i="1" s="1"/>
  <c r="J7" i="9"/>
  <c r="K7" i="9"/>
  <c r="H20" i="1" s="1"/>
  <c r="L5" i="9"/>
  <c r="H17" i="1" s="1"/>
  <c r="J3" i="9"/>
  <c r="I2" i="9"/>
  <c r="L23" i="7"/>
  <c r="J23" i="7"/>
  <c r="J22" i="7"/>
  <c r="L22" i="7"/>
  <c r="I22" i="7"/>
  <c r="K21" i="7"/>
  <c r="J20" i="7"/>
  <c r="L19" i="7"/>
  <c r="I19" i="7"/>
  <c r="L17" i="7"/>
  <c r="K16" i="7"/>
  <c r="J15" i="7"/>
  <c r="L14" i="7"/>
  <c r="I14" i="7"/>
  <c r="K13" i="7"/>
  <c r="J12" i="7"/>
  <c r="L11" i="7"/>
  <c r="M29" i="1" s="1"/>
  <c r="I11" i="7"/>
  <c r="I10" i="7"/>
  <c r="L9" i="7"/>
  <c r="M25" i="1" s="1"/>
  <c r="L8" i="7"/>
  <c r="M23" i="1" s="1"/>
  <c r="K8" i="7"/>
  <c r="M22" i="1" s="1"/>
  <c r="L7" i="7"/>
  <c r="M21" i="1" s="1"/>
  <c r="J7" i="7"/>
  <c r="L6" i="7"/>
  <c r="M19" i="1" s="1"/>
  <c r="I6" i="7"/>
  <c r="J4" i="7"/>
  <c r="L3" i="7"/>
  <c r="M13" i="1" s="1"/>
  <c r="I3" i="7"/>
  <c r="I23" i="6"/>
  <c r="L23" i="5"/>
  <c r="L22" i="5"/>
  <c r="J22" i="5"/>
  <c r="I21" i="5"/>
  <c r="L18" i="5"/>
  <c r="K18" i="5"/>
  <c r="K17" i="5"/>
  <c r="J16" i="5"/>
  <c r="L16" i="5"/>
  <c r="I15" i="5"/>
  <c r="I14" i="5"/>
  <c r="J13" i="5"/>
  <c r="I13" i="5"/>
  <c r="J12" i="5"/>
  <c r="L10" i="5"/>
  <c r="K27" i="1" s="1"/>
  <c r="K9" i="5"/>
  <c r="K24" i="1" s="1"/>
  <c r="L9" i="5"/>
  <c r="K25" i="1" s="1"/>
  <c r="J8" i="5"/>
  <c r="L8" i="5"/>
  <c r="K23" i="1" s="1"/>
  <c r="I7" i="5"/>
  <c r="L6" i="5"/>
  <c r="K19" i="1" s="1"/>
  <c r="J6" i="5"/>
  <c r="I5" i="5"/>
  <c r="J4" i="5"/>
  <c r="I3" i="5"/>
  <c r="L2" i="5"/>
  <c r="K11" i="1" s="1"/>
  <c r="A13" i="3"/>
  <c r="B13" i="3"/>
  <c r="I13" i="3" s="1"/>
  <c r="C13" i="3"/>
  <c r="J13" i="3" s="1"/>
  <c r="E34" i="1" s="1"/>
  <c r="D13" i="3"/>
  <c r="E13" i="3"/>
  <c r="F13" i="3"/>
  <c r="G13" i="3"/>
  <c r="L13" i="3"/>
  <c r="G35" i="1" s="1"/>
  <c r="A14" i="3"/>
  <c r="B14" i="3"/>
  <c r="I14" i="3" s="1"/>
  <c r="C14" i="3"/>
  <c r="J14" i="3" s="1"/>
  <c r="E36" i="1" s="1"/>
  <c r="D14" i="3"/>
  <c r="E14" i="3"/>
  <c r="L14" i="3" s="1"/>
  <c r="G37" i="1" s="1"/>
  <c r="F14" i="3"/>
  <c r="G14" i="3"/>
  <c r="A15" i="3"/>
  <c r="B15" i="3"/>
  <c r="I15" i="3" s="1"/>
  <c r="C15" i="3"/>
  <c r="J15" i="3" s="1"/>
  <c r="E38" i="1" s="1"/>
  <c r="D15" i="3"/>
  <c r="K15" i="3" s="1"/>
  <c r="G38" i="1" s="1"/>
  <c r="E15" i="3"/>
  <c r="L15" i="3" s="1"/>
  <c r="G39" i="1" s="1"/>
  <c r="F15" i="3"/>
  <c r="G15" i="3"/>
  <c r="A16" i="3"/>
  <c r="B16" i="3"/>
  <c r="I16" i="3" s="1"/>
  <c r="C16" i="3"/>
  <c r="J16" i="3" s="1"/>
  <c r="E40" i="1" s="1"/>
  <c r="D16" i="3"/>
  <c r="E16" i="3"/>
  <c r="L16" i="3" s="1"/>
  <c r="G41" i="1" s="1"/>
  <c r="F16" i="3"/>
  <c r="G16" i="3"/>
  <c r="A17" i="3"/>
  <c r="B17" i="3"/>
  <c r="I17" i="3" s="1"/>
  <c r="C17" i="3"/>
  <c r="J17" i="3" s="1"/>
  <c r="E42" i="1" s="1"/>
  <c r="D17" i="3"/>
  <c r="E17" i="3"/>
  <c r="L17" i="3" s="1"/>
  <c r="G43" i="1" s="1"/>
  <c r="F17" i="3"/>
  <c r="G17" i="3"/>
  <c r="A18" i="3"/>
  <c r="B18" i="3"/>
  <c r="I18" i="3" s="1"/>
  <c r="C18" i="3"/>
  <c r="J18" i="3" s="1"/>
  <c r="E44" i="1" s="1"/>
  <c r="D18" i="3"/>
  <c r="E18" i="3"/>
  <c r="L18" i="3" s="1"/>
  <c r="G45" i="1" s="1"/>
  <c r="F18" i="3"/>
  <c r="G18" i="3"/>
  <c r="A19" i="3"/>
  <c r="B19" i="3"/>
  <c r="I19" i="3" s="1"/>
  <c r="C19" i="3"/>
  <c r="J19" i="3" s="1"/>
  <c r="E46" i="1" s="1"/>
  <c r="D19" i="3"/>
  <c r="E19" i="3"/>
  <c r="L19" i="3" s="1"/>
  <c r="G47" i="1" s="1"/>
  <c r="F19" i="3"/>
  <c r="G19" i="3"/>
  <c r="A20" i="3"/>
  <c r="B20" i="3"/>
  <c r="I20" i="3" s="1"/>
  <c r="C20" i="3"/>
  <c r="J20" i="3" s="1"/>
  <c r="E48" i="1" s="1"/>
  <c r="D20" i="3"/>
  <c r="E20" i="3"/>
  <c r="L20" i="3" s="1"/>
  <c r="G49" i="1" s="1"/>
  <c r="F20" i="3"/>
  <c r="G20" i="3"/>
  <c r="A21" i="3"/>
  <c r="B21" i="3"/>
  <c r="I21" i="3" s="1"/>
  <c r="C21" i="3"/>
  <c r="J21" i="3" s="1"/>
  <c r="E50" i="1" s="1"/>
  <c r="D21" i="3"/>
  <c r="E21" i="3"/>
  <c r="L21" i="3" s="1"/>
  <c r="G51" i="1" s="1"/>
  <c r="F21" i="3"/>
  <c r="G21" i="3"/>
  <c r="A22" i="3"/>
  <c r="B22" i="3"/>
  <c r="I22" i="3" s="1"/>
  <c r="C22" i="3"/>
  <c r="J22" i="3" s="1"/>
  <c r="E52" i="1" s="1"/>
  <c r="D22" i="3"/>
  <c r="E22" i="3"/>
  <c r="L22" i="3" s="1"/>
  <c r="F22" i="3"/>
  <c r="G22" i="3"/>
  <c r="A23" i="3"/>
  <c r="B23" i="3"/>
  <c r="I23" i="3" s="1"/>
  <c r="C23" i="3"/>
  <c r="J23" i="3" s="1"/>
  <c r="E54" i="1" s="1"/>
  <c r="D23" i="3"/>
  <c r="E23" i="3"/>
  <c r="L23" i="3" s="1"/>
  <c r="F23" i="3"/>
  <c r="G23" i="3"/>
  <c r="G12" i="3"/>
  <c r="F12" i="3"/>
  <c r="E12" i="3"/>
  <c r="L12" i="3" s="1"/>
  <c r="G31" i="1" s="1"/>
  <c r="D12" i="3"/>
  <c r="C12" i="3"/>
  <c r="J12" i="3" s="1"/>
  <c r="B12" i="3"/>
  <c r="I12" i="3" s="1"/>
  <c r="A12" i="3"/>
  <c r="G11" i="3"/>
  <c r="F11" i="3"/>
  <c r="E11" i="3"/>
  <c r="L11" i="3" s="1"/>
  <c r="G29" i="1" s="1"/>
  <c r="D11" i="3"/>
  <c r="K11" i="3" s="1"/>
  <c r="G28" i="1" s="1"/>
  <c r="C11" i="3"/>
  <c r="J11" i="3" s="1"/>
  <c r="B11" i="3"/>
  <c r="I11" i="3" s="1"/>
  <c r="A11" i="3"/>
  <c r="G10" i="3"/>
  <c r="F10" i="3"/>
  <c r="E10" i="3"/>
  <c r="L10" i="3" s="1"/>
  <c r="G27" i="1" s="1"/>
  <c r="D10" i="3"/>
  <c r="K10" i="3" s="1"/>
  <c r="G26" i="1" s="1"/>
  <c r="C10" i="3"/>
  <c r="J10" i="3" s="1"/>
  <c r="B10" i="3"/>
  <c r="I10" i="3" s="1"/>
  <c r="A10" i="3"/>
  <c r="G9" i="3"/>
  <c r="F9" i="3"/>
  <c r="E9" i="3"/>
  <c r="L9" i="3" s="1"/>
  <c r="G25" i="1" s="1"/>
  <c r="D9" i="3"/>
  <c r="C9" i="3"/>
  <c r="J9" i="3" s="1"/>
  <c r="B9" i="3"/>
  <c r="I9" i="3" s="1"/>
  <c r="A9" i="3"/>
  <c r="G8" i="3"/>
  <c r="F8" i="3"/>
  <c r="E8" i="3"/>
  <c r="D8" i="3"/>
  <c r="C8" i="3"/>
  <c r="J8" i="3" s="1"/>
  <c r="B8" i="3"/>
  <c r="I8" i="3" s="1"/>
  <c r="A8" i="3"/>
  <c r="G7" i="3"/>
  <c r="F7" i="3"/>
  <c r="E7" i="3"/>
  <c r="L7" i="3" s="1"/>
  <c r="G21" i="1" s="1"/>
  <c r="D7" i="3"/>
  <c r="C7" i="3"/>
  <c r="J7" i="3" s="1"/>
  <c r="B7" i="3"/>
  <c r="I7" i="3" s="1"/>
  <c r="A7" i="3"/>
  <c r="G6" i="3"/>
  <c r="F6" i="3"/>
  <c r="E6" i="3"/>
  <c r="L6" i="3" s="1"/>
  <c r="G19" i="1" s="1"/>
  <c r="D6" i="3"/>
  <c r="C6" i="3"/>
  <c r="J6" i="3" s="1"/>
  <c r="B6" i="3"/>
  <c r="I6" i="3" s="1"/>
  <c r="A6" i="3"/>
  <c r="G5" i="3"/>
  <c r="F5" i="3"/>
  <c r="E5" i="3"/>
  <c r="L5" i="3" s="1"/>
  <c r="G17" i="1" s="1"/>
  <c r="D5" i="3"/>
  <c r="C5" i="3"/>
  <c r="J5" i="3" s="1"/>
  <c r="B5" i="3"/>
  <c r="A5" i="3"/>
  <c r="G4" i="3"/>
  <c r="F4" i="3"/>
  <c r="E4" i="3"/>
  <c r="L4" i="3" s="1"/>
  <c r="G15" i="1" s="1"/>
  <c r="D4" i="3"/>
  <c r="C4" i="3"/>
  <c r="J4" i="3" s="1"/>
  <c r="B4" i="3"/>
  <c r="I4" i="3" s="1"/>
  <c r="A4" i="3"/>
  <c r="G3" i="3"/>
  <c r="F3" i="3"/>
  <c r="E3" i="3"/>
  <c r="L3" i="3" s="1"/>
  <c r="G13" i="1" s="1"/>
  <c r="D3" i="3"/>
  <c r="K3" i="3" s="1"/>
  <c r="G12" i="1" s="1"/>
  <c r="C3" i="3"/>
  <c r="J3" i="3" s="1"/>
  <c r="B3" i="3"/>
  <c r="I3" i="3" s="1"/>
  <c r="A3" i="3"/>
  <c r="G2" i="3"/>
  <c r="F2" i="3"/>
  <c r="E2" i="3"/>
  <c r="L2" i="3" s="1"/>
  <c r="G11" i="1" s="1"/>
  <c r="D2" i="3"/>
  <c r="K2" i="3" s="1"/>
  <c r="G10" i="1" s="1"/>
  <c r="C2" i="3"/>
  <c r="J2" i="3" s="1"/>
  <c r="B2" i="3"/>
  <c r="I2" i="3" s="1"/>
  <c r="A2" i="3"/>
  <c r="G1" i="3"/>
  <c r="F1" i="3"/>
  <c r="E1" i="3"/>
  <c r="D1" i="3"/>
  <c r="C1" i="3"/>
  <c r="B1" i="3"/>
  <c r="A1" i="3"/>
  <c r="L8" i="3"/>
  <c r="G23" i="1" s="1"/>
  <c r="I5" i="3"/>
  <c r="B1" i="2"/>
  <c r="C1" i="2"/>
  <c r="D1" i="2"/>
  <c r="E1" i="2"/>
  <c r="F1" i="2"/>
  <c r="G1" i="2"/>
  <c r="B2" i="2"/>
  <c r="I2" i="2" s="1"/>
  <c r="C2" i="2"/>
  <c r="J2" i="2" s="1"/>
  <c r="E10" i="1" s="1"/>
  <c r="D2" i="2"/>
  <c r="E2" i="2"/>
  <c r="L2" i="2" s="1"/>
  <c r="F11" i="1" s="1"/>
  <c r="F2" i="2"/>
  <c r="G2" i="2"/>
  <c r="K2" i="2" s="1"/>
  <c r="F10" i="1" s="1"/>
  <c r="B3" i="2"/>
  <c r="I3" i="2" s="1"/>
  <c r="C3" i="2"/>
  <c r="J3" i="2" s="1"/>
  <c r="E12" i="1" s="1"/>
  <c r="D3" i="2"/>
  <c r="E3" i="2"/>
  <c r="L3" i="2" s="1"/>
  <c r="F13" i="1" s="1"/>
  <c r="F3" i="2"/>
  <c r="G3" i="2"/>
  <c r="K3" i="2" s="1"/>
  <c r="F12" i="1" s="1"/>
  <c r="B4" i="2"/>
  <c r="I4" i="2" s="1"/>
  <c r="C4" i="2"/>
  <c r="J4" i="2" s="1"/>
  <c r="E14" i="1" s="1"/>
  <c r="D4" i="2"/>
  <c r="E4" i="2"/>
  <c r="L4" i="2" s="1"/>
  <c r="F15" i="1" s="1"/>
  <c r="F4" i="2"/>
  <c r="G4" i="2"/>
  <c r="B5" i="2"/>
  <c r="I5" i="2" s="1"/>
  <c r="C5" i="2"/>
  <c r="J5" i="2" s="1"/>
  <c r="E16" i="1" s="1"/>
  <c r="D5" i="2"/>
  <c r="E5" i="2"/>
  <c r="L5" i="2" s="1"/>
  <c r="F17" i="1" s="1"/>
  <c r="F5" i="2"/>
  <c r="G5" i="2"/>
  <c r="B6" i="2"/>
  <c r="I6" i="2" s="1"/>
  <c r="C6" i="2"/>
  <c r="J6" i="2" s="1"/>
  <c r="E18" i="1" s="1"/>
  <c r="D6" i="2"/>
  <c r="E6" i="2"/>
  <c r="L6" i="2" s="1"/>
  <c r="F19" i="1" s="1"/>
  <c r="F6" i="2"/>
  <c r="G6" i="2"/>
  <c r="K6" i="2" s="1"/>
  <c r="F18" i="1" s="1"/>
  <c r="B7" i="2"/>
  <c r="I7" i="2" s="1"/>
  <c r="C7" i="2"/>
  <c r="J7" i="2" s="1"/>
  <c r="E20" i="1" s="1"/>
  <c r="D7" i="2"/>
  <c r="E7" i="2"/>
  <c r="L7" i="2" s="1"/>
  <c r="F21" i="1" s="1"/>
  <c r="F7" i="2"/>
  <c r="G7" i="2"/>
  <c r="K7" i="2" s="1"/>
  <c r="F20" i="1" s="1"/>
  <c r="B8" i="2"/>
  <c r="I8" i="2" s="1"/>
  <c r="C8" i="2"/>
  <c r="J8" i="2" s="1"/>
  <c r="E22" i="1" s="1"/>
  <c r="D8" i="2"/>
  <c r="E8" i="2"/>
  <c r="L8" i="2" s="1"/>
  <c r="F23" i="1" s="1"/>
  <c r="F8" i="2"/>
  <c r="G8" i="2"/>
  <c r="B9" i="2"/>
  <c r="I9" i="2" s="1"/>
  <c r="C9" i="2"/>
  <c r="J9" i="2" s="1"/>
  <c r="E24" i="1" s="1"/>
  <c r="D9" i="2"/>
  <c r="E9" i="2"/>
  <c r="L9" i="2" s="1"/>
  <c r="F25" i="1" s="1"/>
  <c r="F9" i="2"/>
  <c r="G9" i="2"/>
  <c r="K9" i="2" s="1"/>
  <c r="F24" i="1" s="1"/>
  <c r="B10" i="2"/>
  <c r="I10" i="2" s="1"/>
  <c r="C10" i="2"/>
  <c r="J10" i="2" s="1"/>
  <c r="E26" i="1" s="1"/>
  <c r="D10" i="2"/>
  <c r="E10" i="2"/>
  <c r="L10" i="2" s="1"/>
  <c r="F27" i="1" s="1"/>
  <c r="F10" i="2"/>
  <c r="G10" i="2"/>
  <c r="K10" i="2" s="1"/>
  <c r="F26" i="1" s="1"/>
  <c r="B11" i="2"/>
  <c r="I11" i="2" s="1"/>
  <c r="C11" i="2"/>
  <c r="J11" i="2" s="1"/>
  <c r="E28" i="1" s="1"/>
  <c r="D11" i="2"/>
  <c r="E11" i="2"/>
  <c r="L11" i="2" s="1"/>
  <c r="F29" i="1" s="1"/>
  <c r="F11" i="2"/>
  <c r="G11" i="2"/>
  <c r="K11" i="2" s="1"/>
  <c r="F28" i="1" s="1"/>
  <c r="B12" i="2"/>
  <c r="I12" i="2" s="1"/>
  <c r="C12" i="2"/>
  <c r="J12" i="2" s="1"/>
  <c r="E30" i="1" s="1"/>
  <c r="D12" i="2"/>
  <c r="E12" i="2"/>
  <c r="L12" i="2" s="1"/>
  <c r="F31" i="1" s="1"/>
  <c r="F12" i="2"/>
  <c r="G12" i="2"/>
  <c r="A2" i="2"/>
  <c r="A3" i="2"/>
  <c r="A4" i="2"/>
  <c r="A5" i="2"/>
  <c r="A6" i="2"/>
  <c r="A7" i="2"/>
  <c r="A8" i="2"/>
  <c r="A9" i="2"/>
  <c r="A10" i="2"/>
  <c r="A11" i="2"/>
  <c r="A12" i="2"/>
  <c r="A1" i="2"/>
  <c r="L39" i="1" l="1"/>
  <c r="Q39" i="1" s="1"/>
  <c r="L37" i="1"/>
  <c r="Q37" i="1" s="1"/>
  <c r="K7" i="3"/>
  <c r="G20" i="1" s="1"/>
  <c r="U55" i="1"/>
  <c r="K5" i="2"/>
  <c r="F16" i="1" s="1"/>
  <c r="K4" i="3"/>
  <c r="G14" i="1" s="1"/>
  <c r="K12" i="3"/>
  <c r="G30" i="1" s="1"/>
  <c r="K6" i="3"/>
  <c r="G18" i="1" s="1"/>
  <c r="K9" i="3"/>
  <c r="G24" i="1" s="1"/>
  <c r="K8" i="3"/>
  <c r="G22" i="1" s="1"/>
  <c r="K9" i="4"/>
  <c r="I24" i="1" s="1"/>
  <c r="U24" i="1" s="1"/>
  <c r="L51" i="1"/>
  <c r="Q51" i="1" s="1"/>
  <c r="L47" i="1"/>
  <c r="Q47" i="1" s="1"/>
  <c r="L53" i="1"/>
  <c r="Q53" i="1" s="1"/>
  <c r="L49" i="1"/>
  <c r="Q49" i="1" s="1"/>
  <c r="L45" i="1"/>
  <c r="Q45" i="1" s="1"/>
  <c r="L35" i="1"/>
  <c r="Q35" i="1" s="1"/>
  <c r="K20" i="9"/>
  <c r="H48" i="1" s="1"/>
  <c r="K20" i="3"/>
  <c r="G48" i="1" s="1"/>
  <c r="K22" i="3"/>
  <c r="G52" i="1" s="1"/>
  <c r="K18" i="3"/>
  <c r="G44" i="1" s="1"/>
  <c r="K17" i="3"/>
  <c r="G42" i="1" s="1"/>
  <c r="K23" i="3"/>
  <c r="K17" i="4"/>
  <c r="I42" i="1" s="1"/>
  <c r="U42" i="1" s="1"/>
  <c r="K12" i="2"/>
  <c r="F30" i="1" s="1"/>
  <c r="K8" i="2"/>
  <c r="F22" i="1" s="1"/>
  <c r="K4" i="2"/>
  <c r="F14" i="1" s="1"/>
  <c r="K5" i="9"/>
  <c r="H16" i="1" s="1"/>
  <c r="K13" i="9"/>
  <c r="H34" i="1" s="1"/>
  <c r="K8" i="9"/>
  <c r="H22" i="1" s="1"/>
  <c r="K16" i="9"/>
  <c r="H40" i="1" s="1"/>
  <c r="K13" i="10"/>
  <c r="J34" i="1" s="1"/>
  <c r="M35" i="1"/>
  <c r="K5" i="7"/>
  <c r="M16" i="1" s="1"/>
  <c r="M39" i="1"/>
  <c r="M41" i="1"/>
  <c r="K26" i="7"/>
  <c r="M34" i="1" s="1"/>
  <c r="K25" i="7"/>
  <c r="M49" i="1"/>
  <c r="M47" i="1"/>
  <c r="K17" i="9"/>
  <c r="H42" i="1" s="1"/>
  <c r="K9" i="9"/>
  <c r="H24" i="1" s="1"/>
  <c r="N49" i="1"/>
  <c r="N37" i="1"/>
  <c r="N51" i="1"/>
  <c r="K2" i="8"/>
  <c r="N10" i="1" s="1"/>
  <c r="K10" i="8"/>
  <c r="N26" i="1" s="1"/>
  <c r="N41" i="1"/>
  <c r="N35" i="1"/>
  <c r="N53" i="1"/>
  <c r="N39" i="1"/>
  <c r="N47" i="1"/>
  <c r="L55" i="1"/>
  <c r="Q55" i="1" s="1"/>
  <c r="N55" i="1"/>
  <c r="M55" i="1"/>
  <c r="N45" i="1"/>
  <c r="M45" i="1"/>
  <c r="N43" i="1"/>
  <c r="M43" i="1"/>
  <c r="K9" i="8"/>
  <c r="N24" i="1" s="1"/>
  <c r="K17" i="8"/>
  <c r="K7" i="8"/>
  <c r="N20" i="1" s="1"/>
  <c r="K13" i="8"/>
  <c r="K18" i="8"/>
  <c r="K8" i="8"/>
  <c r="N22" i="1" s="1"/>
  <c r="K4" i="8"/>
  <c r="N14" i="1" s="1"/>
  <c r="K12" i="8"/>
  <c r="N30" i="1" s="1"/>
  <c r="K15" i="8"/>
  <c r="K5" i="8"/>
  <c r="N16" i="1" s="1"/>
  <c r="K6" i="8"/>
  <c r="N18" i="1" s="1"/>
  <c r="K14" i="8"/>
  <c r="N54" i="1"/>
  <c r="K16" i="8"/>
  <c r="K3" i="8"/>
  <c r="N12" i="1" s="1"/>
  <c r="K11" i="8"/>
  <c r="N28" i="1" s="1"/>
  <c r="K19" i="8"/>
  <c r="K29" i="7"/>
  <c r="M40" i="1" s="1"/>
  <c r="K20" i="7"/>
  <c r="K28" i="7"/>
  <c r="M38" i="1" s="1"/>
  <c r="K23" i="5"/>
  <c r="K2" i="5"/>
  <c r="K10" i="1" s="1"/>
  <c r="K5" i="5"/>
  <c r="K16" i="1" s="1"/>
  <c r="K13" i="5"/>
  <c r="K21" i="5"/>
  <c r="K32" i="5"/>
  <c r="K46" i="1" s="1"/>
  <c r="K30" i="5"/>
  <c r="K42" i="1" s="1"/>
  <c r="K26" i="5"/>
  <c r="K34" i="1" s="1"/>
  <c r="K25" i="5"/>
  <c r="K24" i="5"/>
  <c r="K16" i="5"/>
  <c r="K34" i="5"/>
  <c r="K50" i="1" s="1"/>
  <c r="K33" i="5"/>
  <c r="K48" i="1" s="1"/>
  <c r="K31" i="5"/>
  <c r="K44" i="1" s="1"/>
  <c r="K24" i="6"/>
  <c r="K38" i="6"/>
  <c r="K44" i="6"/>
  <c r="K39" i="6"/>
  <c r="K8" i="6"/>
  <c r="L22" i="1" s="1"/>
  <c r="Q22" i="1" s="1"/>
  <c r="K40" i="6"/>
  <c r="K26" i="6"/>
  <c r="K25" i="6"/>
  <c r="K42" i="6"/>
  <c r="K31" i="6"/>
  <c r="K37" i="6"/>
  <c r="K41" i="6"/>
  <c r="K16" i="6"/>
  <c r="K34" i="6"/>
  <c r="K43" i="6"/>
  <c r="K9" i="7"/>
  <c r="M24" i="1" s="1"/>
  <c r="K36" i="7"/>
  <c r="M54" i="1" s="1"/>
  <c r="K4" i="7"/>
  <c r="M14" i="1" s="1"/>
  <c r="K12" i="7"/>
  <c r="M30" i="1" s="1"/>
  <c r="K33" i="7"/>
  <c r="K32" i="7"/>
  <c r="K40" i="7"/>
  <c r="L41" i="1"/>
  <c r="Q41" i="1" s="1"/>
  <c r="K17" i="6"/>
  <c r="K28" i="6"/>
  <c r="K33" i="6"/>
  <c r="K32" i="6"/>
  <c r="K29" i="6"/>
  <c r="K36" i="6"/>
  <c r="K2" i="7"/>
  <c r="M10" i="1" s="1"/>
  <c r="K10" i="7"/>
  <c r="M26" i="1" s="1"/>
  <c r="K18" i="7"/>
  <c r="K42" i="7"/>
  <c r="K24" i="7"/>
  <c r="K39" i="7"/>
  <c r="K38" i="7"/>
  <c r="K35" i="7"/>
  <c r="M52" i="1" s="1"/>
  <c r="K31" i="7"/>
  <c r="K30" i="7"/>
  <c r="K27" i="7"/>
  <c r="K37" i="7"/>
  <c r="L21" i="1"/>
  <c r="Q21" i="1" s="1"/>
  <c r="K9" i="6"/>
  <c r="K7" i="6"/>
  <c r="K15" i="6"/>
  <c r="K23" i="6"/>
  <c r="K27" i="6"/>
  <c r="K3" i="6"/>
  <c r="K11" i="6"/>
  <c r="K19" i="6"/>
  <c r="K30" i="6"/>
  <c r="K2" i="6"/>
  <c r="K5" i="6"/>
  <c r="K10" i="6"/>
  <c r="K13" i="6"/>
  <c r="K18" i="6"/>
  <c r="K21" i="6"/>
  <c r="K35" i="6"/>
  <c r="K3" i="5"/>
  <c r="K12" i="1" s="1"/>
  <c r="K6" i="5"/>
  <c r="K18" i="1" s="1"/>
  <c r="K11" i="5"/>
  <c r="K28" i="1" s="1"/>
  <c r="K14" i="5"/>
  <c r="K35" i="5"/>
  <c r="K52" i="1" s="1"/>
  <c r="K27" i="5"/>
  <c r="K36" i="1" s="1"/>
  <c r="K10" i="5"/>
  <c r="K26" i="1" s="1"/>
  <c r="K29" i="5"/>
  <c r="K40" i="1" s="1"/>
  <c r="K4" i="6"/>
  <c r="K12" i="6"/>
  <c r="K20" i="6"/>
  <c r="K6" i="6"/>
  <c r="K14" i="6"/>
  <c r="K22" i="6"/>
  <c r="K10" i="10"/>
  <c r="J26" i="1" s="1"/>
  <c r="K5" i="10"/>
  <c r="J16" i="1" s="1"/>
  <c r="K16" i="4"/>
  <c r="I40" i="1" s="1"/>
  <c r="U40" i="1" s="1"/>
  <c r="K8" i="4"/>
  <c r="I22" i="1" s="1"/>
  <c r="U22" i="1" s="1"/>
  <c r="K18" i="10"/>
  <c r="J44" i="1" s="1"/>
  <c r="K4" i="4"/>
  <c r="I14" i="1" s="1"/>
  <c r="U14" i="1" s="1"/>
  <c r="K9" i="10"/>
  <c r="J24" i="1" s="1"/>
  <c r="K17" i="10"/>
  <c r="K21" i="10"/>
  <c r="J50" i="1" s="1"/>
  <c r="K21" i="4"/>
  <c r="I50" i="1" s="1"/>
  <c r="U50" i="1" s="1"/>
  <c r="K19" i="5"/>
  <c r="K22" i="5"/>
  <c r="K8" i="10"/>
  <c r="J22" i="1" s="1"/>
  <c r="K16" i="10"/>
  <c r="K16" i="3"/>
  <c r="G40" i="1" s="1"/>
  <c r="K6" i="7"/>
  <c r="M18" i="1" s="1"/>
  <c r="K11" i="7"/>
  <c r="M28" i="1" s="1"/>
  <c r="K14" i="7"/>
  <c r="K19" i="7"/>
  <c r="K22" i="7"/>
  <c r="K2" i="4"/>
  <c r="I10" i="1" s="1"/>
  <c r="U10" i="1" s="1"/>
  <c r="K10" i="4"/>
  <c r="I26" i="1" s="1"/>
  <c r="U26" i="1" s="1"/>
  <c r="K18" i="4"/>
  <c r="I44" i="1" s="1"/>
  <c r="U44" i="1" s="1"/>
  <c r="K13" i="3"/>
  <c r="G34" i="1" s="1"/>
  <c r="K3" i="9"/>
  <c r="H12" i="1" s="1"/>
  <c r="K6" i="9"/>
  <c r="H18" i="1" s="1"/>
  <c r="K11" i="9"/>
  <c r="H28" i="1" s="1"/>
  <c r="K14" i="9"/>
  <c r="H36" i="1" s="1"/>
  <c r="K19" i="9"/>
  <c r="H46" i="1" s="1"/>
  <c r="K22" i="9"/>
  <c r="H52" i="1" s="1"/>
  <c r="K19" i="3"/>
  <c r="G46" i="1" s="1"/>
  <c r="K5" i="4"/>
  <c r="I16" i="1" s="1"/>
  <c r="U16" i="1" s="1"/>
  <c r="K13" i="4"/>
  <c r="I34" i="1" s="1"/>
  <c r="U34" i="1" s="1"/>
  <c r="K21" i="9"/>
  <c r="H50" i="1" s="1"/>
  <c r="K6" i="10"/>
  <c r="K14" i="10"/>
  <c r="K22" i="10"/>
  <c r="K5" i="3"/>
  <c r="G16" i="1" s="1"/>
  <c r="K21" i="3"/>
  <c r="G50" i="1" s="1"/>
  <c r="K14" i="3"/>
  <c r="G36" i="1" s="1"/>
  <c r="K12" i="4"/>
  <c r="I30" i="1" s="1"/>
  <c r="U30" i="1" s="1"/>
  <c r="K20" i="4"/>
  <c r="I48" i="1" s="1"/>
  <c r="U48" i="1" s="1"/>
  <c r="K7" i="7"/>
  <c r="M20" i="1" s="1"/>
  <c r="K15" i="7"/>
  <c r="K23" i="7"/>
  <c r="K2" i="10"/>
  <c r="K7" i="4"/>
  <c r="I20" i="1" s="1"/>
  <c r="U20" i="1" s="1"/>
  <c r="K15" i="4"/>
  <c r="I38" i="1" s="1"/>
  <c r="U38" i="1" s="1"/>
  <c r="K23" i="4"/>
  <c r="I54" i="1" s="1"/>
  <c r="K6" i="4"/>
  <c r="I18" i="1" s="1"/>
  <c r="U18" i="1" s="1"/>
  <c r="K14" i="4"/>
  <c r="I36" i="1" s="1"/>
  <c r="U36" i="1" s="1"/>
  <c r="K22" i="4"/>
  <c r="I52" i="1" s="1"/>
  <c r="U52" i="1" s="1"/>
  <c r="J25" i="1"/>
  <c r="J43" i="1"/>
  <c r="J23" i="1"/>
  <c r="J17" i="1"/>
  <c r="K7" i="10"/>
  <c r="K15" i="10"/>
  <c r="K23" i="10"/>
  <c r="J11" i="1"/>
  <c r="J19" i="1"/>
  <c r="J27" i="1"/>
  <c r="J37" i="1"/>
  <c r="J45" i="1"/>
  <c r="J53" i="1"/>
  <c r="J13" i="1"/>
  <c r="J21" i="1"/>
  <c r="J29" i="1"/>
  <c r="J39" i="1"/>
  <c r="J47" i="1"/>
  <c r="J55" i="1"/>
  <c r="K3" i="10"/>
  <c r="K11" i="10"/>
  <c r="K19" i="10"/>
  <c r="K4" i="10"/>
  <c r="K12" i="10"/>
  <c r="K20" i="10"/>
  <c r="K3" i="4"/>
  <c r="I12" i="1" s="1"/>
  <c r="U12" i="1" s="1"/>
  <c r="K11" i="4"/>
  <c r="I28" i="1" s="1"/>
  <c r="U28" i="1" s="1"/>
  <c r="K19" i="4"/>
  <c r="I46" i="1" s="1"/>
  <c r="U46" i="1" s="1"/>
  <c r="L50" i="1" l="1"/>
  <c r="Q50" i="1" s="1"/>
  <c r="U54" i="1"/>
  <c r="L44" i="1"/>
  <c r="Q44" i="1" s="1"/>
  <c r="L34" i="1"/>
  <c r="Q34" i="1" s="1"/>
  <c r="M42" i="1"/>
  <c r="M44" i="1"/>
  <c r="M46" i="1"/>
  <c r="M36" i="1"/>
  <c r="M48" i="1"/>
  <c r="M50" i="1"/>
  <c r="N34" i="1"/>
  <c r="N52" i="1"/>
  <c r="N50" i="1"/>
  <c r="N38" i="1"/>
  <c r="N42" i="1"/>
  <c r="N44" i="1"/>
  <c r="N40" i="1"/>
  <c r="N36" i="1"/>
  <c r="N46" i="1"/>
  <c r="N48" i="1"/>
  <c r="L36" i="1"/>
  <c r="Q36" i="1" s="1"/>
  <c r="L38" i="1"/>
  <c r="Q38" i="1" s="1"/>
  <c r="L42" i="1"/>
  <c r="Q42" i="1" s="1"/>
  <c r="L54" i="1"/>
  <c r="Q54" i="1" s="1"/>
  <c r="L40" i="1"/>
  <c r="Q40" i="1" s="1"/>
  <c r="L46" i="1"/>
  <c r="Q46" i="1" s="1"/>
  <c r="L52" i="1"/>
  <c r="Q52" i="1" s="1"/>
  <c r="L48" i="1"/>
  <c r="Q48" i="1" s="1"/>
  <c r="L20" i="1"/>
  <c r="Q20" i="1" s="1"/>
  <c r="L18" i="1"/>
  <c r="Q18" i="1" s="1"/>
  <c r="L28" i="1"/>
  <c r="Q28" i="1" s="1"/>
  <c r="L26" i="1"/>
  <c r="Q26" i="1" s="1"/>
  <c r="L12" i="1"/>
  <c r="Q12" i="1" s="1"/>
  <c r="L16" i="1"/>
  <c r="Q16" i="1" s="1"/>
  <c r="L30" i="1"/>
  <c r="Q30" i="1" s="1"/>
  <c r="L14" i="1"/>
  <c r="Q14" i="1" s="1"/>
  <c r="L10" i="1"/>
  <c r="Q10" i="1" s="1"/>
  <c r="L24" i="1"/>
  <c r="Q24" i="1" s="1"/>
  <c r="J10" i="1"/>
  <c r="J42" i="1"/>
  <c r="J40" i="1"/>
  <c r="J36" i="1"/>
  <c r="J18" i="1"/>
  <c r="J52" i="1"/>
  <c r="J48" i="1"/>
  <c r="J14" i="1"/>
  <c r="J46" i="1"/>
  <c r="J30" i="1"/>
  <c r="J28" i="1"/>
  <c r="J54" i="1"/>
  <c r="J12" i="1"/>
  <c r="J38" i="1"/>
  <c r="J20" i="1"/>
</calcChain>
</file>

<file path=xl/sharedStrings.xml><?xml version="1.0" encoding="utf-8"?>
<sst xmlns="http://schemas.openxmlformats.org/spreadsheetml/2006/main" count="357" uniqueCount="236">
  <si>
    <t>Coefficient</t>
  </si>
  <si>
    <t>Variable</t>
  </si>
  <si>
    <t>Value</t>
  </si>
  <si>
    <t>se</t>
  </si>
  <si>
    <t>$\bar\beta$</t>
  </si>
  <si>
    <t>$\beta^u$</t>
  </si>
  <si>
    <t>M1</t>
  </si>
  <si>
    <t>M2</t>
  </si>
  <si>
    <t>M3</t>
  </si>
  <si>
    <t>Unobserved heterogeneity</t>
  </si>
  <si>
    <t>Observed heterogeneity</t>
  </si>
  <si>
    <t>N</t>
  </si>
  <si>
    <t>Y</t>
  </si>
  <si>
    <t>Estimates of $\bar\beta$</t>
  </si>
  <si>
    <t>Estimates of $\beta^u$</t>
  </si>
  <si>
    <t>old</t>
  </si>
  <si>
    <t>new</t>
  </si>
  <si>
    <t>0.004</t>
  </si>
  <si>
    <t>-0.001</t>
  </si>
  <si>
    <t>0.023</t>
  </si>
  <si>
    <t>-0.003</t>
  </si>
  <si>
    <t>0.187*</t>
  </si>
  <si>
    <t>(0.102)</t>
  </si>
  <si>
    <t>0.181***</t>
  </si>
  <si>
    <t>(0.057)</t>
  </si>
  <si>
    <t>3.558**</t>
  </si>
  <si>
    <t>(1.412)</t>
  </si>
  <si>
    <t>23.550</t>
  </si>
  <si>
    <t>(7070.110)</t>
  </si>
  <si>
    <t>3.325***</t>
  </si>
  <si>
    <t>(0.018)</t>
  </si>
  <si>
    <t>3.224***</t>
  </si>
  <si>
    <t>(0.028)</t>
  </si>
  <si>
    <t>-3.411***</t>
  </si>
  <si>
    <t>(0.000)</t>
  </si>
  <si>
    <t>-0.436***</t>
  </si>
  <si>
    <t>(0.124)</t>
  </si>
  <si>
    <t>-1.461***</t>
  </si>
  <si>
    <t>(0.024)</t>
  </si>
  <si>
    <t>-0.348**</t>
  </si>
  <si>
    <t>(0.165)</t>
  </si>
  <si>
    <t>-16.788</t>
  </si>
  <si>
    <t>(12.490)</t>
  </si>
  <si>
    <t>0.007</t>
  </si>
  <si>
    <t>(26.704)</t>
  </si>
  <si>
    <t>(15.669)</t>
  </si>
  <si>
    <t>0.003</t>
  </si>
  <si>
    <t>(20.915)</t>
  </si>
  <si>
    <t>0.119***</t>
  </si>
  <si>
    <t>0.005</t>
  </si>
  <si>
    <t>(12.283)</t>
  </si>
  <si>
    <t>0.002</t>
  </si>
  <si>
    <t>(34.966)</t>
  </si>
  <si>
    <t>0.325***</t>
  </si>
  <si>
    <t>(12.194)</t>
  </si>
  <si>
    <t>(16.283)</t>
  </si>
  <si>
    <t>(10.913)</t>
  </si>
  <si>
    <t>-0.046</t>
  </si>
  <si>
    <t>(40.375)</t>
  </si>
  <si>
    <t>0.000</t>
  </si>
  <si>
    <t>-10.764</t>
  </si>
  <si>
    <t>(6.582)</t>
  </si>
  <si>
    <t>5.017</t>
  </si>
  <si>
    <t>(3.109)</t>
  </si>
  <si>
    <t>-28.438***</t>
  </si>
  <si>
    <t>(5.917)</t>
  </si>
  <si>
    <t>6.060***</t>
  </si>
  <si>
    <t>(0.659)</t>
  </si>
  <si>
    <t>-39.044***</t>
  </si>
  <si>
    <t>(2.872)</t>
  </si>
  <si>
    <t>-30.589***</t>
  </si>
  <si>
    <t>(3.251)</t>
  </si>
  <si>
    <t>-30.319***</t>
  </si>
  <si>
    <t>(2.917)</t>
  </si>
  <si>
    <t>-13.448***</t>
  </si>
  <si>
    <t>(3.379)</t>
  </si>
  <si>
    <t>31.371***</t>
  </si>
  <si>
    <t>(0.099)</t>
  </si>
  <si>
    <t>2.441</t>
  </si>
  <si>
    <t>(4.877)</t>
  </si>
  <si>
    <t>-62.007***</t>
  </si>
  <si>
    <t>(1.497)</t>
  </si>
  <si>
    <t>0.967</t>
  </si>
  <si>
    <t>(6.460)</t>
  </si>
  <si>
    <t>0.657</t>
  </si>
  <si>
    <t>(16.962)</t>
  </si>
  <si>
    <t>-4.231*</t>
  </si>
  <si>
    <t>(2.569)</t>
  </si>
  <si>
    <t>-2.089</t>
  </si>
  <si>
    <t>(12.473)</t>
  </si>
  <si>
    <t>-0.644</t>
  </si>
  <si>
    <t>(6.530)</t>
  </si>
  <si>
    <t>-16.611</t>
  </si>
  <si>
    <t>(16.289)</t>
  </si>
  <si>
    <t>3.163</t>
  </si>
  <si>
    <t>(7.471)</t>
  </si>
  <si>
    <t>-5.328</t>
  </si>
  <si>
    <t>(3.635)</t>
  </si>
  <si>
    <t>-1.793</t>
  </si>
  <si>
    <t>(1.587)</t>
  </si>
  <si>
    <t>-0.139</t>
  </si>
  <si>
    <t>(77.598)</t>
  </si>
  <si>
    <t>0.145</t>
  </si>
  <si>
    <t>(0.373)</t>
  </si>
  <si>
    <t>(0.177)</t>
  </si>
  <si>
    <t>(2.110)</t>
  </si>
  <si>
    <t>-2.742**</t>
  </si>
  <si>
    <t>(1.290)</t>
  </si>
  <si>
    <t>0.075</t>
  </si>
  <si>
    <t>(1.499)</t>
  </si>
  <si>
    <t>(1.613)</t>
  </si>
  <si>
    <t>-2.337</t>
  </si>
  <si>
    <t>(1.446)</t>
  </si>
  <si>
    <t>-0.563</t>
  </si>
  <si>
    <t>(2.141)</t>
  </si>
  <si>
    <t>-1.309</t>
  </si>
  <si>
    <t>(1.093)</t>
  </si>
  <si>
    <t>0.217</t>
  </si>
  <si>
    <t>(1.099)</t>
  </si>
  <si>
    <t>-19.210**</t>
  </si>
  <si>
    <t>(7.987)</t>
  </si>
  <si>
    <t>-0.897</t>
  </si>
  <si>
    <t>(3.430)</t>
  </si>
  <si>
    <t>0.027</t>
  </si>
  <si>
    <t>(2.319)</t>
  </si>
  <si>
    <t>1.117</t>
  </si>
  <si>
    <t>(2.017)</t>
  </si>
  <si>
    <t>-0.501</t>
  </si>
  <si>
    <t>(2.791)</t>
  </si>
  <si>
    <t>-0.009</t>
  </si>
  <si>
    <t>(26.922)</t>
  </si>
  <si>
    <t>(48.234)</t>
  </si>
  <si>
    <t>0.037</t>
  </si>
  <si>
    <t>(54.479)</t>
  </si>
  <si>
    <t>0.219</t>
  </si>
  <si>
    <t>(2.833)</t>
  </si>
  <si>
    <t>0.178</t>
  </si>
  <si>
    <t>(1.219)</t>
  </si>
  <si>
    <t>16.402</t>
  </si>
  <si>
    <t>(85.168)</t>
  </si>
  <si>
    <t>28.318</t>
  </si>
  <si>
    <t>(169.888)</t>
  </si>
  <si>
    <t>15.644</t>
  </si>
  <si>
    <t>(85.080)</t>
  </si>
  <si>
    <t>15.367</t>
  </si>
  <si>
    <t>(85.079)</t>
  </si>
  <si>
    <t>4.871</t>
  </si>
  <si>
    <t>(1284.871)</t>
  </si>
  <si>
    <t>-0.243</t>
  </si>
  <si>
    <t>(0.900)</t>
  </si>
  <si>
    <t>-2.407***</t>
  </si>
  <si>
    <t>(0.404)</t>
  </si>
  <si>
    <t>-0.839</t>
  </si>
  <si>
    <t>(1.510)</t>
  </si>
  <si>
    <t>-26.143</t>
  </si>
  <si>
    <t>(21.524)</t>
  </si>
  <si>
    <t>-0.744</t>
  </si>
  <si>
    <t>(4.132)</t>
  </si>
  <si>
    <t>0.139</t>
  </si>
  <si>
    <t>(3.587)</t>
  </si>
  <si>
    <t>9.463</t>
  </si>
  <si>
    <t>(1394.035)</t>
  </si>
  <si>
    <t>-0.384</t>
  </si>
  <si>
    <t>(0.455)</t>
  </si>
  <si>
    <t>0.011</t>
  </si>
  <si>
    <t>(53.847)</t>
  </si>
  <si>
    <t>-0.002</t>
  </si>
  <si>
    <t>(31.387)</t>
  </si>
  <si>
    <t>(26.984)</t>
  </si>
  <si>
    <t>0.244</t>
  </si>
  <si>
    <t>(0.242)</t>
  </si>
  <si>
    <t>0.200</t>
  </si>
  <si>
    <t>(0.189)</t>
  </si>
  <si>
    <t>18.358***</t>
  </si>
  <si>
    <t>(0.485)</t>
  </si>
  <si>
    <t>30.691***</t>
  </si>
  <si>
    <t>(0.289)</t>
  </si>
  <si>
    <t>17.345***</t>
  </si>
  <si>
    <t>(0.152)</t>
  </si>
  <si>
    <t>17.102***</t>
  </si>
  <si>
    <t>(0.134)</t>
  </si>
  <si>
    <t>15.447***</t>
  </si>
  <si>
    <t>(0.478)</t>
  </si>
  <si>
    <t>-0.401**</t>
  </si>
  <si>
    <t>(0.157)</t>
  </si>
  <si>
    <t>-2.873***</t>
  </si>
  <si>
    <t>(0.441)</t>
  </si>
  <si>
    <t>-1.084***</t>
  </si>
  <si>
    <t>(0.262)</t>
  </si>
  <si>
    <t>-30.254***</t>
  </si>
  <si>
    <t>(3.925)</t>
  </si>
  <si>
    <t>-0.007</t>
  </si>
  <si>
    <t>(0.940)</t>
  </si>
  <si>
    <t>-0.022</t>
  </si>
  <si>
    <t>(1.407)</t>
  </si>
  <si>
    <t>-0.136</t>
  </si>
  <si>
    <t>(0.764)</t>
  </si>
  <si>
    <t>-0.012</t>
  </si>
  <si>
    <t>(2.184)</t>
  </si>
  <si>
    <t>(5.165)</t>
  </si>
  <si>
    <t>0.014</t>
  </si>
  <si>
    <t>(2.864)</t>
  </si>
  <si>
    <t>(4.593)</t>
  </si>
  <si>
    <t>-0.010</t>
  </si>
  <si>
    <t>(2.418)</t>
  </si>
  <si>
    <t>0.051</t>
  </si>
  <si>
    <t>(3.882)</t>
  </si>
  <si>
    <t>0.006</t>
  </si>
  <si>
    <t>(1.570)</t>
  </si>
  <si>
    <t>-0.143</t>
  </si>
  <si>
    <t>(19.604)</t>
  </si>
  <si>
    <t>Mod 1</t>
  </si>
  <si>
    <t>`</t>
  </si>
  <si>
    <t>Simple logit</t>
  </si>
  <si>
    <t>Mixed logit</t>
  </si>
  <si>
    <t>Brand</t>
  </si>
  <si>
    <t>White</t>
  </si>
  <si>
    <t>Mint</t>
  </si>
  <si>
    <t>Fluoride</t>
  </si>
  <si>
    <t>brandid</t>
  </si>
  <si>
    <t>mint</t>
  </si>
  <si>
    <t>white</t>
  </si>
  <si>
    <t>fluoride</t>
  </si>
  <si>
    <t>kids</t>
  </si>
  <si>
    <t>count</t>
  </si>
  <si>
    <t>Aquafresh</t>
  </si>
  <si>
    <t>Colgate</t>
  </si>
  <si>
    <t>Crest</t>
  </si>
  <si>
    <t>Sensodyne</t>
  </si>
  <si>
    <t>Kids</t>
  </si>
  <si>
    <t>Product characteristics</t>
  </si>
  <si>
    <t>priceperpack</t>
  </si>
  <si>
    <t>price per oz</t>
  </si>
  <si>
    <t>Mod 2</t>
  </si>
  <si>
    <t>Mod 3</t>
  </si>
  <si>
    <t>Mod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</si>
</sst>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mbria"/>
      <family val="1"/>
    </font>
    <font>
      <sz val="11"/>
      <color theme="1"/>
      <name val="Cambria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0" fillId="3" borderId="0" xfId="0" applyFill="1"/>
    <xf numFmtId="0" fontId="0" fillId="3" borderId="0" xfId="0" applyFill="1" applyAlignment="1">
      <alignment horizontal="center"/>
    </xf>
    <xf numFmtId="0" fontId="2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164" fontId="4" fillId="0" borderId="0" xfId="0" applyNumberFormat="1" applyFont="1" applyAlignment="1">
      <alignment horizontal="center"/>
    </xf>
    <xf numFmtId="0" fontId="4" fillId="3" borderId="0" xfId="0" applyFont="1" applyFill="1" applyAlignment="1">
      <alignment horizontal="center"/>
    </xf>
    <xf numFmtId="0" fontId="4" fillId="3" borderId="0" xfId="0" applyFont="1" applyFill="1"/>
    <xf numFmtId="0" fontId="3" fillId="3" borderId="0" xfId="0" applyFont="1" applyFill="1"/>
    <xf numFmtId="0" fontId="3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openxmlformats.org/officeDocument/2006/relationships/externalLink" Target="externalLinks/externalLink7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externalLink" Target="externalLinks/externalLink6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5.xml"/><Relationship Id="rId20" Type="http://schemas.openxmlformats.org/officeDocument/2006/relationships/externalLink" Target="externalLinks/externalLink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4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8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3.xml"/><Relationship Id="rId22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23</xdr:col>
      <xdr:colOff>151574</xdr:colOff>
      <xdr:row>6</xdr:row>
      <xdr:rowOff>56321</xdr:rowOff>
    </xdr:from>
    <xdr:ext cx="418704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C3D516B4-D8CA-F7D8-5D07-DB9F18BF286A}"/>
                </a:ext>
              </a:extLst>
            </xdr:cNvPr>
            <xdr:cNvSpPr txBox="1"/>
          </xdr:nvSpPr>
          <xdr:spPr>
            <a:xfrm>
              <a:off x="10869270" y="1199321"/>
              <a:ext cx="418704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400" b="1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%∆</m:t>
                    </m:r>
                    <m:r>
                      <a:rPr lang="en-US" sz="14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𝒑</m:t>
                    </m:r>
                  </m:oMath>
                </m:oMathPara>
              </a14:m>
              <a:endParaRPr lang="en-US" sz="1400" b="1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C3D516B4-D8CA-F7D8-5D07-DB9F18BF286A}"/>
                </a:ext>
              </a:extLst>
            </xdr:cNvPr>
            <xdr:cNvSpPr txBox="1"/>
          </xdr:nvSpPr>
          <xdr:spPr>
            <a:xfrm>
              <a:off x="10869270" y="1199321"/>
              <a:ext cx="418704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4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%∆</a:t>
              </a:r>
              <a:r>
                <a:rPr lang="en-US" sz="14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𝒑</a:t>
              </a:r>
              <a:endParaRPr lang="en-US" sz="1400" b="1"/>
            </a:p>
          </xdr:txBody>
        </xdr:sp>
      </mc:Fallback>
    </mc:AlternateContent>
    <xdr:clientData/>
  </xdr:oneCellAnchor>
  <xdr:oneCellAnchor>
    <xdr:from>
      <xdr:col>18</xdr:col>
      <xdr:colOff>130038</xdr:colOff>
      <xdr:row>12</xdr:row>
      <xdr:rowOff>76199</xdr:rowOff>
    </xdr:from>
    <xdr:ext cx="415819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C62B0E1E-888B-4412-A989-7DCB5E0B76EE}"/>
                </a:ext>
              </a:extLst>
            </xdr:cNvPr>
            <xdr:cNvSpPr txBox="1"/>
          </xdr:nvSpPr>
          <xdr:spPr>
            <a:xfrm>
              <a:off x="8710821" y="2362199"/>
              <a:ext cx="415819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400" b="1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%∆</m:t>
                    </m:r>
                    <m:r>
                      <a:rPr lang="en-US" sz="1400" b="1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𝒒</m:t>
                    </m:r>
                  </m:oMath>
                </m:oMathPara>
              </a14:m>
              <a:endParaRPr lang="en-US" sz="1400" b="1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C62B0E1E-888B-4412-A989-7DCB5E0B76EE}"/>
                </a:ext>
              </a:extLst>
            </xdr:cNvPr>
            <xdr:cNvSpPr txBox="1"/>
          </xdr:nvSpPr>
          <xdr:spPr>
            <a:xfrm>
              <a:off x="8710821" y="2362199"/>
              <a:ext cx="415819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4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%∆</a:t>
              </a:r>
              <a:r>
                <a:rPr lang="en-US" sz="14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𝒒</a:t>
              </a:r>
              <a:endParaRPr lang="en-US" sz="1400" b="1"/>
            </a:p>
          </xdr:txBody>
        </xdr:sp>
      </mc:Fallback>
    </mc:AlternateContent>
    <xdr:clientData/>
  </xdr:oneCellAnchor>
  <xdr:oneCellAnchor>
    <xdr:from>
      <xdr:col>34</xdr:col>
      <xdr:colOff>188017</xdr:colOff>
      <xdr:row>6</xdr:row>
      <xdr:rowOff>59634</xdr:rowOff>
    </xdr:from>
    <xdr:ext cx="418704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F2F4BFC2-F2FA-4D26-AE83-64C6B13D4277}"/>
                </a:ext>
              </a:extLst>
            </xdr:cNvPr>
            <xdr:cNvSpPr txBox="1"/>
          </xdr:nvSpPr>
          <xdr:spPr>
            <a:xfrm>
              <a:off x="15096713" y="1202634"/>
              <a:ext cx="418704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400" b="1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%∆</m:t>
                    </m:r>
                    <m:r>
                      <a:rPr lang="en-US" sz="14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𝒑</m:t>
                    </m:r>
                  </m:oMath>
                </m:oMathPara>
              </a14:m>
              <a:endParaRPr lang="en-US" sz="1400" b="1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F2F4BFC2-F2FA-4D26-AE83-64C6B13D4277}"/>
                </a:ext>
              </a:extLst>
            </xdr:cNvPr>
            <xdr:cNvSpPr txBox="1"/>
          </xdr:nvSpPr>
          <xdr:spPr>
            <a:xfrm>
              <a:off x="15096713" y="1202634"/>
              <a:ext cx="418704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4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%∆</a:t>
              </a:r>
              <a:r>
                <a:rPr lang="en-US" sz="14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𝒑</a:t>
              </a:r>
              <a:endParaRPr lang="en-US" sz="1400" b="1"/>
            </a:p>
          </xdr:txBody>
        </xdr:sp>
      </mc:Fallback>
    </mc:AlternateContent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od_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mod_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mod_3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mod_8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mod_9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mod_4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mod_5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mod_6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mod_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imates"/>
      <sheetName val="estimates_step1"/>
      <sheetName val="elasticities"/>
    </sheetNames>
    <sheetDataSet>
      <sheetData sheetId="0">
        <row r="1">
          <cell r="B1" t="str">
            <v>coeficient</v>
          </cell>
          <cell r="C1" t="str">
            <v>var. name</v>
          </cell>
          <cell r="D1" t="str">
            <v>coefficient</v>
          </cell>
          <cell r="E1" t="str">
            <v>s.e.</v>
          </cell>
          <cell r="F1" t="str">
            <v>t-stat</v>
          </cell>
          <cell r="G1" t="str">
            <v>sig</v>
          </cell>
        </row>
        <row r="2">
          <cell r="A2">
            <v>0</v>
          </cell>
          <cell r="B2" t="str">
            <v>betaBar</v>
          </cell>
          <cell r="C2" t="str">
            <v>brand_Aquafresh</v>
          </cell>
          <cell r="D2">
            <v>-0.62985395117165233</v>
          </cell>
          <cell r="E2">
            <v>4.6810576348454182E-2</v>
          </cell>
          <cell r="F2">
            <v>-13.455376974704819</v>
          </cell>
          <cell r="G2" t="str">
            <v>***</v>
          </cell>
        </row>
        <row r="3">
          <cell r="A3">
            <v>1</v>
          </cell>
          <cell r="B3" t="str">
            <v>betaBar</v>
          </cell>
          <cell r="C3" t="str">
            <v>brand_Colgate</v>
          </cell>
          <cell r="D3">
            <v>0.7168708164554608</v>
          </cell>
          <cell r="E3">
            <v>3.5930030343008353E-2</v>
          </cell>
          <cell r="F3">
            <v>19.951856695132381</v>
          </cell>
          <cell r="G3" t="str">
            <v>***</v>
          </cell>
        </row>
        <row r="4">
          <cell r="A4">
            <v>2</v>
          </cell>
          <cell r="B4" t="str">
            <v>betaBar</v>
          </cell>
          <cell r="C4" t="str">
            <v>brand_Sensodyne</v>
          </cell>
          <cell r="D4">
            <v>-4.099719894753559E-2</v>
          </cell>
          <cell r="E4">
            <v>6.2127905803397207E-2</v>
          </cell>
          <cell r="F4">
            <v>-0.65988380611557373</v>
          </cell>
          <cell r="G4"/>
        </row>
        <row r="5">
          <cell r="A5">
            <v>3</v>
          </cell>
          <cell r="B5" t="str">
            <v>betaBar</v>
          </cell>
          <cell r="C5" t="str">
            <v>mint</v>
          </cell>
          <cell r="D5">
            <v>-4.0572241716422409E-2</v>
          </cell>
          <cell r="E5">
            <v>5.3974423779565919E-2</v>
          </cell>
          <cell r="F5">
            <v>-0.75169383710554005</v>
          </cell>
          <cell r="G5"/>
        </row>
        <row r="6">
          <cell r="A6">
            <v>4</v>
          </cell>
          <cell r="B6" t="str">
            <v>betaBar</v>
          </cell>
          <cell r="C6" t="str">
            <v>white</v>
          </cell>
          <cell r="D6">
            <v>-1.3948242472837931</v>
          </cell>
          <cell r="E6">
            <v>5.626320121575621E-2</v>
          </cell>
          <cell r="F6">
            <v>-24.791057336658969</v>
          </cell>
          <cell r="G6" t="str">
            <v>***</v>
          </cell>
        </row>
        <row r="7">
          <cell r="A7">
            <v>5</v>
          </cell>
          <cell r="B7" t="str">
            <v>betaBar</v>
          </cell>
          <cell r="C7" t="str">
            <v>fluoride</v>
          </cell>
          <cell r="D7">
            <v>-0.30560104390652232</v>
          </cell>
          <cell r="E7">
            <v>4.9888477560995917E-2</v>
          </cell>
          <cell r="F7">
            <v>-6.1256839023175349</v>
          </cell>
          <cell r="G7" t="str">
            <v>***</v>
          </cell>
        </row>
        <row r="8">
          <cell r="A8">
            <v>6</v>
          </cell>
          <cell r="B8" t="str">
            <v>betaBar</v>
          </cell>
          <cell r="C8" t="str">
            <v>kids</v>
          </cell>
          <cell r="D8">
            <v>-1.180675251407733</v>
          </cell>
          <cell r="E8">
            <v>8.9011630566648944E-2</v>
          </cell>
          <cell r="F8">
            <v>-13.26428067760969</v>
          </cell>
          <cell r="G8" t="str">
            <v>***</v>
          </cell>
        </row>
        <row r="9">
          <cell r="A9">
            <v>7</v>
          </cell>
          <cell r="B9" t="str">
            <v>betaBar</v>
          </cell>
          <cell r="C9" t="str">
            <v>sizeNorm</v>
          </cell>
          <cell r="D9">
            <v>-1.6158389043704691</v>
          </cell>
          <cell r="E9">
            <v>4.6414896667982507E-2</v>
          </cell>
          <cell r="F9">
            <v>-34.812937663719751</v>
          </cell>
          <cell r="G9" t="str">
            <v>***</v>
          </cell>
        </row>
        <row r="10">
          <cell r="A10">
            <v>8</v>
          </cell>
          <cell r="B10" t="str">
            <v>betaBar</v>
          </cell>
          <cell r="C10" t="str">
            <v>discount</v>
          </cell>
          <cell r="D10">
            <v>1.2215553943524519E-2</v>
          </cell>
          <cell r="E10">
            <v>3.9436390022683163E-2</v>
          </cell>
          <cell r="F10">
            <v>0.3097533505601891</v>
          </cell>
          <cell r="G10"/>
        </row>
        <row r="11">
          <cell r="A11">
            <v>9</v>
          </cell>
          <cell r="B11" t="str">
            <v>betaBar</v>
          </cell>
          <cell r="C11" t="str">
            <v>familypack</v>
          </cell>
          <cell r="D11">
            <v>0.19674919492315149</v>
          </cell>
          <cell r="E11">
            <v>3.1276404686190411E-2</v>
          </cell>
          <cell r="F11">
            <v>6.2906589455284463</v>
          </cell>
          <cell r="G11" t="str">
            <v>***</v>
          </cell>
        </row>
        <row r="12">
          <cell r="A12">
            <v>10</v>
          </cell>
          <cell r="B12" t="str">
            <v>betaBar</v>
          </cell>
          <cell r="C12" t="str">
            <v>priceperoz</v>
          </cell>
          <cell r="D12">
            <v>-15.677803290013591</v>
          </cell>
          <cell r="E12">
            <v>0.79034750102275741</v>
          </cell>
          <cell r="F12">
            <v>-19.836595003749061</v>
          </cell>
          <cell r="G12" t="str">
            <v>***</v>
          </cell>
        </row>
      </sheetData>
      <sheetData sheetId="1"/>
      <sheetData sheetId="2">
        <row r="2">
          <cell r="C2">
            <v>-7.2840627307341634</v>
          </cell>
          <cell r="D2">
            <v>3.8451081634741562</v>
          </cell>
          <cell r="E2">
            <v>4.3686201142016122E-2</v>
          </cell>
          <cell r="F2">
            <v>0.65068497891167165</v>
          </cell>
          <cell r="G2">
            <v>0.20906790100957601</v>
          </cell>
          <cell r="H2">
            <v>1.2289735131312269</v>
          </cell>
          <cell r="I2">
            <v>4.6450323496984351E-2</v>
          </cell>
          <cell r="J2">
            <v>1.1360115688897729</v>
          </cell>
          <cell r="K2">
            <v>6.0317364293172989E-3</v>
          </cell>
          <cell r="L2">
            <v>0.2443074425077465</v>
          </cell>
        </row>
        <row r="3">
          <cell r="C3">
            <v>1.145461773107203</v>
          </cell>
          <cell r="D3">
            <v>-3.613449813635297</v>
          </cell>
          <cell r="E3">
            <v>3.0971119887213079E-2</v>
          </cell>
          <cell r="F3">
            <v>0.47267050561529772</v>
          </cell>
          <cell r="G3">
            <v>0.15031522635662281</v>
          </cell>
          <cell r="H3">
            <v>0.88490358583546136</v>
          </cell>
          <cell r="I3">
            <v>3.6790208369224593E-2</v>
          </cell>
          <cell r="J3">
            <v>0.85964737398982216</v>
          </cell>
          <cell r="K3">
            <v>4.7680102638266589E-3</v>
          </cell>
          <cell r="L3">
            <v>0.17931370059626001</v>
          </cell>
        </row>
        <row r="4">
          <cell r="C4">
            <v>2.4626232919115472</v>
          </cell>
          <cell r="D4">
            <v>5.86055264946161</v>
          </cell>
          <cell r="E4">
            <v>-16.184314666440908</v>
          </cell>
          <cell r="F4">
            <v>1.1893637630504801</v>
          </cell>
          <cell r="G4">
            <v>0.46629446709018729</v>
          </cell>
          <cell r="H4">
            <v>2.0181057699577631</v>
          </cell>
          <cell r="I4">
            <v>0.1217981605776631</v>
          </cell>
          <cell r="J4">
            <v>1.917397698661421</v>
          </cell>
          <cell r="K4">
            <v>1.628676273352685E-2</v>
          </cell>
          <cell r="L4">
            <v>0.5022163353194552</v>
          </cell>
        </row>
        <row r="5">
          <cell r="C5">
            <v>1.906873960444347</v>
          </cell>
          <cell r="D5">
            <v>4.6498363823724356</v>
          </cell>
          <cell r="E5">
            <v>6.1831845316822273E-2</v>
          </cell>
          <cell r="F5">
            <v>-10.168541656680519</v>
          </cell>
          <cell r="G5">
            <v>0.28989804767371308</v>
          </cell>
          <cell r="H5">
            <v>1.458974403749395</v>
          </cell>
          <cell r="I5">
            <v>7.5924566215572142E-2</v>
          </cell>
          <cell r="J5">
            <v>1.4840962031368159</v>
          </cell>
          <cell r="K5">
            <v>9.8149555571704818E-3</v>
          </cell>
          <cell r="L5">
            <v>0.36947641813566862</v>
          </cell>
        </row>
        <row r="6">
          <cell r="C6">
            <v>2.239486935098193</v>
          </cell>
          <cell r="D6">
            <v>5.4049553433393083</v>
          </cell>
          <cell r="E6">
            <v>8.8606939181487668E-2</v>
          </cell>
          <cell r="F6">
            <v>1.05963246962187</v>
          </cell>
          <cell r="G6">
            <v>-14.066687784058409</v>
          </cell>
          <cell r="H6">
            <v>1.890858264557189</v>
          </cell>
          <cell r="I6">
            <v>0.1183329851341352</v>
          </cell>
          <cell r="J6">
            <v>1.768609085023827</v>
          </cell>
          <cell r="K6">
            <v>1.2059169503120229E-2</v>
          </cell>
          <cell r="L6">
            <v>0.43593398881316442</v>
          </cell>
        </row>
        <row r="7">
          <cell r="C7">
            <v>1.740160980100923</v>
          </cell>
          <cell r="D7">
            <v>4.2060150163620724</v>
          </cell>
          <cell r="E7">
            <v>5.0691731452677441E-2</v>
          </cell>
          <cell r="F7">
            <v>0.70492573973095118</v>
          </cell>
          <cell r="G7">
            <v>0.24994514487764791</v>
          </cell>
          <cell r="H7">
            <v>-9.8024481992089729</v>
          </cell>
          <cell r="I7">
            <v>6.1610261813870651E-2</v>
          </cell>
          <cell r="J7">
            <v>1.3363829456820819</v>
          </cell>
          <cell r="K7">
            <v>6.9914459075919502E-3</v>
          </cell>
          <cell r="L7">
            <v>0.29884663544166828</v>
          </cell>
        </row>
        <row r="8">
          <cell r="C8">
            <v>2.1934107797336648</v>
          </cell>
          <cell r="D8">
            <v>5.8316498394826866</v>
          </cell>
          <cell r="E8">
            <v>0.10202773802978179</v>
          </cell>
          <cell r="F8">
            <v>1.223382722638954</v>
          </cell>
          <cell r="G8">
            <v>0.52164599441131299</v>
          </cell>
          <cell r="H8">
            <v>2.0546477732986941</v>
          </cell>
          <cell r="I8">
            <v>-16.821592799829261</v>
          </cell>
          <cell r="J8">
            <v>1.966965021429772</v>
          </cell>
          <cell r="K8">
            <v>1.7917807919230311E-2</v>
          </cell>
          <cell r="L8">
            <v>0.54574138450121779</v>
          </cell>
        </row>
        <row r="9">
          <cell r="C9">
            <v>1.6205728921968929</v>
          </cell>
          <cell r="D9">
            <v>4.1165568511025299</v>
          </cell>
          <cell r="E9">
            <v>4.8522628176830812E-2</v>
          </cell>
          <cell r="F9">
            <v>0.7224314811537268</v>
          </cell>
          <cell r="G9">
            <v>0.23553556504745099</v>
          </cell>
          <cell r="H9">
            <v>1.346386776317128</v>
          </cell>
          <cell r="I9">
            <v>5.9422541445825157E-2</v>
          </cell>
          <cell r="J9">
            <v>-8.1769519395557868</v>
          </cell>
          <cell r="K9">
            <v>7.1778844163035366E-3</v>
          </cell>
          <cell r="L9">
            <v>0.26005469717705249</v>
          </cell>
        </row>
        <row r="10">
          <cell r="C10">
            <v>2.3472044478385028</v>
          </cell>
          <cell r="D10">
            <v>6.2283599885597676</v>
          </cell>
          <cell r="E10">
            <v>0.11243192113016311</v>
          </cell>
          <cell r="F10">
            <v>1.303303897582796</v>
          </cell>
          <cell r="G10">
            <v>0.43809146194397902</v>
          </cell>
          <cell r="H10">
            <v>1.9214481185139189</v>
          </cell>
          <cell r="I10">
            <v>0.14765977750685441</v>
          </cell>
          <cell r="J10">
            <v>1.9580294000782379</v>
          </cell>
          <cell r="K10">
            <v>-16.250198685928918</v>
          </cell>
          <cell r="L10">
            <v>0.45576693107330341</v>
          </cell>
        </row>
        <row r="11">
          <cell r="C11">
            <v>2.1968954201519622</v>
          </cell>
          <cell r="D11">
            <v>5.4127020366618224</v>
          </cell>
          <cell r="E11">
            <v>8.0114258795287677E-2</v>
          </cell>
          <cell r="F11">
            <v>1.1337262537989889</v>
          </cell>
          <cell r="G11">
            <v>0.36595884083250529</v>
          </cell>
          <cell r="H11">
            <v>1.8979036179301261</v>
          </cell>
          <cell r="I11">
            <v>0.1039269887247838</v>
          </cell>
          <cell r="J11">
            <v>1.639274083001008</v>
          </cell>
          <cell r="K11">
            <v>1.053190500995038E-2</v>
          </cell>
          <cell r="L11">
            <v>-12.655110838494419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imates"/>
      <sheetName val="estimates_step1"/>
      <sheetName val="elasticities"/>
    </sheetNames>
    <sheetDataSet>
      <sheetData sheetId="0">
        <row r="1">
          <cell r="B1" t="str">
            <v>coeficient</v>
          </cell>
          <cell r="C1" t="str">
            <v>var. name</v>
          </cell>
          <cell r="D1" t="str">
            <v>coefficient</v>
          </cell>
          <cell r="E1" t="str">
            <v>s.e.</v>
          </cell>
          <cell r="F1" t="str">
            <v>t-stat</v>
          </cell>
          <cell r="G1" t="str">
            <v>sig</v>
          </cell>
        </row>
        <row r="2">
          <cell r="A2">
            <v>0</v>
          </cell>
          <cell r="B2" t="str">
            <v>betaBar</v>
          </cell>
          <cell r="C2" t="str">
            <v>brand_Aquafresh</v>
          </cell>
          <cell r="D2">
            <v>-4.513230038163786</v>
          </cell>
          <cell r="E2">
            <v>8.7288964640595545E-2</v>
          </cell>
          <cell r="F2">
            <v>-51.704474405746517</v>
          </cell>
          <cell r="G2" t="str">
            <v>***</v>
          </cell>
        </row>
        <row r="3">
          <cell r="A3">
            <v>1</v>
          </cell>
          <cell r="B3" t="str">
            <v>betaBar</v>
          </cell>
          <cell r="C3" t="str">
            <v>brand_Colgate</v>
          </cell>
          <cell r="D3">
            <v>3.3735900798632961</v>
          </cell>
          <cell r="E3">
            <v>2.353211158061206E-2</v>
          </cell>
          <cell r="F3">
            <v>143.36112882631289</v>
          </cell>
          <cell r="G3" t="str">
            <v>***</v>
          </cell>
        </row>
        <row r="4">
          <cell r="A4">
            <v>2</v>
          </cell>
          <cell r="B4" t="str">
            <v>betaBar</v>
          </cell>
          <cell r="C4" t="str">
            <v>brand_Sensodyne</v>
          </cell>
          <cell r="D4">
            <v>-1.715378251474444</v>
          </cell>
          <cell r="E4">
            <v>3.8512572695165857E-2</v>
          </cell>
          <cell r="F4">
            <v>-44.540733880646712</v>
          </cell>
          <cell r="G4" t="str">
            <v>***</v>
          </cell>
        </row>
        <row r="5">
          <cell r="A5">
            <v>3</v>
          </cell>
          <cell r="B5" t="str">
            <v>betaBar</v>
          </cell>
          <cell r="C5" t="str">
            <v>mint</v>
          </cell>
          <cell r="D5">
            <v>-0.93788399964218128</v>
          </cell>
          <cell r="E5">
            <v>5.1671467125986283E-2</v>
          </cell>
          <cell r="F5">
            <v>-18.150907102277859</v>
          </cell>
          <cell r="G5" t="str">
            <v>***</v>
          </cell>
        </row>
        <row r="6">
          <cell r="A6">
            <v>4</v>
          </cell>
          <cell r="B6" t="str">
            <v>betaBar</v>
          </cell>
          <cell r="C6" t="str">
            <v>white</v>
          </cell>
          <cell r="D6">
            <v>-7.6809371291723254</v>
          </cell>
          <cell r="E6">
            <v>5.7252459175452221E-2</v>
          </cell>
          <cell r="F6">
            <v>-134.15907787705359</v>
          </cell>
          <cell r="G6" t="str">
            <v>***</v>
          </cell>
        </row>
        <row r="7">
          <cell r="A7">
            <v>5</v>
          </cell>
          <cell r="B7" t="str">
            <v>betaBar</v>
          </cell>
          <cell r="C7" t="str">
            <v>fluoride</v>
          </cell>
          <cell r="D7">
            <v>-2.0581224958319182</v>
          </cell>
          <cell r="E7">
            <v>2.6257228395481669E-2</v>
          </cell>
          <cell r="F7">
            <v>-78.38308235861173</v>
          </cell>
          <cell r="G7" t="str">
            <v>***</v>
          </cell>
        </row>
        <row r="8">
          <cell r="A8">
            <v>6</v>
          </cell>
          <cell r="B8" t="str">
            <v>betaBar</v>
          </cell>
          <cell r="C8" t="str">
            <v>kids</v>
          </cell>
          <cell r="D8">
            <v>-11.994330123489171</v>
          </cell>
          <cell r="E8">
            <v>2.1714161941044079E-2</v>
          </cell>
          <cell r="F8">
            <v>-552.37361478904222</v>
          </cell>
          <cell r="G8" t="str">
            <v>***</v>
          </cell>
        </row>
        <row r="9">
          <cell r="A9">
            <v>7</v>
          </cell>
          <cell r="B9" t="str">
            <v>betaBar</v>
          </cell>
          <cell r="C9" t="str">
            <v>sizeNorm</v>
          </cell>
          <cell r="D9">
            <v>-9.1120202068831642</v>
          </cell>
          <cell r="E9">
            <v>7.4977209205223577E-2</v>
          </cell>
          <cell r="F9">
            <v>-121.53053312430229</v>
          </cell>
          <cell r="G9" t="str">
            <v>***</v>
          </cell>
        </row>
        <row r="10">
          <cell r="A10">
            <v>8</v>
          </cell>
          <cell r="B10" t="str">
            <v>betaBar</v>
          </cell>
          <cell r="C10" t="str">
            <v>discount</v>
          </cell>
          <cell r="D10">
            <v>3.1278730971931421</v>
          </cell>
          <cell r="E10">
            <v>0.14773721668715059</v>
          </cell>
          <cell r="F10">
            <v>21.171869670570199</v>
          </cell>
          <cell r="G10" t="str">
            <v>***</v>
          </cell>
        </row>
        <row r="11">
          <cell r="A11">
            <v>9</v>
          </cell>
          <cell r="B11" t="str">
            <v>betaBar</v>
          </cell>
          <cell r="C11" t="str">
            <v>familypack</v>
          </cell>
          <cell r="D11">
            <v>0.96937543959909234</v>
          </cell>
          <cell r="E11">
            <v>9.8942803797517714E-2</v>
          </cell>
          <cell r="F11">
            <v>9.7973314116191652</v>
          </cell>
          <cell r="G11" t="str">
            <v>***</v>
          </cell>
        </row>
        <row r="12">
          <cell r="A12">
            <v>10</v>
          </cell>
          <cell r="B12" t="str">
            <v>betaBar</v>
          </cell>
          <cell r="C12" t="str">
            <v>priceperoz</v>
          </cell>
          <cell r="D12">
            <v>-80.341227362046268</v>
          </cell>
          <cell r="E12">
            <v>0.52479026359801595</v>
          </cell>
          <cell r="F12">
            <v>-153.09206922250911</v>
          </cell>
          <cell r="G12" t="str">
            <v>***</v>
          </cell>
        </row>
        <row r="13">
          <cell r="A13">
            <v>11</v>
          </cell>
          <cell r="B13" t="str">
            <v>betaU</v>
          </cell>
          <cell r="C13" t="str">
            <v>brand_Aquafresh</v>
          </cell>
          <cell r="D13">
            <v>-3.1571156930144699</v>
          </cell>
          <cell r="E13">
            <v>2.6745018625170619E-2</v>
          </cell>
          <cell r="F13">
            <v>-118.0449988560937</v>
          </cell>
          <cell r="G13" t="str">
            <v>***</v>
          </cell>
        </row>
        <row r="14">
          <cell r="A14">
            <v>12</v>
          </cell>
          <cell r="B14" t="str">
            <v>betaU</v>
          </cell>
          <cell r="C14" t="str">
            <v>brand_Colgate</v>
          </cell>
          <cell r="D14">
            <v>1.177056259153892</v>
          </cell>
          <cell r="E14">
            <v>0.2277808542559587</v>
          </cell>
          <cell r="F14">
            <v>5.1674942698705788</v>
          </cell>
          <cell r="G14" t="str">
            <v>***</v>
          </cell>
        </row>
        <row r="15">
          <cell r="A15">
            <v>13</v>
          </cell>
          <cell r="B15" t="str">
            <v>betaU</v>
          </cell>
          <cell r="C15" t="str">
            <v>brand_Sensodyne</v>
          </cell>
          <cell r="D15">
            <v>3.1764920463125428</v>
          </cell>
          <cell r="E15">
            <v>8.0847198936187942E-2</v>
          </cell>
          <cell r="F15">
            <v>39.290069267826127</v>
          </cell>
          <cell r="G15" t="str">
            <v>***</v>
          </cell>
        </row>
        <row r="16">
          <cell r="A16">
            <v>14</v>
          </cell>
          <cell r="B16" t="str">
            <v>betaU</v>
          </cell>
          <cell r="C16" t="str">
            <v>mint</v>
          </cell>
          <cell r="D16">
            <v>-0.14698239360197879</v>
          </cell>
          <cell r="E16">
            <v>0.202281362124519</v>
          </cell>
          <cell r="F16">
            <v>-0.72662351122344282</v>
          </cell>
          <cell r="G16"/>
        </row>
        <row r="17">
          <cell r="A17">
            <v>15</v>
          </cell>
          <cell r="B17" t="str">
            <v>betaU</v>
          </cell>
          <cell r="C17" t="str">
            <v>white</v>
          </cell>
          <cell r="D17">
            <v>-0.721758151965192</v>
          </cell>
          <cell r="E17">
            <v>0.25588304625151698</v>
          </cell>
          <cell r="F17">
            <v>-2.820656399626214</v>
          </cell>
          <cell r="G17" t="str">
            <v>***</v>
          </cell>
        </row>
        <row r="18">
          <cell r="A18">
            <v>16</v>
          </cell>
          <cell r="B18" t="str">
            <v>betaU</v>
          </cell>
          <cell r="C18" t="str">
            <v>fluoride</v>
          </cell>
          <cell r="D18">
            <v>-1.062449416326547</v>
          </cell>
          <cell r="E18">
            <v>0.33343821806584573</v>
          </cell>
          <cell r="F18">
            <v>-3.1863456519454529</v>
          </cell>
          <cell r="G18" t="str">
            <v>***</v>
          </cell>
        </row>
        <row r="19">
          <cell r="A19">
            <v>17</v>
          </cell>
          <cell r="B19" t="str">
            <v>betaU</v>
          </cell>
          <cell r="C19" t="str">
            <v>kids</v>
          </cell>
          <cell r="D19">
            <v>6.8317030860172876</v>
          </cell>
          <cell r="E19">
            <v>3.437123168546543E-2</v>
          </cell>
          <cell r="F19">
            <v>198.76224246296681</v>
          </cell>
          <cell r="G19" t="str">
            <v>***</v>
          </cell>
        </row>
        <row r="20">
          <cell r="A20">
            <v>18</v>
          </cell>
          <cell r="B20" t="str">
            <v>betaU</v>
          </cell>
          <cell r="C20" t="str">
            <v>sizeNorm</v>
          </cell>
          <cell r="D20">
            <v>-3.8223592298602012</v>
          </cell>
          <cell r="E20">
            <v>2.2916580753488042E-2</v>
          </cell>
          <cell r="F20">
            <v>-166.79448260528201</v>
          </cell>
          <cell r="G20" t="str">
            <v>***</v>
          </cell>
        </row>
        <row r="21">
          <cell r="A21">
            <v>19</v>
          </cell>
          <cell r="B21" t="str">
            <v>betaU</v>
          </cell>
          <cell r="C21" t="str">
            <v>discount</v>
          </cell>
          <cell r="D21">
            <v>7.0487575022477991</v>
          </cell>
          <cell r="E21">
            <v>0.185161800317722</v>
          </cell>
          <cell r="F21">
            <v>38.068097686200552</v>
          </cell>
          <cell r="G21" t="str">
            <v>***</v>
          </cell>
        </row>
        <row r="22">
          <cell r="A22">
            <v>20</v>
          </cell>
          <cell r="B22" t="str">
            <v>betaU</v>
          </cell>
          <cell r="C22" t="str">
            <v>familypack</v>
          </cell>
          <cell r="D22">
            <v>2.2381016908521669</v>
          </cell>
          <cell r="E22">
            <v>0.49876269830686643</v>
          </cell>
          <cell r="F22">
            <v>4.487307688505533</v>
          </cell>
          <cell r="G22" t="str">
            <v>***</v>
          </cell>
        </row>
        <row r="23">
          <cell r="A23">
            <v>21</v>
          </cell>
          <cell r="B23" t="str">
            <v>betaU</v>
          </cell>
          <cell r="C23" t="str">
            <v>priceperoz</v>
          </cell>
          <cell r="D23">
            <v>0.24884129050350651</v>
          </cell>
          <cell r="E23">
            <v>9.6119555316033001E-2</v>
          </cell>
          <cell r="F23">
            <v>2.5888726772126369</v>
          </cell>
          <cell r="G23" t="str">
            <v>***</v>
          </cell>
        </row>
      </sheetData>
      <sheetData sheetId="1"/>
      <sheetData sheetId="2">
        <row r="2">
          <cell r="C2">
            <v>-6.8014596894179302</v>
          </cell>
          <cell r="D2">
            <v>3.3858777537048739</v>
          </cell>
          <cell r="E2">
            <v>0.1233171808336947</v>
          </cell>
          <cell r="F2">
            <v>0.521388533150416</v>
          </cell>
          <cell r="G2">
            <v>0.27732780233108278</v>
          </cell>
          <cell r="H2">
            <v>1.2683417756473061</v>
          </cell>
          <cell r="I2">
            <v>8.2572603750368082E-2</v>
          </cell>
          <cell r="J2">
            <v>0.97649399030426443</v>
          </cell>
          <cell r="K2">
            <v>6.6284355143649623E-2</v>
          </cell>
          <cell r="L2">
            <v>0.26290897337466401</v>
          </cell>
        </row>
        <row r="3">
          <cell r="C3">
            <v>1.0270778963352429</v>
          </cell>
          <cell r="D3">
            <v>-3.248943188026836</v>
          </cell>
          <cell r="E3">
            <v>4.9306109068904237E-2</v>
          </cell>
          <cell r="F3">
            <v>0.42721507528224278</v>
          </cell>
          <cell r="G3">
            <v>0.16436281139721251</v>
          </cell>
          <cell r="H3">
            <v>0.68155732046579398</v>
          </cell>
          <cell r="I3">
            <v>6.5071490967574031E-2</v>
          </cell>
          <cell r="J3">
            <v>0.73771302599163013</v>
          </cell>
          <cell r="K3">
            <v>3.2490009066826343E-2</v>
          </cell>
          <cell r="L3">
            <v>0.20016836829365051</v>
          </cell>
        </row>
        <row r="4">
          <cell r="C4">
            <v>4.5075846794107486</v>
          </cell>
          <cell r="D4">
            <v>5.9414018829459119</v>
          </cell>
          <cell r="E4">
            <v>-32.966179376079509</v>
          </cell>
          <cell r="F4">
            <v>3.479403953543899</v>
          </cell>
          <cell r="G4">
            <v>4.213279023381082</v>
          </cell>
          <cell r="H4">
            <v>3.684830282321145</v>
          </cell>
          <cell r="I4">
            <v>2.3931225428994369</v>
          </cell>
          <cell r="J4">
            <v>2.6732761086683019</v>
          </cell>
          <cell r="K4">
            <v>1.7659293971636441</v>
          </cell>
          <cell r="L4">
            <v>1.7927298973164201</v>
          </cell>
        </row>
        <row r="5">
          <cell r="C5">
            <v>1.362624806666713</v>
          </cell>
          <cell r="D5">
            <v>3.6806902939296862</v>
          </cell>
          <cell r="E5">
            <v>0.24877077647184959</v>
          </cell>
          <cell r="F5">
            <v>-9.7323271186111171</v>
          </cell>
          <cell r="G5">
            <v>0.38173032501972209</v>
          </cell>
          <cell r="H5">
            <v>1.686314284154393</v>
          </cell>
          <cell r="I5">
            <v>0.25283138414434009</v>
          </cell>
          <cell r="J5">
            <v>1.5319217492784269</v>
          </cell>
          <cell r="K5">
            <v>0.188989940884774</v>
          </cell>
          <cell r="L5">
            <v>0.64663728074706306</v>
          </cell>
        </row>
        <row r="6">
          <cell r="C6">
            <v>2.521655322770771</v>
          </cell>
          <cell r="D6">
            <v>4.9267867644856373</v>
          </cell>
          <cell r="E6">
            <v>1.0480746784540611</v>
          </cell>
          <cell r="F6">
            <v>1.3281103476078051</v>
          </cell>
          <cell r="G6">
            <v>-15.868620660095401</v>
          </cell>
          <cell r="H6">
            <v>1.6144901585877629</v>
          </cell>
          <cell r="I6">
            <v>0.556830564088025</v>
          </cell>
          <cell r="J6">
            <v>1.668780444568339</v>
          </cell>
          <cell r="K6">
            <v>0.49073240518575811</v>
          </cell>
          <cell r="L6">
            <v>0.70519241030233937</v>
          </cell>
        </row>
        <row r="7">
          <cell r="C7">
            <v>1.749007040851829</v>
          </cell>
          <cell r="D7">
            <v>3.098314778430554</v>
          </cell>
          <cell r="E7">
            <v>0.13901204874189149</v>
          </cell>
          <cell r="F7">
            <v>0.88977246918402209</v>
          </cell>
          <cell r="G7">
            <v>0.24484900803539081</v>
          </cell>
          <cell r="H7">
            <v>-9.0397184205464551</v>
          </cell>
          <cell r="I7">
            <v>0.15514459688244739</v>
          </cell>
          <cell r="J7">
            <v>1.195059440860454</v>
          </cell>
          <cell r="K7">
            <v>9.1955606464376644E-2</v>
          </cell>
          <cell r="L7">
            <v>0.46263378590003051</v>
          </cell>
        </row>
        <row r="8">
          <cell r="C8">
            <v>2.6536115964082692</v>
          </cell>
          <cell r="D8">
            <v>6.8938213681914142</v>
          </cell>
          <cell r="E8">
            <v>2.1040013223353262</v>
          </cell>
          <cell r="F8">
            <v>3.1089772478636881</v>
          </cell>
          <cell r="G8">
            <v>1.9680318772668239</v>
          </cell>
          <cell r="H8">
            <v>3.6156199304094359</v>
          </cell>
          <cell r="I8">
            <v>-32.437452476337263</v>
          </cell>
          <cell r="J8">
            <v>3.9915699656506209</v>
          </cell>
          <cell r="K8">
            <v>1.533704115613223</v>
          </cell>
          <cell r="L8">
            <v>2.4581786569596811</v>
          </cell>
        </row>
        <row r="9">
          <cell r="C9">
            <v>1.484551795393164</v>
          </cell>
          <cell r="D9">
            <v>3.6972696242713572</v>
          </cell>
          <cell r="E9">
            <v>0.1111857910796091</v>
          </cell>
          <cell r="F9">
            <v>0.89114330011022846</v>
          </cell>
          <cell r="G9">
            <v>0.2790182868116648</v>
          </cell>
          <cell r="H9">
            <v>1.3175285236780669</v>
          </cell>
          <cell r="I9">
            <v>0.1888287633029031</v>
          </cell>
          <cell r="J9">
            <v>-8.2515347923309115</v>
          </cell>
          <cell r="K9">
            <v>9.9643380833012871E-2</v>
          </cell>
          <cell r="L9">
            <v>0.46390472357116469</v>
          </cell>
        </row>
        <row r="10">
          <cell r="C10">
            <v>6.6451683369973722</v>
          </cell>
          <cell r="D10">
            <v>10.737734838207119</v>
          </cell>
          <cell r="E10">
            <v>4.8433737244841879</v>
          </cell>
          <cell r="F10">
            <v>7.249679798328283</v>
          </cell>
          <cell r="G10">
            <v>5.4106242541191634</v>
          </cell>
          <cell r="H10">
            <v>6.6852538666661454</v>
          </cell>
          <cell r="I10">
            <v>4.7844845605882282</v>
          </cell>
          <cell r="J10">
            <v>6.5707905857372948</v>
          </cell>
          <cell r="K10">
            <v>-60.650105553593598</v>
          </cell>
          <cell r="L10">
            <v>4.2957655882216894</v>
          </cell>
        </row>
        <row r="11">
          <cell r="C11">
            <v>1.9642590607576831</v>
          </cell>
          <cell r="D11">
            <v>4.9301109823972746</v>
          </cell>
          <cell r="E11">
            <v>0.36642737438992978</v>
          </cell>
          <cell r="F11">
            <v>1.848584383283125</v>
          </cell>
          <cell r="G11">
            <v>0.57944026597354437</v>
          </cell>
          <cell r="H11">
            <v>2.5065446257706681</v>
          </cell>
          <cell r="I11">
            <v>0.57148577192537708</v>
          </cell>
          <cell r="J11">
            <v>2.279798012561749</v>
          </cell>
          <cell r="K11">
            <v>0.32013929116675388</v>
          </cell>
          <cell r="L11">
            <v>-14.963048731810551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imates"/>
      <sheetName val="estimates_step1"/>
      <sheetName val="elasticities"/>
    </sheetNames>
    <sheetDataSet>
      <sheetData sheetId="0">
        <row r="1">
          <cell r="B1" t="str">
            <v>coeficient</v>
          </cell>
          <cell r="C1" t="str">
            <v>var. name</v>
          </cell>
          <cell r="D1" t="str">
            <v>coefficient</v>
          </cell>
          <cell r="E1" t="str">
            <v>s.e.</v>
          </cell>
          <cell r="F1" t="str">
            <v>t-stat</v>
          </cell>
          <cell r="G1" t="str">
            <v>sig</v>
          </cell>
        </row>
        <row r="2">
          <cell r="A2">
            <v>0</v>
          </cell>
          <cell r="B2" t="str">
            <v>betaBar</v>
          </cell>
          <cell r="C2" t="str">
            <v>brand_Aquafresh</v>
          </cell>
          <cell r="D2">
            <v>0.27537727615711588</v>
          </cell>
          <cell r="E2">
            <v>0.2226221964806287</v>
          </cell>
          <cell r="F2">
            <v>1.236971337586626</v>
          </cell>
          <cell r="G2"/>
        </row>
        <row r="3">
          <cell r="A3">
            <v>1</v>
          </cell>
          <cell r="B3" t="str">
            <v>betaBar</v>
          </cell>
          <cell r="C3" t="str">
            <v>brand_Colgate</v>
          </cell>
          <cell r="D3">
            <v>0.31210756030782422</v>
          </cell>
          <cell r="E3">
            <v>0.26907022098730887</v>
          </cell>
          <cell r="F3">
            <v>1.159948355349756</v>
          </cell>
          <cell r="G3"/>
        </row>
        <row r="4">
          <cell r="A4">
            <v>2</v>
          </cell>
          <cell r="B4" t="str">
            <v>betaBar</v>
          </cell>
          <cell r="C4" t="str">
            <v>brand_Sensodyne</v>
          </cell>
          <cell r="D4">
            <v>-1.656224517674336</v>
          </cell>
          <cell r="E4">
            <v>14.60677672894149</v>
          </cell>
          <cell r="F4">
            <v>-0.11338740561377481</v>
          </cell>
          <cell r="G4"/>
        </row>
        <row r="5">
          <cell r="A5">
            <v>3</v>
          </cell>
          <cell r="B5" t="str">
            <v>betaBar</v>
          </cell>
          <cell r="C5" t="str">
            <v>mint</v>
          </cell>
          <cell r="D5">
            <v>10.542260536545809</v>
          </cell>
          <cell r="E5">
            <v>763122.9570946797</v>
          </cell>
          <cell r="F5">
            <v>1.381462900380003E-5</v>
          </cell>
          <cell r="G5"/>
        </row>
        <row r="6">
          <cell r="A6">
            <v>4</v>
          </cell>
          <cell r="B6" t="str">
            <v>betaBar</v>
          </cell>
          <cell r="C6" t="str">
            <v>white</v>
          </cell>
          <cell r="D6">
            <v>-1.4499121909433259</v>
          </cell>
          <cell r="E6">
            <v>0.19621351629473921</v>
          </cell>
          <cell r="F6">
            <v>-7.3894613292866227</v>
          </cell>
          <cell r="G6" t="str">
            <v>***</v>
          </cell>
        </row>
        <row r="7">
          <cell r="A7">
            <v>5</v>
          </cell>
          <cell r="B7" t="str">
            <v>betaBar</v>
          </cell>
          <cell r="C7" t="str">
            <v>fluoride</v>
          </cell>
          <cell r="D7">
            <v>-1.3789721185406301</v>
          </cell>
          <cell r="E7">
            <v>0.3157429185229344</v>
          </cell>
          <cell r="F7">
            <v>-4.3673889029453141</v>
          </cell>
          <cell r="G7" t="str">
            <v>***</v>
          </cell>
        </row>
        <row r="8">
          <cell r="A8">
            <v>6</v>
          </cell>
          <cell r="B8" t="str">
            <v>betaBar</v>
          </cell>
          <cell r="C8" t="str">
            <v>kids</v>
          </cell>
          <cell r="D8">
            <v>8.7544730982773485E-3</v>
          </cell>
          <cell r="E8">
            <v>978362.53768977523</v>
          </cell>
          <cell r="F8">
            <v>8.9480869933444516E-9</v>
          </cell>
          <cell r="G8"/>
        </row>
        <row r="9">
          <cell r="A9">
            <v>7</v>
          </cell>
          <cell r="B9" t="str">
            <v>betaBar</v>
          </cell>
          <cell r="C9" t="str">
            <v>sizeNorm</v>
          </cell>
          <cell r="D9">
            <v>-0.30579967145835929</v>
          </cell>
          <cell r="E9">
            <v>0.685205647840611</v>
          </cell>
          <cell r="F9">
            <v>-0.44628889505226738</v>
          </cell>
          <cell r="G9"/>
        </row>
        <row r="10">
          <cell r="A10">
            <v>8</v>
          </cell>
          <cell r="B10" t="str">
            <v>betaBar</v>
          </cell>
          <cell r="C10" t="str">
            <v>discount</v>
          </cell>
          <cell r="D10">
            <v>6.9344731567769144E-2</v>
          </cell>
          <cell r="E10">
            <v>5.3800368553270417</v>
          </cell>
          <cell r="F10">
            <v>1.288926701294016E-2</v>
          </cell>
          <cell r="G10"/>
        </row>
        <row r="11">
          <cell r="A11">
            <v>9</v>
          </cell>
          <cell r="B11" t="str">
            <v>betaBar</v>
          </cell>
          <cell r="C11" t="str">
            <v>familypack</v>
          </cell>
          <cell r="D11">
            <v>3.4528873901660297E-2</v>
          </cell>
          <cell r="E11">
            <v>0.61960799128462707</v>
          </cell>
          <cell r="F11">
            <v>5.5726966706920497E-2</v>
          </cell>
          <cell r="G11"/>
        </row>
        <row r="12">
          <cell r="A12">
            <v>10</v>
          </cell>
          <cell r="B12" t="str">
            <v>betaBar</v>
          </cell>
          <cell r="C12" t="str">
            <v>priceperoz</v>
          </cell>
          <cell r="D12">
            <v>-17.641317720314991</v>
          </cell>
          <cell r="E12">
            <v>55.465923780987062</v>
          </cell>
          <cell r="F12">
            <v>-0.31805686298444358</v>
          </cell>
          <cell r="G12"/>
        </row>
        <row r="13">
          <cell r="A13">
            <v>11</v>
          </cell>
          <cell r="B13" t="str">
            <v>betaU</v>
          </cell>
          <cell r="C13" t="str">
            <v>brand_Aquafresh</v>
          </cell>
          <cell r="D13">
            <v>-4.0254811122057074E-3</v>
          </cell>
          <cell r="E13">
            <v>39.073722862044043</v>
          </cell>
          <cell r="F13">
            <v>-1.030227175029701E-4</v>
          </cell>
          <cell r="G13"/>
        </row>
        <row r="14">
          <cell r="A14">
            <v>12</v>
          </cell>
          <cell r="B14" t="str">
            <v>betaU</v>
          </cell>
          <cell r="C14" t="str">
            <v>brand_Colgate</v>
          </cell>
          <cell r="D14">
            <v>3.3602559813034109E-3</v>
          </cell>
          <cell r="E14">
            <v>2.8694225011022261</v>
          </cell>
          <cell r="F14">
            <v>1.171056538384516E-3</v>
          </cell>
          <cell r="G14"/>
        </row>
        <row r="15">
          <cell r="A15">
            <v>13</v>
          </cell>
          <cell r="B15" t="str">
            <v>betaU</v>
          </cell>
          <cell r="C15" t="str">
            <v>brand_Sensodyne</v>
          </cell>
          <cell r="D15">
            <v>8.3384976863815241E-2</v>
          </cell>
          <cell r="E15">
            <v>80.8485474738454</v>
          </cell>
          <cell r="F15">
            <v>1.0313726030859169E-3</v>
          </cell>
          <cell r="G15"/>
        </row>
        <row r="16">
          <cell r="A16">
            <v>14</v>
          </cell>
          <cell r="B16" t="str">
            <v>betaU</v>
          </cell>
          <cell r="C16" t="str">
            <v>mint</v>
          </cell>
          <cell r="D16">
            <v>-0.78073006072907325</v>
          </cell>
          <cell r="E16">
            <v>832928.39161457249</v>
          </cell>
          <cell r="F16">
            <v>-9.3733155045379536E-7</v>
          </cell>
          <cell r="G16"/>
        </row>
        <row r="17">
          <cell r="A17">
            <v>15</v>
          </cell>
          <cell r="B17" t="str">
            <v>betaU</v>
          </cell>
          <cell r="C17" t="str">
            <v>white</v>
          </cell>
          <cell r="D17">
            <v>1.9094561377100349E-3</v>
          </cell>
          <cell r="E17">
            <v>66.018810146400511</v>
          </cell>
          <cell r="F17">
            <v>2.8922910508015919E-5</v>
          </cell>
          <cell r="G17"/>
        </row>
        <row r="18">
          <cell r="A18">
            <v>16</v>
          </cell>
          <cell r="B18" t="str">
            <v>betaU</v>
          </cell>
          <cell r="C18" t="str">
            <v>fluoride</v>
          </cell>
          <cell r="D18">
            <v>-1.542216482334702E-3</v>
          </cell>
          <cell r="E18">
            <v>115.3797987764206</v>
          </cell>
          <cell r="F18">
            <v>-1.336643414782826E-5</v>
          </cell>
          <cell r="G18"/>
        </row>
        <row r="19">
          <cell r="A19">
            <v>17</v>
          </cell>
          <cell r="B19" t="str">
            <v>betaU</v>
          </cell>
          <cell r="C19" t="str">
            <v>kids</v>
          </cell>
          <cell r="D19">
            <v>0.64579851102559771</v>
          </cell>
          <cell r="E19">
            <v>887381.44824034488</v>
          </cell>
          <cell r="F19">
            <v>7.2775750755912238E-7</v>
          </cell>
          <cell r="G19"/>
        </row>
        <row r="20">
          <cell r="A20">
            <v>18</v>
          </cell>
          <cell r="B20" t="str">
            <v>betaU</v>
          </cell>
          <cell r="C20" t="str">
            <v>sizeNorm</v>
          </cell>
          <cell r="D20">
            <v>1.915486911209133E-3</v>
          </cell>
          <cell r="E20">
            <v>64.709698252691695</v>
          </cell>
          <cell r="F20">
            <v>2.9601233863417919E-5</v>
          </cell>
          <cell r="G20"/>
        </row>
        <row r="21">
          <cell r="A21">
            <v>19</v>
          </cell>
          <cell r="B21" t="str">
            <v>betaU</v>
          </cell>
          <cell r="C21" t="str">
            <v>discount</v>
          </cell>
          <cell r="D21">
            <v>2.1124112217280042E-2</v>
          </cell>
          <cell r="E21">
            <v>59.827150893634233</v>
          </cell>
          <cell r="F21">
            <v>3.5308571278676261E-4</v>
          </cell>
          <cell r="G21"/>
        </row>
        <row r="22">
          <cell r="A22">
            <v>20</v>
          </cell>
          <cell r="B22" t="str">
            <v>betaU</v>
          </cell>
          <cell r="C22" t="str">
            <v>familypack</v>
          </cell>
          <cell r="D22">
            <v>-1.6470603291582589E-3</v>
          </cell>
          <cell r="E22">
            <v>10.72316480453836</v>
          </cell>
          <cell r="F22">
            <v>-1.5359834145803431E-4</v>
          </cell>
          <cell r="G22"/>
        </row>
        <row r="23">
          <cell r="A23">
            <v>21</v>
          </cell>
          <cell r="B23" t="str">
            <v>betaU</v>
          </cell>
          <cell r="C23" t="str">
            <v>priceperoz</v>
          </cell>
          <cell r="D23">
            <v>5.1685706549779192E-2</v>
          </cell>
          <cell r="E23">
            <v>147.0038027100467</v>
          </cell>
          <cell r="F23">
            <v>3.5159435060142712E-4</v>
          </cell>
          <cell r="G23"/>
        </row>
      </sheetData>
      <sheetData sheetId="1"/>
      <sheetData sheetId="2">
        <row r="2">
          <cell r="C2">
            <v>-9.8654473427332938</v>
          </cell>
          <cell r="D2">
            <v>3.9338577305614608</v>
          </cell>
          <cell r="E2">
            <v>3.6612582942745111E-10</v>
          </cell>
          <cell r="F2">
            <v>1.95980499982245</v>
          </cell>
          <cell r="G2">
            <v>5.4625196404925239E-9</v>
          </cell>
          <cell r="H2">
            <v>0.1139488304761809</v>
          </cell>
          <cell r="I2">
            <v>3.9148986090477679E-13</v>
          </cell>
          <cell r="J2">
            <v>3.7972726595517212</v>
          </cell>
          <cell r="K2">
            <v>5.6533838649874814E-9</v>
          </cell>
          <cell r="L2">
            <v>1.333115872146805E-8</v>
          </cell>
        </row>
        <row r="3">
          <cell r="C3">
            <v>3.016976104780198</v>
          </cell>
          <cell r="D3">
            <v>-8.4810939147741795</v>
          </cell>
          <cell r="E3">
            <v>2.9185902252312932E-10</v>
          </cell>
          <cell r="F3">
            <v>1.804171144934954</v>
          </cell>
          <cell r="G3">
            <v>4.2933145248126623E-9</v>
          </cell>
          <cell r="H3">
            <v>0.10384355361274961</v>
          </cell>
          <cell r="I3">
            <v>3.5507098838609838E-13</v>
          </cell>
          <cell r="J3">
            <v>3.6135769357765248</v>
          </cell>
          <cell r="K3">
            <v>5.3009855269478099E-9</v>
          </cell>
          <cell r="L3">
            <v>1.019142942878254E-8</v>
          </cell>
        </row>
        <row r="4">
          <cell r="C4">
            <v>3.745343863175425</v>
          </cell>
          <cell r="D4">
            <v>3.892971558736984</v>
          </cell>
          <cell r="E4">
            <v>-18.777587438852191</v>
          </cell>
          <cell r="F4">
            <v>4.4615632196088422</v>
          </cell>
          <cell r="G4">
            <v>2.8678575721599909E-6</v>
          </cell>
          <cell r="H4">
            <v>0.16161893542940009</v>
          </cell>
          <cell r="I4">
            <v>1.4581444497641449E-11</v>
          </cell>
          <cell r="J4">
            <v>4.3121727501726754</v>
          </cell>
          <cell r="K4">
            <v>5.4731277117075707E-7</v>
          </cell>
          <cell r="L4">
            <v>1.038289320053512E-7</v>
          </cell>
        </row>
        <row r="5">
          <cell r="C5">
            <v>3.551415672359139</v>
          </cell>
          <cell r="D5">
            <v>4.2629786461889676</v>
          </cell>
          <cell r="E5">
            <v>7.9034073876786906E-10</v>
          </cell>
          <cell r="F5">
            <v>-12.172542772108031</v>
          </cell>
          <cell r="G5">
            <v>9.4330310424531101E-9</v>
          </cell>
          <cell r="H5">
            <v>0.12844791144487019</v>
          </cell>
          <cell r="I5">
            <v>4.235275678819025E-13</v>
          </cell>
          <cell r="J5">
            <v>4.1410165004440698</v>
          </cell>
          <cell r="K5">
            <v>6.779062249774134E-9</v>
          </cell>
          <cell r="L5">
            <v>1.3380087024673391E-8</v>
          </cell>
        </row>
        <row r="6">
          <cell r="C6">
            <v>4.0993924236918664</v>
          </cell>
          <cell r="D6">
            <v>4.2011285176739266</v>
          </cell>
          <cell r="E6">
            <v>2.1038885658657389E-7</v>
          </cell>
          <cell r="F6">
            <v>3.9065114420192102</v>
          </cell>
          <cell r="G6">
            <v>-18.224191229556119</v>
          </cell>
          <cell r="H6">
            <v>0.15256229775828409</v>
          </cell>
          <cell r="I6">
            <v>1.050860241040121E-11</v>
          </cell>
          <cell r="J6">
            <v>4.2124076488054119</v>
          </cell>
          <cell r="K6">
            <v>3.7193061403456532E-7</v>
          </cell>
          <cell r="L6">
            <v>1.1329245440362641E-7</v>
          </cell>
        </row>
        <row r="7">
          <cell r="C7">
            <v>4.0750355478974916</v>
          </cell>
          <cell r="D7">
            <v>4.8422571608892246</v>
          </cell>
          <cell r="E7">
            <v>5.6500519757863702E-10</v>
          </cell>
          <cell r="F7">
            <v>2.534894744118029</v>
          </cell>
          <cell r="G7">
            <v>7.2701315258612456E-9</v>
          </cell>
          <cell r="H7">
            <v>-18.397607559969021</v>
          </cell>
          <cell r="I7">
            <v>5.9580404499605243E-13</v>
          </cell>
          <cell r="J7">
            <v>4.7285546319912912</v>
          </cell>
          <cell r="K7">
            <v>9.3992243819618352E-9</v>
          </cell>
          <cell r="L7">
            <v>2.0420787058293839E-8</v>
          </cell>
        </row>
        <row r="8">
          <cell r="C8">
            <v>4.0844204680219844</v>
          </cell>
          <cell r="D8">
            <v>4.8302754015492164</v>
          </cell>
          <cell r="E8">
            <v>1.4871307228369229E-8</v>
          </cell>
          <cell r="F8">
            <v>2.4383888497392809</v>
          </cell>
          <cell r="G8">
            <v>1.46092662256219E-7</v>
          </cell>
          <cell r="H8">
            <v>0.17381683710509049</v>
          </cell>
          <cell r="I8">
            <v>-19.645459986493389</v>
          </cell>
          <cell r="J8">
            <v>5.022091787606298</v>
          </cell>
          <cell r="K8">
            <v>7.6016646843081417E-8</v>
          </cell>
          <cell r="L8">
            <v>1.4959326275094199E-7</v>
          </cell>
        </row>
        <row r="9">
          <cell r="C9">
            <v>3.0611264595969341</v>
          </cell>
          <cell r="D9">
            <v>3.798337695275269</v>
          </cell>
          <cell r="E9">
            <v>3.398163818676597E-10</v>
          </cell>
          <cell r="F9">
            <v>1.842161935932753</v>
          </cell>
          <cell r="G9">
            <v>4.5249459813024667E-9</v>
          </cell>
          <cell r="H9">
            <v>0.1065899775055535</v>
          </cell>
          <cell r="I9">
            <v>3.8804689244484801E-13</v>
          </cell>
          <cell r="J9">
            <v>-8.737531674281044</v>
          </cell>
          <cell r="K9">
            <v>5.1012256619472653E-9</v>
          </cell>
          <cell r="L9">
            <v>1.144857691554539E-8</v>
          </cell>
        </row>
        <row r="10">
          <cell r="C10">
            <v>4.0890468652002818</v>
          </cell>
          <cell r="D10">
            <v>4.9993899231053414</v>
          </cell>
          <cell r="E10">
            <v>3.8697941788610019E-8</v>
          </cell>
          <cell r="F10">
            <v>2.7057931272410118</v>
          </cell>
          <cell r="G10">
            <v>3.5846689782911558E-7</v>
          </cell>
          <cell r="H10">
            <v>0.19010086846941379</v>
          </cell>
          <cell r="I10">
            <v>5.2700216165778784E-12</v>
          </cell>
          <cell r="J10">
            <v>4.5769762601903761</v>
          </cell>
          <cell r="K10">
            <v>-18.392800557256141</v>
          </cell>
          <cell r="L10">
            <v>1.857780657134403E-7</v>
          </cell>
        </row>
        <row r="11">
          <cell r="C11">
            <v>4.5254672404797223</v>
          </cell>
          <cell r="D11">
            <v>4.5110475687386469</v>
          </cell>
          <cell r="E11">
            <v>3.4455026225225839E-9</v>
          </cell>
          <cell r="F11">
            <v>2.506489090833496</v>
          </cell>
          <cell r="G11">
            <v>5.1247186713227757E-8</v>
          </cell>
          <cell r="H11">
            <v>0.19384137126961609</v>
          </cell>
          <cell r="I11">
            <v>4.8674067025671783E-12</v>
          </cell>
          <cell r="J11">
            <v>4.8210045738490779</v>
          </cell>
          <cell r="K11">
            <v>8.7191941858580893E-8</v>
          </cell>
          <cell r="L11">
            <v>-16.657336807708131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imates"/>
      <sheetName val="estimates_step1"/>
      <sheetName val="elasticities"/>
    </sheetNames>
    <sheetDataSet>
      <sheetData sheetId="0">
        <row r="1">
          <cell r="B1" t="str">
            <v>coeficient</v>
          </cell>
          <cell r="C1" t="str">
            <v>var. name</v>
          </cell>
          <cell r="D1" t="str">
            <v>coefficient</v>
          </cell>
          <cell r="E1" t="str">
            <v>s.e.</v>
          </cell>
          <cell r="F1" t="str">
            <v>t-stat</v>
          </cell>
          <cell r="G1" t="str">
            <v>sig</v>
          </cell>
        </row>
        <row r="2">
          <cell r="A2">
            <v>0</v>
          </cell>
          <cell r="B2" t="str">
            <v>betaBar</v>
          </cell>
          <cell r="C2" t="str">
            <v>brand_Aquafresh</v>
          </cell>
          <cell r="D2">
            <v>-9.6134052185401302</v>
          </cell>
          <cell r="E2">
            <v>1.4573508809143929</v>
          </cell>
          <cell r="F2">
            <v>-6.5964932292135066</v>
          </cell>
          <cell r="G2" t="str">
            <v>***</v>
          </cell>
        </row>
        <row r="3">
          <cell r="A3">
            <v>1</v>
          </cell>
          <cell r="B3" t="str">
            <v>betaBar</v>
          </cell>
          <cell r="C3" t="str">
            <v>brand_Colgate</v>
          </cell>
          <cell r="D3">
            <v>5.0828371166174877</v>
          </cell>
          <cell r="E3">
            <v>0.94928046748472694</v>
          </cell>
          <cell r="F3">
            <v>5.3544103041383453</v>
          </cell>
          <cell r="G3" t="str">
            <v>***</v>
          </cell>
        </row>
        <row r="4">
          <cell r="A4">
            <v>2</v>
          </cell>
          <cell r="B4" t="str">
            <v>betaBar</v>
          </cell>
          <cell r="C4" t="str">
            <v>brand_Sensodyne</v>
          </cell>
          <cell r="D4">
            <v>-41.355994651101859</v>
          </cell>
          <cell r="E4">
            <v>1.2010389788450839</v>
          </cell>
          <cell r="F4">
            <v>-34.433515797188939</v>
          </cell>
          <cell r="G4" t="str">
            <v>***</v>
          </cell>
        </row>
        <row r="5">
          <cell r="A5">
            <v>3</v>
          </cell>
          <cell r="B5" t="str">
            <v>betaBar</v>
          </cell>
          <cell r="C5" t="str">
            <v>mint</v>
          </cell>
          <cell r="D5">
            <v>-1.4974229672820421</v>
          </cell>
          <cell r="E5">
            <v>1.979014123700013</v>
          </cell>
          <cell r="F5">
            <v>-0.75665097552837257</v>
          </cell>
        </row>
        <row r="6">
          <cell r="A6">
            <v>4</v>
          </cell>
          <cell r="B6" t="str">
            <v>betaBar</v>
          </cell>
          <cell r="C6" t="str">
            <v>white</v>
          </cell>
          <cell r="D6">
            <v>-54.648724663263152</v>
          </cell>
          <cell r="E6">
            <v>2.0910830172688062</v>
          </cell>
          <cell r="F6">
            <v>-26.134172680834379</v>
          </cell>
          <cell r="G6" t="str">
            <v>***</v>
          </cell>
        </row>
        <row r="7">
          <cell r="A7">
            <v>5</v>
          </cell>
          <cell r="B7" t="str">
            <v>betaBar</v>
          </cell>
          <cell r="C7" t="str">
            <v>fluoride</v>
          </cell>
          <cell r="D7">
            <v>-40.96810094670753</v>
          </cell>
          <cell r="E7">
            <v>1.5377248978942639</v>
          </cell>
          <cell r="F7">
            <v>-26.642022251710038</v>
          </cell>
          <cell r="G7" t="str">
            <v>***</v>
          </cell>
        </row>
        <row r="8">
          <cell r="A8">
            <v>6</v>
          </cell>
          <cell r="B8" t="str">
            <v>betaBar</v>
          </cell>
          <cell r="C8" t="str">
            <v>kids</v>
          </cell>
          <cell r="D8">
            <v>-32.393401629490768</v>
          </cell>
          <cell r="E8">
            <v>2.46834486205625</v>
          </cell>
          <cell r="F8">
            <v>-13.12353153218044</v>
          </cell>
          <cell r="G8" t="str">
            <v>***</v>
          </cell>
        </row>
        <row r="9">
          <cell r="A9">
            <v>7</v>
          </cell>
          <cell r="B9" t="str">
            <v>betaBar</v>
          </cell>
          <cell r="C9" t="str">
            <v>sizeNorm</v>
          </cell>
          <cell r="D9">
            <v>-17.290620422877641</v>
          </cell>
          <cell r="E9">
            <v>1.947496249638021</v>
          </cell>
          <cell r="F9">
            <v>-8.8783844518783681</v>
          </cell>
          <cell r="G9" t="str">
            <v>***</v>
          </cell>
        </row>
        <row r="10">
          <cell r="A10">
            <v>8</v>
          </cell>
          <cell r="B10" t="str">
            <v>betaBar</v>
          </cell>
          <cell r="C10" t="str">
            <v>discount</v>
          </cell>
          <cell r="D10">
            <v>2.8376380046412759</v>
          </cell>
          <cell r="E10">
            <v>6.4103979415719161</v>
          </cell>
          <cell r="F10">
            <v>0.44266175524595419</v>
          </cell>
        </row>
        <row r="11">
          <cell r="A11">
            <v>9</v>
          </cell>
          <cell r="B11" t="str">
            <v>betaBar</v>
          </cell>
          <cell r="C11" t="str">
            <v>familypack</v>
          </cell>
          <cell r="D11">
            <v>2.8197417146569461</v>
          </cell>
          <cell r="E11">
            <v>1.1550685404519181</v>
          </cell>
          <cell r="F11">
            <v>2.4411899518566469</v>
          </cell>
          <cell r="G11" t="str">
            <v>**</v>
          </cell>
        </row>
        <row r="12">
          <cell r="A12">
            <v>10</v>
          </cell>
          <cell r="B12" t="str">
            <v>betaBar</v>
          </cell>
          <cell r="C12" t="str">
            <v>priceperoz</v>
          </cell>
          <cell r="D12">
            <v>-94.696999478888756</v>
          </cell>
          <cell r="E12">
            <v>21.796723615370379</v>
          </cell>
          <cell r="F12">
            <v>-4.3445520138683298</v>
          </cell>
          <cell r="G12" t="str">
            <v>***</v>
          </cell>
        </row>
        <row r="13">
          <cell r="A13">
            <v>11</v>
          </cell>
          <cell r="B13" t="str">
            <v>betaU</v>
          </cell>
          <cell r="C13" t="str">
            <v>brand_Aquafresh</v>
          </cell>
          <cell r="D13">
            <v>1.5597999114613399</v>
          </cell>
          <cell r="E13">
            <v>2.6601019044014129</v>
          </cell>
          <cell r="F13">
            <v>0.58636848042568956</v>
          </cell>
        </row>
        <row r="14">
          <cell r="A14">
            <v>12</v>
          </cell>
          <cell r="B14" t="str">
            <v>betaU</v>
          </cell>
          <cell r="C14" t="str">
            <v>brand_Colgate</v>
          </cell>
          <cell r="D14">
            <v>-0.43157461553704252</v>
          </cell>
          <cell r="E14">
            <v>4.5295135792474843</v>
          </cell>
          <cell r="F14">
            <v>-9.5280565558817171E-2</v>
          </cell>
        </row>
        <row r="15">
          <cell r="A15">
            <v>13</v>
          </cell>
          <cell r="B15" t="str">
            <v>betaU</v>
          </cell>
          <cell r="C15" t="str">
            <v>brand_Sensodyne</v>
          </cell>
          <cell r="D15">
            <v>6.1047515701568598</v>
          </cell>
          <cell r="E15">
            <v>4.6837204136744583</v>
          </cell>
          <cell r="F15">
            <v>1.3033979467121051</v>
          </cell>
        </row>
        <row r="16">
          <cell r="A16">
            <v>14</v>
          </cell>
          <cell r="B16" t="str">
            <v>betaU</v>
          </cell>
          <cell r="C16" t="str">
            <v>mint</v>
          </cell>
          <cell r="D16">
            <v>-1.1828523676841181</v>
          </cell>
          <cell r="E16">
            <v>4.6233214997294194</v>
          </cell>
          <cell r="F16">
            <v>-0.25584471418510363</v>
          </cell>
        </row>
        <row r="17">
          <cell r="A17">
            <v>15</v>
          </cell>
          <cell r="B17" t="str">
            <v>betaU</v>
          </cell>
          <cell r="C17" t="str">
            <v>white</v>
          </cell>
          <cell r="D17">
            <v>-6.7716177827440722</v>
          </cell>
          <cell r="E17">
            <v>4.554543924089109</v>
          </cell>
          <cell r="F17">
            <v>-1.4867828471098501</v>
          </cell>
        </row>
        <row r="18">
          <cell r="A18">
            <v>16</v>
          </cell>
          <cell r="B18" t="str">
            <v>betaU</v>
          </cell>
          <cell r="C18" t="str">
            <v>fluoride</v>
          </cell>
          <cell r="D18">
            <v>5.2860774366197862</v>
          </cell>
          <cell r="E18">
            <v>1.9126621069546099</v>
          </cell>
          <cell r="F18">
            <v>2.7637277998027661</v>
          </cell>
          <cell r="G18" t="str">
            <v>***</v>
          </cell>
        </row>
        <row r="19">
          <cell r="A19">
            <v>17</v>
          </cell>
          <cell r="B19" t="str">
            <v>betaU</v>
          </cell>
          <cell r="C19" t="str">
            <v>kids</v>
          </cell>
          <cell r="D19">
            <v>15.666115083713571</v>
          </cell>
          <cell r="E19">
            <v>3.691824642479788</v>
          </cell>
          <cell r="F19">
            <v>4.2434613235558993</v>
          </cell>
          <cell r="G19" t="str">
            <v>***</v>
          </cell>
        </row>
        <row r="20">
          <cell r="A20">
            <v>18</v>
          </cell>
          <cell r="B20" t="str">
            <v>betaU</v>
          </cell>
          <cell r="C20" t="str">
            <v>sizeNorm</v>
          </cell>
          <cell r="D20">
            <v>6.0972524640619321</v>
          </cell>
          <cell r="E20">
            <v>4.0709636842055623</v>
          </cell>
          <cell r="F20">
            <v>1.4977417970388489</v>
          </cell>
        </row>
        <row r="21">
          <cell r="A21">
            <v>19</v>
          </cell>
          <cell r="B21" t="str">
            <v>betaU</v>
          </cell>
          <cell r="C21" t="str">
            <v>discount</v>
          </cell>
          <cell r="D21">
            <v>9.7851004711179126</v>
          </cell>
          <cell r="E21">
            <v>9.5487496860869427</v>
          </cell>
          <cell r="F21">
            <v>1.0247520139076789</v>
          </cell>
        </row>
        <row r="22">
          <cell r="A22">
            <v>20</v>
          </cell>
          <cell r="B22" t="str">
            <v>betaU</v>
          </cell>
          <cell r="C22" t="str">
            <v>familypack</v>
          </cell>
          <cell r="D22">
            <v>1.6290747414115461</v>
          </cell>
          <cell r="E22">
            <v>2.590959099255929</v>
          </cell>
          <cell r="F22">
            <v>0.62875355380151798</v>
          </cell>
        </row>
        <row r="23">
          <cell r="A23">
            <v>21</v>
          </cell>
          <cell r="B23" t="str">
            <v>betaU</v>
          </cell>
          <cell r="C23" t="str">
            <v>priceperoz</v>
          </cell>
          <cell r="D23">
            <v>-4.2162095356726068</v>
          </cell>
          <cell r="E23">
            <v>28.469332864756499</v>
          </cell>
          <cell r="F23">
            <v>-0.14809653446049131</v>
          </cell>
        </row>
      </sheetData>
      <sheetData sheetId="1" refreshError="1"/>
      <sheetData sheetId="2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imates"/>
      <sheetName val="estimates_step1"/>
      <sheetName val="elasticities"/>
    </sheetNames>
    <sheetDataSet>
      <sheetData sheetId="0">
        <row r="1">
          <cell r="B1" t="str">
            <v>coeficient</v>
          </cell>
          <cell r="C1" t="str">
            <v>var. name</v>
          </cell>
          <cell r="D1" t="str">
            <v>coefficient</v>
          </cell>
          <cell r="E1" t="str">
            <v>s.e.</v>
          </cell>
          <cell r="F1" t="str">
            <v>t-stat</v>
          </cell>
          <cell r="G1" t="str">
            <v>sig</v>
          </cell>
        </row>
        <row r="2">
          <cell r="A2">
            <v>0</v>
          </cell>
          <cell r="B2" t="str">
            <v>betaBar</v>
          </cell>
          <cell r="C2" t="str">
            <v>brand_Aquafresh</v>
          </cell>
          <cell r="D2">
            <v>0.24396503437991299</v>
          </cell>
          <cell r="E2">
            <v>0.24214994451561769</v>
          </cell>
          <cell r="F2">
            <v>1.0074957269468969</v>
          </cell>
        </row>
        <row r="3">
          <cell r="A3">
            <v>1</v>
          </cell>
          <cell r="B3" t="str">
            <v>betaBar</v>
          </cell>
          <cell r="C3" t="str">
            <v>brand_Colgate</v>
          </cell>
          <cell r="D3">
            <v>0.200050210670175</v>
          </cell>
          <cell r="E3">
            <v>0.18852814946452101</v>
          </cell>
          <cell r="F3">
            <v>1.0611158664548519</v>
          </cell>
        </row>
        <row r="4">
          <cell r="A4">
            <v>2</v>
          </cell>
          <cell r="B4" t="str">
            <v>betaBar</v>
          </cell>
          <cell r="C4" t="str">
            <v>brand_Sensodyne</v>
          </cell>
          <cell r="D4">
            <v>18.358306400781139</v>
          </cell>
          <cell r="E4">
            <v>0.48546977571268057</v>
          </cell>
          <cell r="F4">
            <v>37.8155496371133</v>
          </cell>
          <cell r="G4" t="str">
            <v>***</v>
          </cell>
        </row>
        <row r="5">
          <cell r="A5">
            <v>3</v>
          </cell>
          <cell r="B5" t="str">
            <v>betaBar</v>
          </cell>
          <cell r="C5" t="str">
            <v>mint</v>
          </cell>
          <cell r="D5">
            <v>30.690558361957049</v>
          </cell>
          <cell r="E5">
            <v>0.28891783268586763</v>
          </cell>
          <cell r="F5">
            <v>106.2259053954833</v>
          </cell>
          <cell r="G5" t="str">
            <v>***</v>
          </cell>
        </row>
        <row r="6">
          <cell r="A6">
            <v>4</v>
          </cell>
          <cell r="B6" t="str">
            <v>betaBar</v>
          </cell>
          <cell r="C6" t="str">
            <v>white</v>
          </cell>
          <cell r="D6">
            <v>17.34502492610935</v>
          </cell>
          <cell r="E6">
            <v>0.152492758945449</v>
          </cell>
          <cell r="F6">
            <v>113.7432691627945</v>
          </cell>
          <cell r="G6" t="str">
            <v>***</v>
          </cell>
        </row>
        <row r="7">
          <cell r="A7">
            <v>5</v>
          </cell>
          <cell r="B7" t="str">
            <v>betaBar</v>
          </cell>
          <cell r="C7" t="str">
            <v>fluoride</v>
          </cell>
          <cell r="D7">
            <v>17.101770772882279</v>
          </cell>
          <cell r="E7">
            <v>0.1344398328275988</v>
          </cell>
          <cell r="F7">
            <v>127.2076170669821</v>
          </cell>
          <cell r="G7" t="str">
            <v>***</v>
          </cell>
        </row>
        <row r="8">
          <cell r="A8">
            <v>6</v>
          </cell>
          <cell r="B8" t="str">
            <v>betaBar</v>
          </cell>
          <cell r="C8" t="str">
            <v>kids</v>
          </cell>
          <cell r="D8">
            <v>15.446840050488881</v>
          </cell>
          <cell r="E8">
            <v>0.47756236405313529</v>
          </cell>
          <cell r="F8">
            <v>32.345178793800869</v>
          </cell>
          <cell r="G8" t="str">
            <v>***</v>
          </cell>
        </row>
        <row r="9">
          <cell r="A9">
            <v>7</v>
          </cell>
          <cell r="B9" t="str">
            <v>betaBar</v>
          </cell>
          <cell r="C9" t="str">
            <v>sizeNorm</v>
          </cell>
          <cell r="D9">
            <v>-0.40085565836680798</v>
          </cell>
          <cell r="E9">
            <v>0.15730142795652191</v>
          </cell>
          <cell r="F9">
            <v>-2.548328159345155</v>
          </cell>
          <cell r="G9" t="str">
            <v>**</v>
          </cell>
        </row>
        <row r="10">
          <cell r="A10">
            <v>8</v>
          </cell>
          <cell r="B10" t="str">
            <v>betaBar</v>
          </cell>
          <cell r="C10" t="str">
            <v>discount</v>
          </cell>
          <cell r="D10">
            <v>-2.872994112068147</v>
          </cell>
          <cell r="E10">
            <v>0.44112734700432088</v>
          </cell>
          <cell r="F10">
            <v>-6.5128451717594498</v>
          </cell>
          <cell r="G10" t="str">
            <v>***</v>
          </cell>
        </row>
        <row r="11">
          <cell r="A11">
            <v>9</v>
          </cell>
          <cell r="B11" t="str">
            <v>betaBar</v>
          </cell>
          <cell r="C11" t="str">
            <v>familypack</v>
          </cell>
          <cell r="D11">
            <v>-1.0842452095540771</v>
          </cell>
          <cell r="E11">
            <v>0.26174919011927261</v>
          </cell>
          <cell r="F11">
            <v>-4.1423058809084141</v>
          </cell>
          <cell r="G11" t="str">
            <v>***</v>
          </cell>
        </row>
        <row r="12">
          <cell r="A12">
            <v>10</v>
          </cell>
          <cell r="B12" t="str">
            <v>betaBar</v>
          </cell>
          <cell r="C12" t="str">
            <v>priceperoz</v>
          </cell>
          <cell r="D12">
            <v>-30.254169930849901</v>
          </cell>
          <cell r="E12">
            <v>3.9253306781564561</v>
          </cell>
          <cell r="F12">
            <v>-7.7074194281789454</v>
          </cell>
          <cell r="G12" t="str">
            <v>***</v>
          </cell>
        </row>
        <row r="13">
          <cell r="A13">
            <v>11</v>
          </cell>
          <cell r="B13" t="str">
            <v>betaU</v>
          </cell>
          <cell r="C13" t="str">
            <v>brand_Aquafresh</v>
          </cell>
          <cell r="D13">
            <v>-7.0184031322251513E-3</v>
          </cell>
          <cell r="E13">
            <v>0.94011571458468191</v>
          </cell>
          <cell r="F13">
            <v>-7.465467307208767E-3</v>
          </cell>
        </row>
        <row r="14">
          <cell r="A14">
            <v>12</v>
          </cell>
          <cell r="B14" t="str">
            <v>betaU</v>
          </cell>
          <cell r="C14" t="str">
            <v>brand_Colgate</v>
          </cell>
          <cell r="D14">
            <v>-2.210537913926483E-2</v>
          </cell>
          <cell r="E14">
            <v>1.4074036991680581</v>
          </cell>
          <cell r="F14">
            <v>-1.5706494982450109E-2</v>
          </cell>
        </row>
        <row r="15">
          <cell r="A15">
            <v>13</v>
          </cell>
          <cell r="B15" t="str">
            <v>betaU</v>
          </cell>
          <cell r="C15" t="str">
            <v>brand_Sensodyne</v>
          </cell>
          <cell r="D15">
            <v>-0.13646639847607181</v>
          </cell>
          <cell r="E15">
            <v>0.76381418054973715</v>
          </cell>
          <cell r="F15">
            <v>-0.17866439502059689</v>
          </cell>
        </row>
        <row r="16">
          <cell r="A16">
            <v>14</v>
          </cell>
          <cell r="B16" t="str">
            <v>betaU</v>
          </cell>
          <cell r="C16" t="str">
            <v>mint</v>
          </cell>
          <cell r="D16">
            <v>-1.2212339809578881E-2</v>
          </cell>
          <cell r="E16">
            <v>2.1843671729395302</v>
          </cell>
          <cell r="F16">
            <v>-5.5907907612183089E-3</v>
          </cell>
        </row>
        <row r="17">
          <cell r="A17">
            <v>15</v>
          </cell>
          <cell r="B17" t="str">
            <v>betaU</v>
          </cell>
          <cell r="C17" t="str">
            <v>white</v>
          </cell>
          <cell r="D17">
            <v>5.1367104556991816E-3</v>
          </cell>
          <cell r="E17">
            <v>5.165210202958221</v>
          </cell>
          <cell r="F17">
            <v>9.9448236448485341E-4</v>
          </cell>
        </row>
        <row r="18">
          <cell r="A18">
            <v>16</v>
          </cell>
          <cell r="B18" t="str">
            <v>betaU</v>
          </cell>
          <cell r="C18" t="str">
            <v>fluoride</v>
          </cell>
          <cell r="D18">
            <v>1.428622459263415E-2</v>
          </cell>
          <cell r="E18">
            <v>2.8641925581917071</v>
          </cell>
          <cell r="F18">
            <v>4.9878715562523789E-3</v>
          </cell>
        </row>
        <row r="19">
          <cell r="A19">
            <v>17</v>
          </cell>
          <cell r="B19" t="str">
            <v>betaU</v>
          </cell>
          <cell r="C19" t="str">
            <v>kids</v>
          </cell>
          <cell r="D19">
            <v>3.6632683528477823E-2</v>
          </cell>
          <cell r="E19">
            <v>4.5928814345763671</v>
          </cell>
          <cell r="F19">
            <v>7.9759697806909974E-3</v>
          </cell>
        </row>
        <row r="20">
          <cell r="A20">
            <v>18</v>
          </cell>
          <cell r="B20" t="str">
            <v>betaU</v>
          </cell>
          <cell r="C20" t="str">
            <v>sizeNorm</v>
          </cell>
          <cell r="D20">
            <v>-9.8997356312511779E-3</v>
          </cell>
          <cell r="E20">
            <v>2.4184369135684149</v>
          </cell>
          <cell r="F20">
            <v>-4.0934438172480891E-3</v>
          </cell>
        </row>
        <row r="21">
          <cell r="A21">
            <v>19</v>
          </cell>
          <cell r="B21" t="str">
            <v>betaU</v>
          </cell>
          <cell r="C21" t="str">
            <v>discount</v>
          </cell>
          <cell r="D21">
            <v>5.0627233288617991E-2</v>
          </cell>
          <cell r="E21">
            <v>3.8820199080696498</v>
          </cell>
          <cell r="F21">
            <v>1.3041466681656609E-2</v>
          </cell>
        </row>
        <row r="22">
          <cell r="A22">
            <v>20</v>
          </cell>
          <cell r="B22" t="str">
            <v>betaU</v>
          </cell>
          <cell r="C22" t="str">
            <v>familypack</v>
          </cell>
          <cell r="D22">
            <v>6.0776265802291018E-3</v>
          </cell>
          <cell r="E22">
            <v>1.5701190521635371</v>
          </cell>
          <cell r="F22">
            <v>3.8708062117038008E-3</v>
          </cell>
        </row>
        <row r="23">
          <cell r="A23">
            <v>21</v>
          </cell>
          <cell r="B23" t="str">
            <v>betaU</v>
          </cell>
          <cell r="C23" t="str">
            <v>priceperoz</v>
          </cell>
          <cell r="D23">
            <v>-0.14330301614818811</v>
          </cell>
          <cell r="E23">
            <v>19.603626238621811</v>
          </cell>
          <cell r="F23">
            <v>-7.3100259311137906E-3</v>
          </cell>
        </row>
      </sheetData>
      <sheetData sheetId="1" refreshError="1"/>
      <sheetData sheetId="2">
        <row r="2">
          <cell r="C2">
            <v>-20.347134566688311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imates"/>
      <sheetName val="estimates_step1"/>
      <sheetName val="elasticities"/>
    </sheetNames>
    <sheetDataSet>
      <sheetData sheetId="0">
        <row r="1">
          <cell r="B1" t="str">
            <v>coeficient</v>
          </cell>
          <cell r="C1" t="str">
            <v>var. name</v>
          </cell>
          <cell r="D1" t="str">
            <v>coefficient</v>
          </cell>
          <cell r="E1" t="str">
            <v>s.e.</v>
          </cell>
          <cell r="F1" t="str">
            <v>t-stat</v>
          </cell>
          <cell r="G1" t="str">
            <v>sig</v>
          </cell>
        </row>
        <row r="2">
          <cell r="A2">
            <v>0</v>
          </cell>
          <cell r="B2" t="str">
            <v>betaBar</v>
          </cell>
          <cell r="C2" t="str">
            <v>brand_Aquafresh</v>
          </cell>
          <cell r="D2">
            <v>-6.1902620616891593</v>
          </cell>
          <cell r="E2">
            <v>4.9791706594288852E-2</v>
          </cell>
          <cell r="F2">
            <v>-124.32315510148</v>
          </cell>
          <cell r="G2" t="str">
            <v>***</v>
          </cell>
        </row>
        <row r="3">
          <cell r="A3">
            <v>1</v>
          </cell>
          <cell r="B3" t="str">
            <v>betaBar</v>
          </cell>
          <cell r="C3" t="str">
            <v>brand_Colgate</v>
          </cell>
          <cell r="D3">
            <v>7.5836042023067733</v>
          </cell>
          <cell r="E3">
            <v>6.2703211396370459E-2</v>
          </cell>
          <cell r="F3">
            <v>120.94443065073609</v>
          </cell>
          <cell r="G3" t="str">
            <v>***</v>
          </cell>
        </row>
        <row r="4">
          <cell r="A4">
            <v>2</v>
          </cell>
          <cell r="B4" t="str">
            <v>betaBar</v>
          </cell>
          <cell r="C4" t="str">
            <v>brand_Sensodyne</v>
          </cell>
          <cell r="D4">
            <v>-5.5303628836458332</v>
          </cell>
          <cell r="E4">
            <v>3.6017686189665062E-2</v>
          </cell>
          <cell r="F4">
            <v>-153.5457567852518</v>
          </cell>
          <cell r="G4" t="str">
            <v>***</v>
          </cell>
        </row>
        <row r="5">
          <cell r="A5">
            <v>3</v>
          </cell>
          <cell r="B5" t="str">
            <v>betaBar</v>
          </cell>
          <cell r="C5" t="str">
            <v>mint</v>
          </cell>
          <cell r="D5">
            <v>1.7655585641360669</v>
          </cell>
          <cell r="E5">
            <v>7.3807183735071946E-2</v>
          </cell>
          <cell r="F5">
            <v>23.921229273202879</v>
          </cell>
          <cell r="G5" t="str">
            <v>***</v>
          </cell>
        </row>
        <row r="6">
          <cell r="A6">
            <v>4</v>
          </cell>
          <cell r="B6" t="str">
            <v>betaBar</v>
          </cell>
          <cell r="C6" t="str">
            <v>white</v>
          </cell>
          <cell r="D6">
            <v>-14.11526463126558</v>
          </cell>
          <cell r="E6">
            <v>4.7136314132167963E-2</v>
          </cell>
          <cell r="F6">
            <v>-299.45626617488722</v>
          </cell>
          <cell r="G6" t="str">
            <v>***</v>
          </cell>
        </row>
        <row r="7">
          <cell r="A7">
            <v>5</v>
          </cell>
          <cell r="B7" t="str">
            <v>betaBar</v>
          </cell>
          <cell r="C7" t="str">
            <v>fluoride</v>
          </cell>
          <cell r="D7">
            <v>-8.3929515292432981</v>
          </cell>
          <cell r="E7">
            <v>2.6138512317904969E-2</v>
          </cell>
          <cell r="F7">
            <v>-321.09522635280581</v>
          </cell>
          <cell r="G7" t="str">
            <v>***</v>
          </cell>
        </row>
        <row r="8">
          <cell r="A8">
            <v>6</v>
          </cell>
          <cell r="B8" t="str">
            <v>betaBar</v>
          </cell>
          <cell r="C8" t="str">
            <v>kids</v>
          </cell>
          <cell r="D8">
            <v>-11.97213196173097</v>
          </cell>
          <cell r="E8">
            <v>0.1843215271143889</v>
          </cell>
          <cell r="F8">
            <v>-64.952434743561639</v>
          </cell>
          <cell r="G8" t="str">
            <v>***</v>
          </cell>
        </row>
        <row r="9">
          <cell r="A9">
            <v>7</v>
          </cell>
          <cell r="B9" t="str">
            <v>betaBar</v>
          </cell>
          <cell r="C9" t="str">
            <v>sizeNorm</v>
          </cell>
          <cell r="D9">
            <v>-10.91739025503734</v>
          </cell>
          <cell r="E9">
            <v>3.9511852049621883E-2</v>
          </cell>
          <cell r="F9">
            <v>-276.30672035637502</v>
          </cell>
          <cell r="G9" t="str">
            <v>***</v>
          </cell>
        </row>
        <row r="10">
          <cell r="A10">
            <v>8</v>
          </cell>
          <cell r="B10" t="str">
            <v>betaBar</v>
          </cell>
          <cell r="C10" t="str">
            <v>discount</v>
          </cell>
          <cell r="D10">
            <v>2.7211578884922138</v>
          </cell>
          <cell r="E10">
            <v>3.6669205598516941E-2</v>
          </cell>
          <cell r="F10">
            <v>74.208258512212481</v>
          </cell>
          <cell r="G10" t="str">
            <v>***</v>
          </cell>
        </row>
        <row r="11">
          <cell r="A11">
            <v>9</v>
          </cell>
          <cell r="B11" t="str">
            <v>betaBar</v>
          </cell>
          <cell r="C11" t="str">
            <v>familypack</v>
          </cell>
          <cell r="D11">
            <v>3.5664080131775782</v>
          </cell>
          <cell r="E11">
            <v>0.1351505535411541</v>
          </cell>
          <cell r="F11">
            <v>26.388408480262619</v>
          </cell>
          <cell r="G11" t="str">
            <v>***</v>
          </cell>
        </row>
        <row r="12">
          <cell r="A12">
            <v>10</v>
          </cell>
          <cell r="B12" t="str">
            <v>betaBar</v>
          </cell>
          <cell r="C12" t="str">
            <v>priceperoz</v>
          </cell>
          <cell r="D12">
            <v>-45.573582193472802</v>
          </cell>
          <cell r="E12">
            <v>6.7648690193035765E-2</v>
          </cell>
          <cell r="F12">
            <v>-673.68018602323912</v>
          </cell>
          <cell r="G12" t="str">
            <v>***</v>
          </cell>
        </row>
        <row r="13">
          <cell r="A13">
            <v>11</v>
          </cell>
          <cell r="B13" t="str">
            <v>betaO</v>
          </cell>
          <cell r="C13" t="str">
            <v>priceperoz_inc</v>
          </cell>
          <cell r="D13">
            <v>-3.2482821168247091</v>
          </cell>
          <cell r="E13">
            <v>1.6994831917533311</v>
          </cell>
          <cell r="F13">
            <v>-1.91133524155276</v>
          </cell>
          <cell r="G13" t="str">
            <v>*</v>
          </cell>
        </row>
        <row r="14">
          <cell r="A14">
            <v>12</v>
          </cell>
          <cell r="B14" t="str">
            <v>betaO</v>
          </cell>
          <cell r="C14" t="str">
            <v>discount_inc</v>
          </cell>
          <cell r="D14">
            <v>0.20920548289438021</v>
          </cell>
          <cell r="E14">
            <v>0.43192700245033983</v>
          </cell>
          <cell r="F14">
            <v>0.48435379521898109</v>
          </cell>
          <cell r="G14"/>
        </row>
        <row r="15">
          <cell r="A15">
            <v>13</v>
          </cell>
          <cell r="B15" t="str">
            <v>betaO</v>
          </cell>
          <cell r="C15" t="str">
            <v>mint_purchase_InStore</v>
          </cell>
          <cell r="D15">
            <v>-2.229477996849051</v>
          </cell>
          <cell r="E15">
            <v>0.1641013225268258</v>
          </cell>
          <cell r="F15">
            <v>-13.585984332847749</v>
          </cell>
          <cell r="G15" t="str">
            <v>***</v>
          </cell>
        </row>
        <row r="16">
          <cell r="A16">
            <v>14</v>
          </cell>
          <cell r="B16" t="str">
            <v>betaO</v>
          </cell>
          <cell r="C16" t="str">
            <v>fluoride_purchase_InStore</v>
          </cell>
          <cell r="D16">
            <v>6.0538002005315592</v>
          </cell>
          <cell r="E16">
            <v>3.8674193074841899E-2</v>
          </cell>
          <cell r="F16">
            <v>156.53332931384779</v>
          </cell>
          <cell r="G16" t="str">
            <v>***</v>
          </cell>
        </row>
        <row r="17">
          <cell r="A17">
            <v>15</v>
          </cell>
          <cell r="B17" t="str">
            <v>betaO</v>
          </cell>
          <cell r="C17" t="str">
            <v>kids_purchase_InStore</v>
          </cell>
          <cell r="D17">
            <v>-2.1576249112013342</v>
          </cell>
          <cell r="E17">
            <v>0.32772975663534082</v>
          </cell>
          <cell r="F17">
            <v>-6.5835489988847282</v>
          </cell>
          <cell r="G17" t="str">
            <v>***</v>
          </cell>
        </row>
        <row r="18">
          <cell r="A18">
            <v>16</v>
          </cell>
          <cell r="B18" t="str">
            <v>betaO</v>
          </cell>
          <cell r="C18" t="str">
            <v>sizeNorm_purchase_InStore</v>
          </cell>
          <cell r="D18">
            <v>-6.5465611352582487</v>
          </cell>
          <cell r="E18">
            <v>0.1166750560267083</v>
          </cell>
          <cell r="F18">
            <v>-56.109346403567741</v>
          </cell>
          <cell r="G18" t="str">
            <v>***</v>
          </cell>
        </row>
        <row r="19">
          <cell r="A19">
            <v>17</v>
          </cell>
          <cell r="B19" t="str">
            <v>betaO</v>
          </cell>
          <cell r="C19" t="str">
            <v>discount_purchase_InStore</v>
          </cell>
          <cell r="D19">
            <v>1.3410676885366639</v>
          </cell>
          <cell r="E19">
            <v>0.12605438916370659</v>
          </cell>
          <cell r="F19">
            <v>10.638802007877899</v>
          </cell>
          <cell r="G19" t="str">
            <v>***</v>
          </cell>
        </row>
        <row r="20">
          <cell r="A20">
            <v>18</v>
          </cell>
          <cell r="B20" t="str">
            <v>betaO</v>
          </cell>
          <cell r="C20" t="str">
            <v>brand_Aquafresh_ed_HighSchool</v>
          </cell>
          <cell r="D20">
            <v>1.3272046856266351</v>
          </cell>
          <cell r="E20">
            <v>0.3956954632631855</v>
          </cell>
          <cell r="F20">
            <v>3.3541063996073239</v>
          </cell>
          <cell r="G20" t="str">
            <v>***</v>
          </cell>
        </row>
        <row r="21">
          <cell r="A21">
            <v>19</v>
          </cell>
          <cell r="B21" t="str">
            <v>betaO</v>
          </cell>
          <cell r="C21" t="str">
            <v>brand_Sensodyne_ed_HighSchool</v>
          </cell>
          <cell r="D21">
            <v>-0.86157286658450949</v>
          </cell>
          <cell r="E21">
            <v>0.48278499332388553</v>
          </cell>
          <cell r="F21">
            <v>-1.784589161839393</v>
          </cell>
          <cell r="G21" t="str">
            <v>*</v>
          </cell>
        </row>
        <row r="22">
          <cell r="A22">
            <v>20</v>
          </cell>
          <cell r="B22" t="str">
            <v>betaO</v>
          </cell>
          <cell r="C22" t="str">
            <v>white_ed_HighSchool</v>
          </cell>
          <cell r="D22">
            <v>-0.36817278512641421</v>
          </cell>
          <cell r="E22">
            <v>0.65186131412370474</v>
          </cell>
          <cell r="F22">
            <v>-0.56480232397492069</v>
          </cell>
          <cell r="G22"/>
        </row>
        <row r="23">
          <cell r="A23">
            <v>21</v>
          </cell>
          <cell r="B23" t="str">
            <v>betaO</v>
          </cell>
          <cell r="C23" t="str">
            <v>fluoride_ed_HighSchool</v>
          </cell>
          <cell r="D23">
            <v>-0.16925946250736501</v>
          </cell>
          <cell r="E23">
            <v>0.32589767387859758</v>
          </cell>
          <cell r="F23">
            <v>-0.51936382513247692</v>
          </cell>
          <cell r="G23"/>
        </row>
        <row r="24">
          <cell r="A24">
            <v>22</v>
          </cell>
          <cell r="B24" t="str">
            <v>betaO</v>
          </cell>
          <cell r="C24" t="str">
            <v>sizeNorm_ed_HighSchool</v>
          </cell>
          <cell r="D24">
            <v>-0.1013840461851527</v>
          </cell>
          <cell r="E24">
            <v>0.5045590259679944</v>
          </cell>
          <cell r="F24">
            <v>-0.2009359479609899</v>
          </cell>
          <cell r="G24"/>
        </row>
        <row r="25">
          <cell r="A25">
            <v>23</v>
          </cell>
          <cell r="B25" t="str">
            <v>betaU</v>
          </cell>
          <cell r="C25" t="str">
            <v>brand_Aquafresh</v>
          </cell>
          <cell r="D25">
            <v>-5.913292123100133</v>
          </cell>
          <cell r="E25">
            <v>1.9631640205924832E-2</v>
          </cell>
          <cell r="F25">
            <v>-301.21233178038278</v>
          </cell>
          <cell r="G25" t="str">
            <v>***</v>
          </cell>
        </row>
        <row r="26">
          <cell r="A26">
            <v>24</v>
          </cell>
          <cell r="B26" t="str">
            <v>betaU</v>
          </cell>
          <cell r="C26" t="str">
            <v>brand_Colgate</v>
          </cell>
          <cell r="D26">
            <v>6.6091418743618036</v>
          </cell>
          <cell r="E26">
            <v>0.355057119857493</v>
          </cell>
          <cell r="F26">
            <v>18.614305993960841</v>
          </cell>
          <cell r="G26" t="str">
            <v>***</v>
          </cell>
        </row>
        <row r="27">
          <cell r="A27">
            <v>25</v>
          </cell>
          <cell r="B27" t="str">
            <v>betaU</v>
          </cell>
          <cell r="C27" t="str">
            <v>brand_Sensodyne</v>
          </cell>
          <cell r="D27">
            <v>6.5581052155775943</v>
          </cell>
          <cell r="E27">
            <v>1.9652492425759251E-2</v>
          </cell>
          <cell r="F27">
            <v>333.70348521196439</v>
          </cell>
          <cell r="G27" t="str">
            <v>***</v>
          </cell>
        </row>
        <row r="28">
          <cell r="A28">
            <v>26</v>
          </cell>
          <cell r="B28" t="str">
            <v>betaU</v>
          </cell>
          <cell r="C28" t="str">
            <v>mint</v>
          </cell>
          <cell r="D28">
            <v>1.933539426334018</v>
          </cell>
          <cell r="E28">
            <v>0.1587763920369567</v>
          </cell>
          <cell r="F28">
            <v>12.17775137429731</v>
          </cell>
          <cell r="G28" t="str">
            <v>***</v>
          </cell>
        </row>
        <row r="29">
          <cell r="A29">
            <v>27</v>
          </cell>
          <cell r="B29" t="str">
            <v>betaU</v>
          </cell>
          <cell r="C29" t="str">
            <v>white</v>
          </cell>
          <cell r="D29">
            <v>-4.3725557453091799</v>
          </cell>
          <cell r="E29">
            <v>0.2165791234042512</v>
          </cell>
          <cell r="F29">
            <v>-20.189183872296312</v>
          </cell>
          <cell r="G29" t="str">
            <v>***</v>
          </cell>
        </row>
        <row r="30">
          <cell r="A30">
            <v>28</v>
          </cell>
          <cell r="B30" t="str">
            <v>betaU</v>
          </cell>
          <cell r="C30" t="str">
            <v>fluoride</v>
          </cell>
          <cell r="D30">
            <v>0.1159123142384506</v>
          </cell>
          <cell r="E30">
            <v>0.39600488894320479</v>
          </cell>
          <cell r="F30">
            <v>0.29270425056564092</v>
          </cell>
          <cell r="G30"/>
        </row>
        <row r="31">
          <cell r="A31">
            <v>29</v>
          </cell>
          <cell r="B31" t="str">
            <v>betaU</v>
          </cell>
          <cell r="C31" t="str">
            <v>kids</v>
          </cell>
          <cell r="D31">
            <v>-2.7104330797152438</v>
          </cell>
          <cell r="E31">
            <v>0.137465530859498</v>
          </cell>
          <cell r="F31">
            <v>-19.717183375122222</v>
          </cell>
          <cell r="G31" t="str">
            <v>***</v>
          </cell>
        </row>
        <row r="32">
          <cell r="A32">
            <v>30</v>
          </cell>
          <cell r="B32" t="str">
            <v>betaU</v>
          </cell>
          <cell r="C32" t="str">
            <v>sizeNorm</v>
          </cell>
          <cell r="D32">
            <v>-4.1771723013595254</v>
          </cell>
          <cell r="E32">
            <v>0.19223480201376519</v>
          </cell>
          <cell r="F32">
            <v>-21.729532101374719</v>
          </cell>
          <cell r="G32" t="str">
            <v>***</v>
          </cell>
        </row>
        <row r="33">
          <cell r="A33">
            <v>31</v>
          </cell>
          <cell r="B33" t="str">
            <v>betaU</v>
          </cell>
          <cell r="C33" t="str">
            <v>discount</v>
          </cell>
          <cell r="D33">
            <v>4.4014835552401568</v>
          </cell>
          <cell r="E33">
            <v>0.16915851103409779</v>
          </cell>
          <cell r="F33">
            <v>26.019876436208019</v>
          </cell>
          <cell r="G33" t="str">
            <v>***</v>
          </cell>
        </row>
        <row r="34">
          <cell r="A34">
            <v>32</v>
          </cell>
          <cell r="B34" t="str">
            <v>betaU</v>
          </cell>
          <cell r="C34" t="str">
            <v>familypack</v>
          </cell>
          <cell r="D34">
            <v>-3.7396670515823351</v>
          </cell>
          <cell r="E34">
            <v>0.2905797290630483</v>
          </cell>
          <cell r="F34">
            <v>-12.86967629724413</v>
          </cell>
          <cell r="G34" t="str">
            <v>***</v>
          </cell>
        </row>
        <row r="35">
          <cell r="A35">
            <v>33</v>
          </cell>
          <cell r="B35" t="str">
            <v>betaU</v>
          </cell>
          <cell r="C35" t="str">
            <v>priceperoz</v>
          </cell>
          <cell r="D35">
            <v>0.38682361136179638</v>
          </cell>
          <cell r="E35">
            <v>0.4995186395130905</v>
          </cell>
          <cell r="F35">
            <v>0.77439274686297122</v>
          </cell>
          <cell r="G35"/>
        </row>
      </sheetData>
      <sheetData sheetId="1"/>
      <sheetData sheetId="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imates"/>
      <sheetName val="estimates_step1"/>
      <sheetName val="elasticities"/>
    </sheetNames>
    <sheetDataSet>
      <sheetData sheetId="0">
        <row r="1">
          <cell r="B1" t="str">
            <v>coeficient</v>
          </cell>
          <cell r="C1" t="str">
            <v>var. name</v>
          </cell>
          <cell r="D1" t="str">
            <v>coefficient</v>
          </cell>
          <cell r="E1" t="str">
            <v>s.e.</v>
          </cell>
          <cell r="F1" t="str">
            <v>t-stat</v>
          </cell>
          <cell r="G1" t="str">
            <v>sig</v>
          </cell>
        </row>
        <row r="2">
          <cell r="A2">
            <v>0</v>
          </cell>
          <cell r="B2" t="str">
            <v>betaBar</v>
          </cell>
          <cell r="C2" t="str">
            <v>brand_Aquafresh</v>
          </cell>
          <cell r="D2">
            <v>-1.2560026054302269</v>
          </cell>
          <cell r="E2">
            <v>5.2148680059384861E-2</v>
          </cell>
          <cell r="F2">
            <v>-24.085031567432601</v>
          </cell>
          <cell r="G2" t="str">
            <v>***</v>
          </cell>
        </row>
        <row r="3">
          <cell r="A3">
            <v>1</v>
          </cell>
          <cell r="B3" t="str">
            <v>betaBar</v>
          </cell>
          <cell r="C3" t="str">
            <v>brand_Colgate</v>
          </cell>
          <cell r="D3">
            <v>1.377985607976173</v>
          </cell>
          <cell r="E3">
            <v>8.0920001374245848E-2</v>
          </cell>
          <cell r="F3">
            <v>17.028986462854171</v>
          </cell>
          <cell r="G3" t="str">
            <v>***</v>
          </cell>
        </row>
        <row r="4">
          <cell r="A4">
            <v>2</v>
          </cell>
          <cell r="B4" t="str">
            <v>betaBar</v>
          </cell>
          <cell r="C4" t="str">
            <v>brand_Sensodyne</v>
          </cell>
          <cell r="D4">
            <v>-1.3301843127918549</v>
          </cell>
          <cell r="E4">
            <v>0.14153322863307721</v>
          </cell>
          <cell r="F4">
            <v>-9.3983888139818959</v>
          </cell>
          <cell r="G4" t="str">
            <v>***</v>
          </cell>
        </row>
        <row r="5">
          <cell r="A5">
            <v>3</v>
          </cell>
          <cell r="B5" t="str">
            <v>betaBar</v>
          </cell>
          <cell r="C5" t="str">
            <v>mint</v>
          </cell>
          <cell r="D5">
            <v>0.55402026674230098</v>
          </cell>
          <cell r="E5">
            <v>4.4868328520698643E-2</v>
          </cell>
          <cell r="F5">
            <v>12.34769123362196</v>
          </cell>
          <cell r="G5" t="str">
            <v>***</v>
          </cell>
        </row>
        <row r="6">
          <cell r="A6">
            <v>4</v>
          </cell>
          <cell r="B6" t="str">
            <v>betaBar</v>
          </cell>
          <cell r="C6" t="str">
            <v>white</v>
          </cell>
          <cell r="D6">
            <v>-2.887225500501156</v>
          </cell>
          <cell r="E6">
            <v>6.0651829035854539E-2</v>
          </cell>
          <cell r="F6">
            <v>-47.603271762742096</v>
          </cell>
          <cell r="G6" t="str">
            <v>***</v>
          </cell>
        </row>
        <row r="7">
          <cell r="A7">
            <v>5</v>
          </cell>
          <cell r="B7" t="str">
            <v>betaBar</v>
          </cell>
          <cell r="C7" t="str">
            <v>fluoride</v>
          </cell>
          <cell r="D7">
            <v>-0.76692583700956329</v>
          </cell>
          <cell r="E7">
            <v>2.486791315894683E-2</v>
          </cell>
          <cell r="F7">
            <v>-30.83997567900639</v>
          </cell>
          <cell r="G7" t="str">
            <v>***</v>
          </cell>
        </row>
        <row r="8">
          <cell r="A8">
            <v>6</v>
          </cell>
          <cell r="B8" t="str">
            <v>betaBar</v>
          </cell>
          <cell r="C8" t="str">
            <v>kids</v>
          </cell>
          <cell r="D8">
            <v>-1.992883402501437</v>
          </cell>
          <cell r="E8">
            <v>0.16385826655268121</v>
          </cell>
          <cell r="F8">
            <v>-12.162239015635601</v>
          </cell>
          <cell r="G8" t="str">
            <v>***</v>
          </cell>
        </row>
        <row r="9">
          <cell r="A9">
            <v>7</v>
          </cell>
          <cell r="B9" t="str">
            <v>betaBar</v>
          </cell>
          <cell r="C9" t="str">
            <v>sizeNorm</v>
          </cell>
          <cell r="D9">
            <v>-3.354341789852664</v>
          </cell>
          <cell r="E9">
            <v>7.299713814330834E-2</v>
          </cell>
          <cell r="F9">
            <v>-45.951689000018114</v>
          </cell>
          <cell r="G9" t="str">
            <v>***</v>
          </cell>
        </row>
        <row r="10">
          <cell r="A10">
            <v>8</v>
          </cell>
          <cell r="B10" t="str">
            <v>betaBar</v>
          </cell>
          <cell r="C10" t="str">
            <v>discount</v>
          </cell>
          <cell r="D10">
            <v>0.45418113191105092</v>
          </cell>
          <cell r="E10">
            <v>0.1124283312273085</v>
          </cell>
          <cell r="F10">
            <v>4.039739156074317</v>
          </cell>
          <cell r="G10" t="str">
            <v>***</v>
          </cell>
        </row>
        <row r="11">
          <cell r="A11">
            <v>9</v>
          </cell>
          <cell r="B11" t="str">
            <v>betaBar</v>
          </cell>
          <cell r="C11" t="str">
            <v>familypack</v>
          </cell>
          <cell r="D11">
            <v>0.46257059144963492</v>
          </cell>
          <cell r="E11">
            <v>0.10023454598684491</v>
          </cell>
          <cell r="F11">
            <v>4.6148818942158343</v>
          </cell>
          <cell r="G11" t="str">
            <v>***</v>
          </cell>
        </row>
        <row r="12">
          <cell r="A12">
            <v>10</v>
          </cell>
          <cell r="B12" t="str">
            <v>betaBar</v>
          </cell>
          <cell r="C12" t="str">
            <v>priceperoz</v>
          </cell>
          <cell r="D12">
            <v>-31.980000117579749</v>
          </cell>
          <cell r="E12">
            <v>1.718243533258534</v>
          </cell>
          <cell r="F12">
            <v>-18.612029958833499</v>
          </cell>
          <cell r="G12" t="str">
            <v>***</v>
          </cell>
        </row>
        <row r="13">
          <cell r="A13">
            <v>11</v>
          </cell>
          <cell r="B13" t="str">
            <v>betaO</v>
          </cell>
          <cell r="C13" t="str">
            <v>priceperoz_inc</v>
          </cell>
          <cell r="D13">
            <v>15.34450315892069</v>
          </cell>
          <cell r="E13">
            <v>6.4910257588613716</v>
          </cell>
          <cell r="F13">
            <v>2.3639565962240709</v>
          </cell>
          <cell r="G13" t="str">
            <v>**</v>
          </cell>
        </row>
        <row r="14">
          <cell r="A14">
            <v>12</v>
          </cell>
          <cell r="B14" t="str">
            <v>betaO</v>
          </cell>
          <cell r="C14" t="str">
            <v>mint_purchase_InStore</v>
          </cell>
          <cell r="D14">
            <v>-1.289174434142613</v>
          </cell>
          <cell r="E14">
            <v>9.8888123141880863E-2</v>
          </cell>
          <cell r="F14">
            <v>-13.036696351218589</v>
          </cell>
          <cell r="G14" t="str">
            <v>***</v>
          </cell>
        </row>
        <row r="15">
          <cell r="A15">
            <v>13</v>
          </cell>
          <cell r="B15" t="str">
            <v>betaO</v>
          </cell>
          <cell r="C15" t="str">
            <v>fluoride_purchase_InStore</v>
          </cell>
          <cell r="D15">
            <v>0.27427744014991529</v>
          </cell>
          <cell r="E15">
            <v>1.6346119462368799E-2</v>
          </cell>
          <cell r="F15">
            <v>16.779361045374891</v>
          </cell>
          <cell r="G15" t="str">
            <v>***</v>
          </cell>
        </row>
        <row r="16">
          <cell r="A16">
            <v>14</v>
          </cell>
          <cell r="B16" t="str">
            <v>betaO</v>
          </cell>
          <cell r="C16" t="str">
            <v>kids_purchase_InStore</v>
          </cell>
          <cell r="D16">
            <v>-1.164048695885836</v>
          </cell>
          <cell r="E16">
            <v>6.8962847246505671E-2</v>
          </cell>
          <cell r="F16">
            <v>-16.879359573495829</v>
          </cell>
          <cell r="G16" t="str">
            <v>***</v>
          </cell>
        </row>
        <row r="17">
          <cell r="A17">
            <v>15</v>
          </cell>
          <cell r="B17" t="str">
            <v>betaO</v>
          </cell>
          <cell r="C17" t="str">
            <v>sizeNorm_purchase_InStore</v>
          </cell>
          <cell r="D17">
            <v>7.8359606581977388E-3</v>
          </cell>
          <cell r="E17">
            <v>0.13312750214329211</v>
          </cell>
          <cell r="F17">
            <v>5.886056999524774E-2</v>
          </cell>
          <cell r="G17"/>
        </row>
        <row r="18">
          <cell r="A18">
            <v>16</v>
          </cell>
          <cell r="B18" t="str">
            <v>betaO</v>
          </cell>
          <cell r="C18" t="str">
            <v>discount_purchase_InStore</v>
          </cell>
          <cell r="D18">
            <v>-0.24646221886049691</v>
          </cell>
          <cell r="E18">
            <v>1.5517869600226671E-2</v>
          </cell>
          <cell r="F18">
            <v>-15.88247776337138</v>
          </cell>
          <cell r="G18" t="str">
            <v>***</v>
          </cell>
        </row>
        <row r="19">
          <cell r="A19">
            <v>17</v>
          </cell>
          <cell r="B19" t="str">
            <v>betaU</v>
          </cell>
          <cell r="C19" t="str">
            <v>brand_Aquafresh</v>
          </cell>
          <cell r="D19">
            <v>0.67872717722266784</v>
          </cell>
          <cell r="E19">
            <v>0.34110730838185588</v>
          </cell>
          <cell r="F19">
            <v>1.989776121896691</v>
          </cell>
          <cell r="G19" t="str">
            <v>**</v>
          </cell>
        </row>
        <row r="20">
          <cell r="A20">
            <v>18</v>
          </cell>
          <cell r="B20" t="str">
            <v>betaU</v>
          </cell>
          <cell r="C20" t="str">
            <v>brand_Colgate</v>
          </cell>
          <cell r="D20">
            <v>-0.1970286703691416</v>
          </cell>
          <cell r="E20">
            <v>1.210398517813158</v>
          </cell>
          <cell r="F20">
            <v>-0.16277999970217721</v>
          </cell>
          <cell r="G20"/>
        </row>
        <row r="21">
          <cell r="A21">
            <v>19</v>
          </cell>
          <cell r="B21" t="str">
            <v>betaU</v>
          </cell>
          <cell r="C21" t="str">
            <v>brand_Sensodyne</v>
          </cell>
          <cell r="D21">
            <v>-2.1580858359272939</v>
          </cell>
          <cell r="E21">
            <v>0.31938004808918491</v>
          </cell>
          <cell r="F21">
            <v>-6.7571091207446434</v>
          </cell>
          <cell r="G21" t="str">
            <v>***</v>
          </cell>
        </row>
        <row r="22">
          <cell r="A22">
            <v>20</v>
          </cell>
          <cell r="B22" t="str">
            <v>betaU</v>
          </cell>
          <cell r="C22" t="str">
            <v>mint</v>
          </cell>
          <cell r="D22">
            <v>0.81347359116013529</v>
          </cell>
          <cell r="E22">
            <v>0.33276267422681338</v>
          </cell>
          <cell r="F22">
            <v>2.444605883307891</v>
          </cell>
          <cell r="G22" t="str">
            <v>**</v>
          </cell>
        </row>
        <row r="23">
          <cell r="A23">
            <v>21</v>
          </cell>
          <cell r="B23" t="str">
            <v>betaU</v>
          </cell>
          <cell r="C23" t="str">
            <v>white</v>
          </cell>
          <cell r="D23">
            <v>-9.9987501753740951E-2</v>
          </cell>
          <cell r="E23">
            <v>0.55740282844860778</v>
          </cell>
          <cell r="F23">
            <v>-0.17938104482180561</v>
          </cell>
          <cell r="G23"/>
        </row>
        <row r="24">
          <cell r="A24">
            <v>22</v>
          </cell>
          <cell r="B24" t="str">
            <v>betaU</v>
          </cell>
          <cell r="C24" t="str">
            <v>fluoride</v>
          </cell>
          <cell r="D24">
            <v>0.42141457696654488</v>
          </cell>
          <cell r="E24">
            <v>0.40895033343675319</v>
          </cell>
          <cell r="F24">
            <v>1.030478624201242</v>
          </cell>
          <cell r="G24"/>
        </row>
        <row r="25">
          <cell r="A25">
            <v>23</v>
          </cell>
          <cell r="B25" t="str">
            <v>betaU</v>
          </cell>
          <cell r="C25" t="str">
            <v>kids</v>
          </cell>
          <cell r="D25">
            <v>-0.2291542650938112</v>
          </cell>
          <cell r="E25">
            <v>0.24760647078797529</v>
          </cell>
          <cell r="F25">
            <v>-0.92547769193816942</v>
          </cell>
          <cell r="G25"/>
        </row>
        <row r="26">
          <cell r="A26">
            <v>24</v>
          </cell>
          <cell r="B26" t="str">
            <v>betaU</v>
          </cell>
          <cell r="C26" t="str">
            <v>sizeNorm</v>
          </cell>
          <cell r="D26">
            <v>0.86120059723630571</v>
          </cell>
          <cell r="E26">
            <v>0.81385249646993163</v>
          </cell>
          <cell r="F26">
            <v>1.058177742246593</v>
          </cell>
          <cell r="G26"/>
        </row>
        <row r="27">
          <cell r="A27">
            <v>25</v>
          </cell>
          <cell r="B27" t="str">
            <v>betaU</v>
          </cell>
          <cell r="C27" t="str">
            <v>discount</v>
          </cell>
          <cell r="D27">
            <v>-1.3339121871080459</v>
          </cell>
          <cell r="E27">
            <v>0.41682952565587889</v>
          </cell>
          <cell r="F27">
            <v>-3.2001384379120998</v>
          </cell>
          <cell r="G27" t="str">
            <v>***</v>
          </cell>
        </row>
        <row r="28">
          <cell r="A28">
            <v>26</v>
          </cell>
          <cell r="B28" t="str">
            <v>betaU</v>
          </cell>
          <cell r="C28" t="str">
            <v>familypack</v>
          </cell>
          <cell r="D28">
            <v>0.85521908977449967</v>
          </cell>
          <cell r="E28">
            <v>0.34643979198462482</v>
          </cell>
          <cell r="F28">
            <v>2.4685937053456461</v>
          </cell>
          <cell r="G28" t="str">
            <v>**</v>
          </cell>
        </row>
        <row r="29">
          <cell r="A29">
            <v>27</v>
          </cell>
          <cell r="B29" t="str">
            <v>betaU</v>
          </cell>
          <cell r="C29" t="str">
            <v>priceperoz</v>
          </cell>
          <cell r="D29">
            <v>-3.938185361703288</v>
          </cell>
          <cell r="E29">
            <v>0.2585021717135762</v>
          </cell>
          <cell r="F29">
            <v>-15.2346316303557</v>
          </cell>
          <cell r="G29" t="str">
            <v>***</v>
          </cell>
        </row>
      </sheetData>
      <sheetData sheetId="1"/>
      <sheetData sheetId="2">
        <row r="2">
          <cell r="C2">
            <v>-7.0498469507266819</v>
          </cell>
          <cell r="D2">
            <v>3.7749935724927961</v>
          </cell>
          <cell r="E2">
            <v>2.02569107767443E-2</v>
          </cell>
          <cell r="F2">
            <v>0.67994936882274826</v>
          </cell>
          <cell r="G2">
            <v>0.1762776690308836</v>
          </cell>
          <cell r="H2">
            <v>0.70156470212017996</v>
          </cell>
          <cell r="I2">
            <v>4.9690770794731567E-2</v>
          </cell>
          <cell r="J2">
            <v>1.422013023943115</v>
          </cell>
          <cell r="K2">
            <v>7.9498296811554743E-3</v>
          </cell>
          <cell r="L2">
            <v>0.27539201037896488</v>
          </cell>
        </row>
        <row r="3">
          <cell r="C3">
            <v>1.1473320378789931</v>
          </cell>
          <cell r="D3">
            <v>-3.3900468093812131</v>
          </cell>
          <cell r="E3">
            <v>1.6537309908882549E-2</v>
          </cell>
          <cell r="F3">
            <v>0.50680824337175734</v>
          </cell>
          <cell r="G3">
            <v>0.1180541723027462</v>
          </cell>
          <cell r="H3">
            <v>0.5244298259334037</v>
          </cell>
          <cell r="I3">
            <v>3.9843713134510683E-2</v>
          </cell>
          <cell r="J3">
            <v>0.95202901982245847</v>
          </cell>
          <cell r="K3">
            <v>6.6750986319517704E-3</v>
          </cell>
          <cell r="L3">
            <v>0.18123984278835101</v>
          </cell>
        </row>
        <row r="4">
          <cell r="C4">
            <v>2.2274141892892811</v>
          </cell>
          <cell r="D4">
            <v>5.9830099825337362</v>
          </cell>
          <cell r="E4">
            <v>-22.61457979225014</v>
          </cell>
          <cell r="F4">
            <v>2.0295761892645339</v>
          </cell>
          <cell r="G4">
            <v>2.05264373082984</v>
          </cell>
          <cell r="H4">
            <v>2.0868365034093461</v>
          </cell>
          <cell r="I4">
            <v>0.82891976681766588</v>
          </cell>
          <cell r="J4">
            <v>2.7257821134552969</v>
          </cell>
          <cell r="K4">
            <v>0.92922280317782158</v>
          </cell>
          <cell r="L4">
            <v>1.7229533665822661</v>
          </cell>
        </row>
        <row r="5">
          <cell r="C5">
            <v>1.9770324347434509</v>
          </cell>
          <cell r="D5">
            <v>4.8485065329869252</v>
          </cell>
          <cell r="E5">
            <v>5.3667925939534032E-2</v>
          </cell>
          <cell r="F5">
            <v>-10.512543410606799</v>
          </cell>
          <cell r="G5">
            <v>0.23123647444225001</v>
          </cell>
          <cell r="H5">
            <v>0.96193855157479369</v>
          </cell>
          <cell r="I5">
            <v>6.3372828869383044E-2</v>
          </cell>
          <cell r="J5">
            <v>1.943550100473626</v>
          </cell>
          <cell r="K5">
            <v>5.3346935856045212E-2</v>
          </cell>
          <cell r="L5">
            <v>0.44974196050316528</v>
          </cell>
        </row>
        <row r="6">
          <cell r="C6">
            <v>2.418765595129778</v>
          </cell>
          <cell r="D6">
            <v>5.3297264547520804</v>
          </cell>
          <cell r="E6">
            <v>0.25614288329081059</v>
          </cell>
          <cell r="F6">
            <v>1.0912282569651801</v>
          </cell>
          <cell r="G6">
            <v>-14.353166860521981</v>
          </cell>
          <cell r="H6">
            <v>1.0462743271384589</v>
          </cell>
          <cell r="I6">
            <v>0.20407373955168939</v>
          </cell>
          <cell r="J6">
            <v>2.1034740468637421</v>
          </cell>
          <cell r="K6">
            <v>7.7970094607071452E-2</v>
          </cell>
          <cell r="L6">
            <v>0.69111919301540425</v>
          </cell>
        </row>
        <row r="7">
          <cell r="C7">
            <v>0.99887649605902984</v>
          </cell>
          <cell r="D7">
            <v>2.456736300102746</v>
          </cell>
          <cell r="E7">
            <v>2.7021205609745219E-2</v>
          </cell>
          <cell r="F7">
            <v>0.47103608083285708</v>
          </cell>
          <cell r="G7">
            <v>0.1085658281314755</v>
          </cell>
          <cell r="H7">
            <v>-5.8867752175367798</v>
          </cell>
          <cell r="I7">
            <v>0.15068827374167101</v>
          </cell>
          <cell r="J7">
            <v>0.79108365810171288</v>
          </cell>
          <cell r="K7">
            <v>1.205617722018538E-2</v>
          </cell>
          <cell r="L7">
            <v>0.19707311318013279</v>
          </cell>
        </row>
        <row r="8">
          <cell r="C8">
            <v>1.3330298778354901</v>
          </cell>
          <cell r="D8">
            <v>3.51682736680341</v>
          </cell>
          <cell r="E8">
            <v>0.2022315355692145</v>
          </cell>
          <cell r="F8">
            <v>0.58469586777778004</v>
          </cell>
          <cell r="G8">
            <v>0.39898336555776232</v>
          </cell>
          <cell r="H8">
            <v>2.8392232573780132</v>
          </cell>
          <cell r="I8">
            <v>-12.548845639596029</v>
          </cell>
          <cell r="J8">
            <v>1.513092178644087</v>
          </cell>
          <cell r="K8">
            <v>0.14862967670071581</v>
          </cell>
          <cell r="L8">
            <v>0.43458158156939458</v>
          </cell>
        </row>
        <row r="9">
          <cell r="C9">
            <v>1.904971877082815</v>
          </cell>
          <cell r="D9">
            <v>4.1962589154498859</v>
          </cell>
          <cell r="E9">
            <v>3.3208431634183501E-2</v>
          </cell>
          <cell r="F9">
            <v>0.89545448396513483</v>
          </cell>
          <cell r="G9">
            <v>0.20536464042783051</v>
          </cell>
          <cell r="H9">
            <v>0.74432626429852955</v>
          </cell>
          <cell r="I9">
            <v>7.5559005102443969E-2</v>
          </cell>
          <cell r="J9">
            <v>-8.2143421993062624</v>
          </cell>
          <cell r="K9">
            <v>1.9858392961146349E-2</v>
          </cell>
          <cell r="L9">
            <v>0.30880958747032228</v>
          </cell>
        </row>
        <row r="10">
          <cell r="C10">
            <v>2.7905450580677549</v>
          </cell>
          <cell r="D10">
            <v>7.7093186691657589</v>
          </cell>
          <cell r="E10">
            <v>2.966356249566807</v>
          </cell>
          <cell r="F10">
            <v>6.4402611042937226</v>
          </cell>
          <cell r="G10">
            <v>1.994632048536561</v>
          </cell>
          <cell r="H10">
            <v>2.9723282853463089</v>
          </cell>
          <cell r="I10">
            <v>1.9447894864078961</v>
          </cell>
          <cell r="J10">
            <v>5.2034372394414143</v>
          </cell>
          <cell r="K10">
            <v>-36.788528502691918</v>
          </cell>
          <cell r="L10">
            <v>2.2850538628348369</v>
          </cell>
        </row>
        <row r="11">
          <cell r="C11">
            <v>2.5447501275542912</v>
          </cell>
          <cell r="D11">
            <v>5.5102915848492806</v>
          </cell>
          <cell r="E11">
            <v>0.14479033224386231</v>
          </cell>
          <cell r="F11">
            <v>1.429288823684514</v>
          </cell>
          <cell r="G11">
            <v>0.46542561237006919</v>
          </cell>
          <cell r="H11">
            <v>1.2790193700402861</v>
          </cell>
          <cell r="I11">
            <v>0.14969282153574109</v>
          </cell>
          <cell r="J11">
            <v>2.13009802160121</v>
          </cell>
          <cell r="K11">
            <v>6.015324146091143E-2</v>
          </cell>
          <cell r="L11">
            <v>-13.57860426438191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imates"/>
      <sheetName val="estimates_step1"/>
      <sheetName val="elasticities"/>
    </sheetNames>
    <sheetDataSet>
      <sheetData sheetId="0">
        <row r="1">
          <cell r="B1" t="str">
            <v>coeficient</v>
          </cell>
          <cell r="C1" t="str">
            <v>var. name</v>
          </cell>
          <cell r="D1" t="str">
            <v>coefficient</v>
          </cell>
          <cell r="E1" t="str">
            <v>s.e.</v>
          </cell>
          <cell r="F1" t="str">
            <v>t-stat</v>
          </cell>
          <cell r="G1" t="str">
            <v>sig</v>
          </cell>
        </row>
        <row r="2">
          <cell r="A2">
            <v>0</v>
          </cell>
          <cell r="B2" t="str">
            <v>betaBar</v>
          </cell>
          <cell r="C2" t="str">
            <v>brand_Aquafresh</v>
          </cell>
          <cell r="D2">
            <v>0.18638583086000959</v>
          </cell>
          <cell r="E2">
            <v>0.70493545425228576</v>
          </cell>
          <cell r="F2">
            <v>0.26440127211037517</v>
          </cell>
          <cell r="G2"/>
        </row>
        <row r="3">
          <cell r="A3">
            <v>1</v>
          </cell>
          <cell r="B3" t="str">
            <v>betaBar</v>
          </cell>
          <cell r="C3" t="str">
            <v>brand_Colgate</v>
          </cell>
          <cell r="D3">
            <v>0.18094709107889381</v>
          </cell>
          <cell r="E3">
            <v>0.3285021674155662</v>
          </cell>
          <cell r="F3">
            <v>0.55082464905015271</v>
          </cell>
          <cell r="G3"/>
        </row>
        <row r="4">
          <cell r="A4">
            <v>2</v>
          </cell>
          <cell r="B4" t="str">
            <v>betaBar</v>
          </cell>
          <cell r="C4" t="str">
            <v>brand_Sensodyne</v>
          </cell>
          <cell r="D4">
            <v>1.126658571056921</v>
          </cell>
          <cell r="E4">
            <v>11.4813025174887</v>
          </cell>
          <cell r="F4">
            <v>9.8129856724945383E-2</v>
          </cell>
          <cell r="G4"/>
        </row>
        <row r="5">
          <cell r="A5">
            <v>3</v>
          </cell>
          <cell r="B5" t="str">
            <v>betaBar</v>
          </cell>
          <cell r="C5" t="str">
            <v>mint</v>
          </cell>
          <cell r="D5">
            <v>17.961134159069751</v>
          </cell>
          <cell r="E5">
            <v>62279.208346196952</v>
          </cell>
          <cell r="F5">
            <v>2.8839695680182072E-4</v>
          </cell>
          <cell r="G5"/>
        </row>
        <row r="6">
          <cell r="A6">
            <v>4</v>
          </cell>
          <cell r="B6" t="str">
            <v>betaBar</v>
          </cell>
          <cell r="C6" t="str">
            <v>white</v>
          </cell>
          <cell r="D6">
            <v>0.89511400774995964</v>
          </cell>
          <cell r="E6">
            <v>3.7151925007347129</v>
          </cell>
          <cell r="F6">
            <v>0.24093341262207621</v>
          </cell>
          <cell r="G6"/>
        </row>
        <row r="7">
          <cell r="A7">
            <v>5</v>
          </cell>
          <cell r="B7" t="str">
            <v>betaBar</v>
          </cell>
          <cell r="C7" t="str">
            <v>fluoride</v>
          </cell>
          <cell r="D7">
            <v>0.79331334008754084</v>
          </cell>
          <cell r="E7">
            <v>3.7595546994548839</v>
          </cell>
          <cell r="F7">
            <v>0.21101258087894481</v>
          </cell>
          <cell r="G7"/>
        </row>
        <row r="8">
          <cell r="A8">
            <v>6</v>
          </cell>
          <cell r="B8" t="str">
            <v>betaBar</v>
          </cell>
          <cell r="C8" t="str">
            <v>kids</v>
          </cell>
          <cell r="D8">
            <v>-2.12763018518066</v>
          </cell>
          <cell r="E8">
            <v>0</v>
          </cell>
          <cell r="F8" t="str">
            <v>-inf</v>
          </cell>
          <cell r="G8" t="str">
            <v>***</v>
          </cell>
        </row>
        <row r="9">
          <cell r="A9">
            <v>7</v>
          </cell>
          <cell r="B9" t="str">
            <v>betaBar</v>
          </cell>
          <cell r="C9" t="str">
            <v>sizeNorm</v>
          </cell>
          <cell r="D9">
            <v>-0.43375747396776859</v>
          </cell>
          <cell r="E9">
            <v>1.7945816797348211</v>
          </cell>
          <cell r="F9">
            <v>-0.24170394631013031</v>
          </cell>
          <cell r="G9"/>
        </row>
        <row r="10">
          <cell r="A10">
            <v>8</v>
          </cell>
          <cell r="B10" t="str">
            <v>betaBar</v>
          </cell>
          <cell r="C10" t="str">
            <v>discount</v>
          </cell>
          <cell r="D10">
            <v>-1.460358086325382</v>
          </cell>
          <cell r="E10">
            <v>0.94467927190265399</v>
          </cell>
          <cell r="F10">
            <v>-1.545877134981603</v>
          </cell>
          <cell r="G10"/>
        </row>
        <row r="11">
          <cell r="A11">
            <v>9</v>
          </cell>
          <cell r="B11" t="str">
            <v>betaBar</v>
          </cell>
          <cell r="C11" t="str">
            <v>familypack</v>
          </cell>
          <cell r="D11">
            <v>-0.34769991872998501</v>
          </cell>
          <cell r="E11">
            <v>0.54053390325732276</v>
          </cell>
          <cell r="F11">
            <v>-0.64325274813421174</v>
          </cell>
          <cell r="G11"/>
        </row>
        <row r="12">
          <cell r="A12">
            <v>10</v>
          </cell>
          <cell r="B12" t="str">
            <v>betaBar</v>
          </cell>
          <cell r="C12" t="str">
            <v>priceperoz</v>
          </cell>
          <cell r="D12">
            <v>-16.776832080297989</v>
          </cell>
          <cell r="E12">
            <v>7.6876927965657833</v>
          </cell>
          <cell r="F12">
            <v>-2.1822974101921022</v>
          </cell>
          <cell r="G12" t="str">
            <v>**</v>
          </cell>
        </row>
        <row r="13">
          <cell r="A13">
            <v>11</v>
          </cell>
          <cell r="B13" t="str">
            <v>betaO</v>
          </cell>
          <cell r="C13" t="str">
            <v>mint_purchase_InStore</v>
          </cell>
          <cell r="D13">
            <v>1.460762348970327</v>
          </cell>
          <cell r="E13">
            <v>91131.634995919812</v>
          </cell>
          <cell r="F13">
            <v>1.6029146728638508E-5</v>
          </cell>
          <cell r="G13"/>
        </row>
        <row r="14">
          <cell r="A14">
            <v>12</v>
          </cell>
          <cell r="B14" t="str">
            <v>betaO</v>
          </cell>
          <cell r="C14" t="str">
            <v>fluoride_purchase_InStore</v>
          </cell>
          <cell r="D14">
            <v>1.835274020112757E-3</v>
          </cell>
          <cell r="E14">
            <v>1.787028999111534</v>
          </cell>
          <cell r="F14">
            <v>1.026997335256008E-3</v>
          </cell>
          <cell r="G14"/>
        </row>
        <row r="15">
          <cell r="A15">
            <v>13</v>
          </cell>
          <cell r="B15" t="str">
            <v>betaO</v>
          </cell>
          <cell r="C15" t="str">
            <v>kids_purchase_InStore</v>
          </cell>
          <cell r="D15">
            <v>-0.64691669345652525</v>
          </cell>
          <cell r="E15">
            <v>0</v>
          </cell>
          <cell r="F15" t="str">
            <v>-inf</v>
          </cell>
          <cell r="G15" t="str">
            <v>***</v>
          </cell>
        </row>
        <row r="16">
          <cell r="A16">
            <v>14</v>
          </cell>
          <cell r="B16" t="str">
            <v>betaO</v>
          </cell>
          <cell r="C16" t="str">
            <v>sizeNorm_purchase_InStore</v>
          </cell>
          <cell r="D16">
            <v>-4.9713580131144266E-3</v>
          </cell>
          <cell r="E16">
            <v>6.0670323927322816</v>
          </cell>
          <cell r="F16">
            <v>-8.1940522009897837E-4</v>
          </cell>
          <cell r="G16"/>
        </row>
        <row r="17">
          <cell r="A17">
            <v>15</v>
          </cell>
          <cell r="B17" t="str">
            <v>betaU</v>
          </cell>
          <cell r="C17" t="str">
            <v>brand_Aquafresh</v>
          </cell>
          <cell r="D17">
            <v>7.3142536761080009E-3</v>
          </cell>
          <cell r="E17">
            <v>13.99710123428102</v>
          </cell>
          <cell r="F17">
            <v>5.2255488859323843E-4</v>
          </cell>
          <cell r="G17"/>
        </row>
        <row r="18">
          <cell r="A18">
            <v>16</v>
          </cell>
          <cell r="B18" t="str">
            <v>betaU</v>
          </cell>
          <cell r="C18" t="str">
            <v>brand_Colgate</v>
          </cell>
          <cell r="D18">
            <v>-1.132792781115131E-3</v>
          </cell>
          <cell r="E18">
            <v>18.302343616945521</v>
          </cell>
          <cell r="F18">
            <v>-6.1893318409032429E-5</v>
          </cell>
          <cell r="G18"/>
        </row>
        <row r="19">
          <cell r="A19">
            <v>17</v>
          </cell>
          <cell r="B19" t="str">
            <v>betaU</v>
          </cell>
          <cell r="C19" t="str">
            <v>brand_Sensodyne</v>
          </cell>
          <cell r="D19">
            <v>3.0997508043132021E-3</v>
          </cell>
          <cell r="E19">
            <v>23.99863582077608</v>
          </cell>
          <cell r="F19">
            <v>1.2916362527697051E-4</v>
          </cell>
          <cell r="G19"/>
        </row>
      </sheetData>
      <sheetData sheetId="1"/>
      <sheetData sheetId="2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imates"/>
      <sheetName val="estimates_step1"/>
      <sheetName val="elasticities"/>
    </sheetNames>
    <sheetDataSet>
      <sheetData sheetId="0">
        <row r="1">
          <cell r="B1" t="str">
            <v>coeficient</v>
          </cell>
          <cell r="C1" t="str">
            <v>var. name</v>
          </cell>
          <cell r="D1" t="str">
            <v>coefficient</v>
          </cell>
          <cell r="E1" t="str">
            <v>s.e.</v>
          </cell>
          <cell r="F1" t="str">
            <v>t-stat</v>
          </cell>
          <cell r="G1" t="str">
            <v>sig</v>
          </cell>
        </row>
        <row r="2">
          <cell r="A2">
            <v>0</v>
          </cell>
          <cell r="B2" t="str">
            <v>betaBar</v>
          </cell>
          <cell r="C2" t="str">
            <v>brand_Aquafresh</v>
          </cell>
          <cell r="D2">
            <v>0.21936763040256591</v>
          </cell>
          <cell r="E2">
            <v>1.411830022393886</v>
          </cell>
          <cell r="F2">
            <v>0.1553782161613253</v>
          </cell>
          <cell r="G2"/>
        </row>
        <row r="3">
          <cell r="A3">
            <v>1</v>
          </cell>
          <cell r="B3" t="str">
            <v>betaBar</v>
          </cell>
          <cell r="C3" t="str">
            <v>brand_Colgate</v>
          </cell>
          <cell r="D3">
            <v>0.17780453950891201</v>
          </cell>
          <cell r="E3">
            <v>0.60753801859902934</v>
          </cell>
          <cell r="F3">
            <v>0.29266405404377133</v>
          </cell>
          <cell r="G3"/>
        </row>
        <row r="4">
          <cell r="A4">
            <v>2</v>
          </cell>
          <cell r="B4" t="str">
            <v>betaBar</v>
          </cell>
          <cell r="C4" t="str">
            <v>brand_Sensodyne</v>
          </cell>
          <cell r="D4">
            <v>16.401897424324069</v>
          </cell>
          <cell r="E4">
            <v>3.458418272607688</v>
          </cell>
          <cell r="F4">
            <v>4.7426008456625581</v>
          </cell>
          <cell r="G4" t="str">
            <v>***</v>
          </cell>
        </row>
        <row r="5">
          <cell r="A5">
            <v>3</v>
          </cell>
          <cell r="B5" t="str">
            <v>betaBar</v>
          </cell>
          <cell r="C5" t="str">
            <v>mint</v>
          </cell>
          <cell r="D5">
            <v>28.318289504671409</v>
          </cell>
          <cell r="E5">
            <v>4.3121213642977274</v>
          </cell>
          <cell r="F5">
            <v>6.5671364769862697</v>
          </cell>
          <cell r="G5" t="str">
            <v>***</v>
          </cell>
        </row>
        <row r="6">
          <cell r="A6">
            <v>4</v>
          </cell>
          <cell r="B6" t="str">
            <v>betaBar</v>
          </cell>
          <cell r="C6" t="str">
            <v>white</v>
          </cell>
          <cell r="D6">
            <v>15.644219065315429</v>
          </cell>
          <cell r="E6">
            <v>2.7180044879589729</v>
          </cell>
          <cell r="F6">
            <v>5.7557738166441057</v>
          </cell>
          <cell r="G6" t="str">
            <v>***</v>
          </cell>
        </row>
        <row r="7">
          <cell r="A7">
            <v>5</v>
          </cell>
          <cell r="B7" t="str">
            <v>betaBar</v>
          </cell>
          <cell r="C7" t="str">
            <v>fluoride</v>
          </cell>
          <cell r="D7">
            <v>15.36682168193096</v>
          </cell>
          <cell r="E7">
            <v>2.522417442627249</v>
          </cell>
          <cell r="F7">
            <v>6.0921009434209639</v>
          </cell>
          <cell r="G7" t="str">
            <v>***</v>
          </cell>
        </row>
        <row r="8">
          <cell r="A8">
            <v>6</v>
          </cell>
          <cell r="B8" t="str">
            <v>betaBar</v>
          </cell>
          <cell r="C8" t="str">
            <v>kids</v>
          </cell>
          <cell r="D8">
            <v>4.8712218054101113</v>
          </cell>
          <cell r="E8">
            <v>326.0889899853762</v>
          </cell>
          <cell r="F8">
            <v>1.4938320381895029E-2</v>
          </cell>
          <cell r="G8"/>
        </row>
        <row r="9">
          <cell r="A9">
            <v>7</v>
          </cell>
          <cell r="B9" t="str">
            <v>betaBar</v>
          </cell>
          <cell r="C9" t="str">
            <v>sizeNorm</v>
          </cell>
          <cell r="D9">
            <v>-0.24297291028594939</v>
          </cell>
          <cell r="E9">
            <v>0.43512570572273379</v>
          </cell>
          <cell r="F9">
            <v>-0.55839704961208159</v>
          </cell>
          <cell r="G9"/>
        </row>
        <row r="10">
          <cell r="A10">
            <v>8</v>
          </cell>
          <cell r="B10" t="str">
            <v>betaBar</v>
          </cell>
          <cell r="C10" t="str">
            <v>discount</v>
          </cell>
          <cell r="D10">
            <v>-2.406746270971496</v>
          </cell>
          <cell r="E10">
            <v>0.31381916112130631</v>
          </cell>
          <cell r="F10">
            <v>-7.6692138949449689</v>
          </cell>
          <cell r="G10" t="str">
            <v>***</v>
          </cell>
        </row>
        <row r="11">
          <cell r="A11">
            <v>9</v>
          </cell>
          <cell r="B11" t="str">
            <v>betaBar</v>
          </cell>
          <cell r="C11" t="str">
            <v>familypack</v>
          </cell>
          <cell r="D11">
            <v>-0.83932468517928704</v>
          </cell>
          <cell r="E11">
            <v>0.7693255191861178</v>
          </cell>
          <cell r="F11">
            <v>-1.0909877083854209</v>
          </cell>
          <cell r="G11"/>
        </row>
        <row r="12">
          <cell r="A12">
            <v>10</v>
          </cell>
          <cell r="B12" t="str">
            <v>betaBar</v>
          </cell>
          <cell r="C12" t="str">
            <v>priceperoz</v>
          </cell>
          <cell r="D12">
            <v>-26.14325371036335</v>
          </cell>
          <cell r="E12">
            <v>11.121508014523419</v>
          </cell>
          <cell r="F12">
            <v>-2.3506932401813909</v>
          </cell>
          <cell r="G12" t="str">
            <v>**</v>
          </cell>
        </row>
        <row r="13">
          <cell r="A13">
            <v>11</v>
          </cell>
          <cell r="B13" t="str">
            <v>betaO</v>
          </cell>
          <cell r="C13" t="str">
            <v>mint_purchase_InStore</v>
          </cell>
          <cell r="D13">
            <v>-0.74435144160696298</v>
          </cell>
          <cell r="E13">
            <v>1.969950550155513</v>
          </cell>
          <cell r="F13">
            <v>-0.37785285602636148</v>
          </cell>
          <cell r="G13"/>
        </row>
        <row r="14">
          <cell r="A14">
            <v>12</v>
          </cell>
          <cell r="B14" t="str">
            <v>betaO</v>
          </cell>
          <cell r="C14" t="str">
            <v>fluoride_purchase_InStore</v>
          </cell>
          <cell r="D14">
            <v>0.13919790668562959</v>
          </cell>
          <cell r="E14">
            <v>1.780952873841952</v>
          </cell>
          <cell r="F14">
            <v>7.8159230786014861E-2</v>
          </cell>
          <cell r="G14"/>
        </row>
        <row r="15">
          <cell r="A15">
            <v>13</v>
          </cell>
          <cell r="B15" t="str">
            <v>betaO</v>
          </cell>
          <cell r="C15" t="str">
            <v>kids_purchase_InStore</v>
          </cell>
          <cell r="D15">
            <v>9.4629310756597445</v>
          </cell>
          <cell r="E15">
            <v>348.75613048641918</v>
          </cell>
          <cell r="F15">
            <v>2.71333755838544E-2</v>
          </cell>
          <cell r="G15"/>
        </row>
        <row r="16">
          <cell r="A16">
            <v>14</v>
          </cell>
          <cell r="B16" t="str">
            <v>betaO</v>
          </cell>
          <cell r="C16" t="str">
            <v>sizeNorm_purchase_InStore</v>
          </cell>
          <cell r="D16">
            <v>-0.38422342605641008</v>
          </cell>
          <cell r="E16">
            <v>0.21296064596804229</v>
          </cell>
          <cell r="F16">
            <v>-1.804199195160537</v>
          </cell>
          <cell r="G16" t="str">
            <v>*</v>
          </cell>
        </row>
        <row r="17">
          <cell r="A17">
            <v>15</v>
          </cell>
          <cell r="B17" t="str">
            <v>betaU</v>
          </cell>
          <cell r="C17" t="str">
            <v>brand_Aquafresh</v>
          </cell>
          <cell r="D17">
            <v>1.058407050147751E-2</v>
          </cell>
          <cell r="E17">
            <v>26.89177624498728</v>
          </cell>
          <cell r="F17">
            <v>3.935801936270541E-4</v>
          </cell>
          <cell r="G17"/>
        </row>
        <row r="18">
          <cell r="A18">
            <v>16</v>
          </cell>
          <cell r="B18" t="str">
            <v>betaU</v>
          </cell>
          <cell r="C18" t="str">
            <v>brand_Colgate</v>
          </cell>
          <cell r="D18">
            <v>-2.0071041913739562E-3</v>
          </cell>
          <cell r="E18">
            <v>15.333375468506549</v>
          </cell>
          <cell r="F18">
            <v>-1.308977397375012E-4</v>
          </cell>
          <cell r="G18"/>
        </row>
        <row r="19">
          <cell r="A19">
            <v>17</v>
          </cell>
          <cell r="B19" t="str">
            <v>betaU</v>
          </cell>
          <cell r="C19" t="str">
            <v>brand_Sensodyne</v>
          </cell>
          <cell r="D19">
            <v>1.054447248376479E-2</v>
          </cell>
          <cell r="E19">
            <v>13.59494976839037</v>
          </cell>
          <cell r="F19">
            <v>7.756168771054792E-4</v>
          </cell>
          <cell r="G19"/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005516-77E1-4F35-A397-5700A5827AF6}">
  <dimension ref="A5:W61"/>
  <sheetViews>
    <sheetView topLeftCell="B25" zoomScale="115" zoomScaleNormal="115" workbookViewId="0">
      <selection activeCell="L14" sqref="L14"/>
    </sheetView>
  </sheetViews>
  <sheetFormatPr defaultRowHeight="15" x14ac:dyDescent="0.25"/>
  <cols>
    <col min="3" max="3" width="12.28515625" customWidth="1"/>
    <col min="4" max="4" width="14.85546875" customWidth="1"/>
    <col min="5" max="5" width="23.28515625" customWidth="1"/>
    <col min="8" max="8" width="10.5703125" customWidth="1"/>
  </cols>
  <sheetData>
    <row r="5" spans="2:23" x14ac:dyDescent="0.25">
      <c r="F5">
        <v>1</v>
      </c>
      <c r="G5">
        <v>2</v>
      </c>
      <c r="H5">
        <v>3</v>
      </c>
      <c r="I5">
        <v>4</v>
      </c>
      <c r="J5">
        <v>5</v>
      </c>
      <c r="K5">
        <v>6</v>
      </c>
      <c r="L5">
        <v>7</v>
      </c>
      <c r="M5">
        <v>8</v>
      </c>
      <c r="N5">
        <v>9</v>
      </c>
    </row>
    <row r="7" spans="2:23" x14ac:dyDescent="0.25">
      <c r="F7" s="1" t="str">
        <f>"\mc{\textbf{("&amp;F5&amp;")}}"</f>
        <v>\mc{\textbf{(1)}}</v>
      </c>
      <c r="G7" s="4" t="str">
        <f t="shared" ref="G7:N7" si="0">"\mc{\textbf{("&amp;G5&amp;")}}"</f>
        <v>\mc{\textbf{(2)}}</v>
      </c>
      <c r="H7" s="4" t="str">
        <f t="shared" si="0"/>
        <v>\mc{\textbf{(3)}}</v>
      </c>
      <c r="I7" s="4" t="str">
        <f t="shared" si="0"/>
        <v>\mc{\textbf{(4)}}</v>
      </c>
      <c r="J7" s="4" t="str">
        <f t="shared" si="0"/>
        <v>\mc{\textbf{(5)}}</v>
      </c>
      <c r="K7" s="4" t="str">
        <f t="shared" si="0"/>
        <v>\mc{\textbf{(6)}}</v>
      </c>
      <c r="L7" s="4" t="str">
        <f t="shared" si="0"/>
        <v>\mc{\textbf{(7)}}</v>
      </c>
      <c r="M7" s="4" t="str">
        <f t="shared" si="0"/>
        <v>\mc{\textbf{(8)}}</v>
      </c>
      <c r="N7" s="4" t="str">
        <f t="shared" si="0"/>
        <v>\mc{\textbf{(9)}}</v>
      </c>
    </row>
    <row r="9" spans="2:23" x14ac:dyDescent="0.25">
      <c r="F9" s="5" t="s">
        <v>13</v>
      </c>
      <c r="G9" s="5"/>
      <c r="H9" s="5"/>
      <c r="I9" s="5"/>
      <c r="J9" s="5"/>
      <c r="K9" s="5"/>
      <c r="L9" s="5"/>
      <c r="M9" s="5"/>
      <c r="N9" s="5"/>
      <c r="Q9" t="s">
        <v>16</v>
      </c>
      <c r="R9" t="s">
        <v>15</v>
      </c>
    </row>
    <row r="10" spans="2:23" x14ac:dyDescent="0.25">
      <c r="B10">
        <v>0</v>
      </c>
      <c r="D10" t="s">
        <v>4</v>
      </c>
      <c r="E10" t="str">
        <f ca="1">OFFSET('mod1'!$K$2,All!$B10,-1)</f>
        <v>brand_Aquafresh</v>
      </c>
      <c r="F10" s="1" t="str">
        <f ca="1">OFFSET('mod1'!$K$2,All!$B10,0)</f>
        <v>-0.630***</v>
      </c>
      <c r="G10" s="1" t="str">
        <f ca="1">OFFSET('mod2'!$K$2,All!$B10,0)</f>
        <v>-4.513***</v>
      </c>
      <c r="H10" s="1" t="str">
        <f ca="1">OFFSET('mod8'!$K$2,All!$B10,0)</f>
        <v>-9.613***</v>
      </c>
      <c r="I10" s="1" t="str">
        <f ca="1">OFFSET('mod3'!$K$2,All!$B10,0)</f>
        <v>0.275</v>
      </c>
      <c r="J10" s="1" t="str">
        <f ca="1">OFFSET('mod9'!$K$2,All!$B10,0)</f>
        <v>0.244</v>
      </c>
      <c r="K10" s="3" t="str">
        <f ca="1">OFFSET('mod4'!$K$2,All!$B10,0)</f>
        <v>-6.190***</v>
      </c>
      <c r="L10" s="3" t="str">
        <f ca="1">OFFSET('mod5'!$K$2,All!$B10,0)</f>
        <v>-1.256***</v>
      </c>
      <c r="M10" s="3" t="str">
        <f ca="1">OFFSET('mod6'!$K$2,All!$B10,0)</f>
        <v>0.186</v>
      </c>
      <c r="N10" s="3" t="str">
        <f ca="1">OFFSET('mod7'!$K$2,All!$B10,0)</f>
        <v>0.219</v>
      </c>
      <c r="Q10" s="3" t="str">
        <f ca="1">L10</f>
        <v>-1.256***</v>
      </c>
      <c r="R10" t="s">
        <v>60</v>
      </c>
      <c r="T10" s="2" t="s">
        <v>21</v>
      </c>
      <c r="U10" s="1" t="str">
        <f ca="1">I10</f>
        <v>0.275</v>
      </c>
      <c r="W10" s="4" t="s">
        <v>169</v>
      </c>
    </row>
    <row r="11" spans="2:23" x14ac:dyDescent="0.25">
      <c r="F11" s="1" t="str">
        <f ca="1">OFFSET('mod1'!$K$2,All!$B10,1)</f>
        <v>(0.047)</v>
      </c>
      <c r="G11" s="1" t="str">
        <f ca="1">OFFSET('mod2'!$K$2,All!$B10,1)</f>
        <v>(0.087)</v>
      </c>
      <c r="H11" s="1" t="str">
        <f ca="1">OFFSET('mod8'!$K$2,All!$B10,1)</f>
        <v>(1.457)</v>
      </c>
      <c r="I11" s="1" t="str">
        <f ca="1">OFFSET('mod3'!$K$2,All!$B10,1)</f>
        <v>(0.223)</v>
      </c>
      <c r="J11" s="1" t="str">
        <f ca="1">OFFSET('mod9'!$K$2,All!$B10,1)</f>
        <v>(0.242)</v>
      </c>
      <c r="K11" s="3" t="str">
        <f ca="1">OFFSET('mod4'!$K$2,All!$B10,1)</f>
        <v>(0.050)</v>
      </c>
      <c r="L11" s="3" t="str">
        <f ca="1">OFFSET('mod5'!$K$2,All!$B10,1)</f>
        <v>(0.052)</v>
      </c>
      <c r="M11" s="3" t="str">
        <f ca="1">OFFSET('mod6'!$K$2,All!$B10,1)</f>
        <v>(0.705)</v>
      </c>
      <c r="N11" s="3" t="str">
        <f ca="1">OFFSET('mod7'!$K$2,All!$B10,1)</f>
        <v>(1.412)</v>
      </c>
      <c r="Q11" s="3" t="str">
        <f t="shared" ref="Q11:Q31" ca="1" si="1">L11</f>
        <v>(0.052)</v>
      </c>
      <c r="R11" t="s">
        <v>61</v>
      </c>
      <c r="T11" s="2" t="s">
        <v>22</v>
      </c>
      <c r="U11" s="2" t="str">
        <f t="shared" ref="U11:U31" ca="1" si="2">I11</f>
        <v>(0.223)</v>
      </c>
      <c r="W11" s="4" t="s">
        <v>170</v>
      </c>
    </row>
    <row r="12" spans="2:23" x14ac:dyDescent="0.25">
      <c r="B12">
        <v>1</v>
      </c>
      <c r="D12" t="s">
        <v>4</v>
      </c>
      <c r="E12" t="str">
        <f ca="1">OFFSET('mod1'!$K$2,All!$B12,-1)</f>
        <v>brand_Colgate</v>
      </c>
      <c r="F12" s="1" t="str">
        <f ca="1">OFFSET('mod1'!$K$2,All!$B12,0)</f>
        <v>0.717***</v>
      </c>
      <c r="G12" s="1" t="str">
        <f ca="1">OFFSET('mod2'!$K$2,All!$B12,0)</f>
        <v>3.374***</v>
      </c>
      <c r="H12" s="1" t="str">
        <f ca="1">OFFSET('mod8'!$K$2,All!$B12,0)</f>
        <v>5.083***</v>
      </c>
      <c r="I12" s="1" t="str">
        <f ca="1">OFFSET('mod3'!$K$2,All!$B12,0)</f>
        <v>0.312</v>
      </c>
      <c r="J12" s="1" t="str">
        <f ca="1">OFFSET('mod9'!$K$2,All!$B12,0)</f>
        <v>0.200</v>
      </c>
      <c r="K12" s="3" t="str">
        <f ca="1">OFFSET('mod4'!$K$2,All!$B12,0)</f>
        <v>7.584***</v>
      </c>
      <c r="L12" s="3" t="str">
        <f ca="1">OFFSET('mod5'!$K$2,All!$B12,0)</f>
        <v>1.378***</v>
      </c>
      <c r="M12" s="3" t="str">
        <f ca="1">OFFSET('mod6'!$K$2,All!$B12,0)</f>
        <v>0.181</v>
      </c>
      <c r="N12" s="3" t="str">
        <f ca="1">OFFSET('mod7'!$K$2,All!$B12,0)</f>
        <v>0.178</v>
      </c>
      <c r="Q12" s="3" t="str">
        <f t="shared" ca="1" si="1"/>
        <v>1.378***</v>
      </c>
      <c r="R12" t="s">
        <v>62</v>
      </c>
      <c r="T12" s="2" t="s">
        <v>23</v>
      </c>
      <c r="U12" s="2" t="str">
        <f t="shared" ca="1" si="2"/>
        <v>0.312</v>
      </c>
      <c r="W12" s="4" t="s">
        <v>171</v>
      </c>
    </row>
    <row r="13" spans="2:23" x14ac:dyDescent="0.25">
      <c r="F13" s="1" t="str">
        <f ca="1">OFFSET('mod1'!$K$2,All!$B12,1)</f>
        <v>(0.036)</v>
      </c>
      <c r="G13" s="1" t="str">
        <f ca="1">OFFSET('mod2'!$K$2,All!$B12,1)</f>
        <v>(0.024)</v>
      </c>
      <c r="H13" s="1" t="str">
        <f ca="1">OFFSET('mod8'!$K$2,All!$B12,1)</f>
        <v>(0.949)</v>
      </c>
      <c r="I13" s="1" t="str">
        <f ca="1">OFFSET('mod3'!$K$2,All!$B12,1)</f>
        <v>(0.269)</v>
      </c>
      <c r="J13" s="1" t="str">
        <f ca="1">OFFSET('mod9'!$K$2,All!$B12,1)</f>
        <v>(0.189)</v>
      </c>
      <c r="K13" s="3" t="str">
        <f ca="1">OFFSET('mod4'!$K$2,All!$B12,1)</f>
        <v>(0.063)</v>
      </c>
      <c r="L13" s="3" t="str">
        <f ca="1">OFFSET('mod5'!$K$2,All!$B12,1)</f>
        <v>(0.081)</v>
      </c>
      <c r="M13" s="3" t="str">
        <f ca="1">OFFSET('mod6'!$K$2,All!$B12,1)</f>
        <v>(0.329)</v>
      </c>
      <c r="N13" s="3" t="str">
        <f ca="1">OFFSET('mod7'!$K$2,All!$B12,1)</f>
        <v>(0.608)</v>
      </c>
      <c r="Q13" s="3" t="str">
        <f t="shared" ca="1" si="1"/>
        <v>(0.081)</v>
      </c>
      <c r="R13" t="s">
        <v>63</v>
      </c>
      <c r="T13" s="2" t="s">
        <v>24</v>
      </c>
      <c r="U13" s="2" t="str">
        <f t="shared" ca="1" si="2"/>
        <v>(0.269)</v>
      </c>
      <c r="W13" s="4" t="s">
        <v>172</v>
      </c>
    </row>
    <row r="14" spans="2:23" x14ac:dyDescent="0.25">
      <c r="B14">
        <v>2</v>
      </c>
      <c r="D14" t="s">
        <v>4</v>
      </c>
      <c r="E14" t="str">
        <f ca="1">OFFSET('mod1'!$K$2,All!$B14,-1)</f>
        <v>brand_Sensodyne</v>
      </c>
      <c r="F14" s="1" t="str">
        <f ca="1">OFFSET('mod1'!$K$2,All!$B14,0)</f>
        <v>-0.041</v>
      </c>
      <c r="G14" s="1" t="str">
        <f ca="1">OFFSET('mod2'!$K$2,All!$B14,0)</f>
        <v>-1.715***</v>
      </c>
      <c r="H14" s="1" t="str">
        <f ca="1">OFFSET('mod8'!$K$2,All!$B14,0)</f>
        <v>-41.356***</v>
      </c>
      <c r="I14" s="1" t="str">
        <f ca="1">OFFSET('mod3'!$K$2,All!$B14,0)</f>
        <v>-1.656</v>
      </c>
      <c r="J14" s="1" t="str">
        <f ca="1">OFFSET('mod9'!$K$2,All!$B14,0)</f>
        <v>18.358***</v>
      </c>
      <c r="K14" s="3" t="str">
        <f ca="1">OFFSET('mod4'!$K$2,All!$B14,0)</f>
        <v>-5.530***</v>
      </c>
      <c r="L14" s="3" t="str">
        <f ca="1">OFFSET('mod5'!$K$2,All!$B14,0)</f>
        <v>-1.330***</v>
      </c>
      <c r="M14" s="3" t="str">
        <f ca="1">OFFSET('mod6'!$K$2,All!$B14,0)</f>
        <v>1.127</v>
      </c>
      <c r="N14" s="3" t="str">
        <f ca="1">OFFSET('mod7'!$K$2,All!$B14,0)</f>
        <v>16.402***</v>
      </c>
      <c r="Q14" s="3" t="str">
        <f t="shared" ca="1" si="1"/>
        <v>-1.330***</v>
      </c>
      <c r="R14" t="s">
        <v>64</v>
      </c>
      <c r="T14" s="2" t="s">
        <v>25</v>
      </c>
      <c r="U14" s="2" t="str">
        <f t="shared" ca="1" si="2"/>
        <v>-1.656</v>
      </c>
      <c r="W14" s="4" t="s">
        <v>173</v>
      </c>
    </row>
    <row r="15" spans="2:23" x14ac:dyDescent="0.25">
      <c r="F15" s="1" t="str">
        <f ca="1">OFFSET('mod1'!$K$2,All!$B14,1)</f>
        <v>(0.062)</v>
      </c>
      <c r="G15" s="1" t="str">
        <f ca="1">OFFSET('mod2'!$K$2,All!$B14,1)</f>
        <v>(0.039)</v>
      </c>
      <c r="H15" s="1" t="str">
        <f ca="1">OFFSET('mod8'!$K$2,All!$B14,1)</f>
        <v>(1.201)</v>
      </c>
      <c r="I15" s="1" t="str">
        <f ca="1">OFFSET('mod3'!$K$2,All!$B14,1)</f>
        <v>(14.607)</v>
      </c>
      <c r="J15" s="1" t="str">
        <f ca="1">OFFSET('mod9'!$K$2,All!$B14,1)</f>
        <v>(0.485)</v>
      </c>
      <c r="K15" s="3" t="str">
        <f ca="1">OFFSET('mod4'!$K$2,All!$B14,1)</f>
        <v>(0.036)</v>
      </c>
      <c r="L15" s="3" t="str">
        <f ca="1">OFFSET('mod5'!$K$2,All!$B14,1)</f>
        <v>(0.142)</v>
      </c>
      <c r="M15" s="3" t="str">
        <f ca="1">OFFSET('mod6'!$K$2,All!$B14,1)</f>
        <v>(11.481)</v>
      </c>
      <c r="N15" s="3" t="str">
        <f ca="1">OFFSET('mod7'!$K$2,All!$B14,1)</f>
        <v>(3.458)</v>
      </c>
      <c r="Q15" s="3" t="str">
        <f t="shared" ca="1" si="1"/>
        <v>(0.142)</v>
      </c>
      <c r="R15" t="s">
        <v>65</v>
      </c>
      <c r="T15" s="2" t="s">
        <v>26</v>
      </c>
      <c r="U15" s="2" t="str">
        <f t="shared" ca="1" si="2"/>
        <v>(14.607)</v>
      </c>
      <c r="W15" s="4" t="s">
        <v>174</v>
      </c>
    </row>
    <row r="16" spans="2:23" x14ac:dyDescent="0.25">
      <c r="B16">
        <v>3</v>
      </c>
      <c r="D16" t="s">
        <v>4</v>
      </c>
      <c r="E16" t="str">
        <f ca="1">OFFSET('mod1'!$K$2,All!$B16,-1)</f>
        <v>mint</v>
      </c>
      <c r="F16" s="1" t="str">
        <f ca="1">OFFSET('mod1'!$K$2,All!$B16,0)</f>
        <v>-0.041</v>
      </c>
      <c r="G16" s="1" t="str">
        <f ca="1">OFFSET('mod2'!$K$2,All!$B16,0)</f>
        <v>-0.938***</v>
      </c>
      <c r="H16" s="1" t="str">
        <f ca="1">OFFSET('mod8'!$K$2,All!$B16,0)</f>
        <v>-1.497</v>
      </c>
      <c r="I16" s="1" t="str">
        <f ca="1">OFFSET('mod3'!$K$2,All!$B16,0)</f>
        <v>10.542</v>
      </c>
      <c r="J16" s="1" t="str">
        <f ca="1">OFFSET('mod9'!$K$2,All!$B16,0)</f>
        <v>30.691***</v>
      </c>
      <c r="K16" s="3" t="str">
        <f ca="1">OFFSET('mod4'!$K$2,All!$B16,0)</f>
        <v>1.766***</v>
      </c>
      <c r="L16" s="3" t="str">
        <f ca="1">OFFSET('mod5'!$K$2,All!$B16,0)</f>
        <v>0.554***</v>
      </c>
      <c r="M16" s="3" t="str">
        <f ca="1">OFFSET('mod6'!$K$2,All!$B16,0)</f>
        <v>17.961</v>
      </c>
      <c r="N16" s="3" t="str">
        <f ca="1">OFFSET('mod7'!$K$2,All!$B16,0)</f>
        <v>28.318***</v>
      </c>
      <c r="Q16" s="3" t="str">
        <f t="shared" ca="1" si="1"/>
        <v>0.554***</v>
      </c>
      <c r="R16" t="s">
        <v>66</v>
      </c>
      <c r="T16" s="2" t="s">
        <v>27</v>
      </c>
      <c r="U16" s="2" t="str">
        <f t="shared" ca="1" si="2"/>
        <v>10.542</v>
      </c>
      <c r="W16" s="4" t="s">
        <v>175</v>
      </c>
    </row>
    <row r="17" spans="2:23" x14ac:dyDescent="0.25">
      <c r="F17" s="1" t="str">
        <f ca="1">OFFSET('mod1'!$K$2,All!$B16,1)</f>
        <v>(0.054)</v>
      </c>
      <c r="G17" s="1" t="str">
        <f ca="1">OFFSET('mod2'!$K$2,All!$B16,1)</f>
        <v>(0.052)</v>
      </c>
      <c r="H17" s="1" t="str">
        <f ca="1">OFFSET('mod8'!$K$2,All!$B16,1)</f>
        <v>(1.979)</v>
      </c>
      <c r="I17" s="1" t="str">
        <f ca="1">OFFSET('mod3'!$K$2,All!$B16,1)</f>
        <v>(763122.957)</v>
      </c>
      <c r="J17" s="1" t="str">
        <f ca="1">OFFSET('mod9'!$K$2,All!$B16,1)</f>
        <v>(0.289)</v>
      </c>
      <c r="K17" s="3" t="str">
        <f ca="1">OFFSET('mod4'!$K$2,All!$B16,1)</f>
        <v>(0.074)</v>
      </c>
      <c r="L17" s="3" t="str">
        <f ca="1">OFFSET('mod5'!$K$2,All!$B16,1)</f>
        <v>(0.045)</v>
      </c>
      <c r="M17" s="3" t="str">
        <f ca="1">OFFSET('mod6'!$K$2,All!$B16,1)</f>
        <v>(62279.208)</v>
      </c>
      <c r="N17" s="3" t="str">
        <f ca="1">OFFSET('mod7'!$K$2,All!$B16,1)</f>
        <v>(4.312)</v>
      </c>
      <c r="Q17" s="3" t="str">
        <f t="shared" ca="1" si="1"/>
        <v>(0.045)</v>
      </c>
      <c r="R17" t="s">
        <v>67</v>
      </c>
      <c r="T17" s="2" t="s">
        <v>28</v>
      </c>
      <c r="U17" s="2" t="str">
        <f t="shared" ca="1" si="2"/>
        <v>(763122.957)</v>
      </c>
      <c r="W17" s="4" t="s">
        <v>176</v>
      </c>
    </row>
    <row r="18" spans="2:23" x14ac:dyDescent="0.25">
      <c r="B18">
        <v>4</v>
      </c>
      <c r="D18" t="s">
        <v>4</v>
      </c>
      <c r="E18" t="str">
        <f ca="1">OFFSET('mod1'!$K$2,All!$B18,-1)</f>
        <v>white</v>
      </c>
      <c r="F18" s="1" t="str">
        <f ca="1">OFFSET('mod1'!$K$2,All!$B18,0)</f>
        <v>-1.395***</v>
      </c>
      <c r="G18" s="1" t="str">
        <f ca="1">OFFSET('mod2'!$K$2,All!$B18,0)</f>
        <v>-7.681***</v>
      </c>
      <c r="H18" s="1" t="str">
        <f ca="1">OFFSET('mod8'!$K$2,All!$B18,0)</f>
        <v>-54.649***</v>
      </c>
      <c r="I18" s="1" t="str">
        <f ca="1">OFFSET('mod3'!$K$2,All!$B18,0)</f>
        <v>-1.450***</v>
      </c>
      <c r="J18" s="1" t="str">
        <f ca="1">OFFSET('mod9'!$K$2,All!$B18,0)</f>
        <v>17.345***</v>
      </c>
      <c r="K18" s="3" t="str">
        <f ca="1">OFFSET('mod4'!$K$2,All!$B18,0)</f>
        <v>-14.115***</v>
      </c>
      <c r="L18" s="3" t="str">
        <f ca="1">OFFSET('mod5'!$K$2,All!$B18,0)</f>
        <v>-2.887***</v>
      </c>
      <c r="M18" s="3" t="str">
        <f ca="1">OFFSET('mod6'!$K$2,All!$B18,0)</f>
        <v>0.895</v>
      </c>
      <c r="N18" s="3" t="str">
        <f ca="1">OFFSET('mod7'!$K$2,All!$B18,0)</f>
        <v>15.644***</v>
      </c>
      <c r="Q18" s="3" t="str">
        <f t="shared" ca="1" si="1"/>
        <v>-2.887***</v>
      </c>
      <c r="R18" t="s">
        <v>68</v>
      </c>
      <c r="T18" s="2" t="s">
        <v>29</v>
      </c>
      <c r="U18" s="2" t="str">
        <f t="shared" ca="1" si="2"/>
        <v>-1.450***</v>
      </c>
      <c r="W18" s="4" t="s">
        <v>177</v>
      </c>
    </row>
    <row r="19" spans="2:23" x14ac:dyDescent="0.25">
      <c r="F19" s="1" t="str">
        <f ca="1">OFFSET('mod1'!$K$2,All!$B18,1)</f>
        <v>(0.056)</v>
      </c>
      <c r="G19" s="1" t="str">
        <f ca="1">OFFSET('mod2'!$K$2,All!$B18,1)</f>
        <v>(0.057)</v>
      </c>
      <c r="H19" s="1" t="str">
        <f ca="1">OFFSET('mod8'!$K$2,All!$B18,1)</f>
        <v>(2.091)</v>
      </c>
      <c r="I19" s="1" t="str">
        <f ca="1">OFFSET('mod3'!$K$2,All!$B18,1)</f>
        <v>(0.196)</v>
      </c>
      <c r="J19" s="1" t="str">
        <f ca="1">OFFSET('mod9'!$K$2,All!$B18,1)</f>
        <v>(0.152)</v>
      </c>
      <c r="K19" s="3" t="str">
        <f ca="1">OFFSET('mod4'!$K$2,All!$B18,1)</f>
        <v>(0.047)</v>
      </c>
      <c r="L19" s="3" t="str">
        <f ca="1">OFFSET('mod5'!$K$2,All!$B18,1)</f>
        <v>(0.061)</v>
      </c>
      <c r="M19" s="3" t="str">
        <f ca="1">OFFSET('mod6'!$K$2,All!$B18,1)</f>
        <v>(3.715)</v>
      </c>
      <c r="N19" s="3" t="str">
        <f ca="1">OFFSET('mod7'!$K$2,All!$B18,1)</f>
        <v>(2.718)</v>
      </c>
      <c r="Q19" s="3" t="str">
        <f t="shared" ca="1" si="1"/>
        <v>(0.061)</v>
      </c>
      <c r="R19" t="s">
        <v>69</v>
      </c>
      <c r="T19" s="2" t="s">
        <v>30</v>
      </c>
      <c r="U19" s="2" t="str">
        <f t="shared" ca="1" si="2"/>
        <v>(0.196)</v>
      </c>
      <c r="W19" s="4" t="s">
        <v>178</v>
      </c>
    </row>
    <row r="20" spans="2:23" x14ac:dyDescent="0.25">
      <c r="B20">
        <v>5</v>
      </c>
      <c r="D20" t="s">
        <v>4</v>
      </c>
      <c r="E20" t="str">
        <f ca="1">OFFSET('mod1'!$K$2,All!$B20,-1)</f>
        <v>fluoride</v>
      </c>
      <c r="F20" s="1" t="str">
        <f ca="1">OFFSET('mod1'!$K$2,All!$B20,0)</f>
        <v>-0.306***</v>
      </c>
      <c r="G20" s="1" t="str">
        <f ca="1">OFFSET('mod2'!$K$2,All!$B20,0)</f>
        <v>-2.058***</v>
      </c>
      <c r="H20" s="1" t="str">
        <f ca="1">OFFSET('mod8'!$K$2,All!$B20,0)</f>
        <v>-40.968***</v>
      </c>
      <c r="I20" s="1" t="str">
        <f ca="1">OFFSET('mod3'!$K$2,All!$B20,0)</f>
        <v>-1.379***</v>
      </c>
      <c r="J20" s="1" t="str">
        <f ca="1">OFFSET('mod9'!$K$2,All!$B20,0)</f>
        <v>17.102***</v>
      </c>
      <c r="K20" s="3" t="str">
        <f ca="1">OFFSET('mod4'!$K$2,All!$B20,0)</f>
        <v>-8.393***</v>
      </c>
      <c r="L20" s="3" t="str">
        <f ca="1">OFFSET('mod5'!$K$2,All!$B20,0)</f>
        <v>-0.767***</v>
      </c>
      <c r="M20" s="3" t="str">
        <f ca="1">OFFSET('mod6'!$K$2,All!$B20,0)</f>
        <v>0.793</v>
      </c>
      <c r="N20" s="3" t="str">
        <f ca="1">OFFSET('mod7'!$K$2,All!$B20,0)</f>
        <v>15.367***</v>
      </c>
      <c r="Q20" s="3" t="str">
        <f t="shared" ca="1" si="1"/>
        <v>-0.767***</v>
      </c>
      <c r="R20" t="s">
        <v>70</v>
      </c>
      <c r="T20" s="2" t="s">
        <v>31</v>
      </c>
      <c r="U20" s="2" t="str">
        <f t="shared" ca="1" si="2"/>
        <v>-1.379***</v>
      </c>
      <c r="W20" s="4" t="s">
        <v>179</v>
      </c>
    </row>
    <row r="21" spans="2:23" x14ac:dyDescent="0.25">
      <c r="F21" s="1" t="str">
        <f ca="1">OFFSET('mod1'!$K$2,All!$B20,1)</f>
        <v>(0.050)</v>
      </c>
      <c r="G21" s="1" t="str">
        <f ca="1">OFFSET('mod2'!$K$2,All!$B20,1)</f>
        <v>(0.026)</v>
      </c>
      <c r="H21" s="1" t="str">
        <f ca="1">OFFSET('mod8'!$K$2,All!$B20,1)</f>
        <v>(1.538)</v>
      </c>
      <c r="I21" s="1" t="str">
        <f ca="1">OFFSET('mod3'!$K$2,All!$B20,1)</f>
        <v>(0.316)</v>
      </c>
      <c r="J21" s="1" t="str">
        <f ca="1">OFFSET('mod9'!$K$2,All!$B20,1)</f>
        <v>(0.134)</v>
      </c>
      <c r="K21" s="3" t="str">
        <f ca="1">OFFSET('mod4'!$K$2,All!$B20,1)</f>
        <v>(0.026)</v>
      </c>
      <c r="L21" s="3" t="str">
        <f ca="1">OFFSET('mod5'!$K$2,All!$B20,1)</f>
        <v>(0.025)</v>
      </c>
      <c r="M21" s="3" t="str">
        <f ca="1">OFFSET('mod6'!$K$2,All!$B20,1)</f>
        <v>(3.760)</v>
      </c>
      <c r="N21" s="3" t="str">
        <f ca="1">OFFSET('mod7'!$K$2,All!$B20,1)</f>
        <v>(2.522)</v>
      </c>
      <c r="Q21" s="3" t="str">
        <f t="shared" ca="1" si="1"/>
        <v>(0.025)</v>
      </c>
      <c r="R21" t="s">
        <v>71</v>
      </c>
      <c r="T21" s="2" t="s">
        <v>32</v>
      </c>
      <c r="U21" s="2" t="str">
        <f t="shared" ca="1" si="2"/>
        <v>(0.316)</v>
      </c>
      <c r="W21" s="4" t="s">
        <v>180</v>
      </c>
    </row>
    <row r="22" spans="2:23" x14ac:dyDescent="0.25">
      <c r="B22">
        <v>6</v>
      </c>
      <c r="D22" t="s">
        <v>4</v>
      </c>
      <c r="E22" t="str">
        <f ca="1">OFFSET('mod1'!$K$2,All!$B22,-1)</f>
        <v>kids</v>
      </c>
      <c r="F22" s="1" t="str">
        <f ca="1">OFFSET('mod1'!$K$2,All!$B22,0)</f>
        <v>-1.181***</v>
      </c>
      <c r="G22" s="1" t="str">
        <f ca="1">OFFSET('mod2'!$K$2,All!$B22,0)</f>
        <v>-11.994***</v>
      </c>
      <c r="H22" s="1" t="str">
        <f ca="1">OFFSET('mod8'!$K$2,All!$B22,0)</f>
        <v>-32.393***</v>
      </c>
      <c r="I22" s="1" t="str">
        <f ca="1">OFFSET('mod3'!$K$2,All!$B22,0)</f>
        <v>0.009</v>
      </c>
      <c r="J22" s="1" t="str">
        <f ca="1">OFFSET('mod9'!$K$2,All!$B22,0)</f>
        <v>15.447***</v>
      </c>
      <c r="K22" s="3" t="str">
        <f ca="1">OFFSET('mod4'!$K$2,All!$B22,0)</f>
        <v>-11.972***</v>
      </c>
      <c r="L22" s="3" t="str">
        <f ca="1">OFFSET('mod5'!$K$2,All!$B22,0)</f>
        <v>-1.993***</v>
      </c>
      <c r="M22" s="3" t="str">
        <f ca="1">OFFSET('mod6'!$K$2,All!$B22,0)</f>
        <v>-2.128***</v>
      </c>
      <c r="N22" s="3" t="str">
        <f ca="1">OFFSET('mod7'!$K$2,All!$B22,0)</f>
        <v>4.871</v>
      </c>
      <c r="Q22" s="3" t="str">
        <f t="shared" ca="1" si="1"/>
        <v>-1.993***</v>
      </c>
      <c r="R22" t="s">
        <v>72</v>
      </c>
      <c r="T22" s="2" t="s">
        <v>33</v>
      </c>
      <c r="U22" s="2" t="str">
        <f t="shared" ca="1" si="2"/>
        <v>0.009</v>
      </c>
      <c r="W22" s="4" t="s">
        <v>181</v>
      </c>
    </row>
    <row r="23" spans="2:23" x14ac:dyDescent="0.25">
      <c r="F23" s="1" t="str">
        <f ca="1">OFFSET('mod1'!$K$2,All!$B22,1)</f>
        <v>(0.089)</v>
      </c>
      <c r="G23" s="1" t="str">
        <f ca="1">OFFSET('mod2'!$K$2,All!$B22,1)</f>
        <v>(0.022)</v>
      </c>
      <c r="H23" s="1" t="str">
        <f ca="1">OFFSET('mod8'!$K$2,All!$B22,1)</f>
        <v>(2.468)</v>
      </c>
      <c r="I23" s="1" t="str">
        <f ca="1">OFFSET('mod3'!$K$2,All!$B22,1)</f>
        <v>(978362.538)</v>
      </c>
      <c r="J23" s="1" t="str">
        <f ca="1">OFFSET('mod9'!$K$2,All!$B22,1)</f>
        <v>(0.478)</v>
      </c>
      <c r="K23" s="3" t="str">
        <f ca="1">OFFSET('mod4'!$K$2,All!$B22,1)</f>
        <v>(0.184)</v>
      </c>
      <c r="L23" s="3" t="str">
        <f ca="1">OFFSET('mod5'!$K$2,All!$B22,1)</f>
        <v>(0.164)</v>
      </c>
      <c r="M23" s="3" t="str">
        <f ca="1">OFFSET('mod6'!$K$2,All!$B22,1)</f>
        <v>(0.000)</v>
      </c>
      <c r="N23" s="3" t="str">
        <f ca="1">OFFSET('mod7'!$K$2,All!$B22,1)</f>
        <v>(326.089)</v>
      </c>
      <c r="Q23" s="3" t="str">
        <f t="shared" ca="1" si="1"/>
        <v>(0.164)</v>
      </c>
      <c r="R23" t="s">
        <v>73</v>
      </c>
      <c r="T23" s="2" t="s">
        <v>34</v>
      </c>
      <c r="U23" s="2" t="str">
        <f t="shared" ca="1" si="2"/>
        <v>(978362.538)</v>
      </c>
      <c r="W23" s="4" t="s">
        <v>182</v>
      </c>
    </row>
    <row r="24" spans="2:23" x14ac:dyDescent="0.25">
      <c r="B24">
        <v>7</v>
      </c>
      <c r="D24" t="s">
        <v>4</v>
      </c>
      <c r="E24" t="str">
        <f ca="1">OFFSET('mod1'!$K$2,All!$B24,-1)</f>
        <v>sizeNorm</v>
      </c>
      <c r="F24" s="1" t="str">
        <f ca="1">OFFSET('mod1'!$K$2,All!$B24,0)</f>
        <v>-1.616***</v>
      </c>
      <c r="G24" s="1" t="str">
        <f ca="1">OFFSET('mod2'!$K$2,All!$B24,0)</f>
        <v>-9.112***</v>
      </c>
      <c r="H24" s="1" t="str">
        <f ca="1">OFFSET('mod8'!$K$2,All!$B24,0)</f>
        <v>-17.291***</v>
      </c>
      <c r="I24" s="1" t="str">
        <f ca="1">OFFSET('mod3'!$K$2,All!$B24,0)</f>
        <v>-0.306</v>
      </c>
      <c r="J24" s="1" t="str">
        <f ca="1">OFFSET('mod9'!$K$2,All!$B24,0)</f>
        <v>-0.401**</v>
      </c>
      <c r="K24" s="3" t="str">
        <f ca="1">OFFSET('mod4'!$K$2,All!$B24,0)</f>
        <v>-10.917***</v>
      </c>
      <c r="L24" s="3" t="str">
        <f ca="1">OFFSET('mod5'!$K$2,All!$B24,0)</f>
        <v>-3.354***</v>
      </c>
      <c r="M24" s="3" t="str">
        <f ca="1">OFFSET('mod6'!$K$2,All!$B24,0)</f>
        <v>-0.434</v>
      </c>
      <c r="N24" s="3" t="str">
        <f ca="1">OFFSET('mod7'!$K$2,All!$B24,0)</f>
        <v>-0.243</v>
      </c>
      <c r="Q24" s="3" t="str">
        <f t="shared" ca="1" si="1"/>
        <v>-3.354***</v>
      </c>
      <c r="R24" t="s">
        <v>74</v>
      </c>
      <c r="T24" s="2" t="s">
        <v>35</v>
      </c>
      <c r="U24" s="2" t="str">
        <f t="shared" ca="1" si="2"/>
        <v>-0.306</v>
      </c>
      <c r="W24" s="4" t="s">
        <v>183</v>
      </c>
    </row>
    <row r="25" spans="2:23" x14ac:dyDescent="0.25">
      <c r="F25" s="1" t="str">
        <f ca="1">OFFSET('mod1'!$K$2,All!$B24,1)</f>
        <v>(0.046)</v>
      </c>
      <c r="G25" s="1" t="str">
        <f ca="1">OFFSET('mod2'!$K$2,All!$B24,1)</f>
        <v>(0.075)</v>
      </c>
      <c r="H25" s="1" t="str">
        <f ca="1">OFFSET('mod8'!$K$2,All!$B24,1)</f>
        <v>(1.947)</v>
      </c>
      <c r="I25" s="1" t="str">
        <f ca="1">OFFSET('mod3'!$K$2,All!$B24,1)</f>
        <v>(0.685)</v>
      </c>
      <c r="J25" s="1" t="str">
        <f ca="1">OFFSET('mod9'!$K$2,All!$B24,1)</f>
        <v>(0.157)</v>
      </c>
      <c r="K25" s="3" t="str">
        <f ca="1">OFFSET('mod4'!$K$2,All!$B24,1)</f>
        <v>(0.040)</v>
      </c>
      <c r="L25" s="3" t="str">
        <f ca="1">OFFSET('mod5'!$K$2,All!$B24,1)</f>
        <v>(0.073)</v>
      </c>
      <c r="M25" s="3" t="str">
        <f ca="1">OFFSET('mod6'!$K$2,All!$B24,1)</f>
        <v>(1.795)</v>
      </c>
      <c r="N25" s="3" t="str">
        <f ca="1">OFFSET('mod7'!$K$2,All!$B24,1)</f>
        <v>(0.435)</v>
      </c>
      <c r="Q25" s="3" t="str">
        <f t="shared" ca="1" si="1"/>
        <v>(0.073)</v>
      </c>
      <c r="R25" t="s">
        <v>75</v>
      </c>
      <c r="T25" s="2" t="s">
        <v>36</v>
      </c>
      <c r="U25" s="2" t="str">
        <f t="shared" ca="1" si="2"/>
        <v>(0.685)</v>
      </c>
      <c r="W25" s="4" t="s">
        <v>184</v>
      </c>
    </row>
    <row r="26" spans="2:23" x14ac:dyDescent="0.25">
      <c r="B26">
        <v>8</v>
      </c>
      <c r="D26" t="s">
        <v>4</v>
      </c>
      <c r="E26" t="str">
        <f ca="1">OFFSET('mod1'!$K$2,All!$B26,-1)</f>
        <v>discount</v>
      </c>
      <c r="F26" s="1" t="str">
        <f ca="1">OFFSET('mod1'!$K$2,All!$B26,0)</f>
        <v>0.012</v>
      </c>
      <c r="G26" s="1" t="str">
        <f ca="1">OFFSET('mod2'!$K$2,All!$B26,0)</f>
        <v>3.128***</v>
      </c>
      <c r="H26" s="1" t="str">
        <f ca="1">OFFSET('mod8'!$K$2,All!$B26,0)</f>
        <v>2.838</v>
      </c>
      <c r="I26" s="1" t="str">
        <f ca="1">OFFSET('mod3'!$K$2,All!$B26,0)</f>
        <v>0.069</v>
      </c>
      <c r="J26" s="1" t="str">
        <f ca="1">OFFSET('mod9'!$K$2,All!$B26,0)</f>
        <v>-2.873***</v>
      </c>
      <c r="K26" s="3" t="str">
        <f ca="1">OFFSET('mod4'!$K$2,All!$B26,0)</f>
        <v>2.721***</v>
      </c>
      <c r="L26" s="3" t="str">
        <f ca="1">OFFSET('mod5'!$K$2,All!$B26,0)</f>
        <v>0.454***</v>
      </c>
      <c r="M26" s="3" t="str">
        <f ca="1">OFFSET('mod6'!$K$2,All!$B26,0)</f>
        <v>-1.460</v>
      </c>
      <c r="N26" s="3" t="str">
        <f ca="1">OFFSET('mod7'!$K$2,All!$B26,0)</f>
        <v>-2.407***</v>
      </c>
      <c r="Q26" s="3" t="str">
        <f t="shared" ca="1" si="1"/>
        <v>0.454***</v>
      </c>
      <c r="R26" t="s">
        <v>76</v>
      </c>
      <c r="T26" s="2" t="s">
        <v>37</v>
      </c>
      <c r="U26" s="2" t="str">
        <f t="shared" ca="1" si="2"/>
        <v>0.069</v>
      </c>
      <c r="W26" s="4" t="s">
        <v>185</v>
      </c>
    </row>
    <row r="27" spans="2:23" x14ac:dyDescent="0.25">
      <c r="F27" s="1" t="str">
        <f ca="1">OFFSET('mod1'!$K$2,All!$B26,1)</f>
        <v>(0.039)</v>
      </c>
      <c r="G27" s="1" t="str">
        <f ca="1">OFFSET('mod2'!$K$2,All!$B26,1)</f>
        <v>(0.148)</v>
      </c>
      <c r="H27" s="1" t="str">
        <f ca="1">OFFSET('mod8'!$K$2,All!$B26,1)</f>
        <v>(6.410)</v>
      </c>
      <c r="I27" s="1" t="str">
        <f ca="1">OFFSET('mod3'!$K$2,All!$B26,1)</f>
        <v>(5.380)</v>
      </c>
      <c r="J27" s="1" t="str">
        <f ca="1">OFFSET('mod9'!$K$2,All!$B26,1)</f>
        <v>(0.441)</v>
      </c>
      <c r="K27" s="3" t="str">
        <f ca="1">OFFSET('mod4'!$K$2,All!$B26,1)</f>
        <v>(0.037)</v>
      </c>
      <c r="L27" s="3" t="str">
        <f ca="1">OFFSET('mod5'!$K$2,All!$B26,1)</f>
        <v>(0.112)</v>
      </c>
      <c r="M27" s="3" t="str">
        <f ca="1">OFFSET('mod6'!$K$2,All!$B26,1)</f>
        <v>(0.945)</v>
      </c>
      <c r="N27" s="3" t="str">
        <f ca="1">OFFSET('mod7'!$K$2,All!$B26,1)</f>
        <v>(0.314)</v>
      </c>
      <c r="Q27" s="3" t="str">
        <f t="shared" ca="1" si="1"/>
        <v>(0.112)</v>
      </c>
      <c r="R27" t="s">
        <v>77</v>
      </c>
      <c r="T27" s="2" t="s">
        <v>38</v>
      </c>
      <c r="U27" s="2" t="str">
        <f t="shared" ca="1" si="2"/>
        <v>(5.380)</v>
      </c>
      <c r="W27" s="4" t="s">
        <v>186</v>
      </c>
    </row>
    <row r="28" spans="2:23" x14ac:dyDescent="0.25">
      <c r="B28">
        <v>9</v>
      </c>
      <c r="D28" t="s">
        <v>4</v>
      </c>
      <c r="E28" t="str">
        <f ca="1">OFFSET('mod1'!$K$2,All!$B28,-1)</f>
        <v>familypack</v>
      </c>
      <c r="F28" s="1" t="str">
        <f ca="1">OFFSET('mod1'!$K$2,All!$B28,0)</f>
        <v>0.197***</v>
      </c>
      <c r="G28" s="1" t="str">
        <f ca="1">OFFSET('mod2'!$K$2,All!$B28,0)</f>
        <v>0.969***</v>
      </c>
      <c r="H28" s="1" t="str">
        <f ca="1">OFFSET('mod8'!$K$2,All!$B28,0)</f>
        <v>2.820**</v>
      </c>
      <c r="I28" s="1" t="str">
        <f ca="1">OFFSET('mod3'!$K$2,All!$B28,0)</f>
        <v>0.035</v>
      </c>
      <c r="J28" s="1" t="str">
        <f ca="1">OFFSET('mod9'!$K$2,All!$B28,0)</f>
        <v>-1.084***</v>
      </c>
      <c r="K28" s="3" t="str">
        <f ca="1">OFFSET('mod4'!$K$2,All!$B28,0)</f>
        <v>3.566***</v>
      </c>
      <c r="L28" s="3" t="str">
        <f ca="1">OFFSET('mod5'!$K$2,All!$B28,0)</f>
        <v>0.463***</v>
      </c>
      <c r="M28" s="3" t="str">
        <f ca="1">OFFSET('mod6'!$K$2,All!$B28,0)</f>
        <v>-0.348</v>
      </c>
      <c r="N28" s="3" t="str">
        <f ca="1">OFFSET('mod7'!$K$2,All!$B28,0)</f>
        <v>-0.839</v>
      </c>
      <c r="Q28" s="3" t="str">
        <f t="shared" ca="1" si="1"/>
        <v>0.463***</v>
      </c>
      <c r="R28" t="s">
        <v>78</v>
      </c>
      <c r="T28" s="2" t="s">
        <v>39</v>
      </c>
      <c r="U28" s="2" t="str">
        <f t="shared" ca="1" si="2"/>
        <v>0.035</v>
      </c>
      <c r="W28" s="4" t="s">
        <v>187</v>
      </c>
    </row>
    <row r="29" spans="2:23" x14ac:dyDescent="0.25">
      <c r="F29" s="1" t="str">
        <f ca="1">OFFSET('mod1'!$K$2,All!$B28,1)</f>
        <v>(0.031)</v>
      </c>
      <c r="G29" s="1" t="str">
        <f ca="1">OFFSET('mod2'!$K$2,All!$B28,1)</f>
        <v>(0.099)</v>
      </c>
      <c r="H29" s="1" t="str">
        <f ca="1">OFFSET('mod8'!$K$2,All!$B28,1)</f>
        <v>(1.155)</v>
      </c>
      <c r="I29" s="1" t="str">
        <f ca="1">OFFSET('mod3'!$K$2,All!$B28,1)</f>
        <v>(0.620)</v>
      </c>
      <c r="J29" s="1" t="str">
        <f ca="1">OFFSET('mod9'!$K$2,All!$B28,1)</f>
        <v>(0.262)</v>
      </c>
      <c r="K29" s="3" t="str">
        <f ca="1">OFFSET('mod4'!$K$2,All!$B28,1)</f>
        <v>(0.135)</v>
      </c>
      <c r="L29" s="3" t="str">
        <f ca="1">OFFSET('mod5'!$K$2,All!$B28,1)</f>
        <v>(0.100)</v>
      </c>
      <c r="M29" s="3" t="str">
        <f ca="1">OFFSET('mod6'!$K$2,All!$B28,1)</f>
        <v>(0.541)</v>
      </c>
      <c r="N29" s="3" t="str">
        <f ca="1">OFFSET('mod7'!$K$2,All!$B28,1)</f>
        <v>(0.769)</v>
      </c>
      <c r="Q29" s="3" t="str">
        <f t="shared" ca="1" si="1"/>
        <v>(0.100)</v>
      </c>
      <c r="R29" t="s">
        <v>79</v>
      </c>
      <c r="T29" s="2" t="s">
        <v>40</v>
      </c>
      <c r="U29" s="2" t="str">
        <f t="shared" ca="1" si="2"/>
        <v>(0.620)</v>
      </c>
      <c r="W29" s="4" t="s">
        <v>188</v>
      </c>
    </row>
    <row r="30" spans="2:23" x14ac:dyDescent="0.25">
      <c r="B30">
        <v>10</v>
      </c>
      <c r="D30" t="s">
        <v>4</v>
      </c>
      <c r="E30" t="str">
        <f ca="1">OFFSET('mod1'!$K$2,All!$B30,-1)</f>
        <v>priceperoz</v>
      </c>
      <c r="F30" s="1" t="str">
        <f ca="1">OFFSET('mod1'!$K$2,All!$B30,0)</f>
        <v>-15.678***</v>
      </c>
      <c r="G30" s="1" t="str">
        <f ca="1">OFFSET('mod2'!$K$2,All!$B30,0)</f>
        <v>-80.341***</v>
      </c>
      <c r="H30" s="1" t="str">
        <f ca="1">OFFSET('mod8'!$K$2,All!$B30,0)</f>
        <v>-94.697***</v>
      </c>
      <c r="I30" s="1" t="str">
        <f ca="1">OFFSET('mod3'!$K$2,All!$B30,0)</f>
        <v>-17.641</v>
      </c>
      <c r="J30" s="1" t="str">
        <f ca="1">OFFSET('mod9'!$K$2,All!$B30,0)</f>
        <v>-30.254***</v>
      </c>
      <c r="K30" s="3" t="str">
        <f ca="1">OFFSET('mod4'!$K$2,All!$B30,0)</f>
        <v>-45.574***</v>
      </c>
      <c r="L30" s="3" t="str">
        <f ca="1">OFFSET('mod5'!$K$2,All!$B30,0)</f>
        <v>-31.980***</v>
      </c>
      <c r="M30" s="3" t="str">
        <f ca="1">OFFSET('mod6'!$K$2,All!$B30,0)</f>
        <v>-16.777**</v>
      </c>
      <c r="N30" s="3" t="str">
        <f ca="1">OFFSET('mod7'!$K$2,All!$B30,0)</f>
        <v>-26.143**</v>
      </c>
      <c r="Q30" s="3" t="str">
        <f t="shared" ca="1" si="1"/>
        <v>-31.980***</v>
      </c>
      <c r="R30" t="s">
        <v>80</v>
      </c>
      <c r="T30" s="2" t="s">
        <v>41</v>
      </c>
      <c r="U30" s="2" t="str">
        <f t="shared" ca="1" si="2"/>
        <v>-17.641</v>
      </c>
      <c r="W30" s="4" t="s">
        <v>189</v>
      </c>
    </row>
    <row r="31" spans="2:23" x14ac:dyDescent="0.25">
      <c r="F31" s="1" t="str">
        <f ca="1">OFFSET('mod1'!$K$2,All!$B30,1)</f>
        <v>(0.790)</v>
      </c>
      <c r="G31" s="1" t="str">
        <f ca="1">OFFSET('mod2'!$K$2,All!$B30,1)</f>
        <v>(0.525)</v>
      </c>
      <c r="H31" s="1" t="str">
        <f ca="1">OFFSET('mod8'!$K$2,All!$B30,1)</f>
        <v>(21.797)</v>
      </c>
      <c r="I31" s="1" t="str">
        <f ca="1">OFFSET('mod3'!$K$2,All!$B30,1)</f>
        <v>(55.466)</v>
      </c>
      <c r="J31" s="1" t="str">
        <f ca="1">OFFSET('mod9'!$K$2,All!$B30,1)</f>
        <v>(3.925)</v>
      </c>
      <c r="K31" s="3" t="str">
        <f ca="1">OFFSET('mod4'!$K$2,All!$B30,1)</f>
        <v>(0.068)</v>
      </c>
      <c r="L31" s="3" t="str">
        <f ca="1">OFFSET('mod5'!$K$2,All!$B30,1)</f>
        <v>(1.718)</v>
      </c>
      <c r="M31" s="3" t="str">
        <f ca="1">OFFSET('mod6'!$K$2,All!$B30,1)</f>
        <v>(7.688)</v>
      </c>
      <c r="N31" s="3" t="str">
        <f ca="1">OFFSET('mod7'!$K$2,All!$B30,1)</f>
        <v>(11.122)</v>
      </c>
      <c r="Q31" s="3" t="str">
        <f t="shared" ca="1" si="1"/>
        <v>(1.718)</v>
      </c>
      <c r="R31" t="s">
        <v>81</v>
      </c>
      <c r="T31" s="2" t="s">
        <v>42</v>
      </c>
      <c r="U31" s="2" t="str">
        <f t="shared" ca="1" si="2"/>
        <v>(55.466)</v>
      </c>
      <c r="W31" s="4" t="s">
        <v>190</v>
      </c>
    </row>
    <row r="32" spans="2:23" x14ac:dyDescent="0.25">
      <c r="F32" s="1"/>
      <c r="G32" s="1"/>
      <c r="H32" s="1"/>
      <c r="I32" s="1"/>
      <c r="J32" s="1"/>
      <c r="K32" s="1"/>
      <c r="L32" s="1"/>
      <c r="M32" s="1"/>
      <c r="N32" s="1"/>
    </row>
    <row r="33" spans="1:23" x14ac:dyDescent="0.25">
      <c r="F33" s="5" t="s">
        <v>14</v>
      </c>
      <c r="G33" s="5"/>
      <c r="H33" s="5"/>
      <c r="I33" s="5"/>
      <c r="J33" s="5"/>
      <c r="K33" s="5"/>
      <c r="L33" s="5"/>
      <c r="M33" s="5"/>
      <c r="N33" s="5"/>
    </row>
    <row r="34" spans="1:23" x14ac:dyDescent="0.25">
      <c r="A34">
        <v>21</v>
      </c>
      <c r="B34">
        <v>11</v>
      </c>
      <c r="D34" t="s">
        <v>5</v>
      </c>
      <c r="E34" t="str">
        <f ca="1">OFFSET('mod2'!$K$2,All!$B34,-1)</f>
        <v>brand_Aquafresh</v>
      </c>
      <c r="F34" s="1"/>
      <c r="G34" s="1" t="str">
        <f ca="1">OFFSET('mod2'!$K$2,All!$B34,0)</f>
        <v>-3.157***</v>
      </c>
      <c r="H34" s="1" t="str">
        <f ca="1">OFFSET('mod8'!$K$2,All!$B34,0)</f>
        <v>1.560</v>
      </c>
      <c r="I34" s="1" t="str">
        <f ca="1">OFFSET('mod3'!$K$2,All!$B34,0)</f>
        <v>-0.004</v>
      </c>
      <c r="J34" s="1" t="str">
        <f ca="1">OFFSET('mod9'!$K$2,All!$B34,0)</f>
        <v>-0.007</v>
      </c>
      <c r="K34" s="3" t="str">
        <f ca="1">OFFSET('mod4'!$K$2,All!$A34,0)</f>
        <v>-0.169</v>
      </c>
      <c r="L34" s="3" t="str">
        <f ca="1">OFFSET('mod5'!$K$2,All!$A34,0)</f>
        <v>-0.100</v>
      </c>
      <c r="M34" s="3" t="str">
        <f ca="1">OFFSET('mod6'!$K$2,All!$A34,0)</f>
        <v>0.000</v>
      </c>
      <c r="N34" s="3">
        <f ca="1">OFFSET('mod7'!$K$2,All!$A34,0)</f>
        <v>0</v>
      </c>
      <c r="Q34" s="3" t="str">
        <f t="shared" ref="Q34:Q55" ca="1" si="3">L34</f>
        <v>-0.100</v>
      </c>
      <c r="R34" t="s">
        <v>82</v>
      </c>
      <c r="T34" s="2" t="s">
        <v>43</v>
      </c>
      <c r="U34" s="2" t="str">
        <f t="shared" ref="U34:U55" ca="1" si="4">I34</f>
        <v>-0.004</v>
      </c>
      <c r="W34" t="s">
        <v>191</v>
      </c>
    </row>
    <row r="35" spans="1:23" x14ac:dyDescent="0.25">
      <c r="F35" s="1"/>
      <c r="G35" s="1" t="str">
        <f ca="1">OFFSET('mod2'!$K$2,All!$B34,1)</f>
        <v>(0.027)</v>
      </c>
      <c r="H35" s="1" t="str">
        <f ca="1">OFFSET('mod8'!$K$2,All!$B34,1)</f>
        <v>(2.660)</v>
      </c>
      <c r="I35" s="1" t="str">
        <f ca="1">OFFSET('mod3'!$K$2,All!$B34,1)</f>
        <v>(39.074)</v>
      </c>
      <c r="J35" s="1" t="str">
        <f ca="1">OFFSET('mod9'!$K$2,All!$B34,1)</f>
        <v>(0.940)</v>
      </c>
      <c r="K35" s="3" t="str">
        <f ca="1">OFFSET('mod4'!$K$2,All!$A34,1)</f>
        <v>(0.326)</v>
      </c>
      <c r="L35" s="3" t="str">
        <f ca="1">OFFSET('mod5'!$K$2,All!$A34,1)</f>
        <v>(0.557)</v>
      </c>
      <c r="M35" s="3" t="str">
        <f ca="1">OFFSET('mod6'!$K$2,All!$A34,1)</f>
        <v>(0.000)</v>
      </c>
      <c r="N35" s="3">
        <f ca="1">OFFSET('mod7'!$K$2,All!$A34,1)</f>
        <v>0</v>
      </c>
      <c r="Q35" s="3" t="str">
        <f t="shared" ca="1" si="3"/>
        <v>(0.557)</v>
      </c>
      <c r="R35" t="s">
        <v>83</v>
      </c>
      <c r="T35" s="2" t="s">
        <v>44</v>
      </c>
      <c r="U35" s="2" t="str">
        <f t="shared" ca="1" si="4"/>
        <v>(39.074)</v>
      </c>
      <c r="W35" t="s">
        <v>192</v>
      </c>
    </row>
    <row r="36" spans="1:23" x14ac:dyDescent="0.25">
      <c r="A36">
        <f>A34+1</f>
        <v>22</v>
      </c>
      <c r="B36">
        <v>12</v>
      </c>
      <c r="D36" t="s">
        <v>5</v>
      </c>
      <c r="E36" t="str">
        <f ca="1">OFFSET('mod2'!$K$2,All!$B36,-1)</f>
        <v>brand_Colgate</v>
      </c>
      <c r="F36" s="1"/>
      <c r="G36" s="1" t="str">
        <f ca="1">OFFSET('mod2'!$K$2,All!$B36,0)</f>
        <v>1.177***</v>
      </c>
      <c r="H36" s="1" t="str">
        <f ca="1">OFFSET('mod8'!$K$2,All!$B36,0)</f>
        <v>-0.432</v>
      </c>
      <c r="I36" s="1" t="str">
        <f ca="1">OFFSET('mod3'!$K$2,All!$B36,0)</f>
        <v>0.003</v>
      </c>
      <c r="J36" s="1" t="str">
        <f ca="1">OFFSET('mod9'!$K$2,All!$B36,0)</f>
        <v>-0.022</v>
      </c>
      <c r="K36" s="3" t="str">
        <f ca="1">OFFSET('mod4'!$K$2,All!$A36,0)</f>
        <v>-0.101</v>
      </c>
      <c r="L36" s="3" t="str">
        <f ca="1">OFFSET('mod5'!$K$2,All!$A36,0)</f>
        <v>0.421</v>
      </c>
      <c r="M36" s="3" t="str">
        <f ca="1">OFFSET('mod6'!$K$2,All!$A36,0)</f>
        <v>0.000</v>
      </c>
      <c r="N36" s="3">
        <f ca="1">OFFSET('mod7'!$K$2,All!$A36,0)</f>
        <v>0</v>
      </c>
      <c r="Q36" s="3" t="str">
        <f t="shared" ca="1" si="3"/>
        <v>0.421</v>
      </c>
      <c r="R36" t="s">
        <v>84</v>
      </c>
      <c r="T36" s="2" t="s">
        <v>18</v>
      </c>
      <c r="U36" s="2" t="str">
        <f t="shared" ca="1" si="4"/>
        <v>0.003</v>
      </c>
      <c r="W36" t="s">
        <v>193</v>
      </c>
    </row>
    <row r="37" spans="1:23" x14ac:dyDescent="0.25">
      <c r="F37" s="1"/>
      <c r="G37" s="1" t="str">
        <f ca="1">OFFSET('mod2'!$K$2,All!$B36,1)</f>
        <v>(0.228)</v>
      </c>
      <c r="H37" s="1" t="str">
        <f ca="1">OFFSET('mod8'!$K$2,All!$B36,1)</f>
        <v>(4.530)</v>
      </c>
      <c r="I37" s="1" t="str">
        <f ca="1">OFFSET('mod3'!$K$2,All!$B36,1)</f>
        <v>(2.869)</v>
      </c>
      <c r="J37" s="1" t="str">
        <f ca="1">OFFSET('mod9'!$K$2,All!$B36,1)</f>
        <v>(1.407)</v>
      </c>
      <c r="K37" s="3" t="str">
        <f ca="1">OFFSET('mod4'!$K$2,All!$A36,1)</f>
        <v>(0.505)</v>
      </c>
      <c r="L37" s="3" t="str">
        <f ca="1">OFFSET('mod5'!$K$2,All!$A36,1)</f>
        <v>(0.409)</v>
      </c>
      <c r="M37" s="3" t="str">
        <f ca="1">OFFSET('mod6'!$K$2,All!$A36,1)</f>
        <v>(0.000)</v>
      </c>
      <c r="N37" s="3">
        <f ca="1">OFFSET('mod7'!$K$2,All!$A36,1)</f>
        <v>0</v>
      </c>
      <c r="Q37" s="3" t="str">
        <f t="shared" ca="1" si="3"/>
        <v>(0.409)</v>
      </c>
      <c r="R37" t="s">
        <v>85</v>
      </c>
      <c r="T37" s="2" t="s">
        <v>45</v>
      </c>
      <c r="U37" s="2" t="str">
        <f t="shared" ca="1" si="4"/>
        <v>(2.869)</v>
      </c>
      <c r="W37" t="s">
        <v>194</v>
      </c>
    </row>
    <row r="38" spans="1:23" x14ac:dyDescent="0.25">
      <c r="A38">
        <f>A36+1</f>
        <v>23</v>
      </c>
      <c r="B38">
        <v>13</v>
      </c>
      <c r="D38" t="s">
        <v>5</v>
      </c>
      <c r="E38" t="str">
        <f ca="1">OFFSET('mod2'!$K$2,All!$B38,-1)</f>
        <v>brand_Sensodyne</v>
      </c>
      <c r="F38" s="1"/>
      <c r="G38" s="1" t="str">
        <f ca="1">OFFSET('mod2'!$K$2,All!$B38,0)</f>
        <v>3.176***</v>
      </c>
      <c r="H38" s="1" t="str">
        <f ca="1">OFFSET('mod8'!$K$2,All!$B38,0)</f>
        <v>6.105</v>
      </c>
      <c r="I38" s="1" t="str">
        <f ca="1">OFFSET('mod3'!$K$2,All!$B38,0)</f>
        <v>0.083</v>
      </c>
      <c r="J38" s="1" t="str">
        <f ca="1">OFFSET('mod9'!$K$2,All!$B38,0)</f>
        <v>-0.136</v>
      </c>
      <c r="K38" s="3" t="str">
        <f ca="1">OFFSET('mod4'!$K$2,All!$A38,0)</f>
        <v>-5.913***</v>
      </c>
      <c r="L38" s="3" t="str">
        <f ca="1">OFFSET('mod5'!$K$2,All!$A38,0)</f>
        <v>-0.229</v>
      </c>
      <c r="M38" s="3" t="str">
        <f ca="1">OFFSET('mod6'!$K$2,All!$A38,0)</f>
        <v>0.000</v>
      </c>
      <c r="N38" s="3">
        <f ca="1">OFFSET('mod7'!$K$2,All!$A38,0)</f>
        <v>0</v>
      </c>
      <c r="Q38" s="3" t="str">
        <f t="shared" ca="1" si="3"/>
        <v>-0.229</v>
      </c>
      <c r="R38" t="s">
        <v>86</v>
      </c>
      <c r="T38" s="2" t="s">
        <v>46</v>
      </c>
      <c r="U38" s="2" t="str">
        <f t="shared" ca="1" si="4"/>
        <v>0.083</v>
      </c>
      <c r="W38" t="s">
        <v>195</v>
      </c>
    </row>
    <row r="39" spans="1:23" x14ac:dyDescent="0.25">
      <c r="F39" s="1"/>
      <c r="G39" s="1" t="str">
        <f ca="1">OFFSET('mod2'!$K$2,All!$B38,1)</f>
        <v>(0.081)</v>
      </c>
      <c r="H39" s="1" t="str">
        <f ca="1">OFFSET('mod8'!$K$2,All!$B38,1)</f>
        <v>(4.684)</v>
      </c>
      <c r="I39" s="1" t="str">
        <f ca="1">OFFSET('mod3'!$K$2,All!$B38,1)</f>
        <v>(80.849)</v>
      </c>
      <c r="J39" s="1" t="str">
        <f ca="1">OFFSET('mod9'!$K$2,All!$B38,1)</f>
        <v>(0.764)</v>
      </c>
      <c r="K39" s="3" t="str">
        <f ca="1">OFFSET('mod4'!$K$2,All!$A38,1)</f>
        <v>(0.020)</v>
      </c>
      <c r="L39" s="3" t="str">
        <f ca="1">OFFSET('mod5'!$K$2,All!$A38,1)</f>
        <v>(0.248)</v>
      </c>
      <c r="M39" s="3" t="str">
        <f ca="1">OFFSET('mod6'!$K$2,All!$A38,1)</f>
        <v>(0.000)</v>
      </c>
      <c r="N39" s="3">
        <f ca="1">OFFSET('mod7'!$K$2,All!$A38,1)</f>
        <v>0</v>
      </c>
      <c r="Q39" s="3" t="str">
        <f t="shared" ca="1" si="3"/>
        <v>(0.248)</v>
      </c>
      <c r="R39" t="s">
        <v>87</v>
      </c>
      <c r="T39" s="2" t="s">
        <v>47</v>
      </c>
      <c r="U39" s="2" t="str">
        <f t="shared" ca="1" si="4"/>
        <v>(80.849)</v>
      </c>
      <c r="W39" t="s">
        <v>196</v>
      </c>
    </row>
    <row r="40" spans="1:23" x14ac:dyDescent="0.25">
      <c r="A40">
        <f>A38+1</f>
        <v>24</v>
      </c>
      <c r="B40">
        <v>14</v>
      </c>
      <c r="D40" t="s">
        <v>5</v>
      </c>
      <c r="E40" t="str">
        <f ca="1">OFFSET('mod2'!$K$2,All!$B40,-1)</f>
        <v>mint</v>
      </c>
      <c r="F40" s="1"/>
      <c r="G40" s="1" t="str">
        <f ca="1">OFFSET('mod2'!$K$2,All!$B40,0)</f>
        <v>-0.147</v>
      </c>
      <c r="H40" s="1" t="str">
        <f ca="1">OFFSET('mod8'!$K$2,All!$B40,0)</f>
        <v>-1.183</v>
      </c>
      <c r="I40" s="1" t="str">
        <f ca="1">OFFSET('mod3'!$K$2,All!$B40,0)</f>
        <v>-0.781</v>
      </c>
      <c r="J40" s="1" t="str">
        <f ca="1">OFFSET('mod9'!$K$2,All!$B40,0)</f>
        <v>-0.012</v>
      </c>
      <c r="K40" s="3" t="str">
        <f ca="1">OFFSET('mod4'!$K$2,All!$A40,0)</f>
        <v>6.609***</v>
      </c>
      <c r="L40" s="3" t="str">
        <f ca="1">OFFSET('mod5'!$K$2,All!$A40,0)</f>
        <v>0.861</v>
      </c>
      <c r="M40" s="3" t="str">
        <f ca="1">OFFSET('mod6'!$K$2,All!$A40,0)</f>
        <v>0.000</v>
      </c>
      <c r="N40" s="3">
        <f ca="1">OFFSET('mod7'!$K$2,All!$A40,0)</f>
        <v>0</v>
      </c>
      <c r="Q40" s="3" t="str">
        <f t="shared" ca="1" si="3"/>
        <v>0.861</v>
      </c>
      <c r="R40" t="s">
        <v>88</v>
      </c>
      <c r="T40" s="2" t="s">
        <v>48</v>
      </c>
      <c r="U40" s="2" t="str">
        <f t="shared" ca="1" si="4"/>
        <v>-0.781</v>
      </c>
      <c r="W40" t="s">
        <v>197</v>
      </c>
    </row>
    <row r="41" spans="1:23" x14ac:dyDescent="0.25">
      <c r="F41" s="1"/>
      <c r="G41" s="1" t="str">
        <f ca="1">OFFSET('mod2'!$K$2,All!$B40,1)</f>
        <v>(0.202)</v>
      </c>
      <c r="H41" s="1" t="str">
        <f ca="1">OFFSET('mod8'!$K$2,All!$B40,1)</f>
        <v>(4.623)</v>
      </c>
      <c r="I41" s="1" t="str">
        <f ca="1">OFFSET('mod3'!$K$2,All!$B40,1)</f>
        <v>(832928.392)</v>
      </c>
      <c r="J41" s="1" t="str">
        <f ca="1">OFFSET('mod9'!$K$2,All!$B40,1)</f>
        <v>(2.184)</v>
      </c>
      <c r="K41" s="3" t="str">
        <f ca="1">OFFSET('mod4'!$K$2,All!$A40,1)</f>
        <v>(0.355)</v>
      </c>
      <c r="L41" s="3" t="str">
        <f ca="1">OFFSET('mod5'!$K$2,All!$A40,1)</f>
        <v>(0.814)</v>
      </c>
      <c r="M41" s="3" t="str">
        <f ca="1">OFFSET('mod6'!$K$2,All!$A40,1)</f>
        <v>(0.000)</v>
      </c>
      <c r="N41" s="3">
        <f ca="1">OFFSET('mod7'!$K$2,All!$A40,1)</f>
        <v>0</v>
      </c>
      <c r="Q41" s="3" t="str">
        <f t="shared" ca="1" si="3"/>
        <v>(0.814)</v>
      </c>
      <c r="R41" t="s">
        <v>89</v>
      </c>
      <c r="T41" s="2" t="s">
        <v>34</v>
      </c>
      <c r="U41" s="2" t="str">
        <f t="shared" ca="1" si="4"/>
        <v>(832928.392)</v>
      </c>
      <c r="W41" t="s">
        <v>198</v>
      </c>
    </row>
    <row r="42" spans="1:23" x14ac:dyDescent="0.25">
      <c r="A42">
        <f>A40+1</f>
        <v>25</v>
      </c>
      <c r="B42">
        <v>15</v>
      </c>
      <c r="D42" t="s">
        <v>5</v>
      </c>
      <c r="E42" t="str">
        <f ca="1">OFFSET('mod2'!$K$2,All!$B42,-1)</f>
        <v>white</v>
      </c>
      <c r="F42" s="1"/>
      <c r="G42" s="1" t="str">
        <f ca="1">OFFSET('mod2'!$K$2,All!$B42,0)</f>
        <v>-0.722***</v>
      </c>
      <c r="H42" s="1" t="str">
        <f ca="1">OFFSET('mod8'!$K$2,All!$B42,0)</f>
        <v>-6.772</v>
      </c>
      <c r="I42" s="1" t="str">
        <f ca="1">OFFSET('mod3'!$K$2,All!$B42,0)</f>
        <v>0.002</v>
      </c>
      <c r="J42" s="1" t="str">
        <f ca="1">OFFSET('mod9'!$K$2,All!$B42,0)</f>
        <v>0.005</v>
      </c>
      <c r="K42" s="3" t="str">
        <f ca="1">OFFSET('mod4'!$K$2,All!$A42,0)</f>
        <v>6.558***</v>
      </c>
      <c r="L42" s="3" t="str">
        <f ca="1">OFFSET('mod5'!$K$2,All!$A42,0)</f>
        <v>-1.334***</v>
      </c>
      <c r="M42" s="3" t="str">
        <f ca="1">OFFSET('mod6'!$K$2,All!$A42,0)</f>
        <v>0.000</v>
      </c>
      <c r="N42" s="3">
        <f ca="1">OFFSET('mod7'!$K$2,All!$A42,0)</f>
        <v>0</v>
      </c>
      <c r="Q42" s="3" t="str">
        <f t="shared" ca="1" si="3"/>
        <v>-1.334***</v>
      </c>
      <c r="R42" t="s">
        <v>90</v>
      </c>
      <c r="T42" s="2" t="s">
        <v>49</v>
      </c>
      <c r="U42" s="2" t="str">
        <f t="shared" ca="1" si="4"/>
        <v>0.002</v>
      </c>
      <c r="W42" t="s">
        <v>49</v>
      </c>
    </row>
    <row r="43" spans="1:23" x14ac:dyDescent="0.25">
      <c r="F43" s="1"/>
      <c r="G43" s="1" t="str">
        <f ca="1">OFFSET('mod2'!$K$2,All!$B42,1)</f>
        <v>(0.256)</v>
      </c>
      <c r="H43" s="1" t="str">
        <f ca="1">OFFSET('mod8'!$K$2,All!$B42,1)</f>
        <v>(4.555)</v>
      </c>
      <c r="I43" s="1" t="str">
        <f ca="1">OFFSET('mod3'!$K$2,All!$B42,1)</f>
        <v>(66.019)</v>
      </c>
      <c r="J43" s="1" t="str">
        <f ca="1">OFFSET('mod9'!$K$2,All!$B42,1)</f>
        <v>(5.165)</v>
      </c>
      <c r="K43" s="3" t="str">
        <f ca="1">OFFSET('mod4'!$K$2,All!$A42,1)</f>
        <v>(0.020)</v>
      </c>
      <c r="L43" s="3" t="str">
        <f ca="1">OFFSET('mod5'!$K$2,All!$A42,1)</f>
        <v>(0.417)</v>
      </c>
      <c r="M43" s="3" t="str">
        <f ca="1">OFFSET('mod6'!$K$2,All!$A42,1)</f>
        <v>(0.000)</v>
      </c>
      <c r="N43" s="3">
        <f ca="1">OFFSET('mod7'!$K$2,All!$A42,1)</f>
        <v>0</v>
      </c>
      <c r="Q43" s="3" t="str">
        <f t="shared" ca="1" si="3"/>
        <v>(0.417)</v>
      </c>
      <c r="R43" t="s">
        <v>91</v>
      </c>
      <c r="T43" s="2" t="s">
        <v>50</v>
      </c>
      <c r="U43" s="2" t="str">
        <f t="shared" ca="1" si="4"/>
        <v>(66.019)</v>
      </c>
      <c r="W43" t="s">
        <v>199</v>
      </c>
    </row>
    <row r="44" spans="1:23" x14ac:dyDescent="0.25">
      <c r="A44">
        <f>A42+1</f>
        <v>26</v>
      </c>
      <c r="B44">
        <v>16</v>
      </c>
      <c r="D44" t="s">
        <v>5</v>
      </c>
      <c r="E44" t="str">
        <f ca="1">OFFSET('mod2'!$K$2,All!$B44,-1)</f>
        <v>fluoride</v>
      </c>
      <c r="F44" s="1"/>
      <c r="G44" s="1" t="str">
        <f ca="1">OFFSET('mod2'!$K$2,All!$B44,0)</f>
        <v>-1.062***</v>
      </c>
      <c r="H44" s="1" t="str">
        <f ca="1">OFFSET('mod8'!$K$2,All!$B44,0)</f>
        <v>5.286***</v>
      </c>
      <c r="I44" s="1" t="str">
        <f ca="1">OFFSET('mod3'!$K$2,All!$B44,0)</f>
        <v>-0.002</v>
      </c>
      <c r="J44" s="1" t="str">
        <f ca="1">OFFSET('mod9'!$K$2,All!$B44,0)</f>
        <v>0.014</v>
      </c>
      <c r="K44" s="3" t="str">
        <f ca="1">OFFSET('mod4'!$K$2,All!$A44,0)</f>
        <v>1.934***</v>
      </c>
      <c r="L44" s="3" t="str">
        <f ca="1">OFFSET('mod5'!$K$2,All!$A44,0)</f>
        <v>0.855**</v>
      </c>
      <c r="M44" s="3" t="str">
        <f ca="1">OFFSET('mod6'!$K$2,All!$A44,0)</f>
        <v>0.000</v>
      </c>
      <c r="N44" s="3">
        <f ca="1">OFFSET('mod7'!$K$2,All!$A44,0)</f>
        <v>0</v>
      </c>
      <c r="Q44" s="3" t="str">
        <f t="shared" ca="1" si="3"/>
        <v>0.855**</v>
      </c>
      <c r="R44" t="s">
        <v>92</v>
      </c>
      <c r="T44" s="2" t="s">
        <v>51</v>
      </c>
      <c r="U44" s="2" t="str">
        <f t="shared" ca="1" si="4"/>
        <v>-0.002</v>
      </c>
      <c r="W44" t="s">
        <v>200</v>
      </c>
    </row>
    <row r="45" spans="1:23" x14ac:dyDescent="0.25">
      <c r="F45" s="1"/>
      <c r="G45" s="1" t="str">
        <f ca="1">OFFSET('mod2'!$K$2,All!$B44,1)</f>
        <v>(0.333)</v>
      </c>
      <c r="H45" s="1" t="str">
        <f ca="1">OFFSET('mod8'!$K$2,All!$B44,1)</f>
        <v>(1.913)</v>
      </c>
      <c r="I45" s="1" t="str">
        <f ca="1">OFFSET('mod3'!$K$2,All!$B44,1)</f>
        <v>(115.380)</v>
      </c>
      <c r="J45" s="1" t="str">
        <f ca="1">OFFSET('mod9'!$K$2,All!$B44,1)</f>
        <v>(2.864)</v>
      </c>
      <c r="K45" s="3" t="str">
        <f ca="1">OFFSET('mod4'!$K$2,All!$A44,1)</f>
        <v>(0.159)</v>
      </c>
      <c r="L45" s="3" t="str">
        <f ca="1">OFFSET('mod5'!$K$2,All!$A44,1)</f>
        <v>(0.346)</v>
      </c>
      <c r="M45" s="3" t="str">
        <f ca="1">OFFSET('mod6'!$K$2,All!$A44,1)</f>
        <v>(0.000)</v>
      </c>
      <c r="N45" s="3">
        <f ca="1">OFFSET('mod7'!$K$2,All!$A44,1)</f>
        <v>0</v>
      </c>
      <c r="Q45" s="3" t="str">
        <f t="shared" ca="1" si="3"/>
        <v>(0.346)</v>
      </c>
      <c r="R45" t="s">
        <v>93</v>
      </c>
      <c r="T45" s="2" t="s">
        <v>52</v>
      </c>
      <c r="U45" s="2" t="str">
        <f t="shared" ca="1" si="4"/>
        <v>(115.380)</v>
      </c>
      <c r="W45" t="s">
        <v>201</v>
      </c>
    </row>
    <row r="46" spans="1:23" x14ac:dyDescent="0.25">
      <c r="A46">
        <f>A44+1</f>
        <v>27</v>
      </c>
      <c r="B46">
        <v>17</v>
      </c>
      <c r="D46" t="s">
        <v>5</v>
      </c>
      <c r="E46" t="str">
        <f ca="1">OFFSET('mod2'!$K$2,All!$B46,-1)</f>
        <v>kids</v>
      </c>
      <c r="F46" s="1"/>
      <c r="G46" s="1" t="str">
        <f ca="1">OFFSET('mod2'!$K$2,All!$B46,0)</f>
        <v>6.832***</v>
      </c>
      <c r="H46" s="1" t="str">
        <f ca="1">OFFSET('mod8'!$K$2,All!$B46,0)</f>
        <v>15.666***</v>
      </c>
      <c r="I46" s="1" t="str">
        <f ca="1">OFFSET('mod3'!$K$2,All!$B46,0)</f>
        <v>0.646</v>
      </c>
      <c r="J46" s="1" t="str">
        <f ca="1">OFFSET('mod9'!$K$2,All!$B46,0)</f>
        <v>0.037</v>
      </c>
      <c r="K46" s="3" t="str">
        <f ca="1">OFFSET('mod4'!$K$2,All!$A46,0)</f>
        <v>-4.373***</v>
      </c>
      <c r="L46" s="3" t="str">
        <f ca="1">OFFSET('mod5'!$K$2,All!$A46,0)</f>
        <v>-3.938***</v>
      </c>
      <c r="M46" s="3" t="str">
        <f ca="1">OFFSET('mod6'!$K$2,All!$A46,0)</f>
        <v>0.000</v>
      </c>
      <c r="N46" s="3">
        <f ca="1">OFFSET('mod7'!$K$2,All!$A46,0)</f>
        <v>0</v>
      </c>
      <c r="Q46" s="3" t="str">
        <f t="shared" ca="1" si="3"/>
        <v>-3.938***</v>
      </c>
      <c r="R46" t="s">
        <v>94</v>
      </c>
      <c r="T46" s="2" t="s">
        <v>53</v>
      </c>
      <c r="U46" s="2" t="str">
        <f t="shared" ca="1" si="4"/>
        <v>0.646</v>
      </c>
      <c r="W46" t="s">
        <v>132</v>
      </c>
    </row>
    <row r="47" spans="1:23" x14ac:dyDescent="0.25">
      <c r="F47" s="1"/>
      <c r="G47" s="1" t="str">
        <f ca="1">OFFSET('mod2'!$K$2,All!$B46,1)</f>
        <v>(0.034)</v>
      </c>
      <c r="H47" s="1" t="str">
        <f ca="1">OFFSET('mod8'!$K$2,All!$B46,1)</f>
        <v>(3.692)</v>
      </c>
      <c r="I47" s="1" t="str">
        <f ca="1">OFFSET('mod3'!$K$2,All!$B46,1)</f>
        <v>(887381.448)</v>
      </c>
      <c r="J47" s="1" t="str">
        <f ca="1">OFFSET('mod9'!$K$2,All!$B46,1)</f>
        <v>(4.593)</v>
      </c>
      <c r="K47" s="3" t="str">
        <f ca="1">OFFSET('mod4'!$K$2,All!$A46,1)</f>
        <v>(0.217)</v>
      </c>
      <c r="L47" s="3" t="str">
        <f ca="1">OFFSET('mod5'!$K$2,All!$A46,1)</f>
        <v>(0.259)</v>
      </c>
      <c r="M47" s="3" t="str">
        <f ca="1">OFFSET('mod6'!$K$2,All!$A46,1)</f>
        <v>(0.000)</v>
      </c>
      <c r="N47" s="3">
        <f ca="1">OFFSET('mod7'!$K$2,All!$A46,1)</f>
        <v>0</v>
      </c>
      <c r="Q47" s="3" t="str">
        <f t="shared" ca="1" si="3"/>
        <v>(0.259)</v>
      </c>
      <c r="R47" t="s">
        <v>95</v>
      </c>
      <c r="T47" s="2" t="s">
        <v>34</v>
      </c>
      <c r="U47" s="2" t="str">
        <f t="shared" ca="1" si="4"/>
        <v>(887381.448)</v>
      </c>
      <c r="W47" t="s">
        <v>202</v>
      </c>
    </row>
    <row r="48" spans="1:23" x14ac:dyDescent="0.25">
      <c r="A48">
        <f>A46+1</f>
        <v>28</v>
      </c>
      <c r="B48">
        <v>18</v>
      </c>
      <c r="D48" t="s">
        <v>5</v>
      </c>
      <c r="E48" t="str">
        <f ca="1">OFFSET('mod2'!$K$2,All!$B48,-1)</f>
        <v>sizeNorm</v>
      </c>
      <c r="F48" s="1"/>
      <c r="G48" s="1" t="str">
        <f ca="1">OFFSET('mod2'!$K$2,All!$B48,0)</f>
        <v>-3.822***</v>
      </c>
      <c r="H48" s="1" t="str">
        <f ca="1">OFFSET('mod8'!$K$2,All!$B48,0)</f>
        <v>6.097</v>
      </c>
      <c r="I48" s="1" t="str">
        <f ca="1">OFFSET('mod3'!$K$2,All!$B48,0)</f>
        <v>0.002</v>
      </c>
      <c r="J48" s="1" t="str">
        <f ca="1">OFFSET('mod9'!$K$2,All!$B48,0)</f>
        <v>-0.010</v>
      </c>
      <c r="K48" s="3" t="str">
        <f ca="1">OFFSET('mod4'!$K$2,All!$A48,0)</f>
        <v>0.116</v>
      </c>
      <c r="L48" s="3" t="str">
        <f ca="1">OFFSET('mod5'!$K$2,All!$A48,0)</f>
        <v>0.000</v>
      </c>
      <c r="M48" s="3" t="str">
        <f ca="1">OFFSET('mod6'!$K$2,All!$A48,0)</f>
        <v>0.000</v>
      </c>
      <c r="N48" s="3">
        <f ca="1">OFFSET('mod7'!$K$2,All!$A48,0)</f>
        <v>0</v>
      </c>
      <c r="Q48" s="3" t="str">
        <f t="shared" ca="1" si="3"/>
        <v>0.000</v>
      </c>
      <c r="R48" t="s">
        <v>96</v>
      </c>
      <c r="T48" s="2" t="s">
        <v>18</v>
      </c>
      <c r="U48" s="2" t="str">
        <f t="shared" ca="1" si="4"/>
        <v>0.002</v>
      </c>
      <c r="W48" t="s">
        <v>203</v>
      </c>
    </row>
    <row r="49" spans="1:23" x14ac:dyDescent="0.25">
      <c r="F49" s="1"/>
      <c r="G49" s="1" t="str">
        <f ca="1">OFFSET('mod2'!$K$2,All!$B48,1)</f>
        <v>(0.023)</v>
      </c>
      <c r="H49" s="1" t="str">
        <f ca="1">OFFSET('mod8'!$K$2,All!$B48,1)</f>
        <v>(4.071)</v>
      </c>
      <c r="I49" s="1" t="str">
        <f ca="1">OFFSET('mod3'!$K$2,All!$B48,1)</f>
        <v>(64.710)</v>
      </c>
      <c r="J49" s="1" t="str">
        <f ca="1">OFFSET('mod9'!$K$2,All!$B48,1)</f>
        <v>(2.418)</v>
      </c>
      <c r="K49" s="3" t="str">
        <f ca="1">OFFSET('mod4'!$K$2,All!$A48,1)</f>
        <v>(0.396)</v>
      </c>
      <c r="L49" s="3" t="str">
        <f ca="1">OFFSET('mod5'!$K$2,All!$A48,1)</f>
        <v>(0.000)</v>
      </c>
      <c r="M49" s="3" t="str">
        <f ca="1">OFFSET('mod6'!$K$2,All!$A48,1)</f>
        <v>(0.000)</v>
      </c>
      <c r="N49" s="3">
        <f ca="1">OFFSET('mod7'!$K$2,All!$A48,1)</f>
        <v>0</v>
      </c>
      <c r="Q49" s="3" t="str">
        <f t="shared" ca="1" si="3"/>
        <v>(0.000)</v>
      </c>
      <c r="R49" t="s">
        <v>97</v>
      </c>
      <c r="T49" s="2" t="s">
        <v>54</v>
      </c>
      <c r="U49" s="2" t="str">
        <f t="shared" ca="1" si="4"/>
        <v>(64.710)</v>
      </c>
      <c r="W49" t="s">
        <v>204</v>
      </c>
    </row>
    <row r="50" spans="1:23" x14ac:dyDescent="0.25">
      <c r="A50">
        <f>A48+1</f>
        <v>29</v>
      </c>
      <c r="B50">
        <v>19</v>
      </c>
      <c r="D50" t="s">
        <v>5</v>
      </c>
      <c r="E50" t="str">
        <f ca="1">OFFSET('mod2'!$K$2,All!$B50,-1)</f>
        <v>discount</v>
      </c>
      <c r="F50" s="1"/>
      <c r="G50" s="1" t="str">
        <f ca="1">OFFSET('mod2'!$K$2,All!$B50,0)</f>
        <v>7.049***</v>
      </c>
      <c r="H50" s="1" t="str">
        <f ca="1">OFFSET('mod8'!$K$2,All!$B50,0)</f>
        <v>9.785</v>
      </c>
      <c r="I50" s="1" t="str">
        <f ca="1">OFFSET('mod3'!$K$2,All!$B50,0)</f>
        <v>0.021</v>
      </c>
      <c r="J50" s="1" t="str">
        <f ca="1">OFFSET('mod9'!$K$2,All!$B50,0)</f>
        <v>0.051</v>
      </c>
      <c r="K50" s="3" t="str">
        <f ca="1">OFFSET('mod4'!$K$2,All!$A50,0)</f>
        <v>-2.710***</v>
      </c>
      <c r="L50" s="3" t="str">
        <f ca="1">OFFSET('mod5'!$K$2,All!$A50,0)</f>
        <v>0.000</v>
      </c>
      <c r="M50" s="3" t="str">
        <f ca="1">OFFSET('mod6'!$K$2,All!$A50,0)</f>
        <v>0.000</v>
      </c>
      <c r="N50" s="3">
        <f ca="1">OFFSET('mod7'!$K$2,All!$A50,0)</f>
        <v>0</v>
      </c>
      <c r="Q50" s="3" t="str">
        <f t="shared" ca="1" si="3"/>
        <v>0.000</v>
      </c>
      <c r="R50" t="s">
        <v>98</v>
      </c>
      <c r="T50" s="2" t="s">
        <v>20</v>
      </c>
      <c r="U50" s="2" t="str">
        <f t="shared" ca="1" si="4"/>
        <v>0.021</v>
      </c>
      <c r="W50" t="s">
        <v>205</v>
      </c>
    </row>
    <row r="51" spans="1:23" x14ac:dyDescent="0.25">
      <c r="F51" s="1"/>
      <c r="G51" s="1" t="str">
        <f ca="1">OFFSET('mod2'!$K$2,All!$B50,1)</f>
        <v>(0.185)</v>
      </c>
      <c r="H51" s="1" t="str">
        <f ca="1">OFFSET('mod8'!$K$2,All!$B50,1)</f>
        <v>(9.549)</v>
      </c>
      <c r="I51" s="1" t="str">
        <f ca="1">OFFSET('mod3'!$K$2,All!$B50,1)</f>
        <v>(59.827)</v>
      </c>
      <c r="J51" s="1" t="str">
        <f ca="1">OFFSET('mod9'!$K$2,All!$B50,1)</f>
        <v>(3.882)</v>
      </c>
      <c r="K51" s="3" t="str">
        <f ca="1">OFFSET('mod4'!$K$2,All!$A50,1)</f>
        <v>(0.137)</v>
      </c>
      <c r="L51" s="3" t="str">
        <f ca="1">OFFSET('mod5'!$K$2,All!$A50,1)</f>
        <v>(0.000)</v>
      </c>
      <c r="M51" s="3" t="str">
        <f ca="1">OFFSET('mod6'!$K$2,All!$A50,1)</f>
        <v>(0.000)</v>
      </c>
      <c r="N51" s="3">
        <f ca="1">OFFSET('mod7'!$K$2,All!$A50,1)</f>
        <v>0</v>
      </c>
      <c r="Q51" s="3" t="str">
        <f t="shared" ca="1" si="3"/>
        <v>(0.000)</v>
      </c>
      <c r="R51" t="s">
        <v>99</v>
      </c>
      <c r="T51" s="2" t="s">
        <v>55</v>
      </c>
      <c r="U51" s="2" t="str">
        <f t="shared" ca="1" si="4"/>
        <v>(59.827)</v>
      </c>
      <c r="W51" t="s">
        <v>206</v>
      </c>
    </row>
    <row r="52" spans="1:23" x14ac:dyDescent="0.25">
      <c r="A52">
        <f>A50+1</f>
        <v>30</v>
      </c>
      <c r="B52">
        <v>20</v>
      </c>
      <c r="D52" t="s">
        <v>5</v>
      </c>
      <c r="E52" t="str">
        <f ca="1">OFFSET('mod2'!$K$2,All!$B52,-1)</f>
        <v>familypack</v>
      </c>
      <c r="F52" s="1"/>
      <c r="G52" s="1" t="str">
        <f ca="1">OFFSET('mod2'!$K$2,All!$B52,0)</f>
        <v>2.238***</v>
      </c>
      <c r="H52" s="1" t="str">
        <f ca="1">OFFSET('mod8'!$K$2,All!$B52,0)</f>
        <v>1.629</v>
      </c>
      <c r="I52" s="1" t="str">
        <f ca="1">OFFSET('mod3'!$K$2,All!$B52,0)</f>
        <v>-0.002</v>
      </c>
      <c r="J52" s="1" t="str">
        <f ca="1">OFFSET('mod9'!$K$2,All!$B52,0)</f>
        <v>0.006</v>
      </c>
      <c r="K52" s="3" t="str">
        <f ca="1">OFFSET('mod4'!$K$2,All!$A52,0)</f>
        <v>-4.177***</v>
      </c>
      <c r="L52" s="3" t="str">
        <f ca="1">OFFSET('mod5'!$K$2,All!$A52,0)</f>
        <v>0.000</v>
      </c>
      <c r="M52" s="3" t="str">
        <f ca="1">OFFSET('mod6'!$K$2,All!$A52,0)</f>
        <v>0.000</v>
      </c>
      <c r="N52" s="3">
        <f ca="1">OFFSET('mod7'!$K$2,All!$A52,0)</f>
        <v>0</v>
      </c>
      <c r="Q52" s="3" t="str">
        <f t="shared" ca="1" si="3"/>
        <v>0.000</v>
      </c>
      <c r="R52" t="s">
        <v>100</v>
      </c>
      <c r="T52" s="2" t="s">
        <v>17</v>
      </c>
      <c r="U52" s="2" t="str">
        <f t="shared" ca="1" si="4"/>
        <v>-0.002</v>
      </c>
      <c r="W52" t="s">
        <v>207</v>
      </c>
    </row>
    <row r="53" spans="1:23" x14ac:dyDescent="0.25">
      <c r="F53" s="1"/>
      <c r="G53" s="4" t="str">
        <f ca="1">OFFSET('mod2'!$K$2,All!$B53,0)</f>
        <v>-4.513***</v>
      </c>
      <c r="H53" s="1" t="str">
        <f ca="1">OFFSET('mod8'!$K$2,All!$B52,1)</f>
        <v>(2.591)</v>
      </c>
      <c r="I53" s="1" t="str">
        <f ca="1">OFFSET('mod3'!$K$2,All!$B52,1)</f>
        <v>(10.723)</v>
      </c>
      <c r="J53" s="1" t="str">
        <f ca="1">OFFSET('mod9'!$K$2,All!$B52,1)</f>
        <v>(1.570)</v>
      </c>
      <c r="K53" s="3" t="str">
        <f ca="1">OFFSET('mod4'!$K$2,All!$A52,1)</f>
        <v>(0.192)</v>
      </c>
      <c r="L53" s="3" t="str">
        <f ca="1">OFFSET('mod5'!$K$2,All!$A52,1)</f>
        <v>(0.000)</v>
      </c>
      <c r="M53" s="3" t="str">
        <f ca="1">OFFSET('mod6'!$K$2,All!$A52,1)</f>
        <v>(0.000)</v>
      </c>
      <c r="N53" s="3">
        <f ca="1">OFFSET('mod7'!$K$2,All!$A52,1)</f>
        <v>0</v>
      </c>
      <c r="Q53" s="3" t="str">
        <f t="shared" ca="1" si="3"/>
        <v>(0.000)</v>
      </c>
      <c r="R53" t="s">
        <v>101</v>
      </c>
      <c r="T53" s="2" t="s">
        <v>56</v>
      </c>
      <c r="U53" s="2" t="str">
        <f t="shared" ca="1" si="4"/>
        <v>(10.723)</v>
      </c>
      <c r="W53" t="s">
        <v>208</v>
      </c>
    </row>
    <row r="54" spans="1:23" x14ac:dyDescent="0.25">
      <c r="A54">
        <f>A52+1</f>
        <v>31</v>
      </c>
      <c r="B54">
        <v>21</v>
      </c>
      <c r="D54" t="s">
        <v>5</v>
      </c>
      <c r="E54" t="str">
        <f ca="1">OFFSET('mod2'!$K$2,All!$B54,-1)</f>
        <v>priceperoz</v>
      </c>
      <c r="F54" s="1"/>
      <c r="G54" s="4" t="str">
        <f ca="1">OFFSET('mod2'!$K$2,All!$B54,0)</f>
        <v>0.249***</v>
      </c>
      <c r="H54" s="1" t="str">
        <f ca="1">OFFSET('mod8'!$K$2,All!$B54,0)</f>
        <v>-4.216</v>
      </c>
      <c r="I54" s="4" t="str">
        <f ca="1">OFFSET('mod3'!$K$2,All!$B54,0)</f>
        <v>0.052</v>
      </c>
      <c r="J54" s="1" t="str">
        <f ca="1">OFFSET('mod9'!$K$2,All!$B54,0)</f>
        <v>-0.143</v>
      </c>
      <c r="K54" s="3" t="str">
        <f ca="1">OFFSET('mod4'!$K$2,All!$A54,0)</f>
        <v>4.401***</v>
      </c>
      <c r="L54" s="3" t="str">
        <f ca="1">OFFSET('mod5'!$K$2,All!$A54,0)</f>
        <v>0.000</v>
      </c>
      <c r="M54" s="3" t="str">
        <f ca="1">OFFSET('mod6'!$K$2,All!$A54,0)</f>
        <v>0.000</v>
      </c>
      <c r="N54" s="3">
        <f ca="1">OFFSET('mod7'!$K$2,All!$A54,0)</f>
        <v>0</v>
      </c>
      <c r="Q54" s="3" t="str">
        <f t="shared" ca="1" si="3"/>
        <v>0.000</v>
      </c>
      <c r="R54" t="s">
        <v>59</v>
      </c>
      <c r="T54" s="2" t="s">
        <v>57</v>
      </c>
      <c r="U54" s="2" t="str">
        <f t="shared" ca="1" si="4"/>
        <v>0.052</v>
      </c>
      <c r="W54" t="s">
        <v>209</v>
      </c>
    </row>
    <row r="55" spans="1:23" x14ac:dyDescent="0.25">
      <c r="F55" s="1"/>
      <c r="G55" s="4" t="str">
        <f ca="1">OFFSET('mod2'!$K$2,All!$B55,0)</f>
        <v>-4.513***</v>
      </c>
      <c r="H55" s="1" t="str">
        <f ca="1">OFFSET('mod8'!$K$2,All!$B54,1)</f>
        <v>(28.469)</v>
      </c>
      <c r="I55" s="4" t="str">
        <f ca="1">OFFSET('mod3'!$K$2,All!$B54,1)</f>
        <v>(147.004)</v>
      </c>
      <c r="J55" s="1" t="str">
        <f ca="1">OFFSET('mod9'!$K$2,All!$B54,1)</f>
        <v>(19.604)</v>
      </c>
      <c r="K55" s="3" t="str">
        <f ca="1">OFFSET('mod4'!$K$2,All!$A54,1)</f>
        <v>(0.169)</v>
      </c>
      <c r="L55" s="3" t="str">
        <f ca="1">OFFSET('mod5'!$K$2,All!$A54,1)</f>
        <v>(0.000)</v>
      </c>
      <c r="M55" s="3" t="str">
        <f ca="1">OFFSET('mod6'!$K$2,All!$A54,1)</f>
        <v>(0.000)</v>
      </c>
      <c r="N55" s="3">
        <f ca="1">OFFSET('mod7'!$K$2,All!$A54,1)</f>
        <v>0</v>
      </c>
      <c r="Q55" s="3" t="str">
        <f t="shared" ca="1" si="3"/>
        <v>(0.000)</v>
      </c>
      <c r="R55" t="s">
        <v>34</v>
      </c>
      <c r="T55" s="2" t="s">
        <v>58</v>
      </c>
      <c r="U55" s="2" t="str">
        <f t="shared" ca="1" si="4"/>
        <v>(147.004)</v>
      </c>
      <c r="W55" t="s">
        <v>210</v>
      </c>
    </row>
    <row r="56" spans="1:23" x14ac:dyDescent="0.25">
      <c r="F56" s="1"/>
      <c r="G56" s="1"/>
      <c r="H56" s="1"/>
      <c r="I56" s="1"/>
      <c r="J56" s="1"/>
      <c r="K56" s="1"/>
      <c r="L56" s="1"/>
      <c r="M56" s="1"/>
      <c r="N56" s="1"/>
    </row>
    <row r="57" spans="1:23" x14ac:dyDescent="0.25">
      <c r="E57" t="s">
        <v>9</v>
      </c>
      <c r="F57" s="1" t="s">
        <v>11</v>
      </c>
      <c r="G57" s="1" t="s">
        <v>12</v>
      </c>
      <c r="H57" s="1" t="s">
        <v>12</v>
      </c>
      <c r="I57" s="1" t="s">
        <v>12</v>
      </c>
      <c r="J57" s="1" t="s">
        <v>12</v>
      </c>
      <c r="K57" s="1" t="s">
        <v>12</v>
      </c>
      <c r="L57" s="1" t="s">
        <v>12</v>
      </c>
      <c r="M57" s="1" t="s">
        <v>12</v>
      </c>
      <c r="N57" s="1" t="s">
        <v>12</v>
      </c>
    </row>
    <row r="58" spans="1:23" x14ac:dyDescent="0.25">
      <c r="E58" t="s">
        <v>10</v>
      </c>
      <c r="F58" s="1" t="s">
        <v>11</v>
      </c>
      <c r="G58" s="1" t="s">
        <v>11</v>
      </c>
      <c r="H58" s="1" t="s">
        <v>11</v>
      </c>
      <c r="I58" s="1" t="s">
        <v>11</v>
      </c>
      <c r="J58" s="1" t="s">
        <v>11</v>
      </c>
      <c r="K58" s="1" t="s">
        <v>12</v>
      </c>
      <c r="L58" s="1" t="s">
        <v>12</v>
      </c>
      <c r="M58" s="1" t="s">
        <v>12</v>
      </c>
      <c r="N58" s="1" t="s">
        <v>12</v>
      </c>
    </row>
    <row r="59" spans="1:23" x14ac:dyDescent="0.25">
      <c r="E59" t="s">
        <v>6</v>
      </c>
      <c r="F59" s="1" t="s">
        <v>12</v>
      </c>
      <c r="G59" s="1" t="s">
        <v>12</v>
      </c>
      <c r="H59" s="1" t="s">
        <v>12</v>
      </c>
      <c r="I59" s="1" t="s">
        <v>12</v>
      </c>
      <c r="J59" s="1" t="s">
        <v>12</v>
      </c>
      <c r="K59" s="1" t="s">
        <v>12</v>
      </c>
      <c r="L59" s="1" t="s">
        <v>12</v>
      </c>
      <c r="M59" s="1" t="s">
        <v>12</v>
      </c>
      <c r="N59" s="1" t="s">
        <v>12</v>
      </c>
    </row>
    <row r="60" spans="1:23" x14ac:dyDescent="0.25">
      <c r="E60" t="s">
        <v>7</v>
      </c>
      <c r="F60" s="1" t="s">
        <v>11</v>
      </c>
      <c r="G60" s="1" t="s">
        <v>11</v>
      </c>
      <c r="H60" s="1" t="s">
        <v>12</v>
      </c>
      <c r="I60" s="1" t="s">
        <v>11</v>
      </c>
      <c r="J60" s="1" t="s">
        <v>12</v>
      </c>
      <c r="K60" s="1" t="s">
        <v>11</v>
      </c>
      <c r="L60" s="1" t="s">
        <v>12</v>
      </c>
      <c r="M60" s="1" t="s">
        <v>11</v>
      </c>
      <c r="N60" s="1" t="s">
        <v>12</v>
      </c>
    </row>
    <row r="61" spans="1:23" x14ac:dyDescent="0.25">
      <c r="E61" t="s">
        <v>8</v>
      </c>
      <c r="F61" s="1" t="s">
        <v>11</v>
      </c>
      <c r="G61" s="1" t="s">
        <v>11</v>
      </c>
      <c r="H61" s="1" t="s">
        <v>11</v>
      </c>
      <c r="I61" s="1" t="s">
        <v>12</v>
      </c>
      <c r="J61" s="1" t="s">
        <v>12</v>
      </c>
      <c r="K61" s="1" t="s">
        <v>11</v>
      </c>
      <c r="L61" s="1" t="s">
        <v>11</v>
      </c>
      <c r="M61" s="1" t="s">
        <v>12</v>
      </c>
      <c r="N61" s="1" t="s">
        <v>12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A7CB2-6047-4CE0-B0D2-8375EC6A2392}">
  <dimension ref="A1:L42"/>
  <sheetViews>
    <sheetView workbookViewId="0">
      <selection activeCell="C25" sqref="C25:G25"/>
    </sheetView>
  </sheetViews>
  <sheetFormatPr defaultRowHeight="15" x14ac:dyDescent="0.25"/>
  <cols>
    <col min="3" max="3" width="22.5703125" customWidth="1"/>
    <col min="10" max="10" width="17.140625" customWidth="1"/>
  </cols>
  <sheetData>
    <row r="1" spans="1:12" x14ac:dyDescent="0.25">
      <c r="A1">
        <f>[8]estimates!A1</f>
        <v>0</v>
      </c>
      <c r="B1" t="str">
        <f>[8]estimates!B1</f>
        <v>coeficient</v>
      </c>
      <c r="C1" t="str">
        <f>[8]estimates!C1</f>
        <v>var. name</v>
      </c>
      <c r="D1" t="str">
        <f>[8]estimates!D1</f>
        <v>coefficient</v>
      </c>
      <c r="E1" t="str">
        <f>[8]estimates!E1</f>
        <v>s.e.</v>
      </c>
      <c r="F1" t="str">
        <f>[8]estimates!F1</f>
        <v>t-stat</v>
      </c>
      <c r="G1" t="str">
        <f>[8]estimates!G1</f>
        <v>sig</v>
      </c>
      <c r="I1" t="s">
        <v>0</v>
      </c>
      <c r="J1" t="s">
        <v>1</v>
      </c>
      <c r="K1" t="s">
        <v>2</v>
      </c>
      <c r="L1" t="s">
        <v>3</v>
      </c>
    </row>
    <row r="2" spans="1:12" x14ac:dyDescent="0.25">
      <c r="A2">
        <f>[8]estimates!A2</f>
        <v>0</v>
      </c>
      <c r="B2" t="str">
        <f>[8]estimates!B2</f>
        <v>betaBar</v>
      </c>
      <c r="C2" t="str">
        <f>[8]estimates!C2</f>
        <v>brand_Aquafresh</v>
      </c>
      <c r="D2">
        <f>[8]estimates!D2</f>
        <v>0.18638583086000959</v>
      </c>
      <c r="E2">
        <f>[8]estimates!E2</f>
        <v>0.70493545425228576</v>
      </c>
      <c r="F2">
        <f>[8]estimates!F2</f>
        <v>0.26440127211037517</v>
      </c>
      <c r="G2">
        <f>[8]estimates!G2</f>
        <v>0</v>
      </c>
      <c r="I2" t="str">
        <f>B2</f>
        <v>betaBar</v>
      </c>
      <c r="J2" t="str">
        <f>C2</f>
        <v>brand_Aquafresh</v>
      </c>
      <c r="K2" t="str">
        <f>TEXT(D2,"0.000")&amp;IF(G2&lt;&gt;0,G2,"")</f>
        <v>0.186</v>
      </c>
      <c r="L2" t="str">
        <f>"("&amp;TEXT(E2,"0.000")&amp;")"</f>
        <v>(0.705)</v>
      </c>
    </row>
    <row r="3" spans="1:12" x14ac:dyDescent="0.25">
      <c r="A3">
        <f>[8]estimates!A3</f>
        <v>1</v>
      </c>
      <c r="B3" t="str">
        <f>[8]estimates!B3</f>
        <v>betaBar</v>
      </c>
      <c r="C3" t="str">
        <f>[8]estimates!C3</f>
        <v>brand_Colgate</v>
      </c>
      <c r="D3">
        <f>[8]estimates!D3</f>
        <v>0.18094709107889381</v>
      </c>
      <c r="E3">
        <f>[8]estimates!E3</f>
        <v>0.3285021674155662</v>
      </c>
      <c r="F3">
        <f>[8]estimates!F3</f>
        <v>0.55082464905015271</v>
      </c>
      <c r="G3">
        <f>[8]estimates!G3</f>
        <v>0</v>
      </c>
      <c r="I3" t="str">
        <f t="shared" ref="I3:J18" si="0">B3</f>
        <v>betaBar</v>
      </c>
      <c r="J3" t="str">
        <f t="shared" si="0"/>
        <v>brand_Colgate</v>
      </c>
      <c r="K3" t="str">
        <f t="shared" ref="K3:K23" si="1">TEXT(D3,"0.000")&amp;IF(G3&lt;&gt;0,G3,"")</f>
        <v>0.181</v>
      </c>
      <c r="L3" t="str">
        <f t="shared" ref="L3:L23" si="2">"("&amp;TEXT(E3,"0.000")&amp;")"</f>
        <v>(0.329)</v>
      </c>
    </row>
    <row r="4" spans="1:12" x14ac:dyDescent="0.25">
      <c r="A4">
        <f>[8]estimates!A4</f>
        <v>2</v>
      </c>
      <c r="B4" t="str">
        <f>[8]estimates!B4</f>
        <v>betaBar</v>
      </c>
      <c r="C4" t="str">
        <f>[8]estimates!C4</f>
        <v>brand_Sensodyne</v>
      </c>
      <c r="D4">
        <f>[8]estimates!D4</f>
        <v>1.126658571056921</v>
      </c>
      <c r="E4">
        <f>[8]estimates!E4</f>
        <v>11.4813025174887</v>
      </c>
      <c r="F4">
        <f>[8]estimates!F4</f>
        <v>9.8129856724945383E-2</v>
      </c>
      <c r="G4">
        <f>[8]estimates!G4</f>
        <v>0</v>
      </c>
      <c r="I4" t="str">
        <f t="shared" si="0"/>
        <v>betaBar</v>
      </c>
      <c r="J4" t="str">
        <f t="shared" si="0"/>
        <v>brand_Sensodyne</v>
      </c>
      <c r="K4" t="str">
        <f t="shared" si="1"/>
        <v>1.127</v>
      </c>
      <c r="L4" t="str">
        <f t="shared" si="2"/>
        <v>(11.481)</v>
      </c>
    </row>
    <row r="5" spans="1:12" x14ac:dyDescent="0.25">
      <c r="A5">
        <f>[8]estimates!A5</f>
        <v>3</v>
      </c>
      <c r="B5" t="str">
        <f>[8]estimates!B5</f>
        <v>betaBar</v>
      </c>
      <c r="C5" t="str">
        <f>[8]estimates!C5</f>
        <v>mint</v>
      </c>
      <c r="D5">
        <f>[8]estimates!D5</f>
        <v>17.961134159069751</v>
      </c>
      <c r="E5">
        <f>[8]estimates!E5</f>
        <v>62279.208346196952</v>
      </c>
      <c r="F5">
        <f>[8]estimates!F5</f>
        <v>2.8839695680182072E-4</v>
      </c>
      <c r="G5">
        <f>[8]estimates!G5</f>
        <v>0</v>
      </c>
      <c r="I5" t="str">
        <f t="shared" si="0"/>
        <v>betaBar</v>
      </c>
      <c r="J5" t="str">
        <f t="shared" si="0"/>
        <v>mint</v>
      </c>
      <c r="K5" t="str">
        <f t="shared" si="1"/>
        <v>17.961</v>
      </c>
      <c r="L5" t="str">
        <f t="shared" si="2"/>
        <v>(62279.208)</v>
      </c>
    </row>
    <row r="6" spans="1:12" x14ac:dyDescent="0.25">
      <c r="A6">
        <f>[8]estimates!A6</f>
        <v>4</v>
      </c>
      <c r="B6" t="str">
        <f>[8]estimates!B6</f>
        <v>betaBar</v>
      </c>
      <c r="C6" t="str">
        <f>[8]estimates!C6</f>
        <v>white</v>
      </c>
      <c r="D6">
        <f>[8]estimates!D6</f>
        <v>0.89511400774995964</v>
      </c>
      <c r="E6">
        <f>[8]estimates!E6</f>
        <v>3.7151925007347129</v>
      </c>
      <c r="F6">
        <f>[8]estimates!F6</f>
        <v>0.24093341262207621</v>
      </c>
      <c r="G6">
        <f>[8]estimates!G6</f>
        <v>0</v>
      </c>
      <c r="I6" t="str">
        <f t="shared" si="0"/>
        <v>betaBar</v>
      </c>
      <c r="J6" t="str">
        <f t="shared" si="0"/>
        <v>white</v>
      </c>
      <c r="K6" t="str">
        <f t="shared" si="1"/>
        <v>0.895</v>
      </c>
      <c r="L6" t="str">
        <f t="shared" si="2"/>
        <v>(3.715)</v>
      </c>
    </row>
    <row r="7" spans="1:12" x14ac:dyDescent="0.25">
      <c r="A7">
        <f>[8]estimates!A7</f>
        <v>5</v>
      </c>
      <c r="B7" t="str">
        <f>[8]estimates!B7</f>
        <v>betaBar</v>
      </c>
      <c r="C7" t="str">
        <f>[8]estimates!C7</f>
        <v>fluoride</v>
      </c>
      <c r="D7">
        <f>[8]estimates!D7</f>
        <v>0.79331334008754084</v>
      </c>
      <c r="E7">
        <f>[8]estimates!E7</f>
        <v>3.7595546994548839</v>
      </c>
      <c r="F7">
        <f>[8]estimates!F7</f>
        <v>0.21101258087894481</v>
      </c>
      <c r="G7">
        <f>[8]estimates!G7</f>
        <v>0</v>
      </c>
      <c r="I7" t="str">
        <f t="shared" si="0"/>
        <v>betaBar</v>
      </c>
      <c r="J7" t="str">
        <f t="shared" si="0"/>
        <v>fluoride</v>
      </c>
      <c r="K7" t="str">
        <f t="shared" si="1"/>
        <v>0.793</v>
      </c>
      <c r="L7" t="str">
        <f t="shared" si="2"/>
        <v>(3.760)</v>
      </c>
    </row>
    <row r="8" spans="1:12" x14ac:dyDescent="0.25">
      <c r="A8">
        <f>[8]estimates!A8</f>
        <v>6</v>
      </c>
      <c r="B8" t="str">
        <f>[8]estimates!B8</f>
        <v>betaBar</v>
      </c>
      <c r="C8" t="str">
        <f>[8]estimates!C8</f>
        <v>kids</v>
      </c>
      <c r="D8">
        <f>[8]estimates!D8</f>
        <v>-2.12763018518066</v>
      </c>
      <c r="E8">
        <f>[8]estimates!E8</f>
        <v>0</v>
      </c>
      <c r="F8" t="str">
        <f>[8]estimates!F8</f>
        <v>-inf</v>
      </c>
      <c r="G8" t="str">
        <f>[8]estimates!G8</f>
        <v>***</v>
      </c>
      <c r="I8" t="str">
        <f t="shared" si="0"/>
        <v>betaBar</v>
      </c>
      <c r="J8" t="str">
        <f t="shared" si="0"/>
        <v>kids</v>
      </c>
      <c r="K8" t="str">
        <f t="shared" si="1"/>
        <v>-2.128***</v>
      </c>
      <c r="L8" t="str">
        <f t="shared" si="2"/>
        <v>(0.000)</v>
      </c>
    </row>
    <row r="9" spans="1:12" x14ac:dyDescent="0.25">
      <c r="A9">
        <f>[8]estimates!A9</f>
        <v>7</v>
      </c>
      <c r="B9" t="str">
        <f>[8]estimates!B9</f>
        <v>betaBar</v>
      </c>
      <c r="C9" t="str">
        <f>[8]estimates!C9</f>
        <v>sizeNorm</v>
      </c>
      <c r="D9">
        <f>[8]estimates!D9</f>
        <v>-0.43375747396776859</v>
      </c>
      <c r="E9">
        <f>[8]estimates!E9</f>
        <v>1.7945816797348211</v>
      </c>
      <c r="F9">
        <f>[8]estimates!F9</f>
        <v>-0.24170394631013031</v>
      </c>
      <c r="G9">
        <f>[8]estimates!G9</f>
        <v>0</v>
      </c>
      <c r="I9" t="str">
        <f t="shared" si="0"/>
        <v>betaBar</v>
      </c>
      <c r="J9" t="str">
        <f t="shared" si="0"/>
        <v>sizeNorm</v>
      </c>
      <c r="K9" t="str">
        <f t="shared" si="1"/>
        <v>-0.434</v>
      </c>
      <c r="L9" t="str">
        <f t="shared" si="2"/>
        <v>(1.795)</v>
      </c>
    </row>
    <row r="10" spans="1:12" x14ac:dyDescent="0.25">
      <c r="A10">
        <f>[8]estimates!A10</f>
        <v>8</v>
      </c>
      <c r="B10" t="str">
        <f>[8]estimates!B10</f>
        <v>betaBar</v>
      </c>
      <c r="C10" t="str">
        <f>[8]estimates!C10</f>
        <v>discount</v>
      </c>
      <c r="D10">
        <f>[8]estimates!D10</f>
        <v>-1.460358086325382</v>
      </c>
      <c r="E10">
        <f>[8]estimates!E10</f>
        <v>0.94467927190265399</v>
      </c>
      <c r="F10">
        <f>[8]estimates!F10</f>
        <v>-1.545877134981603</v>
      </c>
      <c r="G10">
        <f>[8]estimates!G10</f>
        <v>0</v>
      </c>
      <c r="I10" t="str">
        <f t="shared" si="0"/>
        <v>betaBar</v>
      </c>
      <c r="J10" t="str">
        <f t="shared" si="0"/>
        <v>discount</v>
      </c>
      <c r="K10" t="str">
        <f t="shared" si="1"/>
        <v>-1.460</v>
      </c>
      <c r="L10" t="str">
        <f t="shared" si="2"/>
        <v>(0.945)</v>
      </c>
    </row>
    <row r="11" spans="1:12" x14ac:dyDescent="0.25">
      <c r="A11">
        <f>[8]estimates!A11</f>
        <v>9</v>
      </c>
      <c r="B11" t="str">
        <f>[8]estimates!B11</f>
        <v>betaBar</v>
      </c>
      <c r="C11" t="str">
        <f>[8]estimates!C11</f>
        <v>familypack</v>
      </c>
      <c r="D11">
        <f>[8]estimates!D11</f>
        <v>-0.34769991872998501</v>
      </c>
      <c r="E11">
        <f>[8]estimates!E11</f>
        <v>0.54053390325732276</v>
      </c>
      <c r="F11">
        <f>[8]estimates!F11</f>
        <v>-0.64325274813421174</v>
      </c>
      <c r="G11">
        <f>[8]estimates!G11</f>
        <v>0</v>
      </c>
      <c r="I11" t="str">
        <f t="shared" si="0"/>
        <v>betaBar</v>
      </c>
      <c r="J11" t="str">
        <f t="shared" si="0"/>
        <v>familypack</v>
      </c>
      <c r="K11" t="str">
        <f t="shared" si="1"/>
        <v>-0.348</v>
      </c>
      <c r="L11" t="str">
        <f t="shared" si="2"/>
        <v>(0.541)</v>
      </c>
    </row>
    <row r="12" spans="1:12" x14ac:dyDescent="0.25">
      <c r="A12">
        <f>[8]estimates!A12</f>
        <v>10</v>
      </c>
      <c r="B12" t="str">
        <f>[8]estimates!B12</f>
        <v>betaBar</v>
      </c>
      <c r="C12" t="str">
        <f>[8]estimates!C12</f>
        <v>priceperoz</v>
      </c>
      <c r="D12">
        <f>[8]estimates!D12</f>
        <v>-16.776832080297989</v>
      </c>
      <c r="E12">
        <f>[8]estimates!E12</f>
        <v>7.6876927965657833</v>
      </c>
      <c r="F12">
        <f>[8]estimates!F12</f>
        <v>-2.1822974101921022</v>
      </c>
      <c r="G12" t="str">
        <f>[8]estimates!G12</f>
        <v>**</v>
      </c>
      <c r="I12" t="str">
        <f t="shared" si="0"/>
        <v>betaBar</v>
      </c>
      <c r="J12" t="str">
        <f t="shared" si="0"/>
        <v>priceperoz</v>
      </c>
      <c r="K12" t="str">
        <f t="shared" si="1"/>
        <v>-16.777**</v>
      </c>
      <c r="L12" t="str">
        <f t="shared" si="2"/>
        <v>(7.688)</v>
      </c>
    </row>
    <row r="13" spans="1:12" x14ac:dyDescent="0.25">
      <c r="A13">
        <f>[8]estimates!A13</f>
        <v>11</v>
      </c>
      <c r="B13" t="str">
        <f>[8]estimates!B13</f>
        <v>betaO</v>
      </c>
      <c r="C13" t="str">
        <f>[8]estimates!C13</f>
        <v>mint_purchase_InStore</v>
      </c>
      <c r="D13">
        <f>[8]estimates!D13</f>
        <v>1.460762348970327</v>
      </c>
      <c r="E13">
        <f>[8]estimates!E13</f>
        <v>91131.634995919812</v>
      </c>
      <c r="F13">
        <f>[8]estimates!F13</f>
        <v>1.6029146728638508E-5</v>
      </c>
      <c r="G13">
        <f>[8]estimates!G13</f>
        <v>0</v>
      </c>
      <c r="I13" t="str">
        <f t="shared" si="0"/>
        <v>betaO</v>
      </c>
      <c r="J13" t="str">
        <f t="shared" si="0"/>
        <v>mint_purchase_InStore</v>
      </c>
      <c r="K13" t="str">
        <f t="shared" si="1"/>
        <v>1.461</v>
      </c>
      <c r="L13" t="str">
        <f t="shared" si="2"/>
        <v>(91131.635)</v>
      </c>
    </row>
    <row r="14" spans="1:12" x14ac:dyDescent="0.25">
      <c r="A14">
        <f>[8]estimates!A14</f>
        <v>12</v>
      </c>
      <c r="B14" t="str">
        <f>[8]estimates!B14</f>
        <v>betaO</v>
      </c>
      <c r="C14" t="str">
        <f>[8]estimates!C14</f>
        <v>fluoride_purchase_InStore</v>
      </c>
      <c r="D14">
        <f>[8]estimates!D14</f>
        <v>1.835274020112757E-3</v>
      </c>
      <c r="E14">
        <f>[8]estimates!E14</f>
        <v>1.787028999111534</v>
      </c>
      <c r="F14">
        <f>[8]estimates!F14</f>
        <v>1.026997335256008E-3</v>
      </c>
      <c r="G14">
        <f>[8]estimates!G14</f>
        <v>0</v>
      </c>
      <c r="I14" t="str">
        <f t="shared" si="0"/>
        <v>betaO</v>
      </c>
      <c r="J14" t="str">
        <f t="shared" si="0"/>
        <v>fluoride_purchase_InStore</v>
      </c>
      <c r="K14" t="str">
        <f t="shared" si="1"/>
        <v>0.002</v>
      </c>
      <c r="L14" t="str">
        <f t="shared" si="2"/>
        <v>(1.787)</v>
      </c>
    </row>
    <row r="15" spans="1:12" x14ac:dyDescent="0.25">
      <c r="A15">
        <f>[8]estimates!A15</f>
        <v>13</v>
      </c>
      <c r="B15" t="str">
        <f>[8]estimates!B15</f>
        <v>betaO</v>
      </c>
      <c r="C15" t="str">
        <f>[8]estimates!C15</f>
        <v>kids_purchase_InStore</v>
      </c>
      <c r="D15">
        <f>[8]estimates!D15</f>
        <v>-0.64691669345652525</v>
      </c>
      <c r="E15">
        <f>[8]estimates!E15</f>
        <v>0</v>
      </c>
      <c r="F15" t="str">
        <f>[8]estimates!F15</f>
        <v>-inf</v>
      </c>
      <c r="G15" t="str">
        <f>[8]estimates!G15</f>
        <v>***</v>
      </c>
      <c r="I15" t="str">
        <f t="shared" si="0"/>
        <v>betaO</v>
      </c>
      <c r="J15" t="str">
        <f t="shared" si="0"/>
        <v>kids_purchase_InStore</v>
      </c>
      <c r="K15" t="str">
        <f t="shared" si="1"/>
        <v>-0.647***</v>
      </c>
      <c r="L15" t="str">
        <f t="shared" si="2"/>
        <v>(0.000)</v>
      </c>
    </row>
    <row r="16" spans="1:12" x14ac:dyDescent="0.25">
      <c r="A16">
        <f>[8]estimates!A16</f>
        <v>14</v>
      </c>
      <c r="B16" t="str">
        <f>[8]estimates!B16</f>
        <v>betaO</v>
      </c>
      <c r="C16" t="str">
        <f>[8]estimates!C16</f>
        <v>sizeNorm_purchase_InStore</v>
      </c>
      <c r="D16">
        <f>[8]estimates!D16</f>
        <v>-4.9713580131144266E-3</v>
      </c>
      <c r="E16">
        <f>[8]estimates!E16</f>
        <v>6.0670323927322816</v>
      </c>
      <c r="F16">
        <f>[8]estimates!F16</f>
        <v>-8.1940522009897837E-4</v>
      </c>
      <c r="G16">
        <f>[8]estimates!G16</f>
        <v>0</v>
      </c>
      <c r="I16" t="str">
        <f t="shared" si="0"/>
        <v>betaO</v>
      </c>
      <c r="J16" t="str">
        <f t="shared" si="0"/>
        <v>sizeNorm_purchase_InStore</v>
      </c>
      <c r="K16" t="str">
        <f t="shared" si="1"/>
        <v>-0.005</v>
      </c>
      <c r="L16" t="str">
        <f t="shared" si="2"/>
        <v>(6.067)</v>
      </c>
    </row>
    <row r="17" spans="1:12" x14ac:dyDescent="0.25">
      <c r="A17">
        <f>[8]estimates!A17</f>
        <v>15</v>
      </c>
      <c r="B17" t="str">
        <f>[8]estimates!B17</f>
        <v>betaU</v>
      </c>
      <c r="C17" t="str">
        <f>[8]estimates!C17</f>
        <v>brand_Aquafresh</v>
      </c>
      <c r="D17">
        <f>[8]estimates!D17</f>
        <v>7.3142536761080009E-3</v>
      </c>
      <c r="E17">
        <f>[8]estimates!E17</f>
        <v>13.99710123428102</v>
      </c>
      <c r="F17">
        <f>[8]estimates!F17</f>
        <v>5.2255488859323843E-4</v>
      </c>
      <c r="G17">
        <f>[8]estimates!G17</f>
        <v>0</v>
      </c>
      <c r="I17" t="str">
        <f t="shared" si="0"/>
        <v>betaU</v>
      </c>
      <c r="J17" t="str">
        <f t="shared" si="0"/>
        <v>brand_Aquafresh</v>
      </c>
      <c r="K17" t="str">
        <f t="shared" si="1"/>
        <v>0.007</v>
      </c>
      <c r="L17" t="str">
        <f t="shared" si="2"/>
        <v>(13.997)</v>
      </c>
    </row>
    <row r="18" spans="1:12" x14ac:dyDescent="0.25">
      <c r="A18">
        <f>[8]estimates!A18</f>
        <v>16</v>
      </c>
      <c r="B18" t="str">
        <f>[8]estimates!B18</f>
        <v>betaU</v>
      </c>
      <c r="C18" t="str">
        <f>[8]estimates!C18</f>
        <v>brand_Colgate</v>
      </c>
      <c r="D18">
        <f>[8]estimates!D18</f>
        <v>-1.132792781115131E-3</v>
      </c>
      <c r="E18">
        <f>[8]estimates!E18</f>
        <v>18.302343616945521</v>
      </c>
      <c r="F18">
        <f>[8]estimates!F18</f>
        <v>-6.1893318409032429E-5</v>
      </c>
      <c r="G18">
        <f>[8]estimates!G18</f>
        <v>0</v>
      </c>
      <c r="I18" t="str">
        <f t="shared" si="0"/>
        <v>betaU</v>
      </c>
      <c r="J18" t="str">
        <f t="shared" si="0"/>
        <v>brand_Colgate</v>
      </c>
      <c r="K18" t="str">
        <f t="shared" si="1"/>
        <v>-0.001</v>
      </c>
      <c r="L18" t="str">
        <f t="shared" si="2"/>
        <v>(18.302)</v>
      </c>
    </row>
    <row r="19" spans="1:12" x14ac:dyDescent="0.25">
      <c r="A19">
        <f>[8]estimates!A19</f>
        <v>17</v>
      </c>
      <c r="B19" t="str">
        <f>[8]estimates!B19</f>
        <v>betaU</v>
      </c>
      <c r="C19" t="str">
        <f>[8]estimates!C19</f>
        <v>brand_Sensodyne</v>
      </c>
      <c r="D19">
        <f>[8]estimates!D19</f>
        <v>3.0997508043132021E-3</v>
      </c>
      <c r="E19">
        <f>[8]estimates!E19</f>
        <v>23.99863582077608</v>
      </c>
      <c r="F19">
        <f>[8]estimates!F19</f>
        <v>1.2916362527697051E-4</v>
      </c>
      <c r="G19">
        <f>[8]estimates!G19</f>
        <v>0</v>
      </c>
      <c r="I19" t="str">
        <f t="shared" ref="I19:J23" si="3">B19</f>
        <v>betaU</v>
      </c>
      <c r="J19" t="str">
        <f t="shared" si="3"/>
        <v>brand_Sensodyne</v>
      </c>
      <c r="K19" t="str">
        <f t="shared" si="1"/>
        <v>0.003</v>
      </c>
      <c r="L19" t="str">
        <f t="shared" si="2"/>
        <v>(23.999)</v>
      </c>
    </row>
    <row r="20" spans="1:12" x14ac:dyDescent="0.25">
      <c r="A20">
        <f>[8]estimates!A20</f>
        <v>0</v>
      </c>
      <c r="B20">
        <f>[8]estimates!B20</f>
        <v>0</v>
      </c>
      <c r="C20">
        <f>[8]estimates!C20</f>
        <v>0</v>
      </c>
      <c r="D20">
        <f>[8]estimates!D20</f>
        <v>0</v>
      </c>
      <c r="E20">
        <f>[8]estimates!E20</f>
        <v>0</v>
      </c>
      <c r="F20">
        <f>[8]estimates!F20</f>
        <v>0</v>
      </c>
      <c r="G20">
        <f>[8]estimates!G20</f>
        <v>0</v>
      </c>
      <c r="I20">
        <f t="shared" si="3"/>
        <v>0</v>
      </c>
      <c r="J20">
        <f t="shared" si="3"/>
        <v>0</v>
      </c>
      <c r="K20" t="str">
        <f t="shared" si="1"/>
        <v>0.000</v>
      </c>
      <c r="L20" t="str">
        <f t="shared" si="2"/>
        <v>(0.000)</v>
      </c>
    </row>
    <row r="21" spans="1:12" x14ac:dyDescent="0.25">
      <c r="A21">
        <f>[8]estimates!A21</f>
        <v>0</v>
      </c>
      <c r="B21">
        <f>[8]estimates!B21</f>
        <v>0</v>
      </c>
      <c r="C21">
        <f>[8]estimates!C21</f>
        <v>0</v>
      </c>
      <c r="D21">
        <f>[8]estimates!D21</f>
        <v>0</v>
      </c>
      <c r="E21">
        <f>[8]estimates!E21</f>
        <v>0</v>
      </c>
      <c r="F21">
        <f>[8]estimates!F21</f>
        <v>0</v>
      </c>
      <c r="G21">
        <f>[8]estimates!G21</f>
        <v>0</v>
      </c>
      <c r="I21">
        <f t="shared" si="3"/>
        <v>0</v>
      </c>
      <c r="J21">
        <f t="shared" si="3"/>
        <v>0</v>
      </c>
      <c r="K21" t="str">
        <f t="shared" si="1"/>
        <v>0.000</v>
      </c>
      <c r="L21" t="str">
        <f t="shared" si="2"/>
        <v>(0.000)</v>
      </c>
    </row>
    <row r="22" spans="1:12" x14ac:dyDescent="0.25">
      <c r="A22">
        <f>[8]estimates!A22</f>
        <v>0</v>
      </c>
      <c r="B22">
        <f>[8]estimates!B22</f>
        <v>0</v>
      </c>
      <c r="C22">
        <f>[8]estimates!C22</f>
        <v>0</v>
      </c>
      <c r="D22">
        <f>[8]estimates!D22</f>
        <v>0</v>
      </c>
      <c r="E22">
        <f>[8]estimates!E22</f>
        <v>0</v>
      </c>
      <c r="F22">
        <f>[8]estimates!F22</f>
        <v>0</v>
      </c>
      <c r="G22">
        <f>[8]estimates!G22</f>
        <v>0</v>
      </c>
      <c r="I22">
        <f t="shared" si="3"/>
        <v>0</v>
      </c>
      <c r="J22">
        <f t="shared" si="3"/>
        <v>0</v>
      </c>
      <c r="K22" t="str">
        <f t="shared" si="1"/>
        <v>0.000</v>
      </c>
      <c r="L22" t="str">
        <f t="shared" si="2"/>
        <v>(0.000)</v>
      </c>
    </row>
    <row r="23" spans="1:12" x14ac:dyDescent="0.25">
      <c r="A23">
        <f>[8]estimates!A23</f>
        <v>0</v>
      </c>
      <c r="B23">
        <f>[8]estimates!B23</f>
        <v>0</v>
      </c>
      <c r="C23">
        <f>[8]estimates!C23</f>
        <v>0</v>
      </c>
      <c r="D23">
        <f>[8]estimates!D23</f>
        <v>0</v>
      </c>
      <c r="E23">
        <f>[8]estimates!E23</f>
        <v>0</v>
      </c>
      <c r="F23">
        <f>[8]estimates!F23</f>
        <v>0</v>
      </c>
      <c r="G23">
        <f>[8]estimates!G23</f>
        <v>0</v>
      </c>
      <c r="I23">
        <f t="shared" si="3"/>
        <v>0</v>
      </c>
      <c r="J23">
        <f t="shared" si="3"/>
        <v>0</v>
      </c>
      <c r="K23" t="str">
        <f t="shared" si="1"/>
        <v>0.000</v>
      </c>
      <c r="L23" t="str">
        <f t="shared" si="2"/>
        <v>(0.000)</v>
      </c>
    </row>
    <row r="24" spans="1:12" x14ac:dyDescent="0.25">
      <c r="A24">
        <f>[8]estimates!A24</f>
        <v>0</v>
      </c>
      <c r="B24">
        <f>[8]estimates!B24</f>
        <v>0</v>
      </c>
      <c r="C24">
        <f>[8]estimates!C24</f>
        <v>0</v>
      </c>
      <c r="D24">
        <f>[8]estimates!D24</f>
        <v>0</v>
      </c>
      <c r="E24">
        <f>[8]estimates!E24</f>
        <v>0</v>
      </c>
      <c r="F24">
        <f>[8]estimates!F24</f>
        <v>0</v>
      </c>
      <c r="G24">
        <f>[8]estimates!G24</f>
        <v>0</v>
      </c>
      <c r="I24">
        <f t="shared" ref="I24:I33" si="4">B24</f>
        <v>0</v>
      </c>
      <c r="J24">
        <f t="shared" ref="J24:J33" si="5">C24</f>
        <v>0</v>
      </c>
      <c r="K24" t="str">
        <f t="shared" ref="K24:K33" si="6">TEXT(D24,"0.000")&amp;IF(G24&lt;&gt;0,G24,"")</f>
        <v>0.000</v>
      </c>
      <c r="L24" t="str">
        <f t="shared" ref="L24:L33" si="7">"("&amp;TEXT(E24,"0.000")&amp;")"</f>
        <v>(0.000)</v>
      </c>
    </row>
    <row r="25" spans="1:12" x14ac:dyDescent="0.25">
      <c r="A25">
        <f>[8]estimates!A25</f>
        <v>0</v>
      </c>
      <c r="B25">
        <f>[8]estimates!B25</f>
        <v>0</v>
      </c>
      <c r="C25">
        <f>[8]estimates!C25</f>
        <v>0</v>
      </c>
      <c r="D25">
        <f>[8]estimates!D25</f>
        <v>0</v>
      </c>
      <c r="E25">
        <f>[8]estimates!E25</f>
        <v>0</v>
      </c>
      <c r="F25">
        <f>[8]estimates!F25</f>
        <v>0</v>
      </c>
      <c r="G25">
        <f>[8]estimates!G25</f>
        <v>0</v>
      </c>
      <c r="I25">
        <f t="shared" si="4"/>
        <v>0</v>
      </c>
      <c r="J25">
        <f t="shared" si="5"/>
        <v>0</v>
      </c>
      <c r="K25" t="str">
        <f t="shared" si="6"/>
        <v>0.000</v>
      </c>
      <c r="L25" t="str">
        <f t="shared" si="7"/>
        <v>(0.000)</v>
      </c>
    </row>
    <row r="26" spans="1:12" x14ac:dyDescent="0.25">
      <c r="A26">
        <f>[8]estimates!A26</f>
        <v>0</v>
      </c>
      <c r="B26">
        <f>[8]estimates!B26</f>
        <v>0</v>
      </c>
      <c r="C26">
        <f>[8]estimates!C26</f>
        <v>0</v>
      </c>
      <c r="D26">
        <f>[8]estimates!D26</f>
        <v>0</v>
      </c>
      <c r="E26">
        <f>[8]estimates!E26</f>
        <v>0</v>
      </c>
      <c r="F26">
        <f>[8]estimates!F26</f>
        <v>0</v>
      </c>
      <c r="G26">
        <f>[8]estimates!G26</f>
        <v>0</v>
      </c>
      <c r="I26">
        <f t="shared" si="4"/>
        <v>0</v>
      </c>
      <c r="J26">
        <f t="shared" si="5"/>
        <v>0</v>
      </c>
      <c r="K26" t="str">
        <f t="shared" si="6"/>
        <v>0.000</v>
      </c>
      <c r="L26" t="str">
        <f t="shared" si="7"/>
        <v>(0.000)</v>
      </c>
    </row>
    <row r="27" spans="1:12" x14ac:dyDescent="0.25">
      <c r="A27">
        <f>[8]estimates!A27</f>
        <v>0</v>
      </c>
      <c r="B27">
        <f>[8]estimates!B27</f>
        <v>0</v>
      </c>
      <c r="C27">
        <f>[8]estimates!C27</f>
        <v>0</v>
      </c>
      <c r="D27">
        <f>[8]estimates!D27</f>
        <v>0</v>
      </c>
      <c r="E27">
        <f>[8]estimates!E27</f>
        <v>0</v>
      </c>
      <c r="F27">
        <f>[8]estimates!F27</f>
        <v>0</v>
      </c>
      <c r="G27">
        <f>[8]estimates!G27</f>
        <v>0</v>
      </c>
      <c r="I27">
        <f t="shared" si="4"/>
        <v>0</v>
      </c>
      <c r="J27">
        <f t="shared" si="5"/>
        <v>0</v>
      </c>
      <c r="K27" t="str">
        <f t="shared" si="6"/>
        <v>0.000</v>
      </c>
      <c r="L27" t="str">
        <f t="shared" si="7"/>
        <v>(0.000)</v>
      </c>
    </row>
    <row r="28" spans="1:12" x14ac:dyDescent="0.25">
      <c r="A28">
        <f>[8]estimates!A28</f>
        <v>0</v>
      </c>
      <c r="B28">
        <f>[8]estimates!B28</f>
        <v>0</v>
      </c>
      <c r="C28">
        <f>[8]estimates!C28</f>
        <v>0</v>
      </c>
      <c r="D28">
        <f>[8]estimates!D28</f>
        <v>0</v>
      </c>
      <c r="E28">
        <f>[8]estimates!E28</f>
        <v>0</v>
      </c>
      <c r="F28">
        <f>[8]estimates!F28</f>
        <v>0</v>
      </c>
      <c r="G28">
        <f>[8]estimates!G28</f>
        <v>0</v>
      </c>
      <c r="I28">
        <f t="shared" si="4"/>
        <v>0</v>
      </c>
      <c r="J28">
        <f t="shared" si="5"/>
        <v>0</v>
      </c>
      <c r="K28" t="str">
        <f t="shared" si="6"/>
        <v>0.000</v>
      </c>
      <c r="L28" t="str">
        <f t="shared" si="7"/>
        <v>(0.000)</v>
      </c>
    </row>
    <row r="29" spans="1:12" x14ac:dyDescent="0.25">
      <c r="A29">
        <f>[8]estimates!A29</f>
        <v>0</v>
      </c>
      <c r="B29">
        <f>[8]estimates!B29</f>
        <v>0</v>
      </c>
      <c r="C29">
        <f>[8]estimates!C29</f>
        <v>0</v>
      </c>
      <c r="D29">
        <f>[8]estimates!D29</f>
        <v>0</v>
      </c>
      <c r="E29">
        <f>[8]estimates!E29</f>
        <v>0</v>
      </c>
      <c r="F29">
        <f>[8]estimates!F29</f>
        <v>0</v>
      </c>
      <c r="G29">
        <f>[8]estimates!G29</f>
        <v>0</v>
      </c>
      <c r="I29">
        <f t="shared" si="4"/>
        <v>0</v>
      </c>
      <c r="J29">
        <f t="shared" si="5"/>
        <v>0</v>
      </c>
      <c r="K29" t="str">
        <f t="shared" si="6"/>
        <v>0.000</v>
      </c>
      <c r="L29" t="str">
        <f t="shared" si="7"/>
        <v>(0.000)</v>
      </c>
    </row>
    <row r="30" spans="1:12" x14ac:dyDescent="0.25">
      <c r="A30">
        <f>[8]estimates!A30</f>
        <v>0</v>
      </c>
      <c r="B30">
        <f>[8]estimates!B30</f>
        <v>0</v>
      </c>
      <c r="C30">
        <f>[8]estimates!C30</f>
        <v>0</v>
      </c>
      <c r="D30">
        <f>[8]estimates!D30</f>
        <v>0</v>
      </c>
      <c r="E30">
        <f>[8]estimates!E30</f>
        <v>0</v>
      </c>
      <c r="F30">
        <f>[8]estimates!F30</f>
        <v>0</v>
      </c>
      <c r="G30">
        <f>[8]estimates!G30</f>
        <v>0</v>
      </c>
      <c r="I30">
        <f t="shared" si="4"/>
        <v>0</v>
      </c>
      <c r="J30">
        <f t="shared" si="5"/>
        <v>0</v>
      </c>
      <c r="K30" t="str">
        <f t="shared" si="6"/>
        <v>0.000</v>
      </c>
      <c r="L30" t="str">
        <f t="shared" si="7"/>
        <v>(0.000)</v>
      </c>
    </row>
    <row r="31" spans="1:12" x14ac:dyDescent="0.25">
      <c r="A31">
        <f>[8]estimates!A31</f>
        <v>0</v>
      </c>
      <c r="B31">
        <f>[8]estimates!B31</f>
        <v>0</v>
      </c>
      <c r="C31">
        <f>[8]estimates!C31</f>
        <v>0</v>
      </c>
      <c r="D31">
        <f>[8]estimates!D31</f>
        <v>0</v>
      </c>
      <c r="E31">
        <f>[8]estimates!E31</f>
        <v>0</v>
      </c>
      <c r="F31">
        <f>[8]estimates!F31</f>
        <v>0</v>
      </c>
      <c r="G31">
        <f>[8]estimates!G31</f>
        <v>0</v>
      </c>
      <c r="I31">
        <f t="shared" si="4"/>
        <v>0</v>
      </c>
      <c r="J31">
        <f t="shared" si="5"/>
        <v>0</v>
      </c>
      <c r="K31" t="str">
        <f t="shared" si="6"/>
        <v>0.000</v>
      </c>
      <c r="L31" t="str">
        <f t="shared" si="7"/>
        <v>(0.000)</v>
      </c>
    </row>
    <row r="32" spans="1:12" x14ac:dyDescent="0.25">
      <c r="A32">
        <f>[8]estimates!A32</f>
        <v>0</v>
      </c>
      <c r="B32">
        <f>[8]estimates!B32</f>
        <v>0</v>
      </c>
      <c r="C32">
        <f>[8]estimates!C32</f>
        <v>0</v>
      </c>
      <c r="D32">
        <f>[8]estimates!D32</f>
        <v>0</v>
      </c>
      <c r="E32">
        <f>[8]estimates!E32</f>
        <v>0</v>
      </c>
      <c r="F32">
        <f>[8]estimates!F32</f>
        <v>0</v>
      </c>
      <c r="G32">
        <f>[8]estimates!G32</f>
        <v>0</v>
      </c>
      <c r="I32">
        <f t="shared" si="4"/>
        <v>0</v>
      </c>
      <c r="J32">
        <f t="shared" si="5"/>
        <v>0</v>
      </c>
      <c r="K32" t="str">
        <f t="shared" si="6"/>
        <v>0.000</v>
      </c>
      <c r="L32" t="str">
        <f t="shared" si="7"/>
        <v>(0.000)</v>
      </c>
    </row>
    <row r="33" spans="1:12" x14ac:dyDescent="0.25">
      <c r="A33">
        <f>[8]estimates!A33</f>
        <v>0</v>
      </c>
      <c r="B33">
        <f>[8]estimates!B33</f>
        <v>0</v>
      </c>
      <c r="C33">
        <f>[8]estimates!C33</f>
        <v>0</v>
      </c>
      <c r="D33">
        <f>[8]estimates!D33</f>
        <v>0</v>
      </c>
      <c r="E33">
        <f>[8]estimates!E33</f>
        <v>0</v>
      </c>
      <c r="F33">
        <f>[8]estimates!F33</f>
        <v>0</v>
      </c>
      <c r="G33">
        <f>[8]estimates!G33</f>
        <v>0</v>
      </c>
      <c r="I33">
        <f t="shared" si="4"/>
        <v>0</v>
      </c>
      <c r="J33">
        <f t="shared" si="5"/>
        <v>0</v>
      </c>
      <c r="K33" t="str">
        <f t="shared" si="6"/>
        <v>0.000</v>
      </c>
      <c r="L33" t="str">
        <f t="shared" si="7"/>
        <v>(0.000)</v>
      </c>
    </row>
    <row r="34" spans="1:12" x14ac:dyDescent="0.25">
      <c r="A34">
        <f>[8]estimates!A34</f>
        <v>0</v>
      </c>
      <c r="B34">
        <f>[8]estimates!B34</f>
        <v>0</v>
      </c>
      <c r="C34">
        <f>[8]estimates!C34</f>
        <v>0</v>
      </c>
      <c r="D34">
        <f>[8]estimates!D34</f>
        <v>0</v>
      </c>
      <c r="E34">
        <f>[8]estimates!E34</f>
        <v>0</v>
      </c>
      <c r="F34">
        <f>[8]estimates!F34</f>
        <v>0</v>
      </c>
      <c r="G34">
        <f>[8]estimates!G34</f>
        <v>0</v>
      </c>
      <c r="I34">
        <f t="shared" ref="I34:I42" si="8">B34</f>
        <v>0</v>
      </c>
      <c r="J34">
        <f t="shared" ref="J34:J42" si="9">C34</f>
        <v>0</v>
      </c>
      <c r="K34" t="str">
        <f t="shared" ref="K34:K42" si="10">TEXT(D34,"0.000")&amp;IF(G34&lt;&gt;0,G34,"")</f>
        <v>0.000</v>
      </c>
      <c r="L34" t="str">
        <f t="shared" ref="L34:L42" si="11">"("&amp;TEXT(E34,"0.000")&amp;")"</f>
        <v>(0.000)</v>
      </c>
    </row>
    <row r="35" spans="1:12" x14ac:dyDescent="0.25">
      <c r="A35">
        <f>[8]estimates!A35</f>
        <v>0</v>
      </c>
      <c r="B35">
        <f>[8]estimates!B35</f>
        <v>0</v>
      </c>
      <c r="C35">
        <f>[8]estimates!C35</f>
        <v>0</v>
      </c>
      <c r="D35">
        <f>[8]estimates!D35</f>
        <v>0</v>
      </c>
      <c r="E35">
        <f>[8]estimates!E35</f>
        <v>0</v>
      </c>
      <c r="F35">
        <f>[8]estimates!F35</f>
        <v>0</v>
      </c>
      <c r="G35">
        <f>[8]estimates!G35</f>
        <v>0</v>
      </c>
      <c r="I35">
        <f t="shared" si="8"/>
        <v>0</v>
      </c>
      <c r="J35">
        <f t="shared" si="9"/>
        <v>0</v>
      </c>
      <c r="K35" t="str">
        <f t="shared" si="10"/>
        <v>0.000</v>
      </c>
      <c r="L35" t="str">
        <f t="shared" si="11"/>
        <v>(0.000)</v>
      </c>
    </row>
    <row r="36" spans="1:12" x14ac:dyDescent="0.25">
      <c r="A36">
        <f>[8]estimates!A36</f>
        <v>0</v>
      </c>
      <c r="B36">
        <f>[8]estimates!B36</f>
        <v>0</v>
      </c>
      <c r="C36">
        <f>[8]estimates!C36</f>
        <v>0</v>
      </c>
      <c r="D36">
        <f>[8]estimates!D36</f>
        <v>0</v>
      </c>
      <c r="E36">
        <f>[8]estimates!E36</f>
        <v>0</v>
      </c>
      <c r="F36">
        <f>[8]estimates!F36</f>
        <v>0</v>
      </c>
      <c r="G36">
        <f>[8]estimates!G36</f>
        <v>0</v>
      </c>
      <c r="I36">
        <f t="shared" si="8"/>
        <v>0</v>
      </c>
      <c r="J36">
        <f t="shared" si="9"/>
        <v>0</v>
      </c>
      <c r="K36" t="str">
        <f t="shared" si="10"/>
        <v>0.000</v>
      </c>
      <c r="L36" t="str">
        <f t="shared" si="11"/>
        <v>(0.000)</v>
      </c>
    </row>
    <row r="37" spans="1:12" x14ac:dyDescent="0.25">
      <c r="A37">
        <f>[8]estimates!A37</f>
        <v>0</v>
      </c>
      <c r="B37">
        <f>[8]estimates!B37</f>
        <v>0</v>
      </c>
      <c r="C37">
        <f>[8]estimates!C37</f>
        <v>0</v>
      </c>
      <c r="D37">
        <f>[8]estimates!D37</f>
        <v>0</v>
      </c>
      <c r="E37">
        <f>[8]estimates!E37</f>
        <v>0</v>
      </c>
      <c r="F37">
        <f>[8]estimates!F37</f>
        <v>0</v>
      </c>
      <c r="G37">
        <f>[8]estimates!G37</f>
        <v>0</v>
      </c>
      <c r="I37">
        <f t="shared" si="8"/>
        <v>0</v>
      </c>
      <c r="J37">
        <f t="shared" si="9"/>
        <v>0</v>
      </c>
      <c r="K37" t="str">
        <f t="shared" si="10"/>
        <v>0.000</v>
      </c>
      <c r="L37" t="str">
        <f t="shared" si="11"/>
        <v>(0.000)</v>
      </c>
    </row>
    <row r="38" spans="1:12" x14ac:dyDescent="0.25">
      <c r="A38">
        <f>[8]estimates!A38</f>
        <v>0</v>
      </c>
      <c r="B38">
        <f>[8]estimates!B38</f>
        <v>0</v>
      </c>
      <c r="C38">
        <f>[8]estimates!C38</f>
        <v>0</v>
      </c>
      <c r="D38">
        <f>[8]estimates!D38</f>
        <v>0</v>
      </c>
      <c r="E38">
        <f>[8]estimates!E38</f>
        <v>0</v>
      </c>
      <c r="F38">
        <f>[8]estimates!F38</f>
        <v>0</v>
      </c>
      <c r="G38">
        <f>[8]estimates!G38</f>
        <v>0</v>
      </c>
      <c r="I38">
        <f t="shared" si="8"/>
        <v>0</v>
      </c>
      <c r="J38">
        <f t="shared" si="9"/>
        <v>0</v>
      </c>
      <c r="K38" t="str">
        <f t="shared" si="10"/>
        <v>0.000</v>
      </c>
      <c r="L38" t="str">
        <f t="shared" si="11"/>
        <v>(0.000)</v>
      </c>
    </row>
    <row r="39" spans="1:12" x14ac:dyDescent="0.25">
      <c r="A39">
        <f>[8]estimates!A39</f>
        <v>0</v>
      </c>
      <c r="B39">
        <f>[8]estimates!B39</f>
        <v>0</v>
      </c>
      <c r="C39">
        <f>[8]estimates!C39</f>
        <v>0</v>
      </c>
      <c r="D39">
        <f>[8]estimates!D39</f>
        <v>0</v>
      </c>
      <c r="E39">
        <f>[8]estimates!E39</f>
        <v>0</v>
      </c>
      <c r="F39">
        <f>[8]estimates!F39</f>
        <v>0</v>
      </c>
      <c r="G39">
        <f>[8]estimates!G39</f>
        <v>0</v>
      </c>
      <c r="I39">
        <f t="shared" si="8"/>
        <v>0</v>
      </c>
      <c r="J39">
        <f t="shared" si="9"/>
        <v>0</v>
      </c>
      <c r="K39" t="str">
        <f t="shared" si="10"/>
        <v>0.000</v>
      </c>
      <c r="L39" t="str">
        <f t="shared" si="11"/>
        <v>(0.000)</v>
      </c>
    </row>
    <row r="40" spans="1:12" x14ac:dyDescent="0.25">
      <c r="A40">
        <f>[8]estimates!A40</f>
        <v>0</v>
      </c>
      <c r="B40">
        <f>[8]estimates!B40</f>
        <v>0</v>
      </c>
      <c r="C40">
        <f>[8]estimates!C40</f>
        <v>0</v>
      </c>
      <c r="D40">
        <f>[8]estimates!D40</f>
        <v>0</v>
      </c>
      <c r="E40">
        <f>[8]estimates!E40</f>
        <v>0</v>
      </c>
      <c r="F40">
        <f>[8]estimates!F40</f>
        <v>0</v>
      </c>
      <c r="G40">
        <f>[8]estimates!G40</f>
        <v>0</v>
      </c>
      <c r="I40">
        <f t="shared" si="8"/>
        <v>0</v>
      </c>
      <c r="J40">
        <f t="shared" si="9"/>
        <v>0</v>
      </c>
      <c r="K40" t="str">
        <f t="shared" si="10"/>
        <v>0.000</v>
      </c>
      <c r="L40" t="str">
        <f t="shared" si="11"/>
        <v>(0.000)</v>
      </c>
    </row>
    <row r="41" spans="1:12" x14ac:dyDescent="0.25">
      <c r="A41">
        <f>[8]estimates!A41</f>
        <v>0</v>
      </c>
      <c r="B41">
        <f>[8]estimates!B41</f>
        <v>0</v>
      </c>
      <c r="C41">
        <f>[8]estimates!C41</f>
        <v>0</v>
      </c>
      <c r="D41">
        <f>[8]estimates!D41</f>
        <v>0</v>
      </c>
      <c r="E41">
        <f>[8]estimates!E41</f>
        <v>0</v>
      </c>
      <c r="F41">
        <f>[8]estimates!F41</f>
        <v>0</v>
      </c>
      <c r="G41">
        <f>[8]estimates!G41</f>
        <v>0</v>
      </c>
      <c r="I41">
        <f t="shared" si="8"/>
        <v>0</v>
      </c>
      <c r="J41">
        <f t="shared" si="9"/>
        <v>0</v>
      </c>
      <c r="K41" t="str">
        <f t="shared" si="10"/>
        <v>0.000</v>
      </c>
      <c r="L41" t="str">
        <f t="shared" si="11"/>
        <v>(0.000)</v>
      </c>
    </row>
    <row r="42" spans="1:12" x14ac:dyDescent="0.25">
      <c r="A42">
        <f>[8]estimates!A42</f>
        <v>0</v>
      </c>
      <c r="B42">
        <f>[8]estimates!B42</f>
        <v>0</v>
      </c>
      <c r="C42">
        <f>[8]estimates!C42</f>
        <v>0</v>
      </c>
      <c r="D42">
        <f>[8]estimates!D42</f>
        <v>0</v>
      </c>
      <c r="E42">
        <f>[8]estimates!E42</f>
        <v>0</v>
      </c>
      <c r="F42">
        <f>[8]estimates!F42</f>
        <v>0</v>
      </c>
      <c r="G42">
        <f>[8]estimates!G42</f>
        <v>0</v>
      </c>
      <c r="I42">
        <f t="shared" si="8"/>
        <v>0</v>
      </c>
      <c r="J42">
        <f t="shared" si="9"/>
        <v>0</v>
      </c>
      <c r="K42" t="str">
        <f t="shared" si="10"/>
        <v>0.000</v>
      </c>
      <c r="L42" t="str">
        <f t="shared" si="11"/>
        <v>(0.000)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EAA0D-A66F-45E7-9739-2D189C8F0BA6}">
  <dimension ref="A1:Q19"/>
  <sheetViews>
    <sheetView workbookViewId="0">
      <selection activeCell="V14" sqref="V14"/>
    </sheetView>
  </sheetViews>
  <sheetFormatPr defaultRowHeight="15" x14ac:dyDescent="0.25"/>
  <cols>
    <col min="10" max="10" width="22.85546875" customWidth="1"/>
  </cols>
  <sheetData>
    <row r="1" spans="1:17" x14ac:dyDescent="0.25">
      <c r="A1">
        <f>[9]estimates!A1</f>
        <v>0</v>
      </c>
      <c r="B1" t="str">
        <f>[9]estimates!B1</f>
        <v>coeficient</v>
      </c>
      <c r="C1" t="str">
        <f>[9]estimates!C1</f>
        <v>var. name</v>
      </c>
      <c r="D1" t="str">
        <f>[9]estimates!D1</f>
        <v>coefficient</v>
      </c>
      <c r="E1" t="str">
        <f>[9]estimates!E1</f>
        <v>s.e.</v>
      </c>
      <c r="F1" t="str">
        <f>[9]estimates!F1</f>
        <v>t-stat</v>
      </c>
      <c r="G1" t="str">
        <f>[9]estimates!G1</f>
        <v>sig</v>
      </c>
      <c r="I1" t="s">
        <v>0</v>
      </c>
      <c r="J1" t="s">
        <v>1</v>
      </c>
      <c r="K1" t="s">
        <v>2</v>
      </c>
      <c r="L1" t="s">
        <v>3</v>
      </c>
    </row>
    <row r="2" spans="1:17" x14ac:dyDescent="0.25">
      <c r="A2">
        <f>[9]estimates!A2</f>
        <v>0</v>
      </c>
      <c r="B2" t="str">
        <f>[9]estimates!B2</f>
        <v>betaBar</v>
      </c>
      <c r="C2" t="str">
        <f>[9]estimates!C2</f>
        <v>brand_Aquafresh</v>
      </c>
      <c r="D2">
        <f>[9]estimates!D2</f>
        <v>0.21936763040256591</v>
      </c>
      <c r="E2">
        <f>[9]estimates!E2</f>
        <v>1.411830022393886</v>
      </c>
      <c r="F2">
        <f>[9]estimates!F2</f>
        <v>0.1553782161613253</v>
      </c>
      <c r="G2">
        <f>[9]estimates!G2</f>
        <v>0</v>
      </c>
      <c r="I2" t="str">
        <f>B2</f>
        <v>betaBar</v>
      </c>
      <c r="J2" t="str">
        <f>C2</f>
        <v>brand_Aquafresh</v>
      </c>
      <c r="K2" t="str">
        <f>TEXT(D2,"0.000")&amp;IF(G2&lt;&gt;0,G2,"")</f>
        <v>0.219</v>
      </c>
      <c r="L2" t="str">
        <f>"("&amp;TEXT(E2,"0.000")&amp;")"</f>
        <v>(1.412)</v>
      </c>
      <c r="N2" t="s">
        <v>102</v>
      </c>
      <c r="O2" t="s">
        <v>103</v>
      </c>
      <c r="P2" t="s">
        <v>134</v>
      </c>
      <c r="Q2" t="s">
        <v>135</v>
      </c>
    </row>
    <row r="3" spans="1:17" x14ac:dyDescent="0.25">
      <c r="A3">
        <f>[9]estimates!A3</f>
        <v>1</v>
      </c>
      <c r="B3" t="str">
        <f>[9]estimates!B3</f>
        <v>betaBar</v>
      </c>
      <c r="C3" t="str">
        <f>[9]estimates!C3</f>
        <v>brand_Colgate</v>
      </c>
      <c r="D3">
        <f>[9]estimates!D3</f>
        <v>0.17780453950891201</v>
      </c>
      <c r="E3">
        <f>[9]estimates!E3</f>
        <v>0.60753801859902934</v>
      </c>
      <c r="F3">
        <f>[9]estimates!F3</f>
        <v>0.29266405404377133</v>
      </c>
      <c r="G3">
        <f>[9]estimates!G3</f>
        <v>0</v>
      </c>
      <c r="I3" t="str">
        <f t="shared" ref="I3:J18" si="0">B3</f>
        <v>betaBar</v>
      </c>
      <c r="J3" t="str">
        <f t="shared" si="0"/>
        <v>brand_Colgate</v>
      </c>
      <c r="K3" t="str">
        <f t="shared" ref="K3:K19" si="1">TEXT(D3,"0.000")&amp;IF(G3&lt;&gt;0,G3,"")</f>
        <v>0.178</v>
      </c>
      <c r="L3" t="str">
        <f t="shared" ref="L3:L19" si="2">"("&amp;TEXT(E3,"0.000")&amp;")"</f>
        <v>(0.608)</v>
      </c>
      <c r="N3" t="s">
        <v>17</v>
      </c>
      <c r="O3" t="s">
        <v>104</v>
      </c>
      <c r="P3" t="s">
        <v>136</v>
      </c>
      <c r="Q3" t="s">
        <v>137</v>
      </c>
    </row>
    <row r="4" spans="1:17" x14ac:dyDescent="0.25">
      <c r="A4">
        <f>[9]estimates!A4</f>
        <v>2</v>
      </c>
      <c r="B4" t="str">
        <f>[9]estimates!B4</f>
        <v>betaBar</v>
      </c>
      <c r="C4" t="str">
        <f>[9]estimates!C4</f>
        <v>brand_Sensodyne</v>
      </c>
      <c r="D4">
        <f>[9]estimates!D4</f>
        <v>16.401897424324069</v>
      </c>
      <c r="E4">
        <f>[9]estimates!E4</f>
        <v>3.458418272607688</v>
      </c>
      <c r="F4">
        <f>[9]estimates!F4</f>
        <v>4.7426008456625581</v>
      </c>
      <c r="G4" t="str">
        <f>[9]estimates!G4</f>
        <v>***</v>
      </c>
      <c r="I4" t="str">
        <f t="shared" si="0"/>
        <v>betaBar</v>
      </c>
      <c r="J4" t="str">
        <f t="shared" si="0"/>
        <v>brand_Sensodyne</v>
      </c>
      <c r="K4" t="str">
        <f t="shared" si="1"/>
        <v>16.402***</v>
      </c>
      <c r="L4" t="str">
        <f t="shared" si="2"/>
        <v>(3.458)</v>
      </c>
      <c r="N4" t="s">
        <v>19</v>
      </c>
      <c r="O4" t="s">
        <v>105</v>
      </c>
      <c r="P4" t="s">
        <v>138</v>
      </c>
      <c r="Q4" t="s">
        <v>139</v>
      </c>
    </row>
    <row r="5" spans="1:17" x14ac:dyDescent="0.25">
      <c r="A5">
        <f>[9]estimates!A5</f>
        <v>3</v>
      </c>
      <c r="B5" t="str">
        <f>[9]estimates!B5</f>
        <v>betaBar</v>
      </c>
      <c r="C5" t="str">
        <f>[9]estimates!C5</f>
        <v>mint</v>
      </c>
      <c r="D5">
        <f>[9]estimates!D5</f>
        <v>28.318289504671409</v>
      </c>
      <c r="E5">
        <f>[9]estimates!E5</f>
        <v>4.3121213642977274</v>
      </c>
      <c r="F5">
        <f>[9]estimates!F5</f>
        <v>6.5671364769862697</v>
      </c>
      <c r="G5" t="str">
        <f>[9]estimates!G5</f>
        <v>***</v>
      </c>
      <c r="I5" t="str">
        <f t="shared" si="0"/>
        <v>betaBar</v>
      </c>
      <c r="J5" t="str">
        <f t="shared" si="0"/>
        <v>mint</v>
      </c>
      <c r="K5" t="str">
        <f t="shared" si="1"/>
        <v>28.318***</v>
      </c>
      <c r="L5" t="str">
        <f t="shared" si="2"/>
        <v>(4.312)</v>
      </c>
      <c r="N5" t="s">
        <v>106</v>
      </c>
      <c r="O5" t="s">
        <v>107</v>
      </c>
      <c r="P5" t="s">
        <v>140</v>
      </c>
      <c r="Q5" t="s">
        <v>141</v>
      </c>
    </row>
    <row r="6" spans="1:17" x14ac:dyDescent="0.25">
      <c r="A6">
        <f>[9]estimates!A6</f>
        <v>4</v>
      </c>
      <c r="B6" t="str">
        <f>[9]estimates!B6</f>
        <v>betaBar</v>
      </c>
      <c r="C6" t="str">
        <f>[9]estimates!C6</f>
        <v>white</v>
      </c>
      <c r="D6">
        <f>[9]estimates!D6</f>
        <v>15.644219065315429</v>
      </c>
      <c r="E6">
        <f>[9]estimates!E6</f>
        <v>2.7180044879589729</v>
      </c>
      <c r="F6">
        <f>[9]estimates!F6</f>
        <v>5.7557738166441057</v>
      </c>
      <c r="G6" t="str">
        <f>[9]estimates!G6</f>
        <v>***</v>
      </c>
      <c r="I6" t="str">
        <f t="shared" si="0"/>
        <v>betaBar</v>
      </c>
      <c r="J6" t="str">
        <f t="shared" si="0"/>
        <v>white</v>
      </c>
      <c r="K6" t="str">
        <f t="shared" si="1"/>
        <v>15.644***</v>
      </c>
      <c r="L6" t="str">
        <f t="shared" si="2"/>
        <v>(2.718)</v>
      </c>
      <c r="N6" t="s">
        <v>108</v>
      </c>
      <c r="O6" t="s">
        <v>109</v>
      </c>
      <c r="P6" t="s">
        <v>142</v>
      </c>
      <c r="Q6" t="s">
        <v>143</v>
      </c>
    </row>
    <row r="7" spans="1:17" x14ac:dyDescent="0.25">
      <c r="A7">
        <f>[9]estimates!A7</f>
        <v>5</v>
      </c>
      <c r="B7" t="str">
        <f>[9]estimates!B7</f>
        <v>betaBar</v>
      </c>
      <c r="C7" t="str">
        <f>[9]estimates!C7</f>
        <v>fluoride</v>
      </c>
      <c r="D7">
        <f>[9]estimates!D7</f>
        <v>15.36682168193096</v>
      </c>
      <c r="E7">
        <f>[9]estimates!E7</f>
        <v>2.522417442627249</v>
      </c>
      <c r="F7">
        <f>[9]estimates!F7</f>
        <v>6.0921009434209639</v>
      </c>
      <c r="G7" t="str">
        <f>[9]estimates!G7</f>
        <v>***</v>
      </c>
      <c r="I7" t="str">
        <f t="shared" si="0"/>
        <v>betaBar</v>
      </c>
      <c r="J7" t="str">
        <f t="shared" si="0"/>
        <v>fluoride</v>
      </c>
      <c r="K7" t="str">
        <f t="shared" si="1"/>
        <v>15.367***</v>
      </c>
      <c r="L7" t="str">
        <f t="shared" si="2"/>
        <v>(2.522)</v>
      </c>
      <c r="N7" t="s">
        <v>102</v>
      </c>
      <c r="O7" t="s">
        <v>110</v>
      </c>
      <c r="P7" t="s">
        <v>144</v>
      </c>
      <c r="Q7" t="s">
        <v>145</v>
      </c>
    </row>
    <row r="8" spans="1:17" x14ac:dyDescent="0.25">
      <c r="A8">
        <f>[9]estimates!A8</f>
        <v>6</v>
      </c>
      <c r="B8" t="str">
        <f>[9]estimates!B8</f>
        <v>betaBar</v>
      </c>
      <c r="C8" t="str">
        <f>[9]estimates!C8</f>
        <v>kids</v>
      </c>
      <c r="D8">
        <f>[9]estimates!D8</f>
        <v>4.8712218054101113</v>
      </c>
      <c r="E8">
        <f>[9]estimates!E8</f>
        <v>326.0889899853762</v>
      </c>
      <c r="F8">
        <f>[9]estimates!F8</f>
        <v>1.4938320381895029E-2</v>
      </c>
      <c r="G8">
        <f>[9]estimates!G8</f>
        <v>0</v>
      </c>
      <c r="I8" t="str">
        <f t="shared" si="0"/>
        <v>betaBar</v>
      </c>
      <c r="J8" t="str">
        <f t="shared" si="0"/>
        <v>kids</v>
      </c>
      <c r="K8" t="str">
        <f t="shared" si="1"/>
        <v>4.871</v>
      </c>
      <c r="L8" t="str">
        <f t="shared" si="2"/>
        <v>(326.089)</v>
      </c>
      <c r="N8" t="s">
        <v>111</v>
      </c>
      <c r="O8" t="s">
        <v>112</v>
      </c>
      <c r="P8" t="s">
        <v>146</v>
      </c>
      <c r="Q8" t="s">
        <v>147</v>
      </c>
    </row>
    <row r="9" spans="1:17" x14ac:dyDescent="0.25">
      <c r="A9">
        <f>[9]estimates!A9</f>
        <v>7</v>
      </c>
      <c r="B9" t="str">
        <f>[9]estimates!B9</f>
        <v>betaBar</v>
      </c>
      <c r="C9" t="str">
        <f>[9]estimates!C9</f>
        <v>sizeNorm</v>
      </c>
      <c r="D9">
        <f>[9]estimates!D9</f>
        <v>-0.24297291028594939</v>
      </c>
      <c r="E9">
        <f>[9]estimates!E9</f>
        <v>0.43512570572273379</v>
      </c>
      <c r="F9">
        <f>[9]estimates!F9</f>
        <v>-0.55839704961208159</v>
      </c>
      <c r="G9">
        <f>[9]estimates!G9</f>
        <v>0</v>
      </c>
      <c r="I9" t="str">
        <f t="shared" si="0"/>
        <v>betaBar</v>
      </c>
      <c r="J9" t="str">
        <f t="shared" si="0"/>
        <v>sizeNorm</v>
      </c>
      <c r="K9" t="str">
        <f t="shared" si="1"/>
        <v>-0.243</v>
      </c>
      <c r="L9" t="str">
        <f t="shared" si="2"/>
        <v>(0.435)</v>
      </c>
      <c r="N9" t="s">
        <v>113</v>
      </c>
      <c r="O9" t="s">
        <v>114</v>
      </c>
      <c r="P9" t="s">
        <v>148</v>
      </c>
      <c r="Q9" t="s">
        <v>149</v>
      </c>
    </row>
    <row r="10" spans="1:17" x14ac:dyDescent="0.25">
      <c r="A10">
        <f>[9]estimates!A10</f>
        <v>8</v>
      </c>
      <c r="B10" t="str">
        <f>[9]estimates!B10</f>
        <v>betaBar</v>
      </c>
      <c r="C10" t="str">
        <f>[9]estimates!C10</f>
        <v>discount</v>
      </c>
      <c r="D10">
        <f>[9]estimates!D10</f>
        <v>-2.406746270971496</v>
      </c>
      <c r="E10">
        <f>[9]estimates!E10</f>
        <v>0.31381916112130631</v>
      </c>
      <c r="F10">
        <f>[9]estimates!F10</f>
        <v>-7.6692138949449689</v>
      </c>
      <c r="G10" t="str">
        <f>[9]estimates!G10</f>
        <v>***</v>
      </c>
      <c r="I10" t="str">
        <f t="shared" si="0"/>
        <v>betaBar</v>
      </c>
      <c r="J10" t="str">
        <f t="shared" si="0"/>
        <v>discount</v>
      </c>
      <c r="K10" t="str">
        <f t="shared" si="1"/>
        <v>-2.407***</v>
      </c>
      <c r="L10" t="str">
        <f t="shared" si="2"/>
        <v>(0.314)</v>
      </c>
      <c r="N10" t="s">
        <v>115</v>
      </c>
      <c r="O10" t="s">
        <v>116</v>
      </c>
      <c r="P10" t="s">
        <v>150</v>
      </c>
      <c r="Q10" t="s">
        <v>151</v>
      </c>
    </row>
    <row r="11" spans="1:17" x14ac:dyDescent="0.25">
      <c r="A11">
        <f>[9]estimates!A11</f>
        <v>9</v>
      </c>
      <c r="B11" t="str">
        <f>[9]estimates!B11</f>
        <v>betaBar</v>
      </c>
      <c r="C11" t="str">
        <f>[9]estimates!C11</f>
        <v>familypack</v>
      </c>
      <c r="D11">
        <f>[9]estimates!D11</f>
        <v>-0.83932468517928704</v>
      </c>
      <c r="E11">
        <f>[9]estimates!E11</f>
        <v>0.7693255191861178</v>
      </c>
      <c r="F11">
        <f>[9]estimates!F11</f>
        <v>-1.0909877083854209</v>
      </c>
      <c r="G11">
        <f>[9]estimates!G11</f>
        <v>0</v>
      </c>
      <c r="I11" t="str">
        <f t="shared" si="0"/>
        <v>betaBar</v>
      </c>
      <c r="J11" t="str">
        <f t="shared" si="0"/>
        <v>familypack</v>
      </c>
      <c r="K11" t="str">
        <f t="shared" si="1"/>
        <v>-0.839</v>
      </c>
      <c r="L11" t="str">
        <f t="shared" si="2"/>
        <v>(0.769)</v>
      </c>
      <c r="N11" t="s">
        <v>117</v>
      </c>
      <c r="O11" t="s">
        <v>118</v>
      </c>
      <c r="P11" t="s">
        <v>152</v>
      </c>
      <c r="Q11" t="s">
        <v>153</v>
      </c>
    </row>
    <row r="12" spans="1:17" x14ac:dyDescent="0.25">
      <c r="A12">
        <f>[9]estimates!A12</f>
        <v>10</v>
      </c>
      <c r="B12" t="str">
        <f>[9]estimates!B12</f>
        <v>betaBar</v>
      </c>
      <c r="C12" t="str">
        <f>[9]estimates!C12</f>
        <v>priceperoz</v>
      </c>
      <c r="D12">
        <f>[9]estimates!D12</f>
        <v>-26.14325371036335</v>
      </c>
      <c r="E12">
        <f>[9]estimates!E12</f>
        <v>11.121508014523419</v>
      </c>
      <c r="F12">
        <f>[9]estimates!F12</f>
        <v>-2.3506932401813909</v>
      </c>
      <c r="G12" t="str">
        <f>[9]estimates!G12</f>
        <v>**</v>
      </c>
      <c r="I12" t="str">
        <f t="shared" si="0"/>
        <v>betaBar</v>
      </c>
      <c r="J12" t="str">
        <f t="shared" si="0"/>
        <v>priceperoz</v>
      </c>
      <c r="K12" t="str">
        <f t="shared" si="1"/>
        <v>-26.143**</v>
      </c>
      <c r="L12" t="str">
        <f t="shared" si="2"/>
        <v>(11.122)</v>
      </c>
      <c r="N12" t="s">
        <v>119</v>
      </c>
      <c r="O12" t="s">
        <v>120</v>
      </c>
      <c r="P12" t="s">
        <v>154</v>
      </c>
      <c r="Q12" t="s">
        <v>155</v>
      </c>
    </row>
    <row r="13" spans="1:17" x14ac:dyDescent="0.25">
      <c r="A13">
        <f>[9]estimates!A13</f>
        <v>11</v>
      </c>
      <c r="B13" t="str">
        <f>[9]estimates!B13</f>
        <v>betaO</v>
      </c>
      <c r="C13" t="str">
        <f>[9]estimates!C13</f>
        <v>mint_purchase_InStore</v>
      </c>
      <c r="D13">
        <f>[9]estimates!D13</f>
        <v>-0.74435144160696298</v>
      </c>
      <c r="E13">
        <f>[9]estimates!E13</f>
        <v>1.969950550155513</v>
      </c>
      <c r="F13">
        <f>[9]estimates!F13</f>
        <v>-0.37785285602636148</v>
      </c>
      <c r="G13">
        <f>[9]estimates!G13</f>
        <v>0</v>
      </c>
      <c r="I13" t="str">
        <f t="shared" si="0"/>
        <v>betaO</v>
      </c>
      <c r="J13" t="str">
        <f t="shared" si="0"/>
        <v>mint_purchase_InStore</v>
      </c>
      <c r="K13" t="str">
        <f t="shared" si="1"/>
        <v>-0.744</v>
      </c>
      <c r="L13" t="str">
        <f t="shared" si="2"/>
        <v>(1.970)</v>
      </c>
      <c r="N13" t="s">
        <v>121</v>
      </c>
      <c r="O13" t="s">
        <v>122</v>
      </c>
      <c r="P13" t="s">
        <v>156</v>
      </c>
      <c r="Q13" t="s">
        <v>157</v>
      </c>
    </row>
    <row r="14" spans="1:17" x14ac:dyDescent="0.25">
      <c r="A14">
        <f>[9]estimates!A14</f>
        <v>12</v>
      </c>
      <c r="B14" t="str">
        <f>[9]estimates!B14</f>
        <v>betaO</v>
      </c>
      <c r="C14" t="str">
        <f>[9]estimates!C14</f>
        <v>fluoride_purchase_InStore</v>
      </c>
      <c r="D14">
        <f>[9]estimates!D14</f>
        <v>0.13919790668562959</v>
      </c>
      <c r="E14">
        <f>[9]estimates!E14</f>
        <v>1.780952873841952</v>
      </c>
      <c r="F14">
        <f>[9]estimates!F14</f>
        <v>7.8159230786014861E-2</v>
      </c>
      <c r="G14">
        <f>[9]estimates!G14</f>
        <v>0</v>
      </c>
      <c r="I14" t="str">
        <f t="shared" si="0"/>
        <v>betaO</v>
      </c>
      <c r="J14" t="str">
        <f t="shared" si="0"/>
        <v>fluoride_purchase_InStore</v>
      </c>
      <c r="K14" t="str">
        <f t="shared" si="1"/>
        <v>0.139</v>
      </c>
      <c r="L14" t="str">
        <f t="shared" si="2"/>
        <v>(1.781)</v>
      </c>
      <c r="N14" t="s">
        <v>123</v>
      </c>
      <c r="O14" t="s">
        <v>124</v>
      </c>
      <c r="P14" t="s">
        <v>158</v>
      </c>
      <c r="Q14" t="s">
        <v>159</v>
      </c>
    </row>
    <row r="15" spans="1:17" x14ac:dyDescent="0.25">
      <c r="A15">
        <f>[9]estimates!A15</f>
        <v>13</v>
      </c>
      <c r="B15" t="str">
        <f>[9]estimates!B15</f>
        <v>betaO</v>
      </c>
      <c r="C15" t="str">
        <f>[9]estimates!C15</f>
        <v>kids_purchase_InStore</v>
      </c>
      <c r="D15">
        <f>[9]estimates!D15</f>
        <v>9.4629310756597445</v>
      </c>
      <c r="E15">
        <f>[9]estimates!E15</f>
        <v>348.75613048641918</v>
      </c>
      <c r="F15">
        <f>[9]estimates!F15</f>
        <v>2.71333755838544E-2</v>
      </c>
      <c r="G15">
        <f>[9]estimates!G15</f>
        <v>0</v>
      </c>
      <c r="I15" t="str">
        <f t="shared" si="0"/>
        <v>betaO</v>
      </c>
      <c r="J15" t="str">
        <f t="shared" si="0"/>
        <v>kids_purchase_InStore</v>
      </c>
      <c r="K15" t="str">
        <f t="shared" si="1"/>
        <v>9.463</v>
      </c>
      <c r="L15" t="str">
        <f t="shared" si="2"/>
        <v>(348.756)</v>
      </c>
      <c r="N15" t="s">
        <v>125</v>
      </c>
      <c r="O15" t="s">
        <v>126</v>
      </c>
      <c r="P15" t="s">
        <v>160</v>
      </c>
      <c r="Q15" t="s">
        <v>161</v>
      </c>
    </row>
    <row r="16" spans="1:17" x14ac:dyDescent="0.25">
      <c r="A16">
        <f>[9]estimates!A16</f>
        <v>14</v>
      </c>
      <c r="B16" t="str">
        <f>[9]estimates!B16</f>
        <v>betaO</v>
      </c>
      <c r="C16" t="str">
        <f>[9]estimates!C16</f>
        <v>sizeNorm_purchase_InStore</v>
      </c>
      <c r="D16">
        <f>[9]estimates!D16</f>
        <v>-0.38422342605641008</v>
      </c>
      <c r="E16">
        <f>[9]estimates!E16</f>
        <v>0.21296064596804229</v>
      </c>
      <c r="F16">
        <f>[9]estimates!F16</f>
        <v>-1.804199195160537</v>
      </c>
      <c r="G16" t="str">
        <f>[9]estimates!G16</f>
        <v>*</v>
      </c>
      <c r="I16" t="str">
        <f t="shared" si="0"/>
        <v>betaO</v>
      </c>
      <c r="J16" t="str">
        <f t="shared" si="0"/>
        <v>sizeNorm_purchase_InStore</v>
      </c>
      <c r="K16" t="str">
        <f t="shared" si="1"/>
        <v>-0.384*</v>
      </c>
      <c r="L16" t="str">
        <f t="shared" si="2"/>
        <v>(0.213)</v>
      </c>
      <c r="N16" t="s">
        <v>127</v>
      </c>
      <c r="O16" t="s">
        <v>128</v>
      </c>
      <c r="P16" t="s">
        <v>162</v>
      </c>
      <c r="Q16" t="s">
        <v>163</v>
      </c>
    </row>
    <row r="17" spans="1:17" x14ac:dyDescent="0.25">
      <c r="A17">
        <f>[9]estimates!A17</f>
        <v>15</v>
      </c>
      <c r="B17" t="str">
        <f>[9]estimates!B17</f>
        <v>betaU</v>
      </c>
      <c r="C17" t="str">
        <f>[9]estimates!C17</f>
        <v>brand_Aquafresh</v>
      </c>
      <c r="D17">
        <f>[9]estimates!D17</f>
        <v>1.058407050147751E-2</v>
      </c>
      <c r="E17">
        <f>[9]estimates!E17</f>
        <v>26.89177624498728</v>
      </c>
      <c r="F17">
        <f>[9]estimates!F17</f>
        <v>3.935801936270541E-4</v>
      </c>
      <c r="G17">
        <f>[9]estimates!G17</f>
        <v>0</v>
      </c>
      <c r="I17" t="str">
        <f t="shared" si="0"/>
        <v>betaU</v>
      </c>
      <c r="J17" t="str">
        <f t="shared" si="0"/>
        <v>brand_Aquafresh</v>
      </c>
      <c r="K17" t="str">
        <f t="shared" si="1"/>
        <v>0.011</v>
      </c>
      <c r="L17" t="str">
        <f t="shared" si="2"/>
        <v>(26.892)</v>
      </c>
      <c r="N17" t="s">
        <v>129</v>
      </c>
      <c r="O17" t="s">
        <v>130</v>
      </c>
      <c r="P17" t="s">
        <v>164</v>
      </c>
      <c r="Q17" t="s">
        <v>165</v>
      </c>
    </row>
    <row r="18" spans="1:17" x14ac:dyDescent="0.25">
      <c r="A18">
        <f>[9]estimates!A18</f>
        <v>16</v>
      </c>
      <c r="B18" t="str">
        <f>[9]estimates!B18</f>
        <v>betaU</v>
      </c>
      <c r="C18" t="str">
        <f>[9]estimates!C18</f>
        <v>brand_Colgate</v>
      </c>
      <c r="D18">
        <f>[9]estimates!D18</f>
        <v>-2.0071041913739562E-3</v>
      </c>
      <c r="E18">
        <f>[9]estimates!E18</f>
        <v>15.333375468506549</v>
      </c>
      <c r="F18">
        <f>[9]estimates!F18</f>
        <v>-1.308977397375012E-4</v>
      </c>
      <c r="G18">
        <f>[9]estimates!G18</f>
        <v>0</v>
      </c>
      <c r="I18" t="str">
        <f t="shared" si="0"/>
        <v>betaU</v>
      </c>
      <c r="J18" t="str">
        <f t="shared" si="0"/>
        <v>brand_Colgate</v>
      </c>
      <c r="K18" t="str">
        <f t="shared" si="1"/>
        <v>-0.002</v>
      </c>
      <c r="L18" t="str">
        <f t="shared" si="2"/>
        <v>(15.333)</v>
      </c>
      <c r="N18" t="s">
        <v>18</v>
      </c>
      <c r="O18" t="s">
        <v>131</v>
      </c>
      <c r="P18" t="s">
        <v>166</v>
      </c>
      <c r="Q18" t="s">
        <v>167</v>
      </c>
    </row>
    <row r="19" spans="1:17" x14ac:dyDescent="0.25">
      <c r="A19">
        <f>[9]estimates!A19</f>
        <v>17</v>
      </c>
      <c r="B19" t="str">
        <f>[9]estimates!B19</f>
        <v>betaU</v>
      </c>
      <c r="C19" t="str">
        <f>[9]estimates!C19</f>
        <v>brand_Sensodyne</v>
      </c>
      <c r="D19">
        <f>[9]estimates!D19</f>
        <v>1.054447248376479E-2</v>
      </c>
      <c r="E19">
        <f>[9]estimates!E19</f>
        <v>13.59494976839037</v>
      </c>
      <c r="F19">
        <f>[9]estimates!F19</f>
        <v>7.756168771054792E-4</v>
      </c>
      <c r="G19">
        <f>[9]estimates!G19</f>
        <v>0</v>
      </c>
      <c r="I19" t="str">
        <f t="shared" ref="I19:J19" si="3">B19</f>
        <v>betaU</v>
      </c>
      <c r="J19" t="str">
        <f t="shared" si="3"/>
        <v>brand_Sensodyne</v>
      </c>
      <c r="K19" t="str">
        <f t="shared" si="1"/>
        <v>0.011</v>
      </c>
      <c r="L19" t="str">
        <f t="shared" si="2"/>
        <v>(13.595)</v>
      </c>
      <c r="N19" t="s">
        <v>132</v>
      </c>
      <c r="O19" t="s">
        <v>133</v>
      </c>
      <c r="P19" t="s">
        <v>164</v>
      </c>
      <c r="Q19" t="s">
        <v>168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E4B1A-DE08-4C46-8CBD-707F2529E981}">
  <dimension ref="B2:AO59"/>
  <sheetViews>
    <sheetView tabSelected="1" topLeftCell="J4" zoomScale="115" zoomScaleNormal="115" workbookViewId="0">
      <selection activeCell="AJ43" sqref="AJ43"/>
    </sheetView>
  </sheetViews>
  <sheetFormatPr defaultRowHeight="15" x14ac:dyDescent="0.25"/>
  <cols>
    <col min="14" max="14" width="10.28515625" customWidth="1"/>
    <col min="20" max="40" width="5.7109375" style="4" customWidth="1"/>
  </cols>
  <sheetData>
    <row r="2" spans="2:41" x14ac:dyDescent="0.25">
      <c r="B2" t="s">
        <v>211</v>
      </c>
      <c r="N2" s="6"/>
      <c r="O2" s="6"/>
      <c r="P2" s="6"/>
      <c r="Q2" s="6"/>
      <c r="R2" s="6"/>
      <c r="S2" s="6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6"/>
    </row>
    <row r="3" spans="2:41" x14ac:dyDescent="0.25">
      <c r="N3" s="6"/>
      <c r="O3" s="6"/>
      <c r="P3" s="6"/>
      <c r="Q3" s="6"/>
      <c r="R3" s="6"/>
      <c r="S3" s="6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6"/>
    </row>
    <row r="4" spans="2:41" x14ac:dyDescent="0.25">
      <c r="M4" s="6"/>
      <c r="N4" s="6"/>
      <c r="O4" s="6"/>
      <c r="P4" s="6"/>
      <c r="Q4" s="6"/>
      <c r="R4" s="6"/>
      <c r="S4" s="6"/>
      <c r="T4" s="8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6"/>
    </row>
    <row r="5" spans="2:41" x14ac:dyDescent="0.25">
      <c r="M5" s="6"/>
      <c r="N5" s="14" t="s">
        <v>230</v>
      </c>
      <c r="O5" s="14"/>
      <c r="P5" s="14"/>
      <c r="Q5" s="14"/>
      <c r="R5" s="14"/>
      <c r="S5" s="6"/>
      <c r="T5" s="14" t="s">
        <v>213</v>
      </c>
      <c r="U5" s="14"/>
      <c r="V5" s="14"/>
      <c r="W5" s="14"/>
      <c r="X5" s="14"/>
      <c r="Y5" s="14"/>
      <c r="Z5" s="14"/>
      <c r="AA5" s="14"/>
      <c r="AB5" s="14"/>
      <c r="AC5" s="14"/>
      <c r="AD5" s="7"/>
      <c r="AE5" s="14" t="s">
        <v>214</v>
      </c>
      <c r="AF5" s="14"/>
      <c r="AG5" s="14"/>
      <c r="AH5" s="14"/>
      <c r="AI5" s="14"/>
      <c r="AJ5" s="14"/>
      <c r="AK5" s="14"/>
      <c r="AL5" s="14"/>
      <c r="AM5" s="14"/>
      <c r="AN5" s="14"/>
      <c r="AO5" s="6"/>
    </row>
    <row r="6" spans="2:41" x14ac:dyDescent="0.25">
      <c r="M6" s="6"/>
      <c r="N6" s="6"/>
      <c r="O6" s="6"/>
      <c r="P6" s="6"/>
      <c r="Q6" s="6"/>
      <c r="R6" s="6"/>
      <c r="S6" s="6"/>
      <c r="T6" s="9"/>
      <c r="U6" s="9"/>
      <c r="V6" s="9"/>
      <c r="W6" s="9"/>
      <c r="X6" s="9"/>
      <c r="Y6" s="9"/>
      <c r="Z6" s="9"/>
      <c r="AA6" s="9"/>
      <c r="AB6" s="9"/>
      <c r="AC6" s="9"/>
      <c r="AD6" s="7"/>
      <c r="AE6" s="9"/>
      <c r="AF6" s="9"/>
      <c r="AG6" s="9"/>
      <c r="AH6" s="9"/>
      <c r="AI6" s="9"/>
      <c r="AJ6" s="9"/>
      <c r="AK6" s="9"/>
      <c r="AL6" s="9"/>
      <c r="AM6" s="9"/>
      <c r="AN6" s="9"/>
      <c r="AO6" s="6"/>
    </row>
    <row r="7" spans="2:41" x14ac:dyDescent="0.25">
      <c r="M7" s="6"/>
      <c r="N7" s="6"/>
      <c r="O7" s="6"/>
      <c r="P7" s="6"/>
      <c r="Q7" s="6"/>
      <c r="R7" s="6"/>
      <c r="S7" s="6"/>
      <c r="T7" s="9"/>
      <c r="U7" s="9"/>
      <c r="V7" s="9"/>
      <c r="W7" s="9"/>
      <c r="X7" s="9"/>
      <c r="Y7" s="9"/>
      <c r="Z7" s="9"/>
      <c r="AA7" s="9"/>
      <c r="AB7" s="9"/>
      <c r="AC7" s="9"/>
      <c r="AD7" s="7"/>
      <c r="AE7" s="9"/>
      <c r="AF7" s="9"/>
      <c r="AG7" s="9"/>
      <c r="AH7" s="9"/>
      <c r="AI7" s="9"/>
      <c r="AJ7" s="9"/>
      <c r="AK7" s="9"/>
      <c r="AL7" s="9"/>
      <c r="AM7" s="9"/>
      <c r="AN7" s="9"/>
      <c r="AO7" s="6"/>
    </row>
    <row r="8" spans="2:41" x14ac:dyDescent="0.25">
      <c r="M8" s="6"/>
      <c r="N8" s="13" t="s">
        <v>215</v>
      </c>
      <c r="O8" s="9" t="s">
        <v>217</v>
      </c>
      <c r="P8" s="9" t="s">
        <v>216</v>
      </c>
      <c r="Q8" s="9" t="s">
        <v>218</v>
      </c>
      <c r="R8" s="9" t="s">
        <v>229</v>
      </c>
      <c r="S8" s="6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6"/>
    </row>
    <row r="9" spans="2:41" x14ac:dyDescent="0.25">
      <c r="B9">
        <f>[1]elasticities!C2</f>
        <v>-7.2840627307341634</v>
      </c>
      <c r="C9">
        <f>[1]elasticities!D2</f>
        <v>3.8451081634741562</v>
      </c>
      <c r="D9">
        <f>[1]elasticities!E2</f>
        <v>4.3686201142016122E-2</v>
      </c>
      <c r="E9">
        <f>[1]elasticities!F2</f>
        <v>0.65068497891167165</v>
      </c>
      <c r="F9">
        <f>[1]elasticities!G2</f>
        <v>0.20906790100957601</v>
      </c>
      <c r="G9">
        <f>[1]elasticities!H2</f>
        <v>1.2289735131312269</v>
      </c>
      <c r="H9">
        <f>[1]elasticities!I2</f>
        <v>4.6450323496984351E-2</v>
      </c>
      <c r="I9">
        <f>[1]elasticities!J2</f>
        <v>1.1360115688897729</v>
      </c>
      <c r="J9">
        <f>[1]elasticities!K2</f>
        <v>6.0317364293172989E-3</v>
      </c>
      <c r="K9">
        <f>[1]elasticities!L2</f>
        <v>0.2443074425077465</v>
      </c>
      <c r="M9" s="6"/>
      <c r="N9" s="6" t="s">
        <v>225</v>
      </c>
      <c r="O9" s="11">
        <v>0</v>
      </c>
      <c r="P9" s="11">
        <v>1</v>
      </c>
      <c r="Q9" s="11">
        <v>0</v>
      </c>
      <c r="R9" s="11">
        <v>0</v>
      </c>
      <c r="S9" s="6"/>
      <c r="T9" s="10">
        <f t="shared" ref="T9:AC9" si="0">B9</f>
        <v>-7.2840627307341634</v>
      </c>
      <c r="U9" s="10">
        <f t="shared" si="0"/>
        <v>3.8451081634741562</v>
      </c>
      <c r="V9" s="10">
        <f t="shared" si="0"/>
        <v>4.3686201142016122E-2</v>
      </c>
      <c r="W9" s="10">
        <f t="shared" si="0"/>
        <v>0.65068497891167165</v>
      </c>
      <c r="X9" s="10">
        <f t="shared" si="0"/>
        <v>0.20906790100957601</v>
      </c>
      <c r="Y9" s="10">
        <f t="shared" si="0"/>
        <v>1.2289735131312269</v>
      </c>
      <c r="Z9" s="10">
        <f t="shared" si="0"/>
        <v>4.6450323496984351E-2</v>
      </c>
      <c r="AA9" s="10">
        <f t="shared" si="0"/>
        <v>1.1360115688897729</v>
      </c>
      <c r="AB9" s="10">
        <f t="shared" si="0"/>
        <v>6.0317364293172989E-3</v>
      </c>
      <c r="AC9" s="10">
        <f t="shared" si="0"/>
        <v>0.2443074425077465</v>
      </c>
      <c r="AD9" s="11"/>
      <c r="AE9" s="10">
        <f t="shared" ref="AE9:AE18" si="1">B22</f>
        <v>-7.0498469507266819</v>
      </c>
      <c r="AF9" s="10">
        <f t="shared" ref="AF9:AF18" si="2">C22</f>
        <v>3.7749935724927961</v>
      </c>
      <c r="AG9" s="10">
        <f t="shared" ref="AG9:AG18" si="3">D22</f>
        <v>2.02569107767443E-2</v>
      </c>
      <c r="AH9" s="10">
        <f t="shared" ref="AH9:AH18" si="4">E22</f>
        <v>0.67994936882274826</v>
      </c>
      <c r="AI9" s="10">
        <f t="shared" ref="AI9:AI18" si="5">F22</f>
        <v>0.1762776690308836</v>
      </c>
      <c r="AJ9" s="10">
        <f t="shared" ref="AJ9:AJ18" si="6">G22</f>
        <v>0.70156470212017996</v>
      </c>
      <c r="AK9" s="10">
        <f t="shared" ref="AK9:AK18" si="7">H22</f>
        <v>4.9690770794731567E-2</v>
      </c>
      <c r="AL9" s="10">
        <f t="shared" ref="AL9:AL18" si="8">I22</f>
        <v>1.422013023943115</v>
      </c>
      <c r="AM9" s="10">
        <f t="shared" ref="AM9:AM18" si="9">J22</f>
        <v>7.9498296811554743E-3</v>
      </c>
      <c r="AN9" s="10">
        <f t="shared" ref="AN9:AN18" si="10">K22</f>
        <v>0.27539201037896488</v>
      </c>
      <c r="AO9" s="6"/>
    </row>
    <row r="10" spans="2:41" x14ac:dyDescent="0.25">
      <c r="B10">
        <f>[1]elasticities!C3</f>
        <v>1.145461773107203</v>
      </c>
      <c r="C10">
        <f>[1]elasticities!D3</f>
        <v>-3.613449813635297</v>
      </c>
      <c r="D10">
        <f>[1]elasticities!E3</f>
        <v>3.0971119887213079E-2</v>
      </c>
      <c r="E10">
        <f>[1]elasticities!F3</f>
        <v>0.47267050561529772</v>
      </c>
      <c r="F10">
        <f>[1]elasticities!G3</f>
        <v>0.15031522635662281</v>
      </c>
      <c r="G10">
        <f>[1]elasticities!H3</f>
        <v>0.88490358583546136</v>
      </c>
      <c r="H10">
        <f>[1]elasticities!I3</f>
        <v>3.6790208369224593E-2</v>
      </c>
      <c r="I10">
        <f>[1]elasticities!J3</f>
        <v>0.85964737398982216</v>
      </c>
      <c r="J10">
        <f>[1]elasticities!K3</f>
        <v>4.7680102638266589E-3</v>
      </c>
      <c r="K10">
        <f>[1]elasticities!L3</f>
        <v>0.17931370059626001</v>
      </c>
      <c r="M10" s="6"/>
      <c r="N10" s="6" t="s">
        <v>225</v>
      </c>
      <c r="O10" s="11">
        <v>0</v>
      </c>
      <c r="P10" s="11">
        <v>1</v>
      </c>
      <c r="Q10" s="11">
        <v>0</v>
      </c>
      <c r="R10" s="11">
        <v>1</v>
      </c>
      <c r="S10" s="6"/>
      <c r="T10" s="10">
        <f t="shared" ref="T10:T18" si="11">B10</f>
        <v>1.145461773107203</v>
      </c>
      <c r="U10" s="10">
        <f t="shared" ref="U10:U18" si="12">C10</f>
        <v>-3.613449813635297</v>
      </c>
      <c r="V10" s="10">
        <f t="shared" ref="V10:V18" si="13">D10</f>
        <v>3.0971119887213079E-2</v>
      </c>
      <c r="W10" s="10">
        <f t="shared" ref="W10:W18" si="14">E10</f>
        <v>0.47267050561529772</v>
      </c>
      <c r="X10" s="10">
        <f t="shared" ref="X10:X18" si="15">F10</f>
        <v>0.15031522635662281</v>
      </c>
      <c r="Y10" s="10">
        <f t="shared" ref="Y10:Y18" si="16">G10</f>
        <v>0.88490358583546136</v>
      </c>
      <c r="Z10" s="10">
        <f t="shared" ref="Z10:Z18" si="17">H10</f>
        <v>3.6790208369224593E-2</v>
      </c>
      <c r="AA10" s="10">
        <f t="shared" ref="AA10:AA18" si="18">I10</f>
        <v>0.85964737398982216</v>
      </c>
      <c r="AB10" s="10">
        <f t="shared" ref="AB10:AB18" si="19">J10</f>
        <v>4.7680102638266589E-3</v>
      </c>
      <c r="AC10" s="10">
        <f t="shared" ref="AC10:AC18" si="20">K10</f>
        <v>0.17931370059626001</v>
      </c>
      <c r="AD10" s="11"/>
      <c r="AE10" s="10">
        <f t="shared" si="1"/>
        <v>1.1473320378789931</v>
      </c>
      <c r="AF10" s="10">
        <f t="shared" si="2"/>
        <v>-3.3900468093812131</v>
      </c>
      <c r="AG10" s="10">
        <f t="shared" si="3"/>
        <v>1.6537309908882549E-2</v>
      </c>
      <c r="AH10" s="10">
        <f t="shared" si="4"/>
        <v>0.50680824337175734</v>
      </c>
      <c r="AI10" s="10">
        <f t="shared" si="5"/>
        <v>0.1180541723027462</v>
      </c>
      <c r="AJ10" s="10">
        <f t="shared" si="6"/>
        <v>0.5244298259334037</v>
      </c>
      <c r="AK10" s="10">
        <f t="shared" si="7"/>
        <v>3.9843713134510683E-2</v>
      </c>
      <c r="AL10" s="10">
        <f t="shared" si="8"/>
        <v>0.95202901982245847</v>
      </c>
      <c r="AM10" s="10">
        <f t="shared" si="9"/>
        <v>6.6750986319517704E-3</v>
      </c>
      <c r="AN10" s="10">
        <f t="shared" si="10"/>
        <v>0.18123984278835101</v>
      </c>
      <c r="AO10" s="6"/>
    </row>
    <row r="11" spans="2:41" x14ac:dyDescent="0.25">
      <c r="B11">
        <f>[1]elasticities!C4</f>
        <v>2.4626232919115472</v>
      </c>
      <c r="C11">
        <f>[1]elasticities!D4</f>
        <v>5.86055264946161</v>
      </c>
      <c r="D11">
        <f>[1]elasticities!E4</f>
        <v>-16.184314666440908</v>
      </c>
      <c r="E11">
        <f>[1]elasticities!F4</f>
        <v>1.1893637630504801</v>
      </c>
      <c r="F11">
        <f>[1]elasticities!G4</f>
        <v>0.46629446709018729</v>
      </c>
      <c r="G11">
        <f>[1]elasticities!H4</f>
        <v>2.0181057699577631</v>
      </c>
      <c r="H11">
        <f>[1]elasticities!I4</f>
        <v>0.1217981605776631</v>
      </c>
      <c r="I11">
        <f>[1]elasticities!J4</f>
        <v>1.917397698661421</v>
      </c>
      <c r="J11">
        <f>[1]elasticities!K4</f>
        <v>1.628676273352685E-2</v>
      </c>
      <c r="K11">
        <f>[1]elasticities!L4</f>
        <v>0.5022163353194552</v>
      </c>
      <c r="M11" s="6"/>
      <c r="N11" s="6" t="s">
        <v>225</v>
      </c>
      <c r="O11" s="11">
        <v>1</v>
      </c>
      <c r="P11" s="11">
        <v>0</v>
      </c>
      <c r="Q11" s="11">
        <v>1</v>
      </c>
      <c r="R11" s="11">
        <v>0</v>
      </c>
      <c r="S11" s="6"/>
      <c r="T11" s="10">
        <f t="shared" si="11"/>
        <v>2.4626232919115472</v>
      </c>
      <c r="U11" s="10">
        <f t="shared" si="12"/>
        <v>5.86055264946161</v>
      </c>
      <c r="V11" s="10">
        <f t="shared" si="13"/>
        <v>-16.184314666440908</v>
      </c>
      <c r="W11" s="10">
        <f t="shared" si="14"/>
        <v>1.1893637630504801</v>
      </c>
      <c r="X11" s="10">
        <f t="shared" si="15"/>
        <v>0.46629446709018729</v>
      </c>
      <c r="Y11" s="10">
        <f t="shared" si="16"/>
        <v>2.0181057699577631</v>
      </c>
      <c r="Z11" s="10">
        <f t="shared" si="17"/>
        <v>0.1217981605776631</v>
      </c>
      <c r="AA11" s="10">
        <f t="shared" si="18"/>
        <v>1.917397698661421</v>
      </c>
      <c r="AB11" s="10">
        <f t="shared" si="19"/>
        <v>1.628676273352685E-2</v>
      </c>
      <c r="AC11" s="10">
        <f t="shared" si="20"/>
        <v>0.5022163353194552</v>
      </c>
      <c r="AD11" s="11"/>
      <c r="AE11" s="10">
        <f t="shared" si="1"/>
        <v>2.2274141892892811</v>
      </c>
      <c r="AF11" s="10">
        <f t="shared" si="2"/>
        <v>5.9830099825337362</v>
      </c>
      <c r="AG11" s="10">
        <f t="shared" si="3"/>
        <v>-22.61457979225014</v>
      </c>
      <c r="AH11" s="10">
        <f t="shared" si="4"/>
        <v>2.0295761892645339</v>
      </c>
      <c r="AI11" s="10">
        <f t="shared" si="5"/>
        <v>2.05264373082984</v>
      </c>
      <c r="AJ11" s="10">
        <f t="shared" si="6"/>
        <v>2.0868365034093461</v>
      </c>
      <c r="AK11" s="10">
        <f t="shared" si="7"/>
        <v>0.82891976681766588</v>
      </c>
      <c r="AL11" s="10">
        <f t="shared" si="8"/>
        <v>2.7257821134552969</v>
      </c>
      <c r="AM11" s="10">
        <f t="shared" si="9"/>
        <v>0.92922280317782158</v>
      </c>
      <c r="AN11" s="10">
        <f t="shared" si="10"/>
        <v>1.7229533665822661</v>
      </c>
      <c r="AO11" s="6"/>
    </row>
    <row r="12" spans="2:41" x14ac:dyDescent="0.25">
      <c r="B12">
        <f>[1]elasticities!C5</f>
        <v>1.906873960444347</v>
      </c>
      <c r="C12">
        <f>[1]elasticities!D5</f>
        <v>4.6498363823724356</v>
      </c>
      <c r="D12">
        <f>[1]elasticities!E5</f>
        <v>6.1831845316822273E-2</v>
      </c>
      <c r="E12">
        <f>[1]elasticities!F5</f>
        <v>-10.168541656680519</v>
      </c>
      <c r="F12">
        <f>[1]elasticities!G5</f>
        <v>0.28989804767371308</v>
      </c>
      <c r="G12">
        <f>[1]elasticities!H5</f>
        <v>1.458974403749395</v>
      </c>
      <c r="H12">
        <f>[1]elasticities!I5</f>
        <v>7.5924566215572142E-2</v>
      </c>
      <c r="I12">
        <f>[1]elasticities!J5</f>
        <v>1.4840962031368159</v>
      </c>
      <c r="J12">
        <f>[1]elasticities!K5</f>
        <v>9.8149555571704818E-3</v>
      </c>
      <c r="K12">
        <f>[1]elasticities!L5</f>
        <v>0.36947641813566862</v>
      </c>
      <c r="M12" s="6"/>
      <c r="N12" s="6" t="s">
        <v>226</v>
      </c>
      <c r="O12" s="11">
        <v>0</v>
      </c>
      <c r="P12" s="11">
        <v>1</v>
      </c>
      <c r="Q12" s="11">
        <v>1</v>
      </c>
      <c r="R12" s="11">
        <v>1</v>
      </c>
      <c r="S12" s="6"/>
      <c r="T12" s="10">
        <f t="shared" si="11"/>
        <v>1.906873960444347</v>
      </c>
      <c r="U12" s="10">
        <f t="shared" si="12"/>
        <v>4.6498363823724356</v>
      </c>
      <c r="V12" s="10">
        <f t="shared" si="13"/>
        <v>6.1831845316822273E-2</v>
      </c>
      <c r="W12" s="10">
        <f t="shared" si="14"/>
        <v>-10.168541656680519</v>
      </c>
      <c r="X12" s="10">
        <f t="shared" si="15"/>
        <v>0.28989804767371308</v>
      </c>
      <c r="Y12" s="10">
        <f t="shared" si="16"/>
        <v>1.458974403749395</v>
      </c>
      <c r="Z12" s="10">
        <f t="shared" si="17"/>
        <v>7.5924566215572142E-2</v>
      </c>
      <c r="AA12" s="10">
        <f t="shared" si="18"/>
        <v>1.4840962031368159</v>
      </c>
      <c r="AB12" s="10">
        <f t="shared" si="19"/>
        <v>9.8149555571704818E-3</v>
      </c>
      <c r="AC12" s="10">
        <f t="shared" si="20"/>
        <v>0.36947641813566862</v>
      </c>
      <c r="AD12" s="11"/>
      <c r="AE12" s="10">
        <f t="shared" si="1"/>
        <v>1.9770324347434509</v>
      </c>
      <c r="AF12" s="10">
        <f t="shared" si="2"/>
        <v>4.8485065329869252</v>
      </c>
      <c r="AG12" s="10">
        <f t="shared" si="3"/>
        <v>5.3667925939534032E-2</v>
      </c>
      <c r="AH12" s="10">
        <f t="shared" si="4"/>
        <v>-10.512543410606799</v>
      </c>
      <c r="AI12" s="10">
        <f t="shared" si="5"/>
        <v>0.23123647444225001</v>
      </c>
      <c r="AJ12" s="10">
        <f t="shared" si="6"/>
        <v>0.96193855157479369</v>
      </c>
      <c r="AK12" s="10">
        <f t="shared" si="7"/>
        <v>6.3372828869383044E-2</v>
      </c>
      <c r="AL12" s="10">
        <f t="shared" si="8"/>
        <v>1.943550100473626</v>
      </c>
      <c r="AM12" s="10">
        <f t="shared" si="9"/>
        <v>5.3346935856045212E-2</v>
      </c>
      <c r="AN12" s="10">
        <f t="shared" si="10"/>
        <v>0.44974196050316528</v>
      </c>
      <c r="AO12" s="6"/>
    </row>
    <row r="13" spans="2:41" x14ac:dyDescent="0.25">
      <c r="B13">
        <f>[1]elasticities!C6</f>
        <v>2.239486935098193</v>
      </c>
      <c r="C13">
        <f>[1]elasticities!D6</f>
        <v>5.4049553433393083</v>
      </c>
      <c r="D13">
        <f>[1]elasticities!E6</f>
        <v>8.8606939181487668E-2</v>
      </c>
      <c r="E13">
        <f>[1]elasticities!F6</f>
        <v>1.05963246962187</v>
      </c>
      <c r="F13">
        <f>[1]elasticities!G6</f>
        <v>-14.066687784058409</v>
      </c>
      <c r="G13">
        <f>[1]elasticities!H6</f>
        <v>1.890858264557189</v>
      </c>
      <c r="H13">
        <f>[1]elasticities!I6</f>
        <v>0.1183329851341352</v>
      </c>
      <c r="I13">
        <f>[1]elasticities!J6</f>
        <v>1.768609085023827</v>
      </c>
      <c r="J13">
        <f>[1]elasticities!K6</f>
        <v>1.2059169503120229E-2</v>
      </c>
      <c r="K13">
        <f>[1]elasticities!L6</f>
        <v>0.43593398881316442</v>
      </c>
      <c r="M13" s="6"/>
      <c r="N13" s="6" t="s">
        <v>226</v>
      </c>
      <c r="O13" s="11">
        <v>1</v>
      </c>
      <c r="P13" s="11">
        <v>0</v>
      </c>
      <c r="Q13" s="11">
        <v>1</v>
      </c>
      <c r="R13" s="11">
        <v>0</v>
      </c>
      <c r="S13" s="6"/>
      <c r="T13" s="10">
        <f t="shared" si="11"/>
        <v>2.239486935098193</v>
      </c>
      <c r="U13" s="10">
        <f t="shared" si="12"/>
        <v>5.4049553433393083</v>
      </c>
      <c r="V13" s="10">
        <f t="shared" si="13"/>
        <v>8.8606939181487668E-2</v>
      </c>
      <c r="W13" s="10">
        <f t="shared" si="14"/>
        <v>1.05963246962187</v>
      </c>
      <c r="X13" s="10">
        <f t="shared" si="15"/>
        <v>-14.066687784058409</v>
      </c>
      <c r="Y13" s="10">
        <f t="shared" si="16"/>
        <v>1.890858264557189</v>
      </c>
      <c r="Z13" s="10">
        <f t="shared" si="17"/>
        <v>0.1183329851341352</v>
      </c>
      <c r="AA13" s="10">
        <f t="shared" si="18"/>
        <v>1.768609085023827</v>
      </c>
      <c r="AB13" s="10">
        <f t="shared" si="19"/>
        <v>1.2059169503120229E-2</v>
      </c>
      <c r="AC13" s="10">
        <f t="shared" si="20"/>
        <v>0.43593398881316442</v>
      </c>
      <c r="AD13" s="11"/>
      <c r="AE13" s="10">
        <f t="shared" si="1"/>
        <v>2.418765595129778</v>
      </c>
      <c r="AF13" s="10">
        <f t="shared" si="2"/>
        <v>5.3297264547520804</v>
      </c>
      <c r="AG13" s="10">
        <f t="shared" si="3"/>
        <v>0.25614288329081059</v>
      </c>
      <c r="AH13" s="10">
        <f t="shared" si="4"/>
        <v>1.0912282569651801</v>
      </c>
      <c r="AI13" s="10">
        <f t="shared" si="5"/>
        <v>-14.353166860521981</v>
      </c>
      <c r="AJ13" s="10">
        <f t="shared" si="6"/>
        <v>1.0462743271384589</v>
      </c>
      <c r="AK13" s="10">
        <f t="shared" si="7"/>
        <v>0.20407373955168939</v>
      </c>
      <c r="AL13" s="10">
        <f t="shared" si="8"/>
        <v>2.1034740468637421</v>
      </c>
      <c r="AM13" s="10">
        <f t="shared" si="9"/>
        <v>7.7970094607071452E-2</v>
      </c>
      <c r="AN13" s="10">
        <f t="shared" si="10"/>
        <v>0.69111919301540425</v>
      </c>
      <c r="AO13" s="6"/>
    </row>
    <row r="14" spans="2:41" x14ac:dyDescent="0.25">
      <c r="B14">
        <f>[1]elasticities!C7</f>
        <v>1.740160980100923</v>
      </c>
      <c r="C14">
        <f>[1]elasticities!D7</f>
        <v>4.2060150163620724</v>
      </c>
      <c r="D14">
        <f>[1]elasticities!E7</f>
        <v>5.0691731452677441E-2</v>
      </c>
      <c r="E14">
        <f>[1]elasticities!F7</f>
        <v>0.70492573973095118</v>
      </c>
      <c r="F14">
        <f>[1]elasticities!G7</f>
        <v>0.24994514487764791</v>
      </c>
      <c r="G14">
        <f>[1]elasticities!H7</f>
        <v>-9.8024481992089729</v>
      </c>
      <c r="H14">
        <f>[1]elasticities!I7</f>
        <v>6.1610261813870651E-2</v>
      </c>
      <c r="I14">
        <f>[1]elasticities!J7</f>
        <v>1.3363829456820819</v>
      </c>
      <c r="J14">
        <f>[1]elasticities!K7</f>
        <v>6.9914459075919502E-3</v>
      </c>
      <c r="K14">
        <f>[1]elasticities!L7</f>
        <v>0.29884663544166828</v>
      </c>
      <c r="M14" s="6"/>
      <c r="N14" s="6" t="s">
        <v>226</v>
      </c>
      <c r="O14" s="11">
        <v>1</v>
      </c>
      <c r="P14" s="11">
        <v>1</v>
      </c>
      <c r="Q14" s="11">
        <v>0</v>
      </c>
      <c r="R14" s="11">
        <v>0</v>
      </c>
      <c r="S14" s="6"/>
      <c r="T14" s="10">
        <f t="shared" si="11"/>
        <v>1.740160980100923</v>
      </c>
      <c r="U14" s="10">
        <f t="shared" si="12"/>
        <v>4.2060150163620724</v>
      </c>
      <c r="V14" s="10">
        <f t="shared" si="13"/>
        <v>5.0691731452677441E-2</v>
      </c>
      <c r="W14" s="10">
        <f t="shared" si="14"/>
        <v>0.70492573973095118</v>
      </c>
      <c r="X14" s="10">
        <f t="shared" si="15"/>
        <v>0.24994514487764791</v>
      </c>
      <c r="Y14" s="10">
        <f t="shared" si="16"/>
        <v>-9.8024481992089729</v>
      </c>
      <c r="Z14" s="10">
        <f t="shared" si="17"/>
        <v>6.1610261813870651E-2</v>
      </c>
      <c r="AA14" s="10">
        <f t="shared" si="18"/>
        <v>1.3363829456820819</v>
      </c>
      <c r="AB14" s="10">
        <f t="shared" si="19"/>
        <v>6.9914459075919502E-3</v>
      </c>
      <c r="AC14" s="10">
        <f t="shared" si="20"/>
        <v>0.29884663544166828</v>
      </c>
      <c r="AD14" s="11"/>
      <c r="AE14" s="10">
        <f t="shared" si="1"/>
        <v>0.99887649605902984</v>
      </c>
      <c r="AF14" s="10">
        <f t="shared" si="2"/>
        <v>2.456736300102746</v>
      </c>
      <c r="AG14" s="10">
        <f t="shared" si="3"/>
        <v>2.7021205609745219E-2</v>
      </c>
      <c r="AH14" s="10">
        <f t="shared" si="4"/>
        <v>0.47103608083285708</v>
      </c>
      <c r="AI14" s="10">
        <f t="shared" si="5"/>
        <v>0.1085658281314755</v>
      </c>
      <c r="AJ14" s="10">
        <f t="shared" si="6"/>
        <v>-5.8867752175367798</v>
      </c>
      <c r="AK14" s="10">
        <f t="shared" si="7"/>
        <v>0.15068827374167101</v>
      </c>
      <c r="AL14" s="10">
        <f t="shared" si="8"/>
        <v>0.79108365810171288</v>
      </c>
      <c r="AM14" s="10">
        <f t="shared" si="9"/>
        <v>1.205617722018538E-2</v>
      </c>
      <c r="AN14" s="10">
        <f t="shared" si="10"/>
        <v>0.19707311318013279</v>
      </c>
      <c r="AO14" s="6"/>
    </row>
    <row r="15" spans="2:41" x14ac:dyDescent="0.25">
      <c r="B15">
        <f>[1]elasticities!C8</f>
        <v>2.1934107797336648</v>
      </c>
      <c r="C15">
        <f>[1]elasticities!D8</f>
        <v>5.8316498394826866</v>
      </c>
      <c r="D15">
        <f>[1]elasticities!E8</f>
        <v>0.10202773802978179</v>
      </c>
      <c r="E15">
        <f>[1]elasticities!F8</f>
        <v>1.223382722638954</v>
      </c>
      <c r="F15">
        <f>[1]elasticities!G8</f>
        <v>0.52164599441131299</v>
      </c>
      <c r="G15">
        <f>[1]elasticities!H8</f>
        <v>2.0546477732986941</v>
      </c>
      <c r="H15">
        <f>[1]elasticities!I8</f>
        <v>-16.821592799829261</v>
      </c>
      <c r="I15">
        <f>[1]elasticities!J8</f>
        <v>1.966965021429772</v>
      </c>
      <c r="J15">
        <f>[1]elasticities!K8</f>
        <v>1.7917807919230311E-2</v>
      </c>
      <c r="K15">
        <f>[1]elasticities!L8</f>
        <v>0.54574138450121779</v>
      </c>
      <c r="M15" s="6"/>
      <c r="N15" s="6" t="s">
        <v>227</v>
      </c>
      <c r="O15" s="11">
        <v>0</v>
      </c>
      <c r="P15" s="11">
        <v>0</v>
      </c>
      <c r="Q15" s="11">
        <v>1</v>
      </c>
      <c r="R15" s="11">
        <v>1</v>
      </c>
      <c r="S15" s="6"/>
      <c r="T15" s="10">
        <f t="shared" si="11"/>
        <v>2.1934107797336648</v>
      </c>
      <c r="U15" s="10">
        <f t="shared" si="12"/>
        <v>5.8316498394826866</v>
      </c>
      <c r="V15" s="10">
        <f t="shared" si="13"/>
        <v>0.10202773802978179</v>
      </c>
      <c r="W15" s="10">
        <f t="shared" si="14"/>
        <v>1.223382722638954</v>
      </c>
      <c r="X15" s="10">
        <f t="shared" si="15"/>
        <v>0.52164599441131299</v>
      </c>
      <c r="Y15" s="10">
        <f t="shared" si="16"/>
        <v>2.0546477732986941</v>
      </c>
      <c r="Z15" s="10">
        <f t="shared" si="17"/>
        <v>-16.821592799829261</v>
      </c>
      <c r="AA15" s="10">
        <f t="shared" si="18"/>
        <v>1.966965021429772</v>
      </c>
      <c r="AB15" s="10">
        <f t="shared" si="19"/>
        <v>1.7917807919230311E-2</v>
      </c>
      <c r="AC15" s="10">
        <f t="shared" si="20"/>
        <v>0.54574138450121779</v>
      </c>
      <c r="AD15" s="11"/>
      <c r="AE15" s="10">
        <f t="shared" si="1"/>
        <v>1.3330298778354901</v>
      </c>
      <c r="AF15" s="10">
        <f t="shared" si="2"/>
        <v>3.51682736680341</v>
      </c>
      <c r="AG15" s="10">
        <f t="shared" si="3"/>
        <v>0.2022315355692145</v>
      </c>
      <c r="AH15" s="10">
        <f t="shared" si="4"/>
        <v>0.58469586777778004</v>
      </c>
      <c r="AI15" s="10">
        <f t="shared" si="5"/>
        <v>0.39898336555776232</v>
      </c>
      <c r="AJ15" s="10">
        <f t="shared" si="6"/>
        <v>2.8392232573780132</v>
      </c>
      <c r="AK15" s="10">
        <f t="shared" si="7"/>
        <v>-12.548845639596029</v>
      </c>
      <c r="AL15" s="10">
        <f t="shared" si="8"/>
        <v>1.513092178644087</v>
      </c>
      <c r="AM15" s="10">
        <f t="shared" si="9"/>
        <v>0.14862967670071581</v>
      </c>
      <c r="AN15" s="10">
        <f t="shared" si="10"/>
        <v>0.43458158156939458</v>
      </c>
      <c r="AO15" s="6"/>
    </row>
    <row r="16" spans="2:41" x14ac:dyDescent="0.25">
      <c r="B16">
        <f>[1]elasticities!C9</f>
        <v>1.6205728921968929</v>
      </c>
      <c r="C16">
        <f>[1]elasticities!D9</f>
        <v>4.1165568511025299</v>
      </c>
      <c r="D16">
        <f>[1]elasticities!E9</f>
        <v>4.8522628176830812E-2</v>
      </c>
      <c r="E16">
        <f>[1]elasticities!F9</f>
        <v>0.7224314811537268</v>
      </c>
      <c r="F16">
        <f>[1]elasticities!G9</f>
        <v>0.23553556504745099</v>
      </c>
      <c r="G16">
        <f>[1]elasticities!H9</f>
        <v>1.346386776317128</v>
      </c>
      <c r="H16">
        <f>[1]elasticities!I9</f>
        <v>5.9422541445825157E-2</v>
      </c>
      <c r="I16">
        <f>[1]elasticities!J9</f>
        <v>-8.1769519395557868</v>
      </c>
      <c r="J16">
        <f>[1]elasticities!K9</f>
        <v>7.1778844163035366E-3</v>
      </c>
      <c r="K16">
        <f>[1]elasticities!L9</f>
        <v>0.26005469717705249</v>
      </c>
      <c r="M16" s="6"/>
      <c r="N16" s="6" t="s">
        <v>227</v>
      </c>
      <c r="O16" s="11">
        <v>1</v>
      </c>
      <c r="P16" s="11">
        <v>1</v>
      </c>
      <c r="Q16" s="11">
        <v>0</v>
      </c>
      <c r="R16" s="11">
        <v>0</v>
      </c>
      <c r="S16" s="6"/>
      <c r="T16" s="10">
        <f t="shared" si="11"/>
        <v>1.6205728921968929</v>
      </c>
      <c r="U16" s="10">
        <f t="shared" si="12"/>
        <v>4.1165568511025299</v>
      </c>
      <c r="V16" s="10">
        <f t="shared" si="13"/>
        <v>4.8522628176830812E-2</v>
      </c>
      <c r="W16" s="10">
        <f t="shared" si="14"/>
        <v>0.7224314811537268</v>
      </c>
      <c r="X16" s="10">
        <f t="shared" si="15"/>
        <v>0.23553556504745099</v>
      </c>
      <c r="Y16" s="10">
        <f t="shared" si="16"/>
        <v>1.346386776317128</v>
      </c>
      <c r="Z16" s="10">
        <f t="shared" si="17"/>
        <v>5.9422541445825157E-2</v>
      </c>
      <c r="AA16" s="10">
        <f t="shared" si="18"/>
        <v>-8.1769519395557868</v>
      </c>
      <c r="AB16" s="10">
        <f t="shared" si="19"/>
        <v>7.1778844163035366E-3</v>
      </c>
      <c r="AC16" s="10">
        <f t="shared" si="20"/>
        <v>0.26005469717705249</v>
      </c>
      <c r="AD16" s="11"/>
      <c r="AE16" s="10">
        <f t="shared" si="1"/>
        <v>1.904971877082815</v>
      </c>
      <c r="AF16" s="10">
        <f t="shared" si="2"/>
        <v>4.1962589154498859</v>
      </c>
      <c r="AG16" s="10">
        <f t="shared" si="3"/>
        <v>3.3208431634183501E-2</v>
      </c>
      <c r="AH16" s="10">
        <f t="shared" si="4"/>
        <v>0.89545448396513483</v>
      </c>
      <c r="AI16" s="10">
        <f t="shared" si="5"/>
        <v>0.20536464042783051</v>
      </c>
      <c r="AJ16" s="10">
        <f t="shared" si="6"/>
        <v>0.74432626429852955</v>
      </c>
      <c r="AK16" s="10">
        <f t="shared" si="7"/>
        <v>7.5559005102443969E-2</v>
      </c>
      <c r="AL16" s="10">
        <f t="shared" si="8"/>
        <v>-8.2143421993062624</v>
      </c>
      <c r="AM16" s="10">
        <f t="shared" si="9"/>
        <v>1.9858392961146349E-2</v>
      </c>
      <c r="AN16" s="10">
        <f t="shared" si="10"/>
        <v>0.30880958747032228</v>
      </c>
      <c r="AO16" s="6"/>
    </row>
    <row r="17" spans="2:41" x14ac:dyDescent="0.25">
      <c r="B17">
        <f>[1]elasticities!C10</f>
        <v>2.3472044478385028</v>
      </c>
      <c r="C17">
        <f>[1]elasticities!D10</f>
        <v>6.2283599885597676</v>
      </c>
      <c r="D17">
        <f>[1]elasticities!E10</f>
        <v>0.11243192113016311</v>
      </c>
      <c r="E17">
        <f>[1]elasticities!F10</f>
        <v>1.303303897582796</v>
      </c>
      <c r="F17">
        <f>[1]elasticities!G10</f>
        <v>0.43809146194397902</v>
      </c>
      <c r="G17">
        <f>[1]elasticities!H10</f>
        <v>1.9214481185139189</v>
      </c>
      <c r="H17">
        <f>[1]elasticities!I10</f>
        <v>0.14765977750685441</v>
      </c>
      <c r="I17">
        <f>[1]elasticities!J10</f>
        <v>1.9580294000782379</v>
      </c>
      <c r="J17">
        <f>[1]elasticities!K10</f>
        <v>-16.250198685928918</v>
      </c>
      <c r="K17">
        <f>[1]elasticities!L10</f>
        <v>0.45576693107330341</v>
      </c>
      <c r="M17" s="6"/>
      <c r="N17" s="6" t="s">
        <v>228</v>
      </c>
      <c r="O17" s="11">
        <v>0</v>
      </c>
      <c r="P17" s="11">
        <v>1</v>
      </c>
      <c r="Q17" s="11">
        <v>1</v>
      </c>
      <c r="R17" s="11">
        <v>0</v>
      </c>
      <c r="S17" s="6"/>
      <c r="T17" s="10">
        <f t="shared" si="11"/>
        <v>2.3472044478385028</v>
      </c>
      <c r="U17" s="10">
        <f t="shared" si="12"/>
        <v>6.2283599885597676</v>
      </c>
      <c r="V17" s="10">
        <f t="shared" si="13"/>
        <v>0.11243192113016311</v>
      </c>
      <c r="W17" s="10">
        <f t="shared" si="14"/>
        <v>1.303303897582796</v>
      </c>
      <c r="X17" s="10">
        <f t="shared" si="15"/>
        <v>0.43809146194397902</v>
      </c>
      <c r="Y17" s="10">
        <f t="shared" si="16"/>
        <v>1.9214481185139189</v>
      </c>
      <c r="Z17" s="10">
        <f t="shared" si="17"/>
        <v>0.14765977750685441</v>
      </c>
      <c r="AA17" s="10">
        <f t="shared" si="18"/>
        <v>1.9580294000782379</v>
      </c>
      <c r="AB17" s="10">
        <f t="shared" si="19"/>
        <v>-16.250198685928918</v>
      </c>
      <c r="AC17" s="10">
        <f t="shared" si="20"/>
        <v>0.45576693107330341</v>
      </c>
      <c r="AD17" s="11"/>
      <c r="AE17" s="10">
        <f t="shared" si="1"/>
        <v>2.7905450580677549</v>
      </c>
      <c r="AF17" s="10">
        <f t="shared" si="2"/>
        <v>7.7093186691657589</v>
      </c>
      <c r="AG17" s="10">
        <f t="shared" si="3"/>
        <v>2.966356249566807</v>
      </c>
      <c r="AH17" s="10">
        <f t="shared" si="4"/>
        <v>6.4402611042937226</v>
      </c>
      <c r="AI17" s="10">
        <f t="shared" si="5"/>
        <v>1.994632048536561</v>
      </c>
      <c r="AJ17" s="10">
        <f t="shared" si="6"/>
        <v>2.9723282853463089</v>
      </c>
      <c r="AK17" s="10">
        <f t="shared" si="7"/>
        <v>1.9447894864078961</v>
      </c>
      <c r="AL17" s="10">
        <f t="shared" si="8"/>
        <v>5.2034372394414143</v>
      </c>
      <c r="AM17" s="10">
        <f t="shared" si="9"/>
        <v>-36.788528502691918</v>
      </c>
      <c r="AN17" s="10">
        <f t="shared" si="10"/>
        <v>2.2850538628348369</v>
      </c>
      <c r="AO17" s="6"/>
    </row>
    <row r="18" spans="2:41" x14ac:dyDescent="0.25">
      <c r="B18">
        <f>[1]elasticities!C11</f>
        <v>2.1968954201519622</v>
      </c>
      <c r="C18">
        <f>[1]elasticities!D11</f>
        <v>5.4127020366618224</v>
      </c>
      <c r="D18">
        <f>[1]elasticities!E11</f>
        <v>8.0114258795287677E-2</v>
      </c>
      <c r="E18">
        <f>[1]elasticities!F11</f>
        <v>1.1337262537989889</v>
      </c>
      <c r="F18">
        <f>[1]elasticities!G11</f>
        <v>0.36595884083250529</v>
      </c>
      <c r="G18">
        <f>[1]elasticities!H11</f>
        <v>1.8979036179301261</v>
      </c>
      <c r="H18">
        <f>[1]elasticities!I11</f>
        <v>0.1039269887247838</v>
      </c>
      <c r="I18">
        <f>[1]elasticities!J11</f>
        <v>1.639274083001008</v>
      </c>
      <c r="J18">
        <f>[1]elasticities!K11</f>
        <v>1.053190500995038E-2</v>
      </c>
      <c r="K18">
        <f>[1]elasticities!L11</f>
        <v>-12.655110838494419</v>
      </c>
      <c r="M18" s="6"/>
      <c r="N18" s="6" t="s">
        <v>228</v>
      </c>
      <c r="O18" s="11">
        <v>1</v>
      </c>
      <c r="P18" s="11">
        <v>0</v>
      </c>
      <c r="Q18" s="11">
        <v>0</v>
      </c>
      <c r="R18" s="11">
        <v>0</v>
      </c>
      <c r="S18" s="6"/>
      <c r="T18" s="10">
        <f t="shared" si="11"/>
        <v>2.1968954201519622</v>
      </c>
      <c r="U18" s="10">
        <f t="shared" si="12"/>
        <v>5.4127020366618224</v>
      </c>
      <c r="V18" s="10">
        <f t="shared" si="13"/>
        <v>8.0114258795287677E-2</v>
      </c>
      <c r="W18" s="10">
        <f t="shared" si="14"/>
        <v>1.1337262537989889</v>
      </c>
      <c r="X18" s="10">
        <f t="shared" si="15"/>
        <v>0.36595884083250529</v>
      </c>
      <c r="Y18" s="10">
        <f t="shared" si="16"/>
        <v>1.8979036179301261</v>
      </c>
      <c r="Z18" s="10">
        <f t="shared" si="17"/>
        <v>0.1039269887247838</v>
      </c>
      <c r="AA18" s="10">
        <f t="shared" si="18"/>
        <v>1.639274083001008</v>
      </c>
      <c r="AB18" s="10">
        <f t="shared" si="19"/>
        <v>1.053190500995038E-2</v>
      </c>
      <c r="AC18" s="10">
        <f t="shared" si="20"/>
        <v>-12.655110838494419</v>
      </c>
      <c r="AD18" s="11"/>
      <c r="AE18" s="10">
        <f t="shared" si="1"/>
        <v>2.5447501275542912</v>
      </c>
      <c r="AF18" s="10">
        <f t="shared" si="2"/>
        <v>5.5102915848492806</v>
      </c>
      <c r="AG18" s="10">
        <f t="shared" si="3"/>
        <v>0.14479033224386231</v>
      </c>
      <c r="AH18" s="10">
        <f t="shared" si="4"/>
        <v>1.429288823684514</v>
      </c>
      <c r="AI18" s="10">
        <f t="shared" si="5"/>
        <v>0.46542561237006919</v>
      </c>
      <c r="AJ18" s="10">
        <f t="shared" si="6"/>
        <v>1.2790193700402861</v>
      </c>
      <c r="AK18" s="10">
        <f t="shared" si="7"/>
        <v>0.14969282153574109</v>
      </c>
      <c r="AL18" s="10">
        <f t="shared" si="8"/>
        <v>2.13009802160121</v>
      </c>
      <c r="AM18" s="10">
        <f t="shared" si="9"/>
        <v>6.015324146091143E-2</v>
      </c>
      <c r="AN18" s="10">
        <f t="shared" si="10"/>
        <v>-13.57860426438191</v>
      </c>
      <c r="AO18" s="6"/>
    </row>
    <row r="19" spans="2:41" x14ac:dyDescent="0.25">
      <c r="M19" s="6"/>
      <c r="N19" s="6"/>
      <c r="O19" s="12"/>
      <c r="P19" s="12"/>
      <c r="Q19" s="12"/>
      <c r="R19" s="12"/>
      <c r="S19" s="6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6"/>
    </row>
    <row r="20" spans="2:41" x14ac:dyDescent="0.25">
      <c r="B20" t="s">
        <v>235</v>
      </c>
      <c r="M20" s="6"/>
      <c r="N20" s="6"/>
      <c r="O20" s="6"/>
      <c r="P20" s="6"/>
      <c r="Q20" s="6"/>
      <c r="R20" s="6"/>
      <c r="S20" s="6"/>
      <c r="T20" s="7"/>
      <c r="U20" s="7" t="s">
        <v>212</v>
      </c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6"/>
    </row>
    <row r="21" spans="2:41" x14ac:dyDescent="0.25">
      <c r="M21" s="6"/>
      <c r="N21" s="6"/>
      <c r="O21" s="6"/>
      <c r="P21" s="6"/>
      <c r="Q21" s="6"/>
      <c r="R21" s="6"/>
      <c r="S21" s="6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6"/>
    </row>
    <row r="22" spans="2:41" x14ac:dyDescent="0.25">
      <c r="B22">
        <f>[7]elasticities!C2</f>
        <v>-7.0498469507266819</v>
      </c>
      <c r="C22">
        <f>[7]elasticities!D2</f>
        <v>3.7749935724927961</v>
      </c>
      <c r="D22">
        <f>[7]elasticities!E2</f>
        <v>2.02569107767443E-2</v>
      </c>
      <c r="E22">
        <f>[7]elasticities!F2</f>
        <v>0.67994936882274826</v>
      </c>
      <c r="F22">
        <f>[7]elasticities!G2</f>
        <v>0.1762776690308836</v>
      </c>
      <c r="G22">
        <f>[7]elasticities!H2</f>
        <v>0.70156470212017996</v>
      </c>
      <c r="H22">
        <f>[7]elasticities!I2</f>
        <v>4.9690770794731567E-2</v>
      </c>
      <c r="I22">
        <f>[7]elasticities!J2</f>
        <v>1.422013023943115</v>
      </c>
      <c r="J22">
        <f>[7]elasticities!K2</f>
        <v>7.9498296811554743E-3</v>
      </c>
      <c r="K22">
        <f>[7]elasticities!L2</f>
        <v>0.27539201037896488</v>
      </c>
      <c r="M22" s="6"/>
      <c r="N22" s="6"/>
      <c r="O22" s="6"/>
      <c r="P22" s="6"/>
      <c r="Q22" s="6"/>
      <c r="R22" s="6"/>
      <c r="S22" s="6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6"/>
    </row>
    <row r="23" spans="2:41" x14ac:dyDescent="0.25">
      <c r="B23">
        <f>[7]elasticities!C3</f>
        <v>1.1473320378789931</v>
      </c>
      <c r="C23">
        <f>[7]elasticities!D3</f>
        <v>-3.3900468093812131</v>
      </c>
      <c r="D23">
        <f>[7]elasticities!E3</f>
        <v>1.6537309908882549E-2</v>
      </c>
      <c r="E23">
        <f>[7]elasticities!F3</f>
        <v>0.50680824337175734</v>
      </c>
      <c r="F23">
        <f>[7]elasticities!G3</f>
        <v>0.1180541723027462</v>
      </c>
      <c r="G23">
        <f>[7]elasticities!H3</f>
        <v>0.5244298259334037</v>
      </c>
      <c r="H23">
        <f>[7]elasticities!I3</f>
        <v>3.9843713134510683E-2</v>
      </c>
      <c r="I23">
        <f>[7]elasticities!J3</f>
        <v>0.95202901982245847</v>
      </c>
      <c r="J23">
        <f>[7]elasticities!K3</f>
        <v>6.6750986319517704E-3</v>
      </c>
      <c r="K23">
        <f>[7]elasticities!L3</f>
        <v>0.18123984278835101</v>
      </c>
      <c r="M23" s="6"/>
      <c r="N23" s="6"/>
      <c r="O23" s="6"/>
      <c r="P23" s="6"/>
      <c r="Q23" s="6"/>
      <c r="R23" s="6"/>
      <c r="S23" s="6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6"/>
    </row>
    <row r="24" spans="2:41" x14ac:dyDescent="0.25">
      <c r="B24">
        <f>[7]elasticities!C4</f>
        <v>2.2274141892892811</v>
      </c>
      <c r="C24">
        <f>[7]elasticities!D4</f>
        <v>5.9830099825337362</v>
      </c>
      <c r="D24">
        <f>[7]elasticities!E4</f>
        <v>-22.61457979225014</v>
      </c>
      <c r="E24">
        <f>[7]elasticities!F4</f>
        <v>2.0295761892645339</v>
      </c>
      <c r="F24">
        <f>[7]elasticities!G4</f>
        <v>2.05264373082984</v>
      </c>
      <c r="G24">
        <f>[7]elasticities!H4</f>
        <v>2.0868365034093461</v>
      </c>
      <c r="H24">
        <f>[7]elasticities!I4</f>
        <v>0.82891976681766588</v>
      </c>
      <c r="I24">
        <f>[7]elasticities!J4</f>
        <v>2.7257821134552969</v>
      </c>
      <c r="J24">
        <f>[7]elasticities!K4</f>
        <v>0.92922280317782158</v>
      </c>
      <c r="K24">
        <f>[7]elasticities!L4</f>
        <v>1.7229533665822661</v>
      </c>
      <c r="N24" s="6"/>
      <c r="O24" s="6"/>
      <c r="P24" s="6"/>
      <c r="Q24" s="6"/>
      <c r="R24" s="6"/>
      <c r="S24" s="6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6"/>
    </row>
    <row r="25" spans="2:41" x14ac:dyDescent="0.25">
      <c r="B25">
        <f>[7]elasticities!C5</f>
        <v>1.9770324347434509</v>
      </c>
      <c r="C25">
        <f>[7]elasticities!D5</f>
        <v>4.8485065329869252</v>
      </c>
      <c r="D25">
        <f>[7]elasticities!E5</f>
        <v>5.3667925939534032E-2</v>
      </c>
      <c r="E25">
        <f>[7]elasticities!F5</f>
        <v>-10.512543410606799</v>
      </c>
      <c r="F25">
        <f>[7]elasticities!G5</f>
        <v>0.23123647444225001</v>
      </c>
      <c r="G25">
        <f>[7]elasticities!H5</f>
        <v>0.96193855157479369</v>
      </c>
      <c r="H25">
        <f>[7]elasticities!I5</f>
        <v>6.3372828869383044E-2</v>
      </c>
      <c r="I25">
        <f>[7]elasticities!J5</f>
        <v>1.943550100473626</v>
      </c>
      <c r="J25">
        <f>[7]elasticities!K5</f>
        <v>5.3346935856045212E-2</v>
      </c>
      <c r="K25">
        <f>[7]elasticities!L5</f>
        <v>0.44974196050316528</v>
      </c>
      <c r="N25" s="6" t="s">
        <v>219</v>
      </c>
      <c r="O25" s="6" t="s">
        <v>220</v>
      </c>
      <c r="P25" s="7" t="s">
        <v>221</v>
      </c>
      <c r="Q25" s="7" t="s">
        <v>222</v>
      </c>
      <c r="R25" s="7" t="s">
        <v>223</v>
      </c>
      <c r="S25" s="7" t="s">
        <v>224</v>
      </c>
      <c r="T25" s="4" t="s">
        <v>231</v>
      </c>
      <c r="U25" s="4" t="s">
        <v>232</v>
      </c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6"/>
    </row>
    <row r="26" spans="2:41" x14ac:dyDescent="0.25">
      <c r="B26">
        <f>[7]elasticities!C6</f>
        <v>2.418765595129778</v>
      </c>
      <c r="C26">
        <f>[7]elasticities!D6</f>
        <v>5.3297264547520804</v>
      </c>
      <c r="D26">
        <f>[7]elasticities!E6</f>
        <v>0.25614288329081059</v>
      </c>
      <c r="E26">
        <f>[7]elasticities!F6</f>
        <v>1.0912282569651801</v>
      </c>
      <c r="F26">
        <f>[7]elasticities!G6</f>
        <v>-14.353166860521981</v>
      </c>
      <c r="G26">
        <f>[7]elasticities!H6</f>
        <v>1.0462743271384589</v>
      </c>
      <c r="H26">
        <f>[7]elasticities!I6</f>
        <v>0.20407373955168939</v>
      </c>
      <c r="I26">
        <f>[7]elasticities!J6</f>
        <v>2.1034740468637421</v>
      </c>
      <c r="J26">
        <f>[7]elasticities!K6</f>
        <v>7.7970094607071452E-2</v>
      </c>
      <c r="K26">
        <f>[7]elasticities!L6</f>
        <v>0.69111919301540425</v>
      </c>
      <c r="M26">
        <v>0</v>
      </c>
      <c r="N26" t="s">
        <v>225</v>
      </c>
      <c r="O26">
        <v>0</v>
      </c>
      <c r="P26" s="4">
        <v>1</v>
      </c>
      <c r="Q26" s="4">
        <v>0</v>
      </c>
      <c r="R26" s="4">
        <v>0</v>
      </c>
      <c r="S26" s="4">
        <v>10000</v>
      </c>
      <c r="T26">
        <v>4.2003410252700188</v>
      </c>
      <c r="U26">
        <v>0.94420801326790171</v>
      </c>
    </row>
    <row r="27" spans="2:41" x14ac:dyDescent="0.25">
      <c r="B27">
        <f>[7]elasticities!C7</f>
        <v>0.99887649605902984</v>
      </c>
      <c r="C27">
        <f>[7]elasticities!D7</f>
        <v>2.456736300102746</v>
      </c>
      <c r="D27">
        <f>[7]elasticities!E7</f>
        <v>2.7021205609745219E-2</v>
      </c>
      <c r="E27">
        <f>[7]elasticities!F7</f>
        <v>0.47103608083285708</v>
      </c>
      <c r="F27">
        <f>[7]elasticities!G7</f>
        <v>0.1085658281314755</v>
      </c>
      <c r="G27">
        <f>[7]elasticities!H7</f>
        <v>-5.8867752175367798</v>
      </c>
      <c r="H27">
        <f>[7]elasticities!I7</f>
        <v>0.15068827374167101</v>
      </c>
      <c r="I27">
        <f>[7]elasticities!J7</f>
        <v>0.79108365810171288</v>
      </c>
      <c r="J27">
        <f>[7]elasticities!K7</f>
        <v>1.205617722018538E-2</v>
      </c>
      <c r="K27">
        <f>[7]elasticities!L7</f>
        <v>0.19707311318013279</v>
      </c>
      <c r="M27">
        <v>1</v>
      </c>
      <c r="N27" t="s">
        <v>225</v>
      </c>
      <c r="O27">
        <v>0</v>
      </c>
      <c r="P27" s="4">
        <v>1</v>
      </c>
      <c r="Q27" s="4">
        <v>0</v>
      </c>
      <c r="R27" s="4">
        <v>1</v>
      </c>
      <c r="S27" s="4">
        <v>10000</v>
      </c>
      <c r="T27">
        <v>4.6268850312102003</v>
      </c>
      <c r="U27">
        <v>1.0422280011880865</v>
      </c>
    </row>
    <row r="28" spans="2:41" x14ac:dyDescent="0.25">
      <c r="B28">
        <f>[7]elasticities!C8</f>
        <v>1.3330298778354901</v>
      </c>
      <c r="C28">
        <f>[7]elasticities!D8</f>
        <v>3.51682736680341</v>
      </c>
      <c r="D28">
        <f>[7]elasticities!E8</f>
        <v>0.2022315355692145</v>
      </c>
      <c r="E28">
        <f>[7]elasticities!F8</f>
        <v>0.58469586777778004</v>
      </c>
      <c r="F28">
        <f>[7]elasticities!G8</f>
        <v>0.39898336555776232</v>
      </c>
      <c r="G28">
        <f>[7]elasticities!H8</f>
        <v>2.8392232573780132</v>
      </c>
      <c r="H28">
        <f>[7]elasticities!I8</f>
        <v>-12.548845639596029</v>
      </c>
      <c r="I28">
        <f>[7]elasticities!J8</f>
        <v>1.513092178644087</v>
      </c>
      <c r="J28">
        <f>[7]elasticities!K8</f>
        <v>0.14862967670071581</v>
      </c>
      <c r="K28">
        <f>[7]elasticities!L8</f>
        <v>0.43458158156939458</v>
      </c>
      <c r="M28">
        <v>2</v>
      </c>
      <c r="N28" t="s">
        <v>225</v>
      </c>
      <c r="O28">
        <v>1</v>
      </c>
      <c r="P28" s="4">
        <v>0</v>
      </c>
      <c r="Q28" s="4">
        <v>1</v>
      </c>
      <c r="R28" s="4">
        <v>0</v>
      </c>
      <c r="S28" s="4">
        <v>10000</v>
      </c>
      <c r="T28">
        <v>4.1442409407199392</v>
      </c>
      <c r="U28">
        <v>0.9325970181611718</v>
      </c>
    </row>
    <row r="29" spans="2:41" x14ac:dyDescent="0.25">
      <c r="B29">
        <f>[7]elasticities!C9</f>
        <v>1.904971877082815</v>
      </c>
      <c r="C29">
        <f>[7]elasticities!D9</f>
        <v>4.1962589154498859</v>
      </c>
      <c r="D29">
        <f>[7]elasticities!E9</f>
        <v>3.3208431634183501E-2</v>
      </c>
      <c r="E29">
        <f>[7]elasticities!F9</f>
        <v>0.89545448396513483</v>
      </c>
      <c r="F29">
        <f>[7]elasticities!G9</f>
        <v>0.20536464042783051</v>
      </c>
      <c r="G29">
        <f>[7]elasticities!H9</f>
        <v>0.74432626429852955</v>
      </c>
      <c r="H29">
        <f>[7]elasticities!I9</f>
        <v>7.5559005102443969E-2</v>
      </c>
      <c r="I29">
        <f>[7]elasticities!J9</f>
        <v>-8.2143421993062624</v>
      </c>
      <c r="J29">
        <f>[7]elasticities!K9</f>
        <v>1.9858392961146349E-2</v>
      </c>
      <c r="K29">
        <f>[7]elasticities!L9</f>
        <v>0.30880958747032228</v>
      </c>
      <c r="M29">
        <v>3</v>
      </c>
      <c r="N29" t="s">
        <v>226</v>
      </c>
      <c r="O29">
        <v>0</v>
      </c>
      <c r="P29" s="4">
        <v>1</v>
      </c>
      <c r="Q29" s="4">
        <v>1</v>
      </c>
      <c r="R29" s="4">
        <v>1</v>
      </c>
      <c r="S29" s="4">
        <v>10000</v>
      </c>
      <c r="T29">
        <v>4.7322048685494691</v>
      </c>
      <c r="U29">
        <v>1.0640610041180567</v>
      </c>
    </row>
    <row r="30" spans="2:41" x14ac:dyDescent="0.25">
      <c r="B30">
        <f>[7]elasticities!C10</f>
        <v>2.7905450580677549</v>
      </c>
      <c r="C30">
        <f>[7]elasticities!D10</f>
        <v>7.7093186691657589</v>
      </c>
      <c r="D30">
        <f>[7]elasticities!E10</f>
        <v>2.966356249566807</v>
      </c>
      <c r="E30">
        <f>[7]elasticities!F10</f>
        <v>6.4402611042937226</v>
      </c>
      <c r="F30">
        <f>[7]elasticities!G10</f>
        <v>1.994632048536561</v>
      </c>
      <c r="G30">
        <f>[7]elasticities!H10</f>
        <v>2.9723282853463089</v>
      </c>
      <c r="H30">
        <f>[7]elasticities!I10</f>
        <v>1.9447894864078961</v>
      </c>
      <c r="I30">
        <f>[7]elasticities!J10</f>
        <v>5.2034372394414143</v>
      </c>
      <c r="J30">
        <f>[7]elasticities!K10</f>
        <v>-36.788528502691918</v>
      </c>
      <c r="K30">
        <f>[7]elasticities!L10</f>
        <v>2.2850538628348369</v>
      </c>
      <c r="M30">
        <v>4</v>
      </c>
      <c r="N30" t="s">
        <v>226</v>
      </c>
      <c r="O30">
        <v>1</v>
      </c>
      <c r="P30" s="4">
        <v>0</v>
      </c>
      <c r="Q30" s="4">
        <v>1</v>
      </c>
      <c r="R30" s="4">
        <v>0</v>
      </c>
      <c r="S30" s="4">
        <v>10000</v>
      </c>
      <c r="T30">
        <v>4.1479529404499518</v>
      </c>
      <c r="U30">
        <v>0.9335060179841721</v>
      </c>
    </row>
    <row r="31" spans="2:41" x14ac:dyDescent="0.25">
      <c r="B31">
        <f>[7]elasticities!C11</f>
        <v>2.5447501275542912</v>
      </c>
      <c r="C31">
        <f>[7]elasticities!D11</f>
        <v>5.5102915848492806</v>
      </c>
      <c r="D31">
        <f>[7]elasticities!E11</f>
        <v>0.14479033224386231</v>
      </c>
      <c r="E31">
        <f>[7]elasticities!F11</f>
        <v>1.429288823684514</v>
      </c>
      <c r="F31">
        <f>[7]elasticities!G11</f>
        <v>0.46542561237006919</v>
      </c>
      <c r="G31">
        <f>[7]elasticities!H11</f>
        <v>1.2790193700402861</v>
      </c>
      <c r="H31">
        <f>[7]elasticities!I11</f>
        <v>0.14969282153574109</v>
      </c>
      <c r="I31">
        <f>[7]elasticities!J11</f>
        <v>2.13009802160121</v>
      </c>
      <c r="J31">
        <f>[7]elasticities!K11</f>
        <v>6.015324146091143E-2</v>
      </c>
      <c r="K31">
        <f>[7]elasticities!L11</f>
        <v>-13.57860426438191</v>
      </c>
      <c r="M31">
        <v>5</v>
      </c>
      <c r="N31" t="s">
        <v>226</v>
      </c>
      <c r="O31">
        <v>1</v>
      </c>
      <c r="P31" s="4">
        <v>1</v>
      </c>
      <c r="Q31" s="4">
        <v>0</v>
      </c>
      <c r="R31" s="4">
        <v>0</v>
      </c>
      <c r="S31" s="4">
        <v>10000</v>
      </c>
      <c r="T31">
        <v>4.1848820228800294</v>
      </c>
      <c r="U31">
        <v>0.94234401354390307</v>
      </c>
    </row>
    <row r="32" spans="2:41" x14ac:dyDescent="0.25">
      <c r="M32">
        <v>6</v>
      </c>
      <c r="N32" t="s">
        <v>227</v>
      </c>
      <c r="O32">
        <v>0</v>
      </c>
      <c r="P32" s="4">
        <v>0</v>
      </c>
      <c r="Q32" s="4">
        <v>1</v>
      </c>
      <c r="R32" s="4">
        <v>1</v>
      </c>
      <c r="S32" s="4">
        <v>10000</v>
      </c>
      <c r="T32">
        <v>4.5951829664498787</v>
      </c>
      <c r="U32">
        <v>1.0325679934090743</v>
      </c>
    </row>
    <row r="33" spans="2:22" x14ac:dyDescent="0.25">
      <c r="M33">
        <v>7</v>
      </c>
      <c r="N33" t="s">
        <v>227</v>
      </c>
      <c r="O33">
        <v>1</v>
      </c>
      <c r="P33" s="4">
        <v>1</v>
      </c>
      <c r="Q33" s="4">
        <v>0</v>
      </c>
      <c r="R33" s="4">
        <v>0</v>
      </c>
      <c r="S33" s="4">
        <v>10000</v>
      </c>
      <c r="T33">
        <v>4.1972200243899982</v>
      </c>
      <c r="U33">
        <v>0.94388601351290458</v>
      </c>
    </row>
    <row r="34" spans="2:22" x14ac:dyDescent="0.25">
      <c r="B34" t="s">
        <v>233</v>
      </c>
      <c r="M34">
        <v>8</v>
      </c>
      <c r="N34" t="s">
        <v>228</v>
      </c>
      <c r="O34">
        <v>0</v>
      </c>
      <c r="P34" s="4">
        <v>1</v>
      </c>
      <c r="Q34" s="4">
        <v>1</v>
      </c>
      <c r="R34" s="4">
        <v>0</v>
      </c>
      <c r="S34" s="4">
        <v>10000</v>
      </c>
      <c r="T34">
        <v>4.9510430241804224</v>
      </c>
      <c r="U34">
        <v>1.113675000000071</v>
      </c>
    </row>
    <row r="35" spans="2:22" x14ac:dyDescent="0.25">
      <c r="M35">
        <v>9</v>
      </c>
      <c r="N35" t="s">
        <v>228</v>
      </c>
      <c r="O35">
        <v>1</v>
      </c>
      <c r="P35" s="4">
        <v>0</v>
      </c>
      <c r="Q35" s="4">
        <v>0</v>
      </c>
      <c r="R35" s="4">
        <v>0</v>
      </c>
      <c r="S35" s="4">
        <v>10000</v>
      </c>
      <c r="T35">
        <v>4.7281018677194755</v>
      </c>
      <c r="U35">
        <v>1.0654510039180638</v>
      </c>
    </row>
    <row r="36" spans="2:22" x14ac:dyDescent="0.25">
      <c r="B36">
        <f>[2]elasticities!C2</f>
        <v>-6.8014596894179302</v>
      </c>
      <c r="C36">
        <f>[2]elasticities!D2</f>
        <v>3.3858777537048739</v>
      </c>
      <c r="D36">
        <f>[2]elasticities!E2</f>
        <v>0.1233171808336947</v>
      </c>
      <c r="E36">
        <f>[2]elasticities!F2</f>
        <v>0.521388533150416</v>
      </c>
      <c r="F36">
        <f>[2]elasticities!G2</f>
        <v>0.27732780233108278</v>
      </c>
      <c r="G36">
        <f>[2]elasticities!H2</f>
        <v>1.2683417756473061</v>
      </c>
      <c r="H36">
        <f>[2]elasticities!I2</f>
        <v>8.2572603750368082E-2</v>
      </c>
      <c r="I36">
        <f>[2]elasticities!J2</f>
        <v>0.97649399030426443</v>
      </c>
      <c r="J36">
        <f>[2]elasticities!K2</f>
        <v>6.6284355143649623E-2</v>
      </c>
      <c r="K36">
        <f>[2]elasticities!L2</f>
        <v>0.26290897337466401</v>
      </c>
      <c r="M36" s="10">
        <f t="shared" ref="M36:M45" si="21">B36</f>
        <v>-6.8014596894179302</v>
      </c>
      <c r="N36" s="10">
        <f t="shared" ref="N36:N45" si="22">C36</f>
        <v>3.3858777537048739</v>
      </c>
      <c r="O36" s="10">
        <f t="shared" ref="O36:O45" si="23">D36</f>
        <v>0.1233171808336947</v>
      </c>
      <c r="P36" s="10">
        <f t="shared" ref="P36:P45" si="24">E36</f>
        <v>0.521388533150416</v>
      </c>
      <c r="Q36" s="10">
        <f t="shared" ref="Q36:Q45" si="25">F36</f>
        <v>0.27732780233108278</v>
      </c>
      <c r="R36" s="10">
        <f t="shared" ref="R36:R45" si="26">G36</f>
        <v>1.2683417756473061</v>
      </c>
      <c r="S36" s="10">
        <f t="shared" ref="S36:S45" si="27">H36</f>
        <v>8.2572603750368082E-2</v>
      </c>
      <c r="T36" s="10">
        <f t="shared" ref="T36:T45" si="28">I36</f>
        <v>0.97649399030426443</v>
      </c>
      <c r="U36" s="10">
        <f t="shared" ref="U36:U45" si="29">J36</f>
        <v>6.6284355143649623E-2</v>
      </c>
      <c r="V36" s="10">
        <f t="shared" ref="V36:V45" si="30">K36</f>
        <v>0.26290897337466401</v>
      </c>
    </row>
    <row r="37" spans="2:22" x14ac:dyDescent="0.25">
      <c r="B37">
        <f>[2]elasticities!C3</f>
        <v>1.0270778963352429</v>
      </c>
      <c r="C37">
        <f>[2]elasticities!D3</f>
        <v>-3.248943188026836</v>
      </c>
      <c r="D37">
        <f>[2]elasticities!E3</f>
        <v>4.9306109068904237E-2</v>
      </c>
      <c r="E37">
        <f>[2]elasticities!F3</f>
        <v>0.42721507528224278</v>
      </c>
      <c r="F37">
        <f>[2]elasticities!G3</f>
        <v>0.16436281139721251</v>
      </c>
      <c r="G37">
        <f>[2]elasticities!H3</f>
        <v>0.68155732046579398</v>
      </c>
      <c r="H37">
        <f>[2]elasticities!I3</f>
        <v>6.5071490967574031E-2</v>
      </c>
      <c r="I37">
        <f>[2]elasticities!J3</f>
        <v>0.73771302599163013</v>
      </c>
      <c r="J37">
        <f>[2]elasticities!K3</f>
        <v>3.2490009066826343E-2</v>
      </c>
      <c r="K37">
        <f>[2]elasticities!L3</f>
        <v>0.20016836829365051</v>
      </c>
      <c r="M37" s="10">
        <f t="shared" si="21"/>
        <v>1.0270778963352429</v>
      </c>
      <c r="N37" s="10">
        <f t="shared" si="22"/>
        <v>-3.248943188026836</v>
      </c>
      <c r="O37" s="10">
        <f t="shared" si="23"/>
        <v>4.9306109068904237E-2</v>
      </c>
      <c r="P37" s="10">
        <f t="shared" si="24"/>
        <v>0.42721507528224278</v>
      </c>
      <c r="Q37" s="10">
        <f t="shared" si="25"/>
        <v>0.16436281139721251</v>
      </c>
      <c r="R37" s="10">
        <f t="shared" si="26"/>
        <v>0.68155732046579398</v>
      </c>
      <c r="S37" s="10">
        <f t="shared" si="27"/>
        <v>6.5071490967574031E-2</v>
      </c>
      <c r="T37" s="10">
        <f t="shared" si="28"/>
        <v>0.73771302599163013</v>
      </c>
      <c r="U37" s="10">
        <f t="shared" si="29"/>
        <v>3.2490009066826343E-2</v>
      </c>
      <c r="V37" s="10">
        <f t="shared" si="30"/>
        <v>0.20016836829365051</v>
      </c>
    </row>
    <row r="38" spans="2:22" x14ac:dyDescent="0.25">
      <c r="B38">
        <f>[2]elasticities!C4</f>
        <v>4.5075846794107486</v>
      </c>
      <c r="C38">
        <f>[2]elasticities!D4</f>
        <v>5.9414018829459119</v>
      </c>
      <c r="D38">
        <f>[2]elasticities!E4</f>
        <v>-32.966179376079509</v>
      </c>
      <c r="E38">
        <f>[2]elasticities!F4</f>
        <v>3.479403953543899</v>
      </c>
      <c r="F38">
        <f>[2]elasticities!G4</f>
        <v>4.213279023381082</v>
      </c>
      <c r="G38">
        <f>[2]elasticities!H4</f>
        <v>3.684830282321145</v>
      </c>
      <c r="H38">
        <f>[2]elasticities!I4</f>
        <v>2.3931225428994369</v>
      </c>
      <c r="I38">
        <f>[2]elasticities!J4</f>
        <v>2.6732761086683019</v>
      </c>
      <c r="J38">
        <f>[2]elasticities!K4</f>
        <v>1.7659293971636441</v>
      </c>
      <c r="K38">
        <f>[2]elasticities!L4</f>
        <v>1.7927298973164201</v>
      </c>
      <c r="M38" s="10">
        <f t="shared" si="21"/>
        <v>4.5075846794107486</v>
      </c>
      <c r="N38" s="10">
        <f t="shared" si="22"/>
        <v>5.9414018829459119</v>
      </c>
      <c r="O38" s="10">
        <f t="shared" si="23"/>
        <v>-32.966179376079509</v>
      </c>
      <c r="P38" s="10">
        <f t="shared" si="24"/>
        <v>3.479403953543899</v>
      </c>
      <c r="Q38" s="10">
        <f t="shared" si="25"/>
        <v>4.213279023381082</v>
      </c>
      <c r="R38" s="10">
        <f t="shared" si="26"/>
        <v>3.684830282321145</v>
      </c>
      <c r="S38" s="10">
        <f t="shared" si="27"/>
        <v>2.3931225428994369</v>
      </c>
      <c r="T38" s="10">
        <f t="shared" si="28"/>
        <v>2.6732761086683019</v>
      </c>
      <c r="U38" s="10">
        <f t="shared" si="29"/>
        <v>1.7659293971636441</v>
      </c>
      <c r="V38" s="10">
        <f t="shared" si="30"/>
        <v>1.7927298973164201</v>
      </c>
    </row>
    <row r="39" spans="2:22" x14ac:dyDescent="0.25">
      <c r="B39">
        <f>[2]elasticities!C5</f>
        <v>1.362624806666713</v>
      </c>
      <c r="C39">
        <f>[2]elasticities!D5</f>
        <v>3.6806902939296862</v>
      </c>
      <c r="D39">
        <f>[2]elasticities!E5</f>
        <v>0.24877077647184959</v>
      </c>
      <c r="E39">
        <f>[2]elasticities!F5</f>
        <v>-9.7323271186111171</v>
      </c>
      <c r="F39">
        <f>[2]elasticities!G5</f>
        <v>0.38173032501972209</v>
      </c>
      <c r="G39">
        <f>[2]elasticities!H5</f>
        <v>1.686314284154393</v>
      </c>
      <c r="H39">
        <f>[2]elasticities!I5</f>
        <v>0.25283138414434009</v>
      </c>
      <c r="I39">
        <f>[2]elasticities!J5</f>
        <v>1.5319217492784269</v>
      </c>
      <c r="J39">
        <f>[2]elasticities!K5</f>
        <v>0.188989940884774</v>
      </c>
      <c r="K39">
        <f>[2]elasticities!L5</f>
        <v>0.64663728074706306</v>
      </c>
      <c r="M39" s="10">
        <f t="shared" si="21"/>
        <v>1.362624806666713</v>
      </c>
      <c r="N39" s="10">
        <f t="shared" si="22"/>
        <v>3.6806902939296862</v>
      </c>
      <c r="O39" s="10">
        <f t="shared" si="23"/>
        <v>0.24877077647184959</v>
      </c>
      <c r="P39" s="10">
        <f t="shared" si="24"/>
        <v>-9.7323271186111171</v>
      </c>
      <c r="Q39" s="10">
        <f t="shared" si="25"/>
        <v>0.38173032501972209</v>
      </c>
      <c r="R39" s="10">
        <f t="shared" si="26"/>
        <v>1.686314284154393</v>
      </c>
      <c r="S39" s="10">
        <f t="shared" si="27"/>
        <v>0.25283138414434009</v>
      </c>
      <c r="T39" s="10">
        <f t="shared" si="28"/>
        <v>1.5319217492784269</v>
      </c>
      <c r="U39" s="10">
        <f t="shared" si="29"/>
        <v>0.188989940884774</v>
      </c>
      <c r="V39" s="10">
        <f t="shared" si="30"/>
        <v>0.64663728074706306</v>
      </c>
    </row>
    <row r="40" spans="2:22" x14ac:dyDescent="0.25">
      <c r="B40">
        <f>[2]elasticities!C6</f>
        <v>2.521655322770771</v>
      </c>
      <c r="C40">
        <f>[2]elasticities!D6</f>
        <v>4.9267867644856373</v>
      </c>
      <c r="D40">
        <f>[2]elasticities!E6</f>
        <v>1.0480746784540611</v>
      </c>
      <c r="E40">
        <f>[2]elasticities!F6</f>
        <v>1.3281103476078051</v>
      </c>
      <c r="F40">
        <f>[2]elasticities!G6</f>
        <v>-15.868620660095401</v>
      </c>
      <c r="G40">
        <f>[2]elasticities!H6</f>
        <v>1.6144901585877629</v>
      </c>
      <c r="H40">
        <f>[2]elasticities!I6</f>
        <v>0.556830564088025</v>
      </c>
      <c r="I40">
        <f>[2]elasticities!J6</f>
        <v>1.668780444568339</v>
      </c>
      <c r="J40">
        <f>[2]elasticities!K6</f>
        <v>0.49073240518575811</v>
      </c>
      <c r="K40">
        <f>[2]elasticities!L6</f>
        <v>0.70519241030233937</v>
      </c>
      <c r="M40" s="10">
        <f t="shared" si="21"/>
        <v>2.521655322770771</v>
      </c>
      <c r="N40" s="10">
        <f t="shared" si="22"/>
        <v>4.9267867644856373</v>
      </c>
      <c r="O40" s="10">
        <f t="shared" si="23"/>
        <v>1.0480746784540611</v>
      </c>
      <c r="P40" s="10">
        <f t="shared" si="24"/>
        <v>1.3281103476078051</v>
      </c>
      <c r="Q40" s="10">
        <f t="shared" si="25"/>
        <v>-15.868620660095401</v>
      </c>
      <c r="R40" s="10">
        <f t="shared" si="26"/>
        <v>1.6144901585877629</v>
      </c>
      <c r="S40" s="10">
        <f t="shared" si="27"/>
        <v>0.556830564088025</v>
      </c>
      <c r="T40" s="10">
        <f t="shared" si="28"/>
        <v>1.668780444568339</v>
      </c>
      <c r="U40" s="10">
        <f t="shared" si="29"/>
        <v>0.49073240518575811</v>
      </c>
      <c r="V40" s="10">
        <f t="shared" si="30"/>
        <v>0.70519241030233937</v>
      </c>
    </row>
    <row r="41" spans="2:22" x14ac:dyDescent="0.25">
      <c r="B41">
        <f>[2]elasticities!C7</f>
        <v>1.749007040851829</v>
      </c>
      <c r="C41">
        <f>[2]elasticities!D7</f>
        <v>3.098314778430554</v>
      </c>
      <c r="D41">
        <f>[2]elasticities!E7</f>
        <v>0.13901204874189149</v>
      </c>
      <c r="E41">
        <f>[2]elasticities!F7</f>
        <v>0.88977246918402209</v>
      </c>
      <c r="F41">
        <f>[2]elasticities!G7</f>
        <v>0.24484900803539081</v>
      </c>
      <c r="G41">
        <f>[2]elasticities!H7</f>
        <v>-9.0397184205464551</v>
      </c>
      <c r="H41">
        <f>[2]elasticities!I7</f>
        <v>0.15514459688244739</v>
      </c>
      <c r="I41">
        <f>[2]elasticities!J7</f>
        <v>1.195059440860454</v>
      </c>
      <c r="J41">
        <f>[2]elasticities!K7</f>
        <v>9.1955606464376644E-2</v>
      </c>
      <c r="K41">
        <f>[2]elasticities!L7</f>
        <v>0.46263378590003051</v>
      </c>
      <c r="M41" s="10">
        <f t="shared" si="21"/>
        <v>1.749007040851829</v>
      </c>
      <c r="N41" s="10">
        <f t="shared" si="22"/>
        <v>3.098314778430554</v>
      </c>
      <c r="O41" s="10">
        <f t="shared" si="23"/>
        <v>0.13901204874189149</v>
      </c>
      <c r="P41" s="10">
        <f t="shared" si="24"/>
        <v>0.88977246918402209</v>
      </c>
      <c r="Q41" s="10">
        <f t="shared" si="25"/>
        <v>0.24484900803539081</v>
      </c>
      <c r="R41" s="10">
        <f t="shared" si="26"/>
        <v>-9.0397184205464551</v>
      </c>
      <c r="S41" s="10">
        <f t="shared" si="27"/>
        <v>0.15514459688244739</v>
      </c>
      <c r="T41" s="10">
        <f t="shared" si="28"/>
        <v>1.195059440860454</v>
      </c>
      <c r="U41" s="10">
        <f t="shared" si="29"/>
        <v>9.1955606464376644E-2</v>
      </c>
      <c r="V41" s="10">
        <f t="shared" si="30"/>
        <v>0.46263378590003051</v>
      </c>
    </row>
    <row r="42" spans="2:22" x14ac:dyDescent="0.25">
      <c r="B42">
        <f>[2]elasticities!C8</f>
        <v>2.6536115964082692</v>
      </c>
      <c r="C42">
        <f>[2]elasticities!D8</f>
        <v>6.8938213681914142</v>
      </c>
      <c r="D42">
        <f>[2]elasticities!E8</f>
        <v>2.1040013223353262</v>
      </c>
      <c r="E42">
        <f>[2]elasticities!F8</f>
        <v>3.1089772478636881</v>
      </c>
      <c r="F42">
        <f>[2]elasticities!G8</f>
        <v>1.9680318772668239</v>
      </c>
      <c r="G42">
        <f>[2]elasticities!H8</f>
        <v>3.6156199304094359</v>
      </c>
      <c r="H42">
        <f>[2]elasticities!I8</f>
        <v>-32.437452476337263</v>
      </c>
      <c r="I42">
        <f>[2]elasticities!J8</f>
        <v>3.9915699656506209</v>
      </c>
      <c r="J42">
        <f>[2]elasticities!K8</f>
        <v>1.533704115613223</v>
      </c>
      <c r="K42">
        <f>[2]elasticities!L8</f>
        <v>2.4581786569596811</v>
      </c>
      <c r="M42" s="10">
        <f t="shared" si="21"/>
        <v>2.6536115964082692</v>
      </c>
      <c r="N42" s="10">
        <f t="shared" si="22"/>
        <v>6.8938213681914142</v>
      </c>
      <c r="O42" s="10">
        <f t="shared" si="23"/>
        <v>2.1040013223353262</v>
      </c>
      <c r="P42" s="10">
        <f t="shared" si="24"/>
        <v>3.1089772478636881</v>
      </c>
      <c r="Q42" s="10">
        <f t="shared" si="25"/>
        <v>1.9680318772668239</v>
      </c>
      <c r="R42" s="10">
        <f t="shared" si="26"/>
        <v>3.6156199304094359</v>
      </c>
      <c r="S42" s="10">
        <f t="shared" si="27"/>
        <v>-32.437452476337263</v>
      </c>
      <c r="T42" s="10">
        <f t="shared" si="28"/>
        <v>3.9915699656506209</v>
      </c>
      <c r="U42" s="10">
        <f t="shared" si="29"/>
        <v>1.533704115613223</v>
      </c>
      <c r="V42" s="10">
        <f t="shared" si="30"/>
        <v>2.4581786569596811</v>
      </c>
    </row>
    <row r="43" spans="2:22" x14ac:dyDescent="0.25">
      <c r="B43">
        <f>[2]elasticities!C9</f>
        <v>1.484551795393164</v>
      </c>
      <c r="C43">
        <f>[2]elasticities!D9</f>
        <v>3.6972696242713572</v>
      </c>
      <c r="D43">
        <f>[2]elasticities!E9</f>
        <v>0.1111857910796091</v>
      </c>
      <c r="E43">
        <f>[2]elasticities!F9</f>
        <v>0.89114330011022846</v>
      </c>
      <c r="F43">
        <f>[2]elasticities!G9</f>
        <v>0.2790182868116648</v>
      </c>
      <c r="G43">
        <f>[2]elasticities!H9</f>
        <v>1.3175285236780669</v>
      </c>
      <c r="H43">
        <f>[2]elasticities!I9</f>
        <v>0.1888287633029031</v>
      </c>
      <c r="I43">
        <f>[2]elasticities!J9</f>
        <v>-8.2515347923309115</v>
      </c>
      <c r="J43">
        <f>[2]elasticities!K9</f>
        <v>9.9643380833012871E-2</v>
      </c>
      <c r="K43">
        <f>[2]elasticities!L9</f>
        <v>0.46390472357116469</v>
      </c>
      <c r="M43" s="10">
        <f t="shared" si="21"/>
        <v>1.484551795393164</v>
      </c>
      <c r="N43" s="10">
        <f t="shared" si="22"/>
        <v>3.6972696242713572</v>
      </c>
      <c r="O43" s="10">
        <f t="shared" si="23"/>
        <v>0.1111857910796091</v>
      </c>
      <c r="P43" s="10">
        <f t="shared" si="24"/>
        <v>0.89114330011022846</v>
      </c>
      <c r="Q43" s="10">
        <f t="shared" si="25"/>
        <v>0.2790182868116648</v>
      </c>
      <c r="R43" s="10">
        <f t="shared" si="26"/>
        <v>1.3175285236780669</v>
      </c>
      <c r="S43" s="10">
        <f t="shared" si="27"/>
        <v>0.1888287633029031</v>
      </c>
      <c r="T43" s="10">
        <f t="shared" si="28"/>
        <v>-8.2515347923309115</v>
      </c>
      <c r="U43" s="10">
        <f t="shared" si="29"/>
        <v>9.9643380833012871E-2</v>
      </c>
      <c r="V43" s="10">
        <f t="shared" si="30"/>
        <v>0.46390472357116469</v>
      </c>
    </row>
    <row r="44" spans="2:22" x14ac:dyDescent="0.25">
      <c r="B44">
        <f>[2]elasticities!C10</f>
        <v>6.6451683369973722</v>
      </c>
      <c r="C44">
        <f>[2]elasticities!D10</f>
        <v>10.737734838207119</v>
      </c>
      <c r="D44">
        <f>[2]elasticities!E10</f>
        <v>4.8433737244841879</v>
      </c>
      <c r="E44">
        <f>[2]elasticities!F10</f>
        <v>7.249679798328283</v>
      </c>
      <c r="F44">
        <f>[2]elasticities!G10</f>
        <v>5.4106242541191634</v>
      </c>
      <c r="G44">
        <f>[2]elasticities!H10</f>
        <v>6.6852538666661454</v>
      </c>
      <c r="H44">
        <f>[2]elasticities!I10</f>
        <v>4.7844845605882282</v>
      </c>
      <c r="I44">
        <f>[2]elasticities!J10</f>
        <v>6.5707905857372948</v>
      </c>
      <c r="J44">
        <f>[2]elasticities!K10</f>
        <v>-60.650105553593598</v>
      </c>
      <c r="K44">
        <f>[2]elasticities!L10</f>
        <v>4.2957655882216894</v>
      </c>
      <c r="M44" s="10">
        <f t="shared" si="21"/>
        <v>6.6451683369973722</v>
      </c>
      <c r="N44" s="10">
        <f t="shared" si="22"/>
        <v>10.737734838207119</v>
      </c>
      <c r="O44" s="10">
        <f t="shared" si="23"/>
        <v>4.8433737244841879</v>
      </c>
      <c r="P44" s="10">
        <f t="shared" si="24"/>
        <v>7.249679798328283</v>
      </c>
      <c r="Q44" s="10">
        <f t="shared" si="25"/>
        <v>5.4106242541191634</v>
      </c>
      <c r="R44" s="10">
        <f t="shared" si="26"/>
        <v>6.6852538666661454</v>
      </c>
      <c r="S44" s="10">
        <f t="shared" si="27"/>
        <v>4.7844845605882282</v>
      </c>
      <c r="T44" s="10">
        <f t="shared" si="28"/>
        <v>6.5707905857372948</v>
      </c>
      <c r="U44" s="10">
        <f t="shared" si="29"/>
        <v>-60.650105553593598</v>
      </c>
      <c r="V44" s="10">
        <f t="shared" si="30"/>
        <v>4.2957655882216894</v>
      </c>
    </row>
    <row r="45" spans="2:22" x14ac:dyDescent="0.25">
      <c r="B45">
        <f>[2]elasticities!C11</f>
        <v>1.9642590607576831</v>
      </c>
      <c r="C45">
        <f>[2]elasticities!D11</f>
        <v>4.9301109823972746</v>
      </c>
      <c r="D45">
        <f>[2]elasticities!E11</f>
        <v>0.36642737438992978</v>
      </c>
      <c r="E45">
        <f>[2]elasticities!F11</f>
        <v>1.848584383283125</v>
      </c>
      <c r="F45">
        <f>[2]elasticities!G11</f>
        <v>0.57944026597354437</v>
      </c>
      <c r="G45">
        <f>[2]elasticities!H11</f>
        <v>2.5065446257706681</v>
      </c>
      <c r="H45">
        <f>[2]elasticities!I11</f>
        <v>0.57148577192537708</v>
      </c>
      <c r="I45">
        <f>[2]elasticities!J11</f>
        <v>2.279798012561749</v>
      </c>
      <c r="J45">
        <f>[2]elasticities!K11</f>
        <v>0.32013929116675388</v>
      </c>
      <c r="K45">
        <f>[2]elasticities!L11</f>
        <v>-14.963048731810551</v>
      </c>
      <c r="M45" s="10">
        <f t="shared" si="21"/>
        <v>1.9642590607576831</v>
      </c>
      <c r="N45" s="10">
        <f t="shared" si="22"/>
        <v>4.9301109823972746</v>
      </c>
      <c r="O45" s="10">
        <f t="shared" si="23"/>
        <v>0.36642737438992978</v>
      </c>
      <c r="P45" s="10">
        <f t="shared" si="24"/>
        <v>1.848584383283125</v>
      </c>
      <c r="Q45" s="10">
        <f t="shared" si="25"/>
        <v>0.57944026597354437</v>
      </c>
      <c r="R45" s="10">
        <f t="shared" si="26"/>
        <v>2.5065446257706681</v>
      </c>
      <c r="S45" s="10">
        <f t="shared" si="27"/>
        <v>0.57148577192537708</v>
      </c>
      <c r="T45" s="10">
        <f t="shared" si="28"/>
        <v>2.279798012561749</v>
      </c>
      <c r="U45" s="10">
        <f t="shared" si="29"/>
        <v>0.32013929116675388</v>
      </c>
      <c r="V45" s="10">
        <f t="shared" si="30"/>
        <v>-14.963048731810551</v>
      </c>
    </row>
    <row r="48" spans="2:22" x14ac:dyDescent="0.25">
      <c r="B48" t="s">
        <v>234</v>
      </c>
    </row>
    <row r="50" spans="2:22" x14ac:dyDescent="0.25">
      <c r="B50">
        <f>[3]elasticities!C2</f>
        <v>-9.8654473427332938</v>
      </c>
      <c r="C50">
        <f>[3]elasticities!D2</f>
        <v>3.9338577305614608</v>
      </c>
      <c r="D50">
        <f>[3]elasticities!E2</f>
        <v>3.6612582942745111E-10</v>
      </c>
      <c r="E50">
        <f>[3]elasticities!F2</f>
        <v>1.95980499982245</v>
      </c>
      <c r="F50">
        <f>[3]elasticities!G2</f>
        <v>5.4625196404925239E-9</v>
      </c>
      <c r="G50">
        <f>[3]elasticities!H2</f>
        <v>0.1139488304761809</v>
      </c>
      <c r="H50">
        <f>[3]elasticities!I2</f>
        <v>3.9148986090477679E-13</v>
      </c>
      <c r="I50">
        <f>[3]elasticities!J2</f>
        <v>3.7972726595517212</v>
      </c>
      <c r="J50">
        <f>[3]elasticities!K2</f>
        <v>5.6533838649874814E-9</v>
      </c>
      <c r="K50">
        <f>[3]elasticities!L2</f>
        <v>1.333115872146805E-8</v>
      </c>
      <c r="M50" s="10">
        <f t="shared" ref="M50:M59" si="31">B50</f>
        <v>-9.8654473427332938</v>
      </c>
      <c r="N50" s="10">
        <f t="shared" ref="N50:N59" si="32">C50</f>
        <v>3.9338577305614608</v>
      </c>
      <c r="O50" s="10">
        <f t="shared" ref="O50:O59" si="33">D50</f>
        <v>3.6612582942745111E-10</v>
      </c>
      <c r="P50" s="10">
        <f t="shared" ref="P50:P59" si="34">E50</f>
        <v>1.95980499982245</v>
      </c>
      <c r="Q50" s="10">
        <f t="shared" ref="Q50:Q59" si="35">F50</f>
        <v>5.4625196404925239E-9</v>
      </c>
      <c r="R50" s="10">
        <f t="shared" ref="R50:R59" si="36">G50</f>
        <v>0.1139488304761809</v>
      </c>
      <c r="S50" s="10">
        <f t="shared" ref="S50:S59" si="37">H50</f>
        <v>3.9148986090477679E-13</v>
      </c>
      <c r="T50" s="10">
        <f t="shared" ref="T50:T59" si="38">I50</f>
        <v>3.7972726595517212</v>
      </c>
      <c r="U50" s="10">
        <f t="shared" ref="U50:U59" si="39">J50</f>
        <v>5.6533838649874814E-9</v>
      </c>
      <c r="V50" s="10">
        <f t="shared" ref="V50:V59" si="40">K50</f>
        <v>1.333115872146805E-8</v>
      </c>
    </row>
    <row r="51" spans="2:22" x14ac:dyDescent="0.25">
      <c r="B51">
        <f>[3]elasticities!C3</f>
        <v>3.016976104780198</v>
      </c>
      <c r="C51">
        <f>[3]elasticities!D3</f>
        <v>-8.4810939147741795</v>
      </c>
      <c r="D51">
        <f>[3]elasticities!E3</f>
        <v>2.9185902252312932E-10</v>
      </c>
      <c r="E51">
        <f>[3]elasticities!F3</f>
        <v>1.804171144934954</v>
      </c>
      <c r="F51">
        <f>[3]elasticities!G3</f>
        <v>4.2933145248126623E-9</v>
      </c>
      <c r="G51">
        <f>[3]elasticities!H3</f>
        <v>0.10384355361274961</v>
      </c>
      <c r="H51">
        <f>[3]elasticities!I3</f>
        <v>3.5507098838609838E-13</v>
      </c>
      <c r="I51">
        <f>[3]elasticities!J3</f>
        <v>3.6135769357765248</v>
      </c>
      <c r="J51">
        <f>[3]elasticities!K3</f>
        <v>5.3009855269478099E-9</v>
      </c>
      <c r="K51">
        <f>[3]elasticities!L3</f>
        <v>1.019142942878254E-8</v>
      </c>
      <c r="M51" s="10">
        <f t="shared" si="31"/>
        <v>3.016976104780198</v>
      </c>
      <c r="N51" s="10">
        <f t="shared" si="32"/>
        <v>-8.4810939147741795</v>
      </c>
      <c r="O51" s="10">
        <f t="shared" si="33"/>
        <v>2.9185902252312932E-10</v>
      </c>
      <c r="P51" s="10">
        <f t="shared" si="34"/>
        <v>1.804171144934954</v>
      </c>
      <c r="Q51" s="10">
        <f t="shared" si="35"/>
        <v>4.2933145248126623E-9</v>
      </c>
      <c r="R51" s="10">
        <f t="shared" si="36"/>
        <v>0.10384355361274961</v>
      </c>
      <c r="S51" s="10">
        <f t="shared" si="37"/>
        <v>3.5507098838609838E-13</v>
      </c>
      <c r="T51" s="10">
        <f t="shared" si="38"/>
        <v>3.6135769357765248</v>
      </c>
      <c r="U51" s="10">
        <f t="shared" si="39"/>
        <v>5.3009855269478099E-9</v>
      </c>
      <c r="V51" s="10">
        <f t="shared" si="40"/>
        <v>1.019142942878254E-8</v>
      </c>
    </row>
    <row r="52" spans="2:22" x14ac:dyDescent="0.25">
      <c r="B52">
        <f>[3]elasticities!C4</f>
        <v>3.745343863175425</v>
      </c>
      <c r="C52">
        <f>[3]elasticities!D4</f>
        <v>3.892971558736984</v>
      </c>
      <c r="D52">
        <f>[3]elasticities!E4</f>
        <v>-18.777587438852191</v>
      </c>
      <c r="E52">
        <f>[3]elasticities!F4</f>
        <v>4.4615632196088422</v>
      </c>
      <c r="F52">
        <f>[3]elasticities!G4</f>
        <v>2.8678575721599909E-6</v>
      </c>
      <c r="G52">
        <f>[3]elasticities!H4</f>
        <v>0.16161893542940009</v>
      </c>
      <c r="H52">
        <f>[3]elasticities!I4</f>
        <v>1.4581444497641449E-11</v>
      </c>
      <c r="I52">
        <f>[3]elasticities!J4</f>
        <v>4.3121727501726754</v>
      </c>
      <c r="J52">
        <f>[3]elasticities!K4</f>
        <v>5.4731277117075707E-7</v>
      </c>
      <c r="K52">
        <f>[3]elasticities!L4</f>
        <v>1.038289320053512E-7</v>
      </c>
      <c r="M52" s="10">
        <f t="shared" si="31"/>
        <v>3.745343863175425</v>
      </c>
      <c r="N52" s="10">
        <f t="shared" si="32"/>
        <v>3.892971558736984</v>
      </c>
      <c r="O52" s="10">
        <f t="shared" si="33"/>
        <v>-18.777587438852191</v>
      </c>
      <c r="P52" s="10">
        <f t="shared" si="34"/>
        <v>4.4615632196088422</v>
      </c>
      <c r="Q52" s="10">
        <f t="shared" si="35"/>
        <v>2.8678575721599909E-6</v>
      </c>
      <c r="R52" s="10">
        <f t="shared" si="36"/>
        <v>0.16161893542940009</v>
      </c>
      <c r="S52" s="10">
        <f t="shared" si="37"/>
        <v>1.4581444497641449E-11</v>
      </c>
      <c r="T52" s="10">
        <f t="shared" si="38"/>
        <v>4.3121727501726754</v>
      </c>
      <c r="U52" s="10">
        <f t="shared" si="39"/>
        <v>5.4731277117075707E-7</v>
      </c>
      <c r="V52" s="10">
        <f t="shared" si="40"/>
        <v>1.038289320053512E-7</v>
      </c>
    </row>
    <row r="53" spans="2:22" x14ac:dyDescent="0.25">
      <c r="B53">
        <f>[3]elasticities!C5</f>
        <v>3.551415672359139</v>
      </c>
      <c r="C53">
        <f>[3]elasticities!D5</f>
        <v>4.2629786461889676</v>
      </c>
      <c r="D53">
        <f>[3]elasticities!E5</f>
        <v>7.9034073876786906E-10</v>
      </c>
      <c r="E53">
        <f>[3]elasticities!F5</f>
        <v>-12.172542772108031</v>
      </c>
      <c r="F53">
        <f>[3]elasticities!G5</f>
        <v>9.4330310424531101E-9</v>
      </c>
      <c r="G53">
        <f>[3]elasticities!H5</f>
        <v>0.12844791144487019</v>
      </c>
      <c r="H53">
        <f>[3]elasticities!I5</f>
        <v>4.235275678819025E-13</v>
      </c>
      <c r="I53">
        <f>[3]elasticities!J5</f>
        <v>4.1410165004440698</v>
      </c>
      <c r="J53">
        <f>[3]elasticities!K5</f>
        <v>6.779062249774134E-9</v>
      </c>
      <c r="K53">
        <f>[3]elasticities!L5</f>
        <v>1.3380087024673391E-8</v>
      </c>
      <c r="M53" s="10">
        <f t="shared" si="31"/>
        <v>3.551415672359139</v>
      </c>
      <c r="N53" s="10">
        <f t="shared" si="32"/>
        <v>4.2629786461889676</v>
      </c>
      <c r="O53" s="10">
        <f t="shared" si="33"/>
        <v>7.9034073876786906E-10</v>
      </c>
      <c r="P53" s="10">
        <f t="shared" si="34"/>
        <v>-12.172542772108031</v>
      </c>
      <c r="Q53" s="10">
        <f t="shared" si="35"/>
        <v>9.4330310424531101E-9</v>
      </c>
      <c r="R53" s="10">
        <f t="shared" si="36"/>
        <v>0.12844791144487019</v>
      </c>
      <c r="S53" s="10">
        <f t="shared" si="37"/>
        <v>4.235275678819025E-13</v>
      </c>
      <c r="T53" s="10">
        <f t="shared" si="38"/>
        <v>4.1410165004440698</v>
      </c>
      <c r="U53" s="10">
        <f t="shared" si="39"/>
        <v>6.779062249774134E-9</v>
      </c>
      <c r="V53" s="10">
        <f t="shared" si="40"/>
        <v>1.3380087024673391E-8</v>
      </c>
    </row>
    <row r="54" spans="2:22" x14ac:dyDescent="0.25">
      <c r="B54">
        <f>[3]elasticities!C6</f>
        <v>4.0993924236918664</v>
      </c>
      <c r="C54">
        <f>[3]elasticities!D6</f>
        <v>4.2011285176739266</v>
      </c>
      <c r="D54">
        <f>[3]elasticities!E6</f>
        <v>2.1038885658657389E-7</v>
      </c>
      <c r="E54">
        <f>[3]elasticities!F6</f>
        <v>3.9065114420192102</v>
      </c>
      <c r="F54">
        <f>[3]elasticities!G6</f>
        <v>-18.224191229556119</v>
      </c>
      <c r="G54">
        <f>[3]elasticities!H6</f>
        <v>0.15256229775828409</v>
      </c>
      <c r="H54">
        <f>[3]elasticities!I6</f>
        <v>1.050860241040121E-11</v>
      </c>
      <c r="I54">
        <f>[3]elasticities!J6</f>
        <v>4.2124076488054119</v>
      </c>
      <c r="J54">
        <f>[3]elasticities!K6</f>
        <v>3.7193061403456532E-7</v>
      </c>
      <c r="K54">
        <f>[3]elasticities!L6</f>
        <v>1.1329245440362641E-7</v>
      </c>
      <c r="M54" s="10">
        <f t="shared" si="31"/>
        <v>4.0993924236918664</v>
      </c>
      <c r="N54" s="10">
        <f t="shared" si="32"/>
        <v>4.2011285176739266</v>
      </c>
      <c r="O54" s="10">
        <f t="shared" si="33"/>
        <v>2.1038885658657389E-7</v>
      </c>
      <c r="P54" s="10">
        <f t="shared" si="34"/>
        <v>3.9065114420192102</v>
      </c>
      <c r="Q54" s="10">
        <f t="shared" si="35"/>
        <v>-18.224191229556119</v>
      </c>
      <c r="R54" s="10">
        <f t="shared" si="36"/>
        <v>0.15256229775828409</v>
      </c>
      <c r="S54" s="10">
        <f t="shared" si="37"/>
        <v>1.050860241040121E-11</v>
      </c>
      <c r="T54" s="10">
        <f t="shared" si="38"/>
        <v>4.2124076488054119</v>
      </c>
      <c r="U54" s="10">
        <f t="shared" si="39"/>
        <v>3.7193061403456532E-7</v>
      </c>
      <c r="V54" s="10">
        <f t="shared" si="40"/>
        <v>1.1329245440362641E-7</v>
      </c>
    </row>
    <row r="55" spans="2:22" x14ac:dyDescent="0.25">
      <c r="B55">
        <f>[3]elasticities!C7</f>
        <v>4.0750355478974916</v>
      </c>
      <c r="C55">
        <f>[3]elasticities!D7</f>
        <v>4.8422571608892246</v>
      </c>
      <c r="D55">
        <f>[3]elasticities!E7</f>
        <v>5.6500519757863702E-10</v>
      </c>
      <c r="E55">
        <f>[3]elasticities!F7</f>
        <v>2.534894744118029</v>
      </c>
      <c r="F55">
        <f>[3]elasticities!G7</f>
        <v>7.2701315258612456E-9</v>
      </c>
      <c r="G55">
        <f>[3]elasticities!H7</f>
        <v>-18.397607559969021</v>
      </c>
      <c r="H55">
        <f>[3]elasticities!I7</f>
        <v>5.9580404499605243E-13</v>
      </c>
      <c r="I55">
        <f>[3]elasticities!J7</f>
        <v>4.7285546319912912</v>
      </c>
      <c r="J55">
        <f>[3]elasticities!K7</f>
        <v>9.3992243819618352E-9</v>
      </c>
      <c r="K55">
        <f>[3]elasticities!L7</f>
        <v>2.0420787058293839E-8</v>
      </c>
      <c r="M55" s="10">
        <f t="shared" si="31"/>
        <v>4.0750355478974916</v>
      </c>
      <c r="N55" s="10">
        <f t="shared" si="32"/>
        <v>4.8422571608892246</v>
      </c>
      <c r="O55" s="10">
        <f t="shared" si="33"/>
        <v>5.6500519757863702E-10</v>
      </c>
      <c r="P55" s="10">
        <f t="shared" si="34"/>
        <v>2.534894744118029</v>
      </c>
      <c r="Q55" s="10">
        <f t="shared" si="35"/>
        <v>7.2701315258612456E-9</v>
      </c>
      <c r="R55" s="10">
        <f t="shared" si="36"/>
        <v>-18.397607559969021</v>
      </c>
      <c r="S55" s="10">
        <f t="shared" si="37"/>
        <v>5.9580404499605243E-13</v>
      </c>
      <c r="T55" s="10">
        <f t="shared" si="38"/>
        <v>4.7285546319912912</v>
      </c>
      <c r="U55" s="10">
        <f t="shared" si="39"/>
        <v>9.3992243819618352E-9</v>
      </c>
      <c r="V55" s="10">
        <f t="shared" si="40"/>
        <v>2.0420787058293839E-8</v>
      </c>
    </row>
    <row r="56" spans="2:22" x14ac:dyDescent="0.25">
      <c r="B56">
        <f>[3]elasticities!C8</f>
        <v>4.0844204680219844</v>
      </c>
      <c r="C56">
        <f>[3]elasticities!D8</f>
        <v>4.8302754015492164</v>
      </c>
      <c r="D56">
        <f>[3]elasticities!E8</f>
        <v>1.4871307228369229E-8</v>
      </c>
      <c r="E56">
        <f>[3]elasticities!F8</f>
        <v>2.4383888497392809</v>
      </c>
      <c r="F56">
        <f>[3]elasticities!G8</f>
        <v>1.46092662256219E-7</v>
      </c>
      <c r="G56">
        <f>[3]elasticities!H8</f>
        <v>0.17381683710509049</v>
      </c>
      <c r="H56">
        <f>[3]elasticities!I8</f>
        <v>-19.645459986493389</v>
      </c>
      <c r="I56">
        <f>[3]elasticities!J8</f>
        <v>5.022091787606298</v>
      </c>
      <c r="J56">
        <f>[3]elasticities!K8</f>
        <v>7.6016646843081417E-8</v>
      </c>
      <c r="K56">
        <f>[3]elasticities!L8</f>
        <v>1.4959326275094199E-7</v>
      </c>
      <c r="M56" s="10">
        <f t="shared" si="31"/>
        <v>4.0844204680219844</v>
      </c>
      <c r="N56" s="10">
        <f t="shared" si="32"/>
        <v>4.8302754015492164</v>
      </c>
      <c r="O56" s="10">
        <f t="shared" si="33"/>
        <v>1.4871307228369229E-8</v>
      </c>
      <c r="P56" s="10">
        <f t="shared" si="34"/>
        <v>2.4383888497392809</v>
      </c>
      <c r="Q56" s="10">
        <f t="shared" si="35"/>
        <v>1.46092662256219E-7</v>
      </c>
      <c r="R56" s="10">
        <f t="shared" si="36"/>
        <v>0.17381683710509049</v>
      </c>
      <c r="S56" s="10">
        <f t="shared" si="37"/>
        <v>-19.645459986493389</v>
      </c>
      <c r="T56" s="10">
        <f t="shared" si="38"/>
        <v>5.022091787606298</v>
      </c>
      <c r="U56" s="10">
        <f t="shared" si="39"/>
        <v>7.6016646843081417E-8</v>
      </c>
      <c r="V56" s="10">
        <f t="shared" si="40"/>
        <v>1.4959326275094199E-7</v>
      </c>
    </row>
    <row r="57" spans="2:22" x14ac:dyDescent="0.25">
      <c r="B57">
        <f>[3]elasticities!C9</f>
        <v>3.0611264595969341</v>
      </c>
      <c r="C57">
        <f>[3]elasticities!D9</f>
        <v>3.798337695275269</v>
      </c>
      <c r="D57">
        <f>[3]elasticities!E9</f>
        <v>3.398163818676597E-10</v>
      </c>
      <c r="E57">
        <f>[3]elasticities!F9</f>
        <v>1.842161935932753</v>
      </c>
      <c r="F57">
        <f>[3]elasticities!G9</f>
        <v>4.5249459813024667E-9</v>
      </c>
      <c r="G57">
        <f>[3]elasticities!H9</f>
        <v>0.1065899775055535</v>
      </c>
      <c r="H57">
        <f>[3]elasticities!I9</f>
        <v>3.8804689244484801E-13</v>
      </c>
      <c r="I57">
        <f>[3]elasticities!J9</f>
        <v>-8.737531674281044</v>
      </c>
      <c r="J57">
        <f>[3]elasticities!K9</f>
        <v>5.1012256619472653E-9</v>
      </c>
      <c r="K57">
        <f>[3]elasticities!L9</f>
        <v>1.144857691554539E-8</v>
      </c>
      <c r="M57" s="10">
        <f t="shared" si="31"/>
        <v>3.0611264595969341</v>
      </c>
      <c r="N57" s="10">
        <f t="shared" si="32"/>
        <v>3.798337695275269</v>
      </c>
      <c r="O57" s="10">
        <f t="shared" si="33"/>
        <v>3.398163818676597E-10</v>
      </c>
      <c r="P57" s="10">
        <f t="shared" si="34"/>
        <v>1.842161935932753</v>
      </c>
      <c r="Q57" s="10">
        <f t="shared" si="35"/>
        <v>4.5249459813024667E-9</v>
      </c>
      <c r="R57" s="10">
        <f t="shared" si="36"/>
        <v>0.1065899775055535</v>
      </c>
      <c r="S57" s="10">
        <f t="shared" si="37"/>
        <v>3.8804689244484801E-13</v>
      </c>
      <c r="T57" s="10">
        <f t="shared" si="38"/>
        <v>-8.737531674281044</v>
      </c>
      <c r="U57" s="10">
        <f t="shared" si="39"/>
        <v>5.1012256619472653E-9</v>
      </c>
      <c r="V57" s="10">
        <f t="shared" si="40"/>
        <v>1.144857691554539E-8</v>
      </c>
    </row>
    <row r="58" spans="2:22" x14ac:dyDescent="0.25">
      <c r="B58">
        <f>[3]elasticities!C10</f>
        <v>4.0890468652002818</v>
      </c>
      <c r="C58">
        <f>[3]elasticities!D10</f>
        <v>4.9993899231053414</v>
      </c>
      <c r="D58">
        <f>[3]elasticities!E10</f>
        <v>3.8697941788610019E-8</v>
      </c>
      <c r="E58">
        <f>[3]elasticities!F10</f>
        <v>2.7057931272410118</v>
      </c>
      <c r="F58">
        <f>[3]elasticities!G10</f>
        <v>3.5846689782911558E-7</v>
      </c>
      <c r="G58">
        <f>[3]elasticities!H10</f>
        <v>0.19010086846941379</v>
      </c>
      <c r="H58">
        <f>[3]elasticities!I10</f>
        <v>5.2700216165778784E-12</v>
      </c>
      <c r="I58">
        <f>[3]elasticities!J10</f>
        <v>4.5769762601903761</v>
      </c>
      <c r="J58">
        <f>[3]elasticities!K10</f>
        <v>-18.392800557256141</v>
      </c>
      <c r="K58">
        <f>[3]elasticities!L10</f>
        <v>1.857780657134403E-7</v>
      </c>
      <c r="M58" s="10">
        <f t="shared" si="31"/>
        <v>4.0890468652002818</v>
      </c>
      <c r="N58" s="10">
        <f t="shared" si="32"/>
        <v>4.9993899231053414</v>
      </c>
      <c r="O58" s="10">
        <f t="shared" si="33"/>
        <v>3.8697941788610019E-8</v>
      </c>
      <c r="P58" s="10">
        <f t="shared" si="34"/>
        <v>2.7057931272410118</v>
      </c>
      <c r="Q58" s="10">
        <f t="shared" si="35"/>
        <v>3.5846689782911558E-7</v>
      </c>
      <c r="R58" s="10">
        <f t="shared" si="36"/>
        <v>0.19010086846941379</v>
      </c>
      <c r="S58" s="10">
        <f t="shared" si="37"/>
        <v>5.2700216165778784E-12</v>
      </c>
      <c r="T58" s="10">
        <f t="shared" si="38"/>
        <v>4.5769762601903761</v>
      </c>
      <c r="U58" s="10">
        <f t="shared" si="39"/>
        <v>-18.392800557256141</v>
      </c>
      <c r="V58" s="10">
        <f t="shared" si="40"/>
        <v>1.857780657134403E-7</v>
      </c>
    </row>
    <row r="59" spans="2:22" x14ac:dyDescent="0.25">
      <c r="B59">
        <f>[3]elasticities!C11</f>
        <v>4.5254672404797223</v>
      </c>
      <c r="C59">
        <f>[3]elasticities!D11</f>
        <v>4.5110475687386469</v>
      </c>
      <c r="D59">
        <f>[3]elasticities!E11</f>
        <v>3.4455026225225839E-9</v>
      </c>
      <c r="E59">
        <f>[3]elasticities!F11</f>
        <v>2.506489090833496</v>
      </c>
      <c r="F59">
        <f>[3]elasticities!G11</f>
        <v>5.1247186713227757E-8</v>
      </c>
      <c r="G59">
        <f>[3]elasticities!H11</f>
        <v>0.19384137126961609</v>
      </c>
      <c r="H59">
        <f>[3]elasticities!I11</f>
        <v>4.8674067025671783E-12</v>
      </c>
      <c r="I59">
        <f>[3]elasticities!J11</f>
        <v>4.8210045738490779</v>
      </c>
      <c r="J59">
        <f>[3]elasticities!K11</f>
        <v>8.7191941858580893E-8</v>
      </c>
      <c r="K59">
        <f>[3]elasticities!L11</f>
        <v>-16.657336807708131</v>
      </c>
      <c r="M59" s="10">
        <f t="shared" si="31"/>
        <v>4.5254672404797223</v>
      </c>
      <c r="N59" s="10">
        <f t="shared" si="32"/>
        <v>4.5110475687386469</v>
      </c>
      <c r="O59" s="10">
        <f t="shared" si="33"/>
        <v>3.4455026225225839E-9</v>
      </c>
      <c r="P59" s="10">
        <f t="shared" si="34"/>
        <v>2.506489090833496</v>
      </c>
      <c r="Q59" s="10">
        <f t="shared" si="35"/>
        <v>5.1247186713227757E-8</v>
      </c>
      <c r="R59" s="10">
        <f t="shared" si="36"/>
        <v>0.19384137126961609</v>
      </c>
      <c r="S59" s="10">
        <f t="shared" si="37"/>
        <v>4.8674067025671783E-12</v>
      </c>
      <c r="T59" s="10">
        <f t="shared" si="38"/>
        <v>4.8210045738490779</v>
      </c>
      <c r="U59" s="10">
        <f t="shared" si="39"/>
        <v>8.7191941858580893E-8</v>
      </c>
      <c r="V59" s="10">
        <f t="shared" si="40"/>
        <v>-16.657336807708131</v>
      </c>
    </row>
  </sheetData>
  <mergeCells count="3">
    <mergeCell ref="T5:AC5"/>
    <mergeCell ref="AE5:AN5"/>
    <mergeCell ref="N5:R5"/>
  </mergeCells>
  <conditionalFormatting sqref="AE9:AN18 T9:AC18"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T9:AC18 AE9:AN18">
    <cfRule type="colorScale" priority="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M36:V45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36:V45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M50:V59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50:V59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EDD82-9AC5-4A38-84F2-B7C33DAA79CF}">
  <dimension ref="A1:L12"/>
  <sheetViews>
    <sheetView workbookViewId="0">
      <selection activeCell="H18" sqref="H18"/>
    </sheetView>
  </sheetViews>
  <sheetFormatPr defaultRowHeight="15" x14ac:dyDescent="0.25"/>
  <cols>
    <col min="10" max="10" width="17.140625" customWidth="1"/>
  </cols>
  <sheetData>
    <row r="1" spans="1:12" x14ac:dyDescent="0.25">
      <c r="A1">
        <f>[1]estimates!A1</f>
        <v>0</v>
      </c>
      <c r="B1" t="str">
        <f>[1]estimates!B1</f>
        <v>coeficient</v>
      </c>
      <c r="C1" t="str">
        <f>[1]estimates!C1</f>
        <v>var. name</v>
      </c>
      <c r="D1" t="str">
        <f>[1]estimates!D1</f>
        <v>coefficient</v>
      </c>
      <c r="E1" t="str">
        <f>[1]estimates!E1</f>
        <v>s.e.</v>
      </c>
      <c r="F1" t="str">
        <f>[1]estimates!F1</f>
        <v>t-stat</v>
      </c>
      <c r="G1" t="str">
        <f>[1]estimates!G1</f>
        <v>sig</v>
      </c>
      <c r="I1" t="s">
        <v>0</v>
      </c>
      <c r="J1" t="s">
        <v>1</v>
      </c>
      <c r="K1" t="s">
        <v>2</v>
      </c>
      <c r="L1" t="s">
        <v>3</v>
      </c>
    </row>
    <row r="2" spans="1:12" x14ac:dyDescent="0.25">
      <c r="A2">
        <f>[1]estimates!A2</f>
        <v>0</v>
      </c>
      <c r="B2" t="str">
        <f>[1]estimates!B2</f>
        <v>betaBar</v>
      </c>
      <c r="C2" t="str">
        <f>[1]estimates!C2</f>
        <v>brand_Aquafresh</v>
      </c>
      <c r="D2">
        <f>[1]estimates!D2</f>
        <v>-0.62985395117165233</v>
      </c>
      <c r="E2">
        <f>[1]estimates!E2</f>
        <v>4.6810576348454182E-2</v>
      </c>
      <c r="F2">
        <f>[1]estimates!F2</f>
        <v>-13.455376974704819</v>
      </c>
      <c r="G2" t="str">
        <f>[1]estimates!G2</f>
        <v>***</v>
      </c>
      <c r="I2" t="str">
        <f>B2</f>
        <v>betaBar</v>
      </c>
      <c r="J2" t="str">
        <f>C2</f>
        <v>brand_Aquafresh</v>
      </c>
      <c r="K2" t="str">
        <f>TEXT(D2,"0.000")&amp;IF(G2&lt;&gt;0,G2,"")</f>
        <v>-0.630***</v>
      </c>
      <c r="L2" t="str">
        <f>"("&amp;TEXT(E2,"0.000")&amp;")"</f>
        <v>(0.047)</v>
      </c>
    </row>
    <row r="3" spans="1:12" x14ac:dyDescent="0.25">
      <c r="A3">
        <f>[1]estimates!A3</f>
        <v>1</v>
      </c>
      <c r="B3" t="str">
        <f>[1]estimates!B3</f>
        <v>betaBar</v>
      </c>
      <c r="C3" t="str">
        <f>[1]estimates!C3</f>
        <v>brand_Colgate</v>
      </c>
      <c r="D3">
        <f>[1]estimates!D3</f>
        <v>0.7168708164554608</v>
      </c>
      <c r="E3">
        <f>[1]estimates!E3</f>
        <v>3.5930030343008353E-2</v>
      </c>
      <c r="F3">
        <f>[1]estimates!F3</f>
        <v>19.951856695132381</v>
      </c>
      <c r="G3" t="str">
        <f>[1]estimates!G3</f>
        <v>***</v>
      </c>
      <c r="I3" t="str">
        <f t="shared" ref="I3:I12" si="0">B3</f>
        <v>betaBar</v>
      </c>
      <c r="J3" t="str">
        <f t="shared" ref="J3:J12" si="1">C3</f>
        <v>brand_Colgate</v>
      </c>
      <c r="K3" t="str">
        <f t="shared" ref="K3:K12" si="2">TEXT(D3,"0.000")&amp;IF(G3&lt;&gt;0,G3,"")</f>
        <v>0.717***</v>
      </c>
      <c r="L3" t="str">
        <f t="shared" ref="L3:L12" si="3">"("&amp;TEXT(E3,"0.000")&amp;")"</f>
        <v>(0.036)</v>
      </c>
    </row>
    <row r="4" spans="1:12" x14ac:dyDescent="0.25">
      <c r="A4">
        <f>[1]estimates!A4</f>
        <v>2</v>
      </c>
      <c r="B4" t="str">
        <f>[1]estimates!B4</f>
        <v>betaBar</v>
      </c>
      <c r="C4" t="str">
        <f>[1]estimates!C4</f>
        <v>brand_Sensodyne</v>
      </c>
      <c r="D4">
        <f>[1]estimates!D4</f>
        <v>-4.099719894753559E-2</v>
      </c>
      <c r="E4">
        <f>[1]estimates!E4</f>
        <v>6.2127905803397207E-2</v>
      </c>
      <c r="F4">
        <f>[1]estimates!F4</f>
        <v>-0.65988380611557373</v>
      </c>
      <c r="G4">
        <f>[1]estimates!G4</f>
        <v>0</v>
      </c>
      <c r="I4" t="str">
        <f t="shared" si="0"/>
        <v>betaBar</v>
      </c>
      <c r="J4" t="str">
        <f t="shared" si="1"/>
        <v>brand_Sensodyne</v>
      </c>
      <c r="K4" t="str">
        <f t="shared" si="2"/>
        <v>-0.041</v>
      </c>
      <c r="L4" t="str">
        <f t="shared" si="3"/>
        <v>(0.062)</v>
      </c>
    </row>
    <row r="5" spans="1:12" x14ac:dyDescent="0.25">
      <c r="A5">
        <f>[1]estimates!A5</f>
        <v>3</v>
      </c>
      <c r="B5" t="str">
        <f>[1]estimates!B5</f>
        <v>betaBar</v>
      </c>
      <c r="C5" t="str">
        <f>[1]estimates!C5</f>
        <v>mint</v>
      </c>
      <c r="D5">
        <f>[1]estimates!D5</f>
        <v>-4.0572241716422409E-2</v>
      </c>
      <c r="E5">
        <f>[1]estimates!E5</f>
        <v>5.3974423779565919E-2</v>
      </c>
      <c r="F5">
        <f>[1]estimates!F5</f>
        <v>-0.75169383710554005</v>
      </c>
      <c r="G5">
        <f>[1]estimates!G5</f>
        <v>0</v>
      </c>
      <c r="I5" t="str">
        <f t="shared" si="0"/>
        <v>betaBar</v>
      </c>
      <c r="J5" t="str">
        <f t="shared" si="1"/>
        <v>mint</v>
      </c>
      <c r="K5" t="str">
        <f t="shared" si="2"/>
        <v>-0.041</v>
      </c>
      <c r="L5" t="str">
        <f t="shared" si="3"/>
        <v>(0.054)</v>
      </c>
    </row>
    <row r="6" spans="1:12" x14ac:dyDescent="0.25">
      <c r="A6">
        <f>[1]estimates!A6</f>
        <v>4</v>
      </c>
      <c r="B6" t="str">
        <f>[1]estimates!B6</f>
        <v>betaBar</v>
      </c>
      <c r="C6" t="str">
        <f>[1]estimates!C6</f>
        <v>white</v>
      </c>
      <c r="D6">
        <f>[1]estimates!D6</f>
        <v>-1.3948242472837931</v>
      </c>
      <c r="E6">
        <f>[1]estimates!E6</f>
        <v>5.626320121575621E-2</v>
      </c>
      <c r="F6">
        <f>[1]estimates!F6</f>
        <v>-24.791057336658969</v>
      </c>
      <c r="G6" t="str">
        <f>[1]estimates!G6</f>
        <v>***</v>
      </c>
      <c r="I6" t="str">
        <f t="shared" si="0"/>
        <v>betaBar</v>
      </c>
      <c r="J6" t="str">
        <f t="shared" si="1"/>
        <v>white</v>
      </c>
      <c r="K6" t="str">
        <f t="shared" si="2"/>
        <v>-1.395***</v>
      </c>
      <c r="L6" t="str">
        <f t="shared" si="3"/>
        <v>(0.056)</v>
      </c>
    </row>
    <row r="7" spans="1:12" x14ac:dyDescent="0.25">
      <c r="A7">
        <f>[1]estimates!A7</f>
        <v>5</v>
      </c>
      <c r="B7" t="str">
        <f>[1]estimates!B7</f>
        <v>betaBar</v>
      </c>
      <c r="C7" t="str">
        <f>[1]estimates!C7</f>
        <v>fluoride</v>
      </c>
      <c r="D7">
        <f>[1]estimates!D7</f>
        <v>-0.30560104390652232</v>
      </c>
      <c r="E7">
        <f>[1]estimates!E7</f>
        <v>4.9888477560995917E-2</v>
      </c>
      <c r="F7">
        <f>[1]estimates!F7</f>
        <v>-6.1256839023175349</v>
      </c>
      <c r="G7" t="str">
        <f>[1]estimates!G7</f>
        <v>***</v>
      </c>
      <c r="I7" t="str">
        <f t="shared" si="0"/>
        <v>betaBar</v>
      </c>
      <c r="J7" t="str">
        <f t="shared" si="1"/>
        <v>fluoride</v>
      </c>
      <c r="K7" t="str">
        <f t="shared" si="2"/>
        <v>-0.306***</v>
      </c>
      <c r="L7" t="str">
        <f t="shared" si="3"/>
        <v>(0.050)</v>
      </c>
    </row>
    <row r="8" spans="1:12" x14ac:dyDescent="0.25">
      <c r="A8">
        <f>[1]estimates!A8</f>
        <v>6</v>
      </c>
      <c r="B8" t="str">
        <f>[1]estimates!B8</f>
        <v>betaBar</v>
      </c>
      <c r="C8" t="str">
        <f>[1]estimates!C8</f>
        <v>kids</v>
      </c>
      <c r="D8">
        <f>[1]estimates!D8</f>
        <v>-1.180675251407733</v>
      </c>
      <c r="E8">
        <f>[1]estimates!E8</f>
        <v>8.9011630566648944E-2</v>
      </c>
      <c r="F8">
        <f>[1]estimates!F8</f>
        <v>-13.26428067760969</v>
      </c>
      <c r="G8" t="str">
        <f>[1]estimates!G8</f>
        <v>***</v>
      </c>
      <c r="I8" t="str">
        <f t="shared" si="0"/>
        <v>betaBar</v>
      </c>
      <c r="J8" t="str">
        <f t="shared" si="1"/>
        <v>kids</v>
      </c>
      <c r="K8" t="str">
        <f t="shared" si="2"/>
        <v>-1.181***</v>
      </c>
      <c r="L8" t="str">
        <f t="shared" si="3"/>
        <v>(0.089)</v>
      </c>
    </row>
    <row r="9" spans="1:12" x14ac:dyDescent="0.25">
      <c r="A9">
        <f>[1]estimates!A9</f>
        <v>7</v>
      </c>
      <c r="B9" t="str">
        <f>[1]estimates!B9</f>
        <v>betaBar</v>
      </c>
      <c r="C9" t="str">
        <f>[1]estimates!C9</f>
        <v>sizeNorm</v>
      </c>
      <c r="D9">
        <f>[1]estimates!D9</f>
        <v>-1.6158389043704691</v>
      </c>
      <c r="E9">
        <f>[1]estimates!E9</f>
        <v>4.6414896667982507E-2</v>
      </c>
      <c r="F9">
        <f>[1]estimates!F9</f>
        <v>-34.812937663719751</v>
      </c>
      <c r="G9" t="str">
        <f>[1]estimates!G9</f>
        <v>***</v>
      </c>
      <c r="I9" t="str">
        <f t="shared" si="0"/>
        <v>betaBar</v>
      </c>
      <c r="J9" t="str">
        <f t="shared" si="1"/>
        <v>sizeNorm</v>
      </c>
      <c r="K9" t="str">
        <f t="shared" si="2"/>
        <v>-1.616***</v>
      </c>
      <c r="L9" t="str">
        <f t="shared" si="3"/>
        <v>(0.046)</v>
      </c>
    </row>
    <row r="10" spans="1:12" x14ac:dyDescent="0.25">
      <c r="A10">
        <f>[1]estimates!A10</f>
        <v>8</v>
      </c>
      <c r="B10" t="str">
        <f>[1]estimates!B10</f>
        <v>betaBar</v>
      </c>
      <c r="C10" t="str">
        <f>[1]estimates!C10</f>
        <v>discount</v>
      </c>
      <c r="D10">
        <f>[1]estimates!D10</f>
        <v>1.2215553943524519E-2</v>
      </c>
      <c r="E10">
        <f>[1]estimates!E10</f>
        <v>3.9436390022683163E-2</v>
      </c>
      <c r="F10">
        <f>[1]estimates!F10</f>
        <v>0.3097533505601891</v>
      </c>
      <c r="G10">
        <f>[1]estimates!G10</f>
        <v>0</v>
      </c>
      <c r="I10" t="str">
        <f t="shared" si="0"/>
        <v>betaBar</v>
      </c>
      <c r="J10" t="str">
        <f t="shared" si="1"/>
        <v>discount</v>
      </c>
      <c r="K10" t="str">
        <f t="shared" si="2"/>
        <v>0.012</v>
      </c>
      <c r="L10" t="str">
        <f t="shared" si="3"/>
        <v>(0.039)</v>
      </c>
    </row>
    <row r="11" spans="1:12" x14ac:dyDescent="0.25">
      <c r="A11">
        <f>[1]estimates!A11</f>
        <v>9</v>
      </c>
      <c r="B11" t="str">
        <f>[1]estimates!B11</f>
        <v>betaBar</v>
      </c>
      <c r="C11" t="str">
        <f>[1]estimates!C11</f>
        <v>familypack</v>
      </c>
      <c r="D11">
        <f>[1]estimates!D11</f>
        <v>0.19674919492315149</v>
      </c>
      <c r="E11">
        <f>[1]estimates!E11</f>
        <v>3.1276404686190411E-2</v>
      </c>
      <c r="F11">
        <f>[1]estimates!F11</f>
        <v>6.2906589455284463</v>
      </c>
      <c r="G11" t="str">
        <f>[1]estimates!G11</f>
        <v>***</v>
      </c>
      <c r="I11" t="str">
        <f t="shared" si="0"/>
        <v>betaBar</v>
      </c>
      <c r="J11" t="str">
        <f t="shared" si="1"/>
        <v>familypack</v>
      </c>
      <c r="K11" t="str">
        <f t="shared" si="2"/>
        <v>0.197***</v>
      </c>
      <c r="L11" t="str">
        <f t="shared" si="3"/>
        <v>(0.031)</v>
      </c>
    </row>
    <row r="12" spans="1:12" x14ac:dyDescent="0.25">
      <c r="A12">
        <f>[1]estimates!A12</f>
        <v>10</v>
      </c>
      <c r="B12" t="str">
        <f>[1]estimates!B12</f>
        <v>betaBar</v>
      </c>
      <c r="C12" t="str">
        <f>[1]estimates!C12</f>
        <v>priceperoz</v>
      </c>
      <c r="D12">
        <f>[1]estimates!D12</f>
        <v>-15.677803290013591</v>
      </c>
      <c r="E12">
        <f>[1]estimates!E12</f>
        <v>0.79034750102275741</v>
      </c>
      <c r="F12">
        <f>[1]estimates!F12</f>
        <v>-19.836595003749061</v>
      </c>
      <c r="G12" t="str">
        <f>[1]estimates!G12</f>
        <v>***</v>
      </c>
      <c r="I12" t="str">
        <f t="shared" si="0"/>
        <v>betaBar</v>
      </c>
      <c r="J12" t="str">
        <f t="shared" si="1"/>
        <v>priceperoz</v>
      </c>
      <c r="K12" t="str">
        <f t="shared" si="2"/>
        <v>-15.678***</v>
      </c>
      <c r="L12" t="str">
        <f t="shared" si="3"/>
        <v>(0.790)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95B5D-6518-4F20-8F8C-633A9921EC10}">
  <dimension ref="A1:L23"/>
  <sheetViews>
    <sheetView workbookViewId="0">
      <selection activeCell="C16" sqref="C16:I18"/>
    </sheetView>
  </sheetViews>
  <sheetFormatPr defaultRowHeight="15" x14ac:dyDescent="0.25"/>
  <cols>
    <col min="10" max="10" width="17.140625" customWidth="1"/>
  </cols>
  <sheetData>
    <row r="1" spans="1:12" x14ac:dyDescent="0.25">
      <c r="A1">
        <f>[2]estimates!A1</f>
        <v>0</v>
      </c>
      <c r="B1" t="str">
        <f>[2]estimates!B1</f>
        <v>coeficient</v>
      </c>
      <c r="C1" t="str">
        <f>[2]estimates!C1</f>
        <v>var. name</v>
      </c>
      <c r="D1" t="str">
        <f>[2]estimates!D1</f>
        <v>coefficient</v>
      </c>
      <c r="E1" t="str">
        <f>[2]estimates!E1</f>
        <v>s.e.</v>
      </c>
      <c r="F1" t="str">
        <f>[2]estimates!F1</f>
        <v>t-stat</v>
      </c>
      <c r="G1" t="str">
        <f>[2]estimates!G1</f>
        <v>sig</v>
      </c>
      <c r="I1" t="s">
        <v>0</v>
      </c>
      <c r="J1" t="s">
        <v>1</v>
      </c>
      <c r="K1" t="s">
        <v>2</v>
      </c>
      <c r="L1" t="s">
        <v>3</v>
      </c>
    </row>
    <row r="2" spans="1:12" x14ac:dyDescent="0.25">
      <c r="A2">
        <f>[2]estimates!A2</f>
        <v>0</v>
      </c>
      <c r="B2" t="str">
        <f>[2]estimates!B2</f>
        <v>betaBar</v>
      </c>
      <c r="C2" t="str">
        <f>[2]estimates!C2</f>
        <v>brand_Aquafresh</v>
      </c>
      <c r="D2">
        <f>[2]estimates!D2</f>
        <v>-4.513230038163786</v>
      </c>
      <c r="E2">
        <f>[2]estimates!E2</f>
        <v>8.7288964640595545E-2</v>
      </c>
      <c r="F2">
        <f>[2]estimates!F2</f>
        <v>-51.704474405746517</v>
      </c>
      <c r="G2" t="str">
        <f>[2]estimates!G2</f>
        <v>***</v>
      </c>
      <c r="I2" t="str">
        <f>B2</f>
        <v>betaBar</v>
      </c>
      <c r="J2" t="str">
        <f>C2</f>
        <v>brand_Aquafresh</v>
      </c>
      <c r="K2" t="str">
        <f>TEXT(D2,"0.000")&amp;IF(G2&lt;&gt;0,G2,"")</f>
        <v>-4.513***</v>
      </c>
      <c r="L2" t="str">
        <f>"("&amp;TEXT(E2,"0.000")&amp;")"</f>
        <v>(0.087)</v>
      </c>
    </row>
    <row r="3" spans="1:12" x14ac:dyDescent="0.25">
      <c r="A3">
        <f>[2]estimates!A3</f>
        <v>1</v>
      </c>
      <c r="B3" t="str">
        <f>[2]estimates!B3</f>
        <v>betaBar</v>
      </c>
      <c r="C3" t="str">
        <f>[2]estimates!C3</f>
        <v>brand_Colgate</v>
      </c>
      <c r="D3">
        <f>[2]estimates!D3</f>
        <v>3.3735900798632961</v>
      </c>
      <c r="E3">
        <f>[2]estimates!E3</f>
        <v>2.353211158061206E-2</v>
      </c>
      <c r="F3">
        <f>[2]estimates!F3</f>
        <v>143.36112882631289</v>
      </c>
      <c r="G3" t="str">
        <f>[2]estimates!G3</f>
        <v>***</v>
      </c>
      <c r="I3" t="str">
        <f t="shared" ref="I3:J12" si="0">B3</f>
        <v>betaBar</v>
      </c>
      <c r="J3" t="str">
        <f t="shared" si="0"/>
        <v>brand_Colgate</v>
      </c>
      <c r="K3" t="str">
        <f t="shared" ref="K3:K12" si="1">TEXT(D3,"0.000")&amp;IF(G3&lt;&gt;0,G3,"")</f>
        <v>3.374***</v>
      </c>
      <c r="L3" t="str">
        <f t="shared" ref="L3:L12" si="2">"("&amp;TEXT(E3,"0.000")&amp;")"</f>
        <v>(0.024)</v>
      </c>
    </row>
    <row r="4" spans="1:12" x14ac:dyDescent="0.25">
      <c r="A4">
        <f>[2]estimates!A4</f>
        <v>2</v>
      </c>
      <c r="B4" t="str">
        <f>[2]estimates!B4</f>
        <v>betaBar</v>
      </c>
      <c r="C4" t="str">
        <f>[2]estimates!C4</f>
        <v>brand_Sensodyne</v>
      </c>
      <c r="D4">
        <f>[2]estimates!D4</f>
        <v>-1.715378251474444</v>
      </c>
      <c r="E4">
        <f>[2]estimates!E4</f>
        <v>3.8512572695165857E-2</v>
      </c>
      <c r="F4">
        <f>[2]estimates!F4</f>
        <v>-44.540733880646712</v>
      </c>
      <c r="G4" t="str">
        <f>[2]estimates!G4</f>
        <v>***</v>
      </c>
      <c r="I4" t="str">
        <f t="shared" si="0"/>
        <v>betaBar</v>
      </c>
      <c r="J4" t="str">
        <f t="shared" si="0"/>
        <v>brand_Sensodyne</v>
      </c>
      <c r="K4" t="str">
        <f t="shared" si="1"/>
        <v>-1.715***</v>
      </c>
      <c r="L4" t="str">
        <f t="shared" si="2"/>
        <v>(0.039)</v>
      </c>
    </row>
    <row r="5" spans="1:12" x14ac:dyDescent="0.25">
      <c r="A5">
        <f>[2]estimates!A5</f>
        <v>3</v>
      </c>
      <c r="B5" t="str">
        <f>[2]estimates!B5</f>
        <v>betaBar</v>
      </c>
      <c r="C5" t="str">
        <f>[2]estimates!C5</f>
        <v>mint</v>
      </c>
      <c r="D5">
        <f>[2]estimates!D5</f>
        <v>-0.93788399964218128</v>
      </c>
      <c r="E5">
        <f>[2]estimates!E5</f>
        <v>5.1671467125986283E-2</v>
      </c>
      <c r="F5">
        <f>[2]estimates!F5</f>
        <v>-18.150907102277859</v>
      </c>
      <c r="G5" t="str">
        <f>[2]estimates!G5</f>
        <v>***</v>
      </c>
      <c r="I5" t="str">
        <f t="shared" si="0"/>
        <v>betaBar</v>
      </c>
      <c r="J5" t="str">
        <f t="shared" si="0"/>
        <v>mint</v>
      </c>
      <c r="K5" t="str">
        <f t="shared" si="1"/>
        <v>-0.938***</v>
      </c>
      <c r="L5" t="str">
        <f t="shared" si="2"/>
        <v>(0.052)</v>
      </c>
    </row>
    <row r="6" spans="1:12" x14ac:dyDescent="0.25">
      <c r="A6">
        <f>[2]estimates!A6</f>
        <v>4</v>
      </c>
      <c r="B6" t="str">
        <f>[2]estimates!B6</f>
        <v>betaBar</v>
      </c>
      <c r="C6" t="str">
        <f>[2]estimates!C6</f>
        <v>white</v>
      </c>
      <c r="D6">
        <f>[2]estimates!D6</f>
        <v>-7.6809371291723254</v>
      </c>
      <c r="E6">
        <f>[2]estimates!E6</f>
        <v>5.7252459175452221E-2</v>
      </c>
      <c r="F6">
        <f>[2]estimates!F6</f>
        <v>-134.15907787705359</v>
      </c>
      <c r="G6" t="str">
        <f>[2]estimates!G6</f>
        <v>***</v>
      </c>
      <c r="I6" t="str">
        <f t="shared" si="0"/>
        <v>betaBar</v>
      </c>
      <c r="J6" t="str">
        <f t="shared" si="0"/>
        <v>white</v>
      </c>
      <c r="K6" t="str">
        <f t="shared" si="1"/>
        <v>-7.681***</v>
      </c>
      <c r="L6" t="str">
        <f t="shared" si="2"/>
        <v>(0.057)</v>
      </c>
    </row>
    <row r="7" spans="1:12" x14ac:dyDescent="0.25">
      <c r="A7">
        <f>[2]estimates!A7</f>
        <v>5</v>
      </c>
      <c r="B7" t="str">
        <f>[2]estimates!B7</f>
        <v>betaBar</v>
      </c>
      <c r="C7" t="str">
        <f>[2]estimates!C7</f>
        <v>fluoride</v>
      </c>
      <c r="D7">
        <f>[2]estimates!D7</f>
        <v>-2.0581224958319182</v>
      </c>
      <c r="E7">
        <f>[2]estimates!E7</f>
        <v>2.6257228395481669E-2</v>
      </c>
      <c r="F7">
        <f>[2]estimates!F7</f>
        <v>-78.38308235861173</v>
      </c>
      <c r="G7" t="str">
        <f>[2]estimates!G7</f>
        <v>***</v>
      </c>
      <c r="I7" t="str">
        <f t="shared" si="0"/>
        <v>betaBar</v>
      </c>
      <c r="J7" t="str">
        <f t="shared" si="0"/>
        <v>fluoride</v>
      </c>
      <c r="K7" t="str">
        <f t="shared" si="1"/>
        <v>-2.058***</v>
      </c>
      <c r="L7" t="str">
        <f t="shared" si="2"/>
        <v>(0.026)</v>
      </c>
    </row>
    <row r="8" spans="1:12" x14ac:dyDescent="0.25">
      <c r="A8">
        <f>[2]estimates!A8</f>
        <v>6</v>
      </c>
      <c r="B8" t="str">
        <f>[2]estimates!B8</f>
        <v>betaBar</v>
      </c>
      <c r="C8" t="str">
        <f>[2]estimates!C8</f>
        <v>kids</v>
      </c>
      <c r="D8">
        <f>[2]estimates!D8</f>
        <v>-11.994330123489171</v>
      </c>
      <c r="E8">
        <f>[2]estimates!E8</f>
        <v>2.1714161941044079E-2</v>
      </c>
      <c r="F8">
        <f>[2]estimates!F8</f>
        <v>-552.37361478904222</v>
      </c>
      <c r="G8" t="str">
        <f>[2]estimates!G8</f>
        <v>***</v>
      </c>
      <c r="I8" t="str">
        <f t="shared" si="0"/>
        <v>betaBar</v>
      </c>
      <c r="J8" t="str">
        <f t="shared" si="0"/>
        <v>kids</v>
      </c>
      <c r="K8" t="str">
        <f t="shared" si="1"/>
        <v>-11.994***</v>
      </c>
      <c r="L8" t="str">
        <f t="shared" si="2"/>
        <v>(0.022)</v>
      </c>
    </row>
    <row r="9" spans="1:12" x14ac:dyDescent="0.25">
      <c r="A9">
        <f>[2]estimates!A9</f>
        <v>7</v>
      </c>
      <c r="B9" t="str">
        <f>[2]estimates!B9</f>
        <v>betaBar</v>
      </c>
      <c r="C9" t="str">
        <f>[2]estimates!C9</f>
        <v>sizeNorm</v>
      </c>
      <c r="D9">
        <f>[2]estimates!D9</f>
        <v>-9.1120202068831642</v>
      </c>
      <c r="E9">
        <f>[2]estimates!E9</f>
        <v>7.4977209205223577E-2</v>
      </c>
      <c r="F9">
        <f>[2]estimates!F9</f>
        <v>-121.53053312430229</v>
      </c>
      <c r="G9" t="str">
        <f>[2]estimates!G9</f>
        <v>***</v>
      </c>
      <c r="I9" t="str">
        <f t="shared" si="0"/>
        <v>betaBar</v>
      </c>
      <c r="J9" t="str">
        <f t="shared" si="0"/>
        <v>sizeNorm</v>
      </c>
      <c r="K9" t="str">
        <f t="shared" si="1"/>
        <v>-9.112***</v>
      </c>
      <c r="L9" t="str">
        <f t="shared" si="2"/>
        <v>(0.075)</v>
      </c>
    </row>
    <row r="10" spans="1:12" x14ac:dyDescent="0.25">
      <c r="A10">
        <f>[2]estimates!A10</f>
        <v>8</v>
      </c>
      <c r="B10" t="str">
        <f>[2]estimates!B10</f>
        <v>betaBar</v>
      </c>
      <c r="C10" t="str">
        <f>[2]estimates!C10</f>
        <v>discount</v>
      </c>
      <c r="D10">
        <f>[2]estimates!D10</f>
        <v>3.1278730971931421</v>
      </c>
      <c r="E10">
        <f>[2]estimates!E10</f>
        <v>0.14773721668715059</v>
      </c>
      <c r="F10">
        <f>[2]estimates!F10</f>
        <v>21.171869670570199</v>
      </c>
      <c r="G10" t="str">
        <f>[2]estimates!G10</f>
        <v>***</v>
      </c>
      <c r="I10" t="str">
        <f t="shared" si="0"/>
        <v>betaBar</v>
      </c>
      <c r="J10" t="str">
        <f t="shared" si="0"/>
        <v>discount</v>
      </c>
      <c r="K10" t="str">
        <f t="shared" si="1"/>
        <v>3.128***</v>
      </c>
      <c r="L10" t="str">
        <f t="shared" si="2"/>
        <v>(0.148)</v>
      </c>
    </row>
    <row r="11" spans="1:12" x14ac:dyDescent="0.25">
      <c r="A11">
        <f>[2]estimates!A11</f>
        <v>9</v>
      </c>
      <c r="B11" t="str">
        <f>[2]estimates!B11</f>
        <v>betaBar</v>
      </c>
      <c r="C11" t="str">
        <f>[2]estimates!C11</f>
        <v>familypack</v>
      </c>
      <c r="D11">
        <f>[2]estimates!D11</f>
        <v>0.96937543959909234</v>
      </c>
      <c r="E11">
        <f>[2]estimates!E11</f>
        <v>9.8942803797517714E-2</v>
      </c>
      <c r="F11">
        <f>[2]estimates!F11</f>
        <v>9.7973314116191652</v>
      </c>
      <c r="G11" t="str">
        <f>[2]estimates!G11</f>
        <v>***</v>
      </c>
      <c r="I11" t="str">
        <f t="shared" si="0"/>
        <v>betaBar</v>
      </c>
      <c r="J11" t="str">
        <f t="shared" si="0"/>
        <v>familypack</v>
      </c>
      <c r="K11" t="str">
        <f t="shared" si="1"/>
        <v>0.969***</v>
      </c>
      <c r="L11" t="str">
        <f t="shared" si="2"/>
        <v>(0.099)</v>
      </c>
    </row>
    <row r="12" spans="1:12" x14ac:dyDescent="0.25">
      <c r="A12">
        <f>[2]estimates!A12</f>
        <v>10</v>
      </c>
      <c r="B12" t="str">
        <f>[2]estimates!B12</f>
        <v>betaBar</v>
      </c>
      <c r="C12" t="str">
        <f>[2]estimates!C12</f>
        <v>priceperoz</v>
      </c>
      <c r="D12">
        <f>[2]estimates!D12</f>
        <v>-80.341227362046268</v>
      </c>
      <c r="E12">
        <f>[2]estimates!E12</f>
        <v>0.52479026359801595</v>
      </c>
      <c r="F12">
        <f>[2]estimates!F12</f>
        <v>-153.09206922250911</v>
      </c>
      <c r="G12" t="str">
        <f>[2]estimates!G12</f>
        <v>***</v>
      </c>
      <c r="I12" t="str">
        <f t="shared" si="0"/>
        <v>betaBar</v>
      </c>
      <c r="J12" t="str">
        <f t="shared" si="0"/>
        <v>priceperoz</v>
      </c>
      <c r="K12" t="str">
        <f t="shared" si="1"/>
        <v>-80.341***</v>
      </c>
      <c r="L12" t="str">
        <f t="shared" si="2"/>
        <v>(0.525)</v>
      </c>
    </row>
    <row r="13" spans="1:12" x14ac:dyDescent="0.25">
      <c r="A13">
        <f>[2]estimates!A13</f>
        <v>11</v>
      </c>
      <c r="B13" t="str">
        <f>[2]estimates!B13</f>
        <v>betaU</v>
      </c>
      <c r="C13" t="str">
        <f>[2]estimates!C13</f>
        <v>brand_Aquafresh</v>
      </c>
      <c r="D13">
        <f>[2]estimates!D13</f>
        <v>-3.1571156930144699</v>
      </c>
      <c r="E13">
        <f>[2]estimates!E13</f>
        <v>2.6745018625170619E-2</v>
      </c>
      <c r="F13">
        <f>[2]estimates!F13</f>
        <v>-118.0449988560937</v>
      </c>
      <c r="G13" t="str">
        <f>[2]estimates!G13</f>
        <v>***</v>
      </c>
      <c r="I13" t="str">
        <f t="shared" ref="I13:I23" si="3">B13</f>
        <v>betaU</v>
      </c>
      <c r="J13" t="str">
        <f t="shared" ref="J13:J23" si="4">C13</f>
        <v>brand_Aquafresh</v>
      </c>
      <c r="K13" t="str">
        <f t="shared" ref="K13:K23" si="5">TEXT(D13,"0.000")&amp;IF(G13&lt;&gt;0,G13,"")</f>
        <v>-3.157***</v>
      </c>
      <c r="L13" t="str">
        <f t="shared" ref="L13:L23" si="6">"("&amp;TEXT(E13,"0.000")&amp;")"</f>
        <v>(0.027)</v>
      </c>
    </row>
    <row r="14" spans="1:12" x14ac:dyDescent="0.25">
      <c r="A14">
        <f>[2]estimates!A14</f>
        <v>12</v>
      </c>
      <c r="B14" t="str">
        <f>[2]estimates!B14</f>
        <v>betaU</v>
      </c>
      <c r="C14" t="str">
        <f>[2]estimates!C14</f>
        <v>brand_Colgate</v>
      </c>
      <c r="D14">
        <f>[2]estimates!D14</f>
        <v>1.177056259153892</v>
      </c>
      <c r="E14">
        <f>[2]estimates!E14</f>
        <v>0.2277808542559587</v>
      </c>
      <c r="F14">
        <f>[2]estimates!F14</f>
        <v>5.1674942698705788</v>
      </c>
      <c r="G14" t="str">
        <f>[2]estimates!G14</f>
        <v>***</v>
      </c>
      <c r="I14" t="str">
        <f t="shared" si="3"/>
        <v>betaU</v>
      </c>
      <c r="J14" t="str">
        <f t="shared" si="4"/>
        <v>brand_Colgate</v>
      </c>
      <c r="K14" t="str">
        <f t="shared" si="5"/>
        <v>1.177***</v>
      </c>
      <c r="L14" t="str">
        <f t="shared" si="6"/>
        <v>(0.228)</v>
      </c>
    </row>
    <row r="15" spans="1:12" x14ac:dyDescent="0.25">
      <c r="A15">
        <f>[2]estimates!A15</f>
        <v>13</v>
      </c>
      <c r="B15" t="str">
        <f>[2]estimates!B15</f>
        <v>betaU</v>
      </c>
      <c r="C15" t="str">
        <f>[2]estimates!C15</f>
        <v>brand_Sensodyne</v>
      </c>
      <c r="D15">
        <f>[2]estimates!D15</f>
        <v>3.1764920463125428</v>
      </c>
      <c r="E15">
        <f>[2]estimates!E15</f>
        <v>8.0847198936187942E-2</v>
      </c>
      <c r="F15">
        <f>[2]estimates!F15</f>
        <v>39.290069267826127</v>
      </c>
      <c r="G15" t="str">
        <f>[2]estimates!G15</f>
        <v>***</v>
      </c>
      <c r="I15" t="str">
        <f t="shared" si="3"/>
        <v>betaU</v>
      </c>
      <c r="J15" t="str">
        <f t="shared" si="4"/>
        <v>brand_Sensodyne</v>
      </c>
      <c r="K15" t="str">
        <f t="shared" si="5"/>
        <v>3.176***</v>
      </c>
      <c r="L15" t="str">
        <f t="shared" si="6"/>
        <v>(0.081)</v>
      </c>
    </row>
    <row r="16" spans="1:12" x14ac:dyDescent="0.25">
      <c r="A16">
        <f>[2]estimates!A16</f>
        <v>14</v>
      </c>
      <c r="B16" t="str">
        <f>[2]estimates!B16</f>
        <v>betaU</v>
      </c>
      <c r="C16" t="str">
        <f>[2]estimates!C16</f>
        <v>mint</v>
      </c>
      <c r="D16">
        <f>[2]estimates!D16</f>
        <v>-0.14698239360197879</v>
      </c>
      <c r="E16">
        <f>[2]estimates!E16</f>
        <v>0.202281362124519</v>
      </c>
      <c r="F16">
        <f>[2]estimates!F16</f>
        <v>-0.72662351122344282</v>
      </c>
      <c r="G16">
        <f>[2]estimates!G16</f>
        <v>0</v>
      </c>
      <c r="I16" t="str">
        <f t="shared" si="3"/>
        <v>betaU</v>
      </c>
      <c r="J16" t="str">
        <f t="shared" si="4"/>
        <v>mint</v>
      </c>
      <c r="K16" t="str">
        <f t="shared" si="5"/>
        <v>-0.147</v>
      </c>
      <c r="L16" t="str">
        <f t="shared" si="6"/>
        <v>(0.202)</v>
      </c>
    </row>
    <row r="17" spans="1:12" x14ac:dyDescent="0.25">
      <c r="A17">
        <f>[2]estimates!A17</f>
        <v>15</v>
      </c>
      <c r="B17" t="str">
        <f>[2]estimates!B17</f>
        <v>betaU</v>
      </c>
      <c r="C17" t="str">
        <f>[2]estimates!C17</f>
        <v>white</v>
      </c>
      <c r="D17">
        <f>[2]estimates!D17</f>
        <v>-0.721758151965192</v>
      </c>
      <c r="E17">
        <f>[2]estimates!E17</f>
        <v>0.25588304625151698</v>
      </c>
      <c r="F17">
        <f>[2]estimates!F17</f>
        <v>-2.820656399626214</v>
      </c>
      <c r="G17" t="str">
        <f>[2]estimates!G17</f>
        <v>***</v>
      </c>
      <c r="I17" t="str">
        <f t="shared" si="3"/>
        <v>betaU</v>
      </c>
      <c r="J17" t="str">
        <f t="shared" si="4"/>
        <v>white</v>
      </c>
      <c r="K17" t="str">
        <f t="shared" si="5"/>
        <v>-0.722***</v>
      </c>
      <c r="L17" t="str">
        <f t="shared" si="6"/>
        <v>(0.256)</v>
      </c>
    </row>
    <row r="18" spans="1:12" x14ac:dyDescent="0.25">
      <c r="A18">
        <f>[2]estimates!A18</f>
        <v>16</v>
      </c>
      <c r="B18" t="str">
        <f>[2]estimates!B18</f>
        <v>betaU</v>
      </c>
      <c r="C18" t="str">
        <f>[2]estimates!C18</f>
        <v>fluoride</v>
      </c>
      <c r="D18">
        <f>[2]estimates!D18</f>
        <v>-1.062449416326547</v>
      </c>
      <c r="E18">
        <f>[2]estimates!E18</f>
        <v>0.33343821806584573</v>
      </c>
      <c r="F18">
        <f>[2]estimates!F18</f>
        <v>-3.1863456519454529</v>
      </c>
      <c r="G18" t="str">
        <f>[2]estimates!G18</f>
        <v>***</v>
      </c>
      <c r="I18" t="str">
        <f t="shared" si="3"/>
        <v>betaU</v>
      </c>
      <c r="J18" t="str">
        <f t="shared" si="4"/>
        <v>fluoride</v>
      </c>
      <c r="K18" t="str">
        <f t="shared" si="5"/>
        <v>-1.062***</v>
      </c>
      <c r="L18" t="str">
        <f t="shared" si="6"/>
        <v>(0.333)</v>
      </c>
    </row>
    <row r="19" spans="1:12" x14ac:dyDescent="0.25">
      <c r="A19">
        <f>[2]estimates!A19</f>
        <v>17</v>
      </c>
      <c r="B19" t="str">
        <f>[2]estimates!B19</f>
        <v>betaU</v>
      </c>
      <c r="C19" t="str">
        <f>[2]estimates!C19</f>
        <v>kids</v>
      </c>
      <c r="D19">
        <f>[2]estimates!D19</f>
        <v>6.8317030860172876</v>
      </c>
      <c r="E19">
        <f>[2]estimates!E19</f>
        <v>3.437123168546543E-2</v>
      </c>
      <c r="F19">
        <f>[2]estimates!F19</f>
        <v>198.76224246296681</v>
      </c>
      <c r="G19" t="str">
        <f>[2]estimates!G19</f>
        <v>***</v>
      </c>
      <c r="I19" t="str">
        <f t="shared" si="3"/>
        <v>betaU</v>
      </c>
      <c r="J19" t="str">
        <f t="shared" si="4"/>
        <v>kids</v>
      </c>
      <c r="K19" t="str">
        <f t="shared" si="5"/>
        <v>6.832***</v>
      </c>
      <c r="L19" t="str">
        <f t="shared" si="6"/>
        <v>(0.034)</v>
      </c>
    </row>
    <row r="20" spans="1:12" x14ac:dyDescent="0.25">
      <c r="A20">
        <f>[2]estimates!A20</f>
        <v>18</v>
      </c>
      <c r="B20" t="str">
        <f>[2]estimates!B20</f>
        <v>betaU</v>
      </c>
      <c r="C20" t="str">
        <f>[2]estimates!C20</f>
        <v>sizeNorm</v>
      </c>
      <c r="D20">
        <f>[2]estimates!D20</f>
        <v>-3.8223592298602012</v>
      </c>
      <c r="E20">
        <f>[2]estimates!E20</f>
        <v>2.2916580753488042E-2</v>
      </c>
      <c r="F20">
        <f>[2]estimates!F20</f>
        <v>-166.79448260528201</v>
      </c>
      <c r="G20" t="str">
        <f>[2]estimates!G20</f>
        <v>***</v>
      </c>
      <c r="I20" t="str">
        <f t="shared" si="3"/>
        <v>betaU</v>
      </c>
      <c r="J20" t="str">
        <f t="shared" si="4"/>
        <v>sizeNorm</v>
      </c>
      <c r="K20" t="str">
        <f t="shared" si="5"/>
        <v>-3.822***</v>
      </c>
      <c r="L20" t="str">
        <f t="shared" si="6"/>
        <v>(0.023)</v>
      </c>
    </row>
    <row r="21" spans="1:12" x14ac:dyDescent="0.25">
      <c r="A21">
        <f>[2]estimates!A21</f>
        <v>19</v>
      </c>
      <c r="B21" t="str">
        <f>[2]estimates!B21</f>
        <v>betaU</v>
      </c>
      <c r="C21" t="str">
        <f>[2]estimates!C21</f>
        <v>discount</v>
      </c>
      <c r="D21">
        <f>[2]estimates!D21</f>
        <v>7.0487575022477991</v>
      </c>
      <c r="E21">
        <f>[2]estimates!E21</f>
        <v>0.185161800317722</v>
      </c>
      <c r="F21">
        <f>[2]estimates!F21</f>
        <v>38.068097686200552</v>
      </c>
      <c r="G21" t="str">
        <f>[2]estimates!G21</f>
        <v>***</v>
      </c>
      <c r="I21" t="str">
        <f t="shared" si="3"/>
        <v>betaU</v>
      </c>
      <c r="J21" t="str">
        <f t="shared" si="4"/>
        <v>discount</v>
      </c>
      <c r="K21" t="str">
        <f t="shared" si="5"/>
        <v>7.049***</v>
      </c>
      <c r="L21" t="str">
        <f t="shared" si="6"/>
        <v>(0.185)</v>
      </c>
    </row>
    <row r="22" spans="1:12" x14ac:dyDescent="0.25">
      <c r="A22">
        <f>[2]estimates!A22</f>
        <v>20</v>
      </c>
      <c r="B22" t="str">
        <f>[2]estimates!B22</f>
        <v>betaU</v>
      </c>
      <c r="C22" t="str">
        <f>[2]estimates!C22</f>
        <v>familypack</v>
      </c>
      <c r="D22">
        <f>[2]estimates!D22</f>
        <v>2.2381016908521669</v>
      </c>
      <c r="E22">
        <f>[2]estimates!E22</f>
        <v>0.49876269830686643</v>
      </c>
      <c r="F22">
        <f>[2]estimates!F22</f>
        <v>4.487307688505533</v>
      </c>
      <c r="G22" t="str">
        <f>[2]estimates!G22</f>
        <v>***</v>
      </c>
      <c r="I22" t="str">
        <f t="shared" si="3"/>
        <v>betaU</v>
      </c>
      <c r="J22" t="str">
        <f t="shared" si="4"/>
        <v>familypack</v>
      </c>
      <c r="K22" t="str">
        <f t="shared" si="5"/>
        <v>2.238***</v>
      </c>
      <c r="L22" t="str">
        <f t="shared" si="6"/>
        <v>(0.499)</v>
      </c>
    </row>
    <row r="23" spans="1:12" x14ac:dyDescent="0.25">
      <c r="A23">
        <f>[2]estimates!A23</f>
        <v>21</v>
      </c>
      <c r="B23" t="str">
        <f>[2]estimates!B23</f>
        <v>betaU</v>
      </c>
      <c r="C23" t="str">
        <f>[2]estimates!C23</f>
        <v>priceperoz</v>
      </c>
      <c r="D23">
        <f>[2]estimates!D23</f>
        <v>0.24884129050350651</v>
      </c>
      <c r="E23">
        <f>[2]estimates!E23</f>
        <v>9.6119555316033001E-2</v>
      </c>
      <c r="F23">
        <f>[2]estimates!F23</f>
        <v>2.5888726772126369</v>
      </c>
      <c r="G23" t="str">
        <f>[2]estimates!G23</f>
        <v>***</v>
      </c>
      <c r="I23" t="str">
        <f t="shared" si="3"/>
        <v>betaU</v>
      </c>
      <c r="J23" t="str">
        <f t="shared" si="4"/>
        <v>priceperoz</v>
      </c>
      <c r="K23" t="str">
        <f t="shared" si="5"/>
        <v>0.249***</v>
      </c>
      <c r="L23" t="str">
        <f t="shared" si="6"/>
        <v>(0.096)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84FDFD-FD76-4CEE-ADA6-6289F5DA66E9}">
  <dimension ref="A1:L23"/>
  <sheetViews>
    <sheetView workbookViewId="0">
      <selection activeCell="E14" sqref="E14"/>
    </sheetView>
  </sheetViews>
  <sheetFormatPr defaultRowHeight="15" x14ac:dyDescent="0.25"/>
  <cols>
    <col min="10" max="10" width="17.140625" customWidth="1"/>
  </cols>
  <sheetData>
    <row r="1" spans="1:12" x14ac:dyDescent="0.25">
      <c r="A1">
        <f>[4]estimates!A1</f>
        <v>0</v>
      </c>
      <c r="B1" t="str">
        <f>[4]estimates!B1</f>
        <v>coeficient</v>
      </c>
      <c r="C1" t="str">
        <f>[4]estimates!C1</f>
        <v>var. name</v>
      </c>
      <c r="D1" t="str">
        <f>[4]estimates!D1</f>
        <v>coefficient</v>
      </c>
      <c r="E1" t="str">
        <f>[4]estimates!E1</f>
        <v>s.e.</v>
      </c>
      <c r="F1" t="str">
        <f>[4]estimates!F1</f>
        <v>t-stat</v>
      </c>
      <c r="G1" t="str">
        <f>[4]estimates!G1</f>
        <v>sig</v>
      </c>
      <c r="I1" t="s">
        <v>0</v>
      </c>
      <c r="J1" t="s">
        <v>1</v>
      </c>
      <c r="K1" t="s">
        <v>2</v>
      </c>
      <c r="L1" t="s">
        <v>3</v>
      </c>
    </row>
    <row r="2" spans="1:12" x14ac:dyDescent="0.25">
      <c r="A2">
        <f>[4]estimates!A2</f>
        <v>0</v>
      </c>
      <c r="B2" t="str">
        <f>[4]estimates!B2</f>
        <v>betaBar</v>
      </c>
      <c r="C2" t="str">
        <f>[4]estimates!C2</f>
        <v>brand_Aquafresh</v>
      </c>
      <c r="D2">
        <f>[4]estimates!D2</f>
        <v>-9.6134052185401302</v>
      </c>
      <c r="E2">
        <f>[4]estimates!E2</f>
        <v>1.4573508809143929</v>
      </c>
      <c r="F2">
        <f>[4]estimates!F2</f>
        <v>-6.5964932292135066</v>
      </c>
      <c r="G2" t="str">
        <f>[4]estimates!G2</f>
        <v>***</v>
      </c>
      <c r="I2" t="str">
        <f>B2</f>
        <v>betaBar</v>
      </c>
      <c r="J2" t="str">
        <f>C2</f>
        <v>brand_Aquafresh</v>
      </c>
      <c r="K2" t="str">
        <f>TEXT(D2,"0.000")&amp;IF(G2&lt;&gt;0,G2,"")</f>
        <v>-9.613***</v>
      </c>
      <c r="L2" t="str">
        <f>"("&amp;TEXT(E2,"0.000")&amp;")"</f>
        <v>(1.457)</v>
      </c>
    </row>
    <row r="3" spans="1:12" x14ac:dyDescent="0.25">
      <c r="A3">
        <f>[4]estimates!A3</f>
        <v>1</v>
      </c>
      <c r="B3" t="str">
        <f>[4]estimates!B3</f>
        <v>betaBar</v>
      </c>
      <c r="C3" t="str">
        <f>[4]estimates!C3</f>
        <v>brand_Colgate</v>
      </c>
      <c r="D3">
        <f>[4]estimates!D3</f>
        <v>5.0828371166174877</v>
      </c>
      <c r="E3">
        <f>[4]estimates!E3</f>
        <v>0.94928046748472694</v>
      </c>
      <c r="F3">
        <f>[4]estimates!F3</f>
        <v>5.3544103041383453</v>
      </c>
      <c r="G3" t="str">
        <f>[4]estimates!G3</f>
        <v>***</v>
      </c>
      <c r="I3" t="str">
        <f t="shared" ref="I3:J18" si="0">B3</f>
        <v>betaBar</v>
      </c>
      <c r="J3" t="str">
        <f t="shared" si="0"/>
        <v>brand_Colgate</v>
      </c>
      <c r="K3" t="str">
        <f t="shared" ref="K3:K23" si="1">TEXT(D3,"0.000")&amp;IF(G3&lt;&gt;0,G3,"")</f>
        <v>5.083***</v>
      </c>
      <c r="L3" t="str">
        <f t="shared" ref="L3:L23" si="2">"("&amp;TEXT(E3,"0.000")&amp;")"</f>
        <v>(0.949)</v>
      </c>
    </row>
    <row r="4" spans="1:12" x14ac:dyDescent="0.25">
      <c r="A4">
        <f>[4]estimates!A4</f>
        <v>2</v>
      </c>
      <c r="B4" t="str">
        <f>[4]estimates!B4</f>
        <v>betaBar</v>
      </c>
      <c r="C4" t="str">
        <f>[4]estimates!C4</f>
        <v>brand_Sensodyne</v>
      </c>
      <c r="D4">
        <f>[4]estimates!D4</f>
        <v>-41.355994651101859</v>
      </c>
      <c r="E4">
        <f>[4]estimates!E4</f>
        <v>1.2010389788450839</v>
      </c>
      <c r="F4">
        <f>[4]estimates!F4</f>
        <v>-34.433515797188939</v>
      </c>
      <c r="G4" t="str">
        <f>[4]estimates!G4</f>
        <v>***</v>
      </c>
      <c r="I4" t="str">
        <f t="shared" si="0"/>
        <v>betaBar</v>
      </c>
      <c r="J4" t="str">
        <f t="shared" si="0"/>
        <v>brand_Sensodyne</v>
      </c>
      <c r="K4" t="str">
        <f t="shared" si="1"/>
        <v>-41.356***</v>
      </c>
      <c r="L4" t="str">
        <f t="shared" si="2"/>
        <v>(1.201)</v>
      </c>
    </row>
    <row r="5" spans="1:12" x14ac:dyDescent="0.25">
      <c r="A5">
        <f>[4]estimates!A5</f>
        <v>3</v>
      </c>
      <c r="B5" t="str">
        <f>[4]estimates!B5</f>
        <v>betaBar</v>
      </c>
      <c r="C5" t="str">
        <f>[4]estimates!C5</f>
        <v>mint</v>
      </c>
      <c r="D5">
        <f>[4]estimates!D5</f>
        <v>-1.4974229672820421</v>
      </c>
      <c r="E5">
        <f>[4]estimates!E5</f>
        <v>1.979014123700013</v>
      </c>
      <c r="F5">
        <f>[4]estimates!F5</f>
        <v>-0.75665097552837257</v>
      </c>
      <c r="G5">
        <f>[4]estimates!G5</f>
        <v>0</v>
      </c>
      <c r="I5" t="str">
        <f t="shared" si="0"/>
        <v>betaBar</v>
      </c>
      <c r="J5" t="str">
        <f t="shared" si="0"/>
        <v>mint</v>
      </c>
      <c r="K5" t="str">
        <f t="shared" si="1"/>
        <v>-1.497</v>
      </c>
      <c r="L5" t="str">
        <f t="shared" si="2"/>
        <v>(1.979)</v>
      </c>
    </row>
    <row r="6" spans="1:12" x14ac:dyDescent="0.25">
      <c r="A6">
        <f>[4]estimates!A6</f>
        <v>4</v>
      </c>
      <c r="B6" t="str">
        <f>[4]estimates!B6</f>
        <v>betaBar</v>
      </c>
      <c r="C6" t="str">
        <f>[4]estimates!C6</f>
        <v>white</v>
      </c>
      <c r="D6">
        <f>[4]estimates!D6</f>
        <v>-54.648724663263152</v>
      </c>
      <c r="E6">
        <f>[4]estimates!E6</f>
        <v>2.0910830172688062</v>
      </c>
      <c r="F6">
        <f>[4]estimates!F6</f>
        <v>-26.134172680834379</v>
      </c>
      <c r="G6" t="str">
        <f>[4]estimates!G6</f>
        <v>***</v>
      </c>
      <c r="I6" t="str">
        <f t="shared" si="0"/>
        <v>betaBar</v>
      </c>
      <c r="J6" t="str">
        <f t="shared" si="0"/>
        <v>white</v>
      </c>
      <c r="K6" t="str">
        <f t="shared" si="1"/>
        <v>-54.649***</v>
      </c>
      <c r="L6" t="str">
        <f t="shared" si="2"/>
        <v>(2.091)</v>
      </c>
    </row>
    <row r="7" spans="1:12" x14ac:dyDescent="0.25">
      <c r="A7">
        <f>[4]estimates!A7</f>
        <v>5</v>
      </c>
      <c r="B7" t="str">
        <f>[4]estimates!B7</f>
        <v>betaBar</v>
      </c>
      <c r="C7" t="str">
        <f>[4]estimates!C7</f>
        <v>fluoride</v>
      </c>
      <c r="D7">
        <f>[4]estimates!D7</f>
        <v>-40.96810094670753</v>
      </c>
      <c r="E7">
        <f>[4]estimates!E7</f>
        <v>1.5377248978942639</v>
      </c>
      <c r="F7">
        <f>[4]estimates!F7</f>
        <v>-26.642022251710038</v>
      </c>
      <c r="G7" t="str">
        <f>[4]estimates!G7</f>
        <v>***</v>
      </c>
      <c r="I7" t="str">
        <f t="shared" si="0"/>
        <v>betaBar</v>
      </c>
      <c r="J7" t="str">
        <f t="shared" si="0"/>
        <v>fluoride</v>
      </c>
      <c r="K7" t="str">
        <f t="shared" si="1"/>
        <v>-40.968***</v>
      </c>
      <c r="L7" t="str">
        <f t="shared" si="2"/>
        <v>(1.538)</v>
      </c>
    </row>
    <row r="8" spans="1:12" x14ac:dyDescent="0.25">
      <c r="A8">
        <f>[4]estimates!A8</f>
        <v>6</v>
      </c>
      <c r="B8" t="str">
        <f>[4]estimates!B8</f>
        <v>betaBar</v>
      </c>
      <c r="C8" t="str">
        <f>[4]estimates!C8</f>
        <v>kids</v>
      </c>
      <c r="D8">
        <f>[4]estimates!D8</f>
        <v>-32.393401629490768</v>
      </c>
      <c r="E8">
        <f>[4]estimates!E8</f>
        <v>2.46834486205625</v>
      </c>
      <c r="F8">
        <f>[4]estimates!F8</f>
        <v>-13.12353153218044</v>
      </c>
      <c r="G8" t="str">
        <f>[4]estimates!G8</f>
        <v>***</v>
      </c>
      <c r="I8" t="str">
        <f t="shared" si="0"/>
        <v>betaBar</v>
      </c>
      <c r="J8" t="str">
        <f t="shared" si="0"/>
        <v>kids</v>
      </c>
      <c r="K8" t="str">
        <f t="shared" si="1"/>
        <v>-32.393***</v>
      </c>
      <c r="L8" t="str">
        <f t="shared" si="2"/>
        <v>(2.468)</v>
      </c>
    </row>
    <row r="9" spans="1:12" x14ac:dyDescent="0.25">
      <c r="A9">
        <f>[4]estimates!A9</f>
        <v>7</v>
      </c>
      <c r="B9" t="str">
        <f>[4]estimates!B9</f>
        <v>betaBar</v>
      </c>
      <c r="C9" t="str">
        <f>[4]estimates!C9</f>
        <v>sizeNorm</v>
      </c>
      <c r="D9">
        <f>[4]estimates!D9</f>
        <v>-17.290620422877641</v>
      </c>
      <c r="E9">
        <f>[4]estimates!E9</f>
        <v>1.947496249638021</v>
      </c>
      <c r="F9">
        <f>[4]estimates!F9</f>
        <v>-8.8783844518783681</v>
      </c>
      <c r="G9" t="str">
        <f>[4]estimates!G9</f>
        <v>***</v>
      </c>
      <c r="I9" t="str">
        <f t="shared" si="0"/>
        <v>betaBar</v>
      </c>
      <c r="J9" t="str">
        <f t="shared" si="0"/>
        <v>sizeNorm</v>
      </c>
      <c r="K9" t="str">
        <f t="shared" si="1"/>
        <v>-17.291***</v>
      </c>
      <c r="L9" t="str">
        <f t="shared" si="2"/>
        <v>(1.947)</v>
      </c>
    </row>
    <row r="10" spans="1:12" x14ac:dyDescent="0.25">
      <c r="A10">
        <f>[4]estimates!A10</f>
        <v>8</v>
      </c>
      <c r="B10" t="str">
        <f>[4]estimates!B10</f>
        <v>betaBar</v>
      </c>
      <c r="C10" t="str">
        <f>[4]estimates!C10</f>
        <v>discount</v>
      </c>
      <c r="D10">
        <f>[4]estimates!D10</f>
        <v>2.8376380046412759</v>
      </c>
      <c r="E10">
        <f>[4]estimates!E10</f>
        <v>6.4103979415719161</v>
      </c>
      <c r="F10">
        <f>[4]estimates!F10</f>
        <v>0.44266175524595419</v>
      </c>
      <c r="G10">
        <f>[4]estimates!G10</f>
        <v>0</v>
      </c>
      <c r="I10" t="str">
        <f t="shared" si="0"/>
        <v>betaBar</v>
      </c>
      <c r="J10" t="str">
        <f t="shared" si="0"/>
        <v>discount</v>
      </c>
      <c r="K10" t="str">
        <f t="shared" si="1"/>
        <v>2.838</v>
      </c>
      <c r="L10" t="str">
        <f t="shared" si="2"/>
        <v>(6.410)</v>
      </c>
    </row>
    <row r="11" spans="1:12" x14ac:dyDescent="0.25">
      <c r="A11">
        <f>[4]estimates!A11</f>
        <v>9</v>
      </c>
      <c r="B11" t="str">
        <f>[4]estimates!B11</f>
        <v>betaBar</v>
      </c>
      <c r="C11" t="str">
        <f>[4]estimates!C11</f>
        <v>familypack</v>
      </c>
      <c r="D11">
        <f>[4]estimates!D11</f>
        <v>2.8197417146569461</v>
      </c>
      <c r="E11">
        <f>[4]estimates!E11</f>
        <v>1.1550685404519181</v>
      </c>
      <c r="F11">
        <f>[4]estimates!F11</f>
        <v>2.4411899518566469</v>
      </c>
      <c r="G11" t="str">
        <f>[4]estimates!G11</f>
        <v>**</v>
      </c>
      <c r="I11" t="str">
        <f t="shared" si="0"/>
        <v>betaBar</v>
      </c>
      <c r="J11" t="str">
        <f t="shared" si="0"/>
        <v>familypack</v>
      </c>
      <c r="K11" t="str">
        <f t="shared" si="1"/>
        <v>2.820**</v>
      </c>
      <c r="L11" t="str">
        <f t="shared" si="2"/>
        <v>(1.155)</v>
      </c>
    </row>
    <row r="12" spans="1:12" x14ac:dyDescent="0.25">
      <c r="A12">
        <f>[4]estimates!A12</f>
        <v>10</v>
      </c>
      <c r="B12" t="str">
        <f>[4]estimates!B12</f>
        <v>betaBar</v>
      </c>
      <c r="C12" t="str">
        <f>[4]estimates!C12</f>
        <v>priceperoz</v>
      </c>
      <c r="D12">
        <f>[4]estimates!D12</f>
        <v>-94.696999478888756</v>
      </c>
      <c r="E12">
        <f>[4]estimates!E12</f>
        <v>21.796723615370379</v>
      </c>
      <c r="F12">
        <f>[4]estimates!F12</f>
        <v>-4.3445520138683298</v>
      </c>
      <c r="G12" t="str">
        <f>[4]estimates!G12</f>
        <v>***</v>
      </c>
      <c r="I12" t="str">
        <f t="shared" si="0"/>
        <v>betaBar</v>
      </c>
      <c r="J12" t="str">
        <f t="shared" si="0"/>
        <v>priceperoz</v>
      </c>
      <c r="K12" t="str">
        <f t="shared" si="1"/>
        <v>-94.697***</v>
      </c>
      <c r="L12" t="str">
        <f t="shared" si="2"/>
        <v>(21.797)</v>
      </c>
    </row>
    <row r="13" spans="1:12" x14ac:dyDescent="0.25">
      <c r="A13">
        <f>[4]estimates!A13</f>
        <v>11</v>
      </c>
      <c r="B13" t="str">
        <f>[4]estimates!B13</f>
        <v>betaU</v>
      </c>
      <c r="C13" t="str">
        <f>[4]estimates!C13</f>
        <v>brand_Aquafresh</v>
      </c>
      <c r="D13">
        <f>[4]estimates!D13</f>
        <v>1.5597999114613399</v>
      </c>
      <c r="E13">
        <f>[4]estimates!E13</f>
        <v>2.6601019044014129</v>
      </c>
      <c r="F13">
        <f>[4]estimates!F13</f>
        <v>0.58636848042568956</v>
      </c>
      <c r="G13">
        <f>[4]estimates!G13</f>
        <v>0</v>
      </c>
      <c r="I13" t="str">
        <f t="shared" si="0"/>
        <v>betaU</v>
      </c>
      <c r="J13" t="str">
        <f t="shared" si="0"/>
        <v>brand_Aquafresh</v>
      </c>
      <c r="K13" t="str">
        <f t="shared" si="1"/>
        <v>1.560</v>
      </c>
      <c r="L13" t="str">
        <f t="shared" si="2"/>
        <v>(2.660)</v>
      </c>
    </row>
    <row r="14" spans="1:12" x14ac:dyDescent="0.25">
      <c r="A14">
        <f>[4]estimates!A14</f>
        <v>12</v>
      </c>
      <c r="B14" t="str">
        <f>[4]estimates!B14</f>
        <v>betaU</v>
      </c>
      <c r="C14" t="str">
        <f>[4]estimates!C14</f>
        <v>brand_Colgate</v>
      </c>
      <c r="D14">
        <f>[4]estimates!D14</f>
        <v>-0.43157461553704252</v>
      </c>
      <c r="E14">
        <f>[4]estimates!E14</f>
        <v>4.5295135792474843</v>
      </c>
      <c r="F14">
        <f>[4]estimates!F14</f>
        <v>-9.5280565558817171E-2</v>
      </c>
      <c r="G14">
        <f>[4]estimates!G14</f>
        <v>0</v>
      </c>
      <c r="I14" t="str">
        <f t="shared" si="0"/>
        <v>betaU</v>
      </c>
      <c r="J14" t="str">
        <f t="shared" si="0"/>
        <v>brand_Colgate</v>
      </c>
      <c r="K14" t="str">
        <f t="shared" si="1"/>
        <v>-0.432</v>
      </c>
      <c r="L14" t="str">
        <f t="shared" si="2"/>
        <v>(4.530)</v>
      </c>
    </row>
    <row r="15" spans="1:12" x14ac:dyDescent="0.25">
      <c r="A15">
        <f>[4]estimates!A15</f>
        <v>13</v>
      </c>
      <c r="B15" t="str">
        <f>[4]estimates!B15</f>
        <v>betaU</v>
      </c>
      <c r="C15" t="str">
        <f>[4]estimates!C15</f>
        <v>brand_Sensodyne</v>
      </c>
      <c r="D15">
        <f>[4]estimates!D15</f>
        <v>6.1047515701568598</v>
      </c>
      <c r="E15">
        <f>[4]estimates!E15</f>
        <v>4.6837204136744583</v>
      </c>
      <c r="F15">
        <f>[4]estimates!F15</f>
        <v>1.3033979467121051</v>
      </c>
      <c r="G15">
        <f>[4]estimates!G15</f>
        <v>0</v>
      </c>
      <c r="I15" t="str">
        <f t="shared" si="0"/>
        <v>betaU</v>
      </c>
      <c r="J15" t="str">
        <f t="shared" si="0"/>
        <v>brand_Sensodyne</v>
      </c>
      <c r="K15" t="str">
        <f t="shared" si="1"/>
        <v>6.105</v>
      </c>
      <c r="L15" t="str">
        <f t="shared" si="2"/>
        <v>(4.684)</v>
      </c>
    </row>
    <row r="16" spans="1:12" x14ac:dyDescent="0.25">
      <c r="A16">
        <f>[4]estimates!A16</f>
        <v>14</v>
      </c>
      <c r="B16" t="str">
        <f>[4]estimates!B16</f>
        <v>betaU</v>
      </c>
      <c r="C16" t="str">
        <f>[4]estimates!C16</f>
        <v>mint</v>
      </c>
      <c r="D16">
        <f>[4]estimates!D16</f>
        <v>-1.1828523676841181</v>
      </c>
      <c r="E16">
        <f>[4]estimates!E16</f>
        <v>4.6233214997294194</v>
      </c>
      <c r="F16">
        <f>[4]estimates!F16</f>
        <v>-0.25584471418510363</v>
      </c>
      <c r="G16">
        <f>[4]estimates!G16</f>
        <v>0</v>
      </c>
      <c r="I16" t="str">
        <f t="shared" si="0"/>
        <v>betaU</v>
      </c>
      <c r="J16" t="str">
        <f t="shared" si="0"/>
        <v>mint</v>
      </c>
      <c r="K16" t="str">
        <f t="shared" si="1"/>
        <v>-1.183</v>
      </c>
      <c r="L16" t="str">
        <f t="shared" si="2"/>
        <v>(4.623)</v>
      </c>
    </row>
    <row r="17" spans="1:12" x14ac:dyDescent="0.25">
      <c r="A17">
        <f>[4]estimates!A17</f>
        <v>15</v>
      </c>
      <c r="B17" t="str">
        <f>[4]estimates!B17</f>
        <v>betaU</v>
      </c>
      <c r="C17" t="str">
        <f>[4]estimates!C17</f>
        <v>white</v>
      </c>
      <c r="D17">
        <f>[4]estimates!D17</f>
        <v>-6.7716177827440722</v>
      </c>
      <c r="E17">
        <f>[4]estimates!E17</f>
        <v>4.554543924089109</v>
      </c>
      <c r="F17">
        <f>[4]estimates!F17</f>
        <v>-1.4867828471098501</v>
      </c>
      <c r="G17">
        <f>[4]estimates!G17</f>
        <v>0</v>
      </c>
      <c r="I17" t="str">
        <f t="shared" si="0"/>
        <v>betaU</v>
      </c>
      <c r="J17" t="str">
        <f t="shared" si="0"/>
        <v>white</v>
      </c>
      <c r="K17" t="str">
        <f t="shared" si="1"/>
        <v>-6.772</v>
      </c>
      <c r="L17" t="str">
        <f t="shared" si="2"/>
        <v>(4.555)</v>
      </c>
    </row>
    <row r="18" spans="1:12" x14ac:dyDescent="0.25">
      <c r="A18">
        <f>[4]estimates!A18</f>
        <v>16</v>
      </c>
      <c r="B18" t="str">
        <f>[4]estimates!B18</f>
        <v>betaU</v>
      </c>
      <c r="C18" t="str">
        <f>[4]estimates!C18</f>
        <v>fluoride</v>
      </c>
      <c r="D18">
        <f>[4]estimates!D18</f>
        <v>5.2860774366197862</v>
      </c>
      <c r="E18">
        <f>[4]estimates!E18</f>
        <v>1.9126621069546099</v>
      </c>
      <c r="F18">
        <f>[4]estimates!F18</f>
        <v>2.7637277998027661</v>
      </c>
      <c r="G18" t="str">
        <f>[4]estimates!G18</f>
        <v>***</v>
      </c>
      <c r="I18" t="str">
        <f t="shared" si="0"/>
        <v>betaU</v>
      </c>
      <c r="J18" t="str">
        <f t="shared" si="0"/>
        <v>fluoride</v>
      </c>
      <c r="K18" t="str">
        <f t="shared" si="1"/>
        <v>5.286***</v>
      </c>
      <c r="L18" t="str">
        <f t="shared" si="2"/>
        <v>(1.913)</v>
      </c>
    </row>
    <row r="19" spans="1:12" x14ac:dyDescent="0.25">
      <c r="A19">
        <f>[4]estimates!A19</f>
        <v>17</v>
      </c>
      <c r="B19" t="str">
        <f>[4]estimates!B19</f>
        <v>betaU</v>
      </c>
      <c r="C19" t="str">
        <f>[4]estimates!C19</f>
        <v>kids</v>
      </c>
      <c r="D19">
        <f>[4]estimates!D19</f>
        <v>15.666115083713571</v>
      </c>
      <c r="E19">
        <f>[4]estimates!E19</f>
        <v>3.691824642479788</v>
      </c>
      <c r="F19">
        <f>[4]estimates!F19</f>
        <v>4.2434613235558993</v>
      </c>
      <c r="G19" t="str">
        <f>[4]estimates!G19</f>
        <v>***</v>
      </c>
      <c r="I19" t="str">
        <f t="shared" ref="I19:J23" si="3">B19</f>
        <v>betaU</v>
      </c>
      <c r="J19" t="str">
        <f t="shared" si="3"/>
        <v>kids</v>
      </c>
      <c r="K19" t="str">
        <f t="shared" si="1"/>
        <v>15.666***</v>
      </c>
      <c r="L19" t="str">
        <f t="shared" si="2"/>
        <v>(3.692)</v>
      </c>
    </row>
    <row r="20" spans="1:12" x14ac:dyDescent="0.25">
      <c r="A20">
        <f>[4]estimates!A20</f>
        <v>18</v>
      </c>
      <c r="B20" t="str">
        <f>[4]estimates!B20</f>
        <v>betaU</v>
      </c>
      <c r="C20" t="str">
        <f>[4]estimates!C20</f>
        <v>sizeNorm</v>
      </c>
      <c r="D20">
        <f>[4]estimates!D20</f>
        <v>6.0972524640619321</v>
      </c>
      <c r="E20">
        <f>[4]estimates!E20</f>
        <v>4.0709636842055623</v>
      </c>
      <c r="F20">
        <f>[4]estimates!F20</f>
        <v>1.4977417970388489</v>
      </c>
      <c r="G20">
        <f>[4]estimates!G20</f>
        <v>0</v>
      </c>
      <c r="I20" t="str">
        <f t="shared" si="3"/>
        <v>betaU</v>
      </c>
      <c r="J20" t="str">
        <f t="shared" si="3"/>
        <v>sizeNorm</v>
      </c>
      <c r="K20" t="str">
        <f t="shared" si="1"/>
        <v>6.097</v>
      </c>
      <c r="L20" t="str">
        <f t="shared" si="2"/>
        <v>(4.071)</v>
      </c>
    </row>
    <row r="21" spans="1:12" x14ac:dyDescent="0.25">
      <c r="A21">
        <f>[4]estimates!A21</f>
        <v>19</v>
      </c>
      <c r="B21" t="str">
        <f>[4]estimates!B21</f>
        <v>betaU</v>
      </c>
      <c r="C21" t="str">
        <f>[4]estimates!C21</f>
        <v>discount</v>
      </c>
      <c r="D21">
        <f>[4]estimates!D21</f>
        <v>9.7851004711179126</v>
      </c>
      <c r="E21">
        <f>[4]estimates!E21</f>
        <v>9.5487496860869427</v>
      </c>
      <c r="F21">
        <f>[4]estimates!F21</f>
        <v>1.0247520139076789</v>
      </c>
      <c r="G21">
        <f>[4]estimates!G21</f>
        <v>0</v>
      </c>
      <c r="I21" t="str">
        <f t="shared" si="3"/>
        <v>betaU</v>
      </c>
      <c r="J21" t="str">
        <f t="shared" si="3"/>
        <v>discount</v>
      </c>
      <c r="K21" t="str">
        <f t="shared" si="1"/>
        <v>9.785</v>
      </c>
      <c r="L21" t="str">
        <f t="shared" si="2"/>
        <v>(9.549)</v>
      </c>
    </row>
    <row r="22" spans="1:12" x14ac:dyDescent="0.25">
      <c r="A22">
        <f>[4]estimates!A22</f>
        <v>20</v>
      </c>
      <c r="B22" t="str">
        <f>[4]estimates!B22</f>
        <v>betaU</v>
      </c>
      <c r="C22" t="str">
        <f>[4]estimates!C22</f>
        <v>familypack</v>
      </c>
      <c r="D22">
        <f>[4]estimates!D22</f>
        <v>1.6290747414115461</v>
      </c>
      <c r="E22">
        <f>[4]estimates!E22</f>
        <v>2.590959099255929</v>
      </c>
      <c r="F22">
        <f>[4]estimates!F22</f>
        <v>0.62875355380151798</v>
      </c>
      <c r="G22">
        <f>[4]estimates!G22</f>
        <v>0</v>
      </c>
      <c r="I22" t="str">
        <f t="shared" si="3"/>
        <v>betaU</v>
      </c>
      <c r="J22" t="str">
        <f t="shared" si="3"/>
        <v>familypack</v>
      </c>
      <c r="K22" t="str">
        <f t="shared" si="1"/>
        <v>1.629</v>
      </c>
      <c r="L22" t="str">
        <f t="shared" si="2"/>
        <v>(2.591)</v>
      </c>
    </row>
    <row r="23" spans="1:12" x14ac:dyDescent="0.25">
      <c r="A23">
        <f>[4]estimates!A23</f>
        <v>21</v>
      </c>
      <c r="B23" t="str">
        <f>[4]estimates!B23</f>
        <v>betaU</v>
      </c>
      <c r="C23" t="str">
        <f>[4]estimates!C23</f>
        <v>priceperoz</v>
      </c>
      <c r="D23">
        <f>[4]estimates!D23</f>
        <v>-4.2162095356726068</v>
      </c>
      <c r="E23">
        <f>[4]estimates!E23</f>
        <v>28.469332864756499</v>
      </c>
      <c r="F23">
        <f>[4]estimates!F23</f>
        <v>-0.14809653446049131</v>
      </c>
      <c r="G23">
        <f>[4]estimates!G23</f>
        <v>0</v>
      </c>
      <c r="I23" t="str">
        <f t="shared" si="3"/>
        <v>betaU</v>
      </c>
      <c r="J23" t="str">
        <f t="shared" si="3"/>
        <v>priceperoz</v>
      </c>
      <c r="K23" t="str">
        <f t="shared" si="1"/>
        <v>-4.216</v>
      </c>
      <c r="L23" t="str">
        <f t="shared" si="2"/>
        <v>(28.469)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085BB-A55A-403F-B49F-1458ECAEB593}">
  <dimension ref="A1:L23"/>
  <sheetViews>
    <sheetView workbookViewId="0">
      <selection activeCell="M25" sqref="M25"/>
    </sheetView>
  </sheetViews>
  <sheetFormatPr defaultRowHeight="15" x14ac:dyDescent="0.25"/>
  <cols>
    <col min="10" max="10" width="17.140625" customWidth="1"/>
  </cols>
  <sheetData>
    <row r="1" spans="1:12" x14ac:dyDescent="0.25">
      <c r="A1">
        <f>[3]estimates!A1</f>
        <v>0</v>
      </c>
      <c r="B1" t="str">
        <f>[3]estimates!B1</f>
        <v>coeficient</v>
      </c>
      <c r="C1" t="str">
        <f>[3]estimates!C1</f>
        <v>var. name</v>
      </c>
      <c r="D1" t="str">
        <f>[3]estimates!D1</f>
        <v>coefficient</v>
      </c>
      <c r="E1" t="str">
        <f>[3]estimates!E1</f>
        <v>s.e.</v>
      </c>
      <c r="F1" t="str">
        <f>[3]estimates!F1</f>
        <v>t-stat</v>
      </c>
      <c r="G1" t="str">
        <f>[3]estimates!G1</f>
        <v>sig</v>
      </c>
      <c r="I1" t="s">
        <v>0</v>
      </c>
      <c r="J1" t="s">
        <v>1</v>
      </c>
      <c r="K1" t="s">
        <v>2</v>
      </c>
      <c r="L1" t="s">
        <v>3</v>
      </c>
    </row>
    <row r="2" spans="1:12" x14ac:dyDescent="0.25">
      <c r="A2">
        <f>[3]estimates!A2</f>
        <v>0</v>
      </c>
      <c r="B2" t="str">
        <f>[3]estimates!B2</f>
        <v>betaBar</v>
      </c>
      <c r="C2" t="str">
        <f>[3]estimates!C2</f>
        <v>brand_Aquafresh</v>
      </c>
      <c r="D2">
        <f>[3]estimates!D2</f>
        <v>0.27537727615711588</v>
      </c>
      <c r="E2">
        <f>[3]estimates!E2</f>
        <v>0.2226221964806287</v>
      </c>
      <c r="F2">
        <f>[3]estimates!F2</f>
        <v>1.236971337586626</v>
      </c>
      <c r="G2">
        <f>[3]estimates!G2</f>
        <v>0</v>
      </c>
      <c r="I2" t="str">
        <f>B2</f>
        <v>betaBar</v>
      </c>
      <c r="J2" t="str">
        <f>C2</f>
        <v>brand_Aquafresh</v>
      </c>
      <c r="K2" t="str">
        <f>TEXT(D2,"0.000")&amp;IF(G2&lt;&gt;0,G2,"")</f>
        <v>0.275</v>
      </c>
      <c r="L2" t="str">
        <f>"("&amp;TEXT(E2,"0.000")&amp;")"</f>
        <v>(0.223)</v>
      </c>
    </row>
    <row r="3" spans="1:12" x14ac:dyDescent="0.25">
      <c r="A3">
        <f>[3]estimates!A3</f>
        <v>1</v>
      </c>
      <c r="B3" t="str">
        <f>[3]estimates!B3</f>
        <v>betaBar</v>
      </c>
      <c r="C3" t="str">
        <f>[3]estimates!C3</f>
        <v>brand_Colgate</v>
      </c>
      <c r="D3">
        <f>[3]estimates!D3</f>
        <v>0.31210756030782422</v>
      </c>
      <c r="E3">
        <f>[3]estimates!E3</f>
        <v>0.26907022098730887</v>
      </c>
      <c r="F3">
        <f>[3]estimates!F3</f>
        <v>1.159948355349756</v>
      </c>
      <c r="G3">
        <f>[3]estimates!G3</f>
        <v>0</v>
      </c>
      <c r="I3" t="str">
        <f t="shared" ref="I3:J18" si="0">B3</f>
        <v>betaBar</v>
      </c>
      <c r="J3" t="str">
        <f t="shared" si="0"/>
        <v>brand_Colgate</v>
      </c>
      <c r="K3" t="str">
        <f t="shared" ref="K3:K23" si="1">TEXT(D3,"0.000")&amp;IF(G3&lt;&gt;0,G3,"")</f>
        <v>0.312</v>
      </c>
      <c r="L3" t="str">
        <f t="shared" ref="L3:L23" si="2">"("&amp;TEXT(E3,"0.000")&amp;")"</f>
        <v>(0.269)</v>
      </c>
    </row>
    <row r="4" spans="1:12" x14ac:dyDescent="0.25">
      <c r="A4">
        <f>[3]estimates!A4</f>
        <v>2</v>
      </c>
      <c r="B4" t="str">
        <f>[3]estimates!B4</f>
        <v>betaBar</v>
      </c>
      <c r="C4" t="str">
        <f>[3]estimates!C4</f>
        <v>brand_Sensodyne</v>
      </c>
      <c r="D4">
        <f>[3]estimates!D4</f>
        <v>-1.656224517674336</v>
      </c>
      <c r="E4">
        <f>[3]estimates!E4</f>
        <v>14.60677672894149</v>
      </c>
      <c r="F4">
        <f>[3]estimates!F4</f>
        <v>-0.11338740561377481</v>
      </c>
      <c r="G4">
        <f>[3]estimates!G4</f>
        <v>0</v>
      </c>
      <c r="I4" t="str">
        <f t="shared" si="0"/>
        <v>betaBar</v>
      </c>
      <c r="J4" t="str">
        <f t="shared" si="0"/>
        <v>brand_Sensodyne</v>
      </c>
      <c r="K4" t="str">
        <f t="shared" si="1"/>
        <v>-1.656</v>
      </c>
      <c r="L4" t="str">
        <f t="shared" si="2"/>
        <v>(14.607)</v>
      </c>
    </row>
    <row r="5" spans="1:12" x14ac:dyDescent="0.25">
      <c r="A5">
        <f>[3]estimates!A5</f>
        <v>3</v>
      </c>
      <c r="B5" t="str">
        <f>[3]estimates!B5</f>
        <v>betaBar</v>
      </c>
      <c r="C5" t="str">
        <f>[3]estimates!C5</f>
        <v>mint</v>
      </c>
      <c r="D5">
        <f>[3]estimates!D5</f>
        <v>10.542260536545809</v>
      </c>
      <c r="E5">
        <f>[3]estimates!E5</f>
        <v>763122.9570946797</v>
      </c>
      <c r="F5">
        <f>[3]estimates!F5</f>
        <v>1.381462900380003E-5</v>
      </c>
      <c r="G5">
        <f>[3]estimates!G5</f>
        <v>0</v>
      </c>
      <c r="I5" t="str">
        <f t="shared" si="0"/>
        <v>betaBar</v>
      </c>
      <c r="J5" t="str">
        <f t="shared" si="0"/>
        <v>mint</v>
      </c>
      <c r="K5" t="str">
        <f t="shared" si="1"/>
        <v>10.542</v>
      </c>
      <c r="L5" t="str">
        <f t="shared" si="2"/>
        <v>(763122.957)</v>
      </c>
    </row>
    <row r="6" spans="1:12" x14ac:dyDescent="0.25">
      <c r="A6">
        <f>[3]estimates!A6</f>
        <v>4</v>
      </c>
      <c r="B6" t="str">
        <f>[3]estimates!B6</f>
        <v>betaBar</v>
      </c>
      <c r="C6" t="str">
        <f>[3]estimates!C6</f>
        <v>white</v>
      </c>
      <c r="D6">
        <f>[3]estimates!D6</f>
        <v>-1.4499121909433259</v>
      </c>
      <c r="E6">
        <f>[3]estimates!E6</f>
        <v>0.19621351629473921</v>
      </c>
      <c r="F6">
        <f>[3]estimates!F6</f>
        <v>-7.3894613292866227</v>
      </c>
      <c r="G6" t="str">
        <f>[3]estimates!G6</f>
        <v>***</v>
      </c>
      <c r="I6" t="str">
        <f t="shared" si="0"/>
        <v>betaBar</v>
      </c>
      <c r="J6" t="str">
        <f t="shared" si="0"/>
        <v>white</v>
      </c>
      <c r="K6" t="str">
        <f t="shared" si="1"/>
        <v>-1.450***</v>
      </c>
      <c r="L6" t="str">
        <f t="shared" si="2"/>
        <v>(0.196)</v>
      </c>
    </row>
    <row r="7" spans="1:12" x14ac:dyDescent="0.25">
      <c r="A7">
        <f>[3]estimates!A7</f>
        <v>5</v>
      </c>
      <c r="B7" t="str">
        <f>[3]estimates!B7</f>
        <v>betaBar</v>
      </c>
      <c r="C7" t="str">
        <f>[3]estimates!C7</f>
        <v>fluoride</v>
      </c>
      <c r="D7">
        <f>[3]estimates!D7</f>
        <v>-1.3789721185406301</v>
      </c>
      <c r="E7">
        <f>[3]estimates!E7</f>
        <v>0.3157429185229344</v>
      </c>
      <c r="F7">
        <f>[3]estimates!F7</f>
        <v>-4.3673889029453141</v>
      </c>
      <c r="G7" t="str">
        <f>[3]estimates!G7</f>
        <v>***</v>
      </c>
      <c r="I7" t="str">
        <f t="shared" si="0"/>
        <v>betaBar</v>
      </c>
      <c r="J7" t="str">
        <f t="shared" si="0"/>
        <v>fluoride</v>
      </c>
      <c r="K7" t="str">
        <f t="shared" si="1"/>
        <v>-1.379***</v>
      </c>
      <c r="L7" t="str">
        <f t="shared" si="2"/>
        <v>(0.316)</v>
      </c>
    </row>
    <row r="8" spans="1:12" x14ac:dyDescent="0.25">
      <c r="A8">
        <f>[3]estimates!A8</f>
        <v>6</v>
      </c>
      <c r="B8" t="str">
        <f>[3]estimates!B8</f>
        <v>betaBar</v>
      </c>
      <c r="C8" t="str">
        <f>[3]estimates!C8</f>
        <v>kids</v>
      </c>
      <c r="D8">
        <f>[3]estimates!D8</f>
        <v>8.7544730982773485E-3</v>
      </c>
      <c r="E8">
        <f>[3]estimates!E8</f>
        <v>978362.53768977523</v>
      </c>
      <c r="F8">
        <f>[3]estimates!F8</f>
        <v>8.9480869933444516E-9</v>
      </c>
      <c r="G8">
        <f>[3]estimates!G8</f>
        <v>0</v>
      </c>
      <c r="I8" t="str">
        <f t="shared" si="0"/>
        <v>betaBar</v>
      </c>
      <c r="J8" t="str">
        <f t="shared" si="0"/>
        <v>kids</v>
      </c>
      <c r="K8" t="str">
        <f t="shared" si="1"/>
        <v>0.009</v>
      </c>
      <c r="L8" t="str">
        <f t="shared" si="2"/>
        <v>(978362.538)</v>
      </c>
    </row>
    <row r="9" spans="1:12" x14ac:dyDescent="0.25">
      <c r="A9">
        <f>[3]estimates!A9</f>
        <v>7</v>
      </c>
      <c r="B9" t="str">
        <f>[3]estimates!B9</f>
        <v>betaBar</v>
      </c>
      <c r="C9" t="str">
        <f>[3]estimates!C9</f>
        <v>sizeNorm</v>
      </c>
      <c r="D9">
        <f>[3]estimates!D9</f>
        <v>-0.30579967145835929</v>
      </c>
      <c r="E9">
        <f>[3]estimates!E9</f>
        <v>0.685205647840611</v>
      </c>
      <c r="F9">
        <f>[3]estimates!F9</f>
        <v>-0.44628889505226738</v>
      </c>
      <c r="G9">
        <f>[3]estimates!G9</f>
        <v>0</v>
      </c>
      <c r="I9" t="str">
        <f t="shared" si="0"/>
        <v>betaBar</v>
      </c>
      <c r="J9" t="str">
        <f t="shared" si="0"/>
        <v>sizeNorm</v>
      </c>
      <c r="K9" t="str">
        <f t="shared" si="1"/>
        <v>-0.306</v>
      </c>
      <c r="L9" t="str">
        <f t="shared" si="2"/>
        <v>(0.685)</v>
      </c>
    </row>
    <row r="10" spans="1:12" x14ac:dyDescent="0.25">
      <c r="A10">
        <f>[3]estimates!A10</f>
        <v>8</v>
      </c>
      <c r="B10" t="str">
        <f>[3]estimates!B10</f>
        <v>betaBar</v>
      </c>
      <c r="C10" t="str">
        <f>[3]estimates!C10</f>
        <v>discount</v>
      </c>
      <c r="D10">
        <f>[3]estimates!D10</f>
        <v>6.9344731567769144E-2</v>
      </c>
      <c r="E10">
        <f>[3]estimates!E10</f>
        <v>5.3800368553270417</v>
      </c>
      <c r="F10">
        <f>[3]estimates!F10</f>
        <v>1.288926701294016E-2</v>
      </c>
      <c r="G10">
        <f>[3]estimates!G10</f>
        <v>0</v>
      </c>
      <c r="I10" t="str">
        <f t="shared" si="0"/>
        <v>betaBar</v>
      </c>
      <c r="J10" t="str">
        <f t="shared" si="0"/>
        <v>discount</v>
      </c>
      <c r="K10" t="str">
        <f t="shared" si="1"/>
        <v>0.069</v>
      </c>
      <c r="L10" t="str">
        <f t="shared" si="2"/>
        <v>(5.380)</v>
      </c>
    </row>
    <row r="11" spans="1:12" x14ac:dyDescent="0.25">
      <c r="A11">
        <f>[3]estimates!A11</f>
        <v>9</v>
      </c>
      <c r="B11" t="str">
        <f>[3]estimates!B11</f>
        <v>betaBar</v>
      </c>
      <c r="C11" t="str">
        <f>[3]estimates!C11</f>
        <v>familypack</v>
      </c>
      <c r="D11">
        <f>[3]estimates!D11</f>
        <v>3.4528873901660297E-2</v>
      </c>
      <c r="E11">
        <f>[3]estimates!E11</f>
        <v>0.61960799128462707</v>
      </c>
      <c r="F11">
        <f>[3]estimates!F11</f>
        <v>5.5726966706920497E-2</v>
      </c>
      <c r="G11">
        <f>[3]estimates!G11</f>
        <v>0</v>
      </c>
      <c r="I11" t="str">
        <f t="shared" si="0"/>
        <v>betaBar</v>
      </c>
      <c r="J11" t="str">
        <f t="shared" si="0"/>
        <v>familypack</v>
      </c>
      <c r="K11" t="str">
        <f t="shared" si="1"/>
        <v>0.035</v>
      </c>
      <c r="L11" t="str">
        <f t="shared" si="2"/>
        <v>(0.620)</v>
      </c>
    </row>
    <row r="12" spans="1:12" x14ac:dyDescent="0.25">
      <c r="A12">
        <f>[3]estimates!A12</f>
        <v>10</v>
      </c>
      <c r="B12" t="str">
        <f>[3]estimates!B12</f>
        <v>betaBar</v>
      </c>
      <c r="C12" t="str">
        <f>[3]estimates!C12</f>
        <v>priceperoz</v>
      </c>
      <c r="D12">
        <f>[3]estimates!D12</f>
        <v>-17.641317720314991</v>
      </c>
      <c r="E12">
        <f>[3]estimates!E12</f>
        <v>55.465923780987062</v>
      </c>
      <c r="F12">
        <f>[3]estimates!F12</f>
        <v>-0.31805686298444358</v>
      </c>
      <c r="G12">
        <f>[3]estimates!G12</f>
        <v>0</v>
      </c>
      <c r="I12" t="str">
        <f t="shared" si="0"/>
        <v>betaBar</v>
      </c>
      <c r="J12" t="str">
        <f t="shared" si="0"/>
        <v>priceperoz</v>
      </c>
      <c r="K12" t="str">
        <f t="shared" si="1"/>
        <v>-17.641</v>
      </c>
      <c r="L12" t="str">
        <f t="shared" si="2"/>
        <v>(55.466)</v>
      </c>
    </row>
    <row r="13" spans="1:12" x14ac:dyDescent="0.25">
      <c r="A13">
        <f>[3]estimates!A13</f>
        <v>11</v>
      </c>
      <c r="B13" t="str">
        <f>[3]estimates!B13</f>
        <v>betaU</v>
      </c>
      <c r="C13" t="str">
        <f>[3]estimates!C13</f>
        <v>brand_Aquafresh</v>
      </c>
      <c r="D13">
        <f>[3]estimates!D13</f>
        <v>-4.0254811122057074E-3</v>
      </c>
      <c r="E13">
        <f>[3]estimates!E13</f>
        <v>39.073722862044043</v>
      </c>
      <c r="F13">
        <f>[3]estimates!F13</f>
        <v>-1.030227175029701E-4</v>
      </c>
      <c r="G13">
        <f>[3]estimates!G13</f>
        <v>0</v>
      </c>
      <c r="I13" t="str">
        <f t="shared" si="0"/>
        <v>betaU</v>
      </c>
      <c r="J13" t="str">
        <f t="shared" si="0"/>
        <v>brand_Aquafresh</v>
      </c>
      <c r="K13" t="str">
        <f t="shared" si="1"/>
        <v>-0.004</v>
      </c>
      <c r="L13" t="str">
        <f t="shared" si="2"/>
        <v>(39.074)</v>
      </c>
    </row>
    <row r="14" spans="1:12" x14ac:dyDescent="0.25">
      <c r="A14">
        <f>[3]estimates!A14</f>
        <v>12</v>
      </c>
      <c r="B14" t="str">
        <f>[3]estimates!B14</f>
        <v>betaU</v>
      </c>
      <c r="C14" t="str">
        <f>[3]estimates!C14</f>
        <v>brand_Colgate</v>
      </c>
      <c r="D14">
        <f>[3]estimates!D14</f>
        <v>3.3602559813034109E-3</v>
      </c>
      <c r="E14">
        <f>[3]estimates!E14</f>
        <v>2.8694225011022261</v>
      </c>
      <c r="F14">
        <f>[3]estimates!F14</f>
        <v>1.171056538384516E-3</v>
      </c>
      <c r="G14">
        <f>[3]estimates!G14</f>
        <v>0</v>
      </c>
      <c r="I14" t="str">
        <f t="shared" si="0"/>
        <v>betaU</v>
      </c>
      <c r="J14" t="str">
        <f t="shared" si="0"/>
        <v>brand_Colgate</v>
      </c>
      <c r="K14" t="str">
        <f t="shared" si="1"/>
        <v>0.003</v>
      </c>
      <c r="L14" t="str">
        <f t="shared" si="2"/>
        <v>(2.869)</v>
      </c>
    </row>
    <row r="15" spans="1:12" x14ac:dyDescent="0.25">
      <c r="A15">
        <f>[3]estimates!A15</f>
        <v>13</v>
      </c>
      <c r="B15" t="str">
        <f>[3]estimates!B15</f>
        <v>betaU</v>
      </c>
      <c r="C15" t="str">
        <f>[3]estimates!C15</f>
        <v>brand_Sensodyne</v>
      </c>
      <c r="D15">
        <f>[3]estimates!D15</f>
        <v>8.3384976863815241E-2</v>
      </c>
      <c r="E15">
        <f>[3]estimates!E15</f>
        <v>80.8485474738454</v>
      </c>
      <c r="F15">
        <f>[3]estimates!F15</f>
        <v>1.0313726030859169E-3</v>
      </c>
      <c r="G15">
        <f>[3]estimates!G15</f>
        <v>0</v>
      </c>
      <c r="I15" t="str">
        <f t="shared" si="0"/>
        <v>betaU</v>
      </c>
      <c r="J15" t="str">
        <f t="shared" si="0"/>
        <v>brand_Sensodyne</v>
      </c>
      <c r="K15" t="str">
        <f t="shared" si="1"/>
        <v>0.083</v>
      </c>
      <c r="L15" t="str">
        <f t="shared" si="2"/>
        <v>(80.849)</v>
      </c>
    </row>
    <row r="16" spans="1:12" x14ac:dyDescent="0.25">
      <c r="A16">
        <f>[3]estimates!A16</f>
        <v>14</v>
      </c>
      <c r="B16" t="str">
        <f>[3]estimates!B16</f>
        <v>betaU</v>
      </c>
      <c r="C16" t="str">
        <f>[3]estimates!C16</f>
        <v>mint</v>
      </c>
      <c r="D16">
        <f>[3]estimates!D16</f>
        <v>-0.78073006072907325</v>
      </c>
      <c r="E16">
        <f>[3]estimates!E16</f>
        <v>832928.39161457249</v>
      </c>
      <c r="F16">
        <f>[3]estimates!F16</f>
        <v>-9.3733155045379536E-7</v>
      </c>
      <c r="G16">
        <f>[3]estimates!G16</f>
        <v>0</v>
      </c>
      <c r="I16" t="str">
        <f t="shared" si="0"/>
        <v>betaU</v>
      </c>
      <c r="J16" t="str">
        <f t="shared" si="0"/>
        <v>mint</v>
      </c>
      <c r="K16" t="str">
        <f t="shared" si="1"/>
        <v>-0.781</v>
      </c>
      <c r="L16" t="str">
        <f t="shared" si="2"/>
        <v>(832928.392)</v>
      </c>
    </row>
    <row r="17" spans="1:12" x14ac:dyDescent="0.25">
      <c r="A17">
        <f>[3]estimates!A17</f>
        <v>15</v>
      </c>
      <c r="B17" t="str">
        <f>[3]estimates!B17</f>
        <v>betaU</v>
      </c>
      <c r="C17" t="str">
        <f>[3]estimates!C17</f>
        <v>white</v>
      </c>
      <c r="D17">
        <f>[3]estimates!D17</f>
        <v>1.9094561377100349E-3</v>
      </c>
      <c r="E17">
        <f>[3]estimates!E17</f>
        <v>66.018810146400511</v>
      </c>
      <c r="F17">
        <f>[3]estimates!F17</f>
        <v>2.8922910508015919E-5</v>
      </c>
      <c r="G17">
        <f>[3]estimates!G17</f>
        <v>0</v>
      </c>
      <c r="I17" t="str">
        <f t="shared" si="0"/>
        <v>betaU</v>
      </c>
      <c r="J17" t="str">
        <f t="shared" si="0"/>
        <v>white</v>
      </c>
      <c r="K17" t="str">
        <f t="shared" si="1"/>
        <v>0.002</v>
      </c>
      <c r="L17" t="str">
        <f t="shared" si="2"/>
        <v>(66.019)</v>
      </c>
    </row>
    <row r="18" spans="1:12" x14ac:dyDescent="0.25">
      <c r="A18">
        <f>[3]estimates!A18</f>
        <v>16</v>
      </c>
      <c r="B18" t="str">
        <f>[3]estimates!B18</f>
        <v>betaU</v>
      </c>
      <c r="C18" t="str">
        <f>[3]estimates!C18</f>
        <v>fluoride</v>
      </c>
      <c r="D18">
        <f>[3]estimates!D18</f>
        <v>-1.542216482334702E-3</v>
      </c>
      <c r="E18">
        <f>[3]estimates!E18</f>
        <v>115.3797987764206</v>
      </c>
      <c r="F18">
        <f>[3]estimates!F18</f>
        <v>-1.336643414782826E-5</v>
      </c>
      <c r="G18">
        <f>[3]estimates!G18</f>
        <v>0</v>
      </c>
      <c r="I18" t="str">
        <f t="shared" si="0"/>
        <v>betaU</v>
      </c>
      <c r="J18" t="str">
        <f t="shared" si="0"/>
        <v>fluoride</v>
      </c>
      <c r="K18" t="str">
        <f t="shared" si="1"/>
        <v>-0.002</v>
      </c>
      <c r="L18" t="str">
        <f t="shared" si="2"/>
        <v>(115.380)</v>
      </c>
    </row>
    <row r="19" spans="1:12" x14ac:dyDescent="0.25">
      <c r="A19">
        <f>[3]estimates!A19</f>
        <v>17</v>
      </c>
      <c r="B19" t="str">
        <f>[3]estimates!B19</f>
        <v>betaU</v>
      </c>
      <c r="C19" t="str">
        <f>[3]estimates!C19</f>
        <v>kids</v>
      </c>
      <c r="D19">
        <f>[3]estimates!D19</f>
        <v>0.64579851102559771</v>
      </c>
      <c r="E19">
        <f>[3]estimates!E19</f>
        <v>887381.44824034488</v>
      </c>
      <c r="F19">
        <f>[3]estimates!F19</f>
        <v>7.2775750755912238E-7</v>
      </c>
      <c r="G19">
        <f>[3]estimates!G19</f>
        <v>0</v>
      </c>
      <c r="I19" t="str">
        <f t="shared" ref="I19:J23" si="3">B19</f>
        <v>betaU</v>
      </c>
      <c r="J19" t="str">
        <f t="shared" si="3"/>
        <v>kids</v>
      </c>
      <c r="K19" t="str">
        <f t="shared" si="1"/>
        <v>0.646</v>
      </c>
      <c r="L19" t="str">
        <f t="shared" si="2"/>
        <v>(887381.448)</v>
      </c>
    </row>
    <row r="20" spans="1:12" x14ac:dyDescent="0.25">
      <c r="A20">
        <f>[3]estimates!A20</f>
        <v>18</v>
      </c>
      <c r="B20" t="str">
        <f>[3]estimates!B20</f>
        <v>betaU</v>
      </c>
      <c r="C20" t="str">
        <f>[3]estimates!C20</f>
        <v>sizeNorm</v>
      </c>
      <c r="D20">
        <f>[3]estimates!D20</f>
        <v>1.915486911209133E-3</v>
      </c>
      <c r="E20">
        <f>[3]estimates!E20</f>
        <v>64.709698252691695</v>
      </c>
      <c r="F20">
        <f>[3]estimates!F20</f>
        <v>2.9601233863417919E-5</v>
      </c>
      <c r="G20">
        <f>[3]estimates!G20</f>
        <v>0</v>
      </c>
      <c r="I20" t="str">
        <f t="shared" si="3"/>
        <v>betaU</v>
      </c>
      <c r="J20" t="str">
        <f t="shared" si="3"/>
        <v>sizeNorm</v>
      </c>
      <c r="K20" t="str">
        <f t="shared" si="1"/>
        <v>0.002</v>
      </c>
      <c r="L20" t="str">
        <f t="shared" si="2"/>
        <v>(64.710)</v>
      </c>
    </row>
    <row r="21" spans="1:12" x14ac:dyDescent="0.25">
      <c r="A21">
        <f>[3]estimates!A21</f>
        <v>19</v>
      </c>
      <c r="B21" t="str">
        <f>[3]estimates!B21</f>
        <v>betaU</v>
      </c>
      <c r="C21" t="str">
        <f>[3]estimates!C21</f>
        <v>discount</v>
      </c>
      <c r="D21">
        <f>[3]estimates!D21</f>
        <v>2.1124112217280042E-2</v>
      </c>
      <c r="E21">
        <f>[3]estimates!E21</f>
        <v>59.827150893634233</v>
      </c>
      <c r="F21">
        <f>[3]estimates!F21</f>
        <v>3.5308571278676261E-4</v>
      </c>
      <c r="G21">
        <f>[3]estimates!G21</f>
        <v>0</v>
      </c>
      <c r="I21" t="str">
        <f t="shared" si="3"/>
        <v>betaU</v>
      </c>
      <c r="J21" t="str">
        <f t="shared" si="3"/>
        <v>discount</v>
      </c>
      <c r="K21" t="str">
        <f t="shared" si="1"/>
        <v>0.021</v>
      </c>
      <c r="L21" t="str">
        <f t="shared" si="2"/>
        <v>(59.827)</v>
      </c>
    </row>
    <row r="22" spans="1:12" x14ac:dyDescent="0.25">
      <c r="A22">
        <f>[3]estimates!A22</f>
        <v>20</v>
      </c>
      <c r="B22" t="str">
        <f>[3]estimates!B22</f>
        <v>betaU</v>
      </c>
      <c r="C22" t="str">
        <f>[3]estimates!C22</f>
        <v>familypack</v>
      </c>
      <c r="D22">
        <f>[3]estimates!D22</f>
        <v>-1.6470603291582589E-3</v>
      </c>
      <c r="E22">
        <f>[3]estimates!E22</f>
        <v>10.72316480453836</v>
      </c>
      <c r="F22">
        <f>[3]estimates!F22</f>
        <v>-1.5359834145803431E-4</v>
      </c>
      <c r="G22">
        <f>[3]estimates!G22</f>
        <v>0</v>
      </c>
      <c r="I22" t="str">
        <f t="shared" si="3"/>
        <v>betaU</v>
      </c>
      <c r="J22" t="str">
        <f t="shared" si="3"/>
        <v>familypack</v>
      </c>
      <c r="K22" t="str">
        <f t="shared" si="1"/>
        <v>-0.002</v>
      </c>
      <c r="L22" t="str">
        <f t="shared" si="2"/>
        <v>(10.723)</v>
      </c>
    </row>
    <row r="23" spans="1:12" x14ac:dyDescent="0.25">
      <c r="A23">
        <f>[3]estimates!A23</f>
        <v>21</v>
      </c>
      <c r="B23" t="str">
        <f>[3]estimates!B23</f>
        <v>betaU</v>
      </c>
      <c r="C23" t="str">
        <f>[3]estimates!C23</f>
        <v>priceperoz</v>
      </c>
      <c r="D23">
        <f>[3]estimates!D23</f>
        <v>5.1685706549779192E-2</v>
      </c>
      <c r="E23">
        <f>[3]estimates!E23</f>
        <v>147.0038027100467</v>
      </c>
      <c r="F23">
        <f>[3]estimates!F23</f>
        <v>3.5159435060142712E-4</v>
      </c>
      <c r="G23">
        <f>[3]estimates!G23</f>
        <v>0</v>
      </c>
      <c r="I23" t="str">
        <f t="shared" si="3"/>
        <v>betaU</v>
      </c>
      <c r="J23" t="str">
        <f t="shared" si="3"/>
        <v>priceperoz</v>
      </c>
      <c r="K23" t="str">
        <f t="shared" si="1"/>
        <v>0.052</v>
      </c>
      <c r="L23" t="str">
        <f t="shared" si="2"/>
        <v>(147.004)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7D728-08C1-4E39-AB77-926E6CF27006}">
  <dimension ref="A1:L23"/>
  <sheetViews>
    <sheetView workbookViewId="0">
      <selection activeCell="E3" sqref="E3"/>
    </sheetView>
  </sheetViews>
  <sheetFormatPr defaultRowHeight="15" x14ac:dyDescent="0.25"/>
  <cols>
    <col min="10" max="10" width="17.140625" customWidth="1"/>
  </cols>
  <sheetData>
    <row r="1" spans="1:12" x14ac:dyDescent="0.25">
      <c r="A1">
        <f>[5]estimates!A1</f>
        <v>0</v>
      </c>
      <c r="B1" t="str">
        <f>[5]estimates!B1</f>
        <v>coeficient</v>
      </c>
      <c r="C1" t="str">
        <f>[5]estimates!C1</f>
        <v>var. name</v>
      </c>
      <c r="D1" t="str">
        <f>[5]estimates!D1</f>
        <v>coefficient</v>
      </c>
      <c r="E1" t="str">
        <f>[5]estimates!E1</f>
        <v>s.e.</v>
      </c>
      <c r="F1" t="str">
        <f>[5]estimates!F1</f>
        <v>t-stat</v>
      </c>
      <c r="G1" t="str">
        <f>[5]estimates!G1</f>
        <v>sig</v>
      </c>
      <c r="I1" t="s">
        <v>0</v>
      </c>
      <c r="J1" t="s">
        <v>1</v>
      </c>
      <c r="K1" t="s">
        <v>2</v>
      </c>
      <c r="L1" t="s">
        <v>3</v>
      </c>
    </row>
    <row r="2" spans="1:12" x14ac:dyDescent="0.25">
      <c r="A2">
        <f>[5]estimates!A2</f>
        <v>0</v>
      </c>
      <c r="B2" t="str">
        <f>[5]estimates!B2</f>
        <v>betaBar</v>
      </c>
      <c r="C2" t="str">
        <f>[5]estimates!C2</f>
        <v>brand_Aquafresh</v>
      </c>
      <c r="D2">
        <f>[5]estimates!D2</f>
        <v>0.24396503437991299</v>
      </c>
      <c r="E2">
        <f>[5]estimates!E2</f>
        <v>0.24214994451561769</v>
      </c>
      <c r="F2">
        <f>[5]estimates!F2</f>
        <v>1.0074957269468969</v>
      </c>
      <c r="G2">
        <f>[5]estimates!G2</f>
        <v>0</v>
      </c>
      <c r="I2" t="str">
        <f>B2</f>
        <v>betaBar</v>
      </c>
      <c r="J2" t="str">
        <f>C2</f>
        <v>brand_Aquafresh</v>
      </c>
      <c r="K2" t="str">
        <f>TEXT(D2,"0.000")&amp;IF(G2&lt;&gt;0,G2,"")</f>
        <v>0.244</v>
      </c>
      <c r="L2" t="str">
        <f>"("&amp;TEXT(E2,"0.000")&amp;")"</f>
        <v>(0.242)</v>
      </c>
    </row>
    <row r="3" spans="1:12" x14ac:dyDescent="0.25">
      <c r="A3">
        <f>[5]estimates!A3</f>
        <v>1</v>
      </c>
      <c r="B3" t="str">
        <f>[5]estimates!B3</f>
        <v>betaBar</v>
      </c>
      <c r="C3" t="str">
        <f>[5]estimates!C3</f>
        <v>brand_Colgate</v>
      </c>
      <c r="D3">
        <f>[5]estimates!D3</f>
        <v>0.200050210670175</v>
      </c>
      <c r="E3">
        <f>[5]estimates!E3</f>
        <v>0.18852814946452101</v>
      </c>
      <c r="F3">
        <f>[5]estimates!F3</f>
        <v>1.0611158664548519</v>
      </c>
      <c r="G3">
        <f>[5]estimates!G3</f>
        <v>0</v>
      </c>
      <c r="I3" t="str">
        <f t="shared" ref="I3:J18" si="0">B3</f>
        <v>betaBar</v>
      </c>
      <c r="J3" t="str">
        <f t="shared" si="0"/>
        <v>brand_Colgate</v>
      </c>
      <c r="K3" t="str">
        <f t="shared" ref="K3:K23" si="1">TEXT(D3,"0.000")&amp;IF(G3&lt;&gt;0,G3,"")</f>
        <v>0.200</v>
      </c>
      <c r="L3" t="str">
        <f t="shared" ref="L3:L23" si="2">"("&amp;TEXT(E3,"0.000")&amp;")"</f>
        <v>(0.189)</v>
      </c>
    </row>
    <row r="4" spans="1:12" x14ac:dyDescent="0.25">
      <c r="A4">
        <f>[5]estimates!A4</f>
        <v>2</v>
      </c>
      <c r="B4" t="str">
        <f>[5]estimates!B4</f>
        <v>betaBar</v>
      </c>
      <c r="C4" t="str">
        <f>[5]estimates!C4</f>
        <v>brand_Sensodyne</v>
      </c>
      <c r="D4">
        <f>[5]estimates!D4</f>
        <v>18.358306400781139</v>
      </c>
      <c r="E4">
        <f>[5]estimates!E4</f>
        <v>0.48546977571268057</v>
      </c>
      <c r="F4">
        <f>[5]estimates!F4</f>
        <v>37.8155496371133</v>
      </c>
      <c r="G4" t="str">
        <f>[5]estimates!G4</f>
        <v>***</v>
      </c>
      <c r="I4" t="str">
        <f t="shared" si="0"/>
        <v>betaBar</v>
      </c>
      <c r="J4" t="str">
        <f t="shared" si="0"/>
        <v>brand_Sensodyne</v>
      </c>
      <c r="K4" t="str">
        <f t="shared" si="1"/>
        <v>18.358***</v>
      </c>
      <c r="L4" t="str">
        <f t="shared" si="2"/>
        <v>(0.485)</v>
      </c>
    </row>
    <row r="5" spans="1:12" x14ac:dyDescent="0.25">
      <c r="A5">
        <f>[5]estimates!A5</f>
        <v>3</v>
      </c>
      <c r="B5" t="str">
        <f>[5]estimates!B5</f>
        <v>betaBar</v>
      </c>
      <c r="C5" t="str">
        <f>[5]estimates!C5</f>
        <v>mint</v>
      </c>
      <c r="D5">
        <f>[5]estimates!D5</f>
        <v>30.690558361957049</v>
      </c>
      <c r="E5">
        <f>[5]estimates!E5</f>
        <v>0.28891783268586763</v>
      </c>
      <c r="F5">
        <f>[5]estimates!F5</f>
        <v>106.2259053954833</v>
      </c>
      <c r="G5" t="str">
        <f>[5]estimates!G5</f>
        <v>***</v>
      </c>
      <c r="I5" t="str">
        <f t="shared" si="0"/>
        <v>betaBar</v>
      </c>
      <c r="J5" t="str">
        <f t="shared" si="0"/>
        <v>mint</v>
      </c>
      <c r="K5" t="str">
        <f t="shared" si="1"/>
        <v>30.691***</v>
      </c>
      <c r="L5" t="str">
        <f t="shared" si="2"/>
        <v>(0.289)</v>
      </c>
    </row>
    <row r="6" spans="1:12" x14ac:dyDescent="0.25">
      <c r="A6">
        <f>[5]estimates!A6</f>
        <v>4</v>
      </c>
      <c r="B6" t="str">
        <f>[5]estimates!B6</f>
        <v>betaBar</v>
      </c>
      <c r="C6" t="str">
        <f>[5]estimates!C6</f>
        <v>white</v>
      </c>
      <c r="D6">
        <f>[5]estimates!D6</f>
        <v>17.34502492610935</v>
      </c>
      <c r="E6">
        <f>[5]estimates!E6</f>
        <v>0.152492758945449</v>
      </c>
      <c r="F6">
        <f>[5]estimates!F6</f>
        <v>113.7432691627945</v>
      </c>
      <c r="G6" t="str">
        <f>[5]estimates!G6</f>
        <v>***</v>
      </c>
      <c r="I6" t="str">
        <f t="shared" si="0"/>
        <v>betaBar</v>
      </c>
      <c r="J6" t="str">
        <f t="shared" si="0"/>
        <v>white</v>
      </c>
      <c r="K6" t="str">
        <f t="shared" si="1"/>
        <v>17.345***</v>
      </c>
      <c r="L6" t="str">
        <f t="shared" si="2"/>
        <v>(0.152)</v>
      </c>
    </row>
    <row r="7" spans="1:12" x14ac:dyDescent="0.25">
      <c r="A7">
        <f>[5]estimates!A7</f>
        <v>5</v>
      </c>
      <c r="B7" t="str">
        <f>[5]estimates!B7</f>
        <v>betaBar</v>
      </c>
      <c r="C7" t="str">
        <f>[5]estimates!C7</f>
        <v>fluoride</v>
      </c>
      <c r="D7">
        <f>[5]estimates!D7</f>
        <v>17.101770772882279</v>
      </c>
      <c r="E7">
        <f>[5]estimates!E7</f>
        <v>0.1344398328275988</v>
      </c>
      <c r="F7">
        <f>[5]estimates!F7</f>
        <v>127.2076170669821</v>
      </c>
      <c r="G7" t="str">
        <f>[5]estimates!G7</f>
        <v>***</v>
      </c>
      <c r="I7" t="str">
        <f t="shared" si="0"/>
        <v>betaBar</v>
      </c>
      <c r="J7" t="str">
        <f t="shared" si="0"/>
        <v>fluoride</v>
      </c>
      <c r="K7" t="str">
        <f t="shared" si="1"/>
        <v>17.102***</v>
      </c>
      <c r="L7" t="str">
        <f t="shared" si="2"/>
        <v>(0.134)</v>
      </c>
    </row>
    <row r="8" spans="1:12" x14ac:dyDescent="0.25">
      <c r="A8">
        <f>[5]estimates!A8</f>
        <v>6</v>
      </c>
      <c r="B8" t="str">
        <f>[5]estimates!B8</f>
        <v>betaBar</v>
      </c>
      <c r="C8" t="str">
        <f>[5]estimates!C8</f>
        <v>kids</v>
      </c>
      <c r="D8">
        <f>[5]estimates!D8</f>
        <v>15.446840050488881</v>
      </c>
      <c r="E8">
        <f>[5]estimates!E8</f>
        <v>0.47756236405313529</v>
      </c>
      <c r="F8">
        <f>[5]estimates!F8</f>
        <v>32.345178793800869</v>
      </c>
      <c r="G8" t="str">
        <f>[5]estimates!G8</f>
        <v>***</v>
      </c>
      <c r="I8" t="str">
        <f t="shared" si="0"/>
        <v>betaBar</v>
      </c>
      <c r="J8" t="str">
        <f t="shared" si="0"/>
        <v>kids</v>
      </c>
      <c r="K8" t="str">
        <f t="shared" si="1"/>
        <v>15.447***</v>
      </c>
      <c r="L8" t="str">
        <f t="shared" si="2"/>
        <v>(0.478)</v>
      </c>
    </row>
    <row r="9" spans="1:12" x14ac:dyDescent="0.25">
      <c r="A9">
        <f>[5]estimates!A9</f>
        <v>7</v>
      </c>
      <c r="B9" t="str">
        <f>[5]estimates!B9</f>
        <v>betaBar</v>
      </c>
      <c r="C9" t="str">
        <f>[5]estimates!C9</f>
        <v>sizeNorm</v>
      </c>
      <c r="D9">
        <f>[5]estimates!D9</f>
        <v>-0.40085565836680798</v>
      </c>
      <c r="E9">
        <f>[5]estimates!E9</f>
        <v>0.15730142795652191</v>
      </c>
      <c r="F9">
        <f>[5]estimates!F9</f>
        <v>-2.548328159345155</v>
      </c>
      <c r="G9" t="str">
        <f>[5]estimates!G9</f>
        <v>**</v>
      </c>
      <c r="I9" t="str">
        <f t="shared" si="0"/>
        <v>betaBar</v>
      </c>
      <c r="J9" t="str">
        <f t="shared" si="0"/>
        <v>sizeNorm</v>
      </c>
      <c r="K9" t="str">
        <f t="shared" si="1"/>
        <v>-0.401**</v>
      </c>
      <c r="L9" t="str">
        <f t="shared" si="2"/>
        <v>(0.157)</v>
      </c>
    </row>
    <row r="10" spans="1:12" x14ac:dyDescent="0.25">
      <c r="A10">
        <f>[5]estimates!A10</f>
        <v>8</v>
      </c>
      <c r="B10" t="str">
        <f>[5]estimates!B10</f>
        <v>betaBar</v>
      </c>
      <c r="C10" t="str">
        <f>[5]estimates!C10</f>
        <v>discount</v>
      </c>
      <c r="D10">
        <f>[5]estimates!D10</f>
        <v>-2.872994112068147</v>
      </c>
      <c r="E10">
        <f>[5]estimates!E10</f>
        <v>0.44112734700432088</v>
      </c>
      <c r="F10">
        <f>[5]estimates!F10</f>
        <v>-6.5128451717594498</v>
      </c>
      <c r="G10" t="str">
        <f>[5]estimates!G10</f>
        <v>***</v>
      </c>
      <c r="I10" t="str">
        <f t="shared" si="0"/>
        <v>betaBar</v>
      </c>
      <c r="J10" t="str">
        <f t="shared" si="0"/>
        <v>discount</v>
      </c>
      <c r="K10" t="str">
        <f t="shared" si="1"/>
        <v>-2.873***</v>
      </c>
      <c r="L10" t="str">
        <f t="shared" si="2"/>
        <v>(0.441)</v>
      </c>
    </row>
    <row r="11" spans="1:12" x14ac:dyDescent="0.25">
      <c r="A11">
        <f>[5]estimates!A11</f>
        <v>9</v>
      </c>
      <c r="B11" t="str">
        <f>[5]estimates!B11</f>
        <v>betaBar</v>
      </c>
      <c r="C11" t="str">
        <f>[5]estimates!C11</f>
        <v>familypack</v>
      </c>
      <c r="D11">
        <f>[5]estimates!D11</f>
        <v>-1.0842452095540771</v>
      </c>
      <c r="E11">
        <f>[5]estimates!E11</f>
        <v>0.26174919011927261</v>
      </c>
      <c r="F11">
        <f>[5]estimates!F11</f>
        <v>-4.1423058809084141</v>
      </c>
      <c r="G11" t="str">
        <f>[5]estimates!G11</f>
        <v>***</v>
      </c>
      <c r="I11" t="str">
        <f t="shared" si="0"/>
        <v>betaBar</v>
      </c>
      <c r="J11" t="str">
        <f t="shared" si="0"/>
        <v>familypack</v>
      </c>
      <c r="K11" t="str">
        <f t="shared" si="1"/>
        <v>-1.084***</v>
      </c>
      <c r="L11" t="str">
        <f t="shared" si="2"/>
        <v>(0.262)</v>
      </c>
    </row>
    <row r="12" spans="1:12" x14ac:dyDescent="0.25">
      <c r="A12">
        <f>[5]estimates!A12</f>
        <v>10</v>
      </c>
      <c r="B12" t="str">
        <f>[5]estimates!B12</f>
        <v>betaBar</v>
      </c>
      <c r="C12" t="str">
        <f>[5]estimates!C12</f>
        <v>priceperoz</v>
      </c>
      <c r="D12">
        <f>[5]estimates!D12</f>
        <v>-30.254169930849901</v>
      </c>
      <c r="E12">
        <f>[5]estimates!E12</f>
        <v>3.9253306781564561</v>
      </c>
      <c r="F12">
        <f>[5]estimates!F12</f>
        <v>-7.7074194281789454</v>
      </c>
      <c r="G12" t="str">
        <f>[5]estimates!G12</f>
        <v>***</v>
      </c>
      <c r="I12" t="str">
        <f t="shared" si="0"/>
        <v>betaBar</v>
      </c>
      <c r="J12" t="str">
        <f t="shared" si="0"/>
        <v>priceperoz</v>
      </c>
      <c r="K12" t="str">
        <f t="shared" si="1"/>
        <v>-30.254***</v>
      </c>
      <c r="L12" t="str">
        <f t="shared" si="2"/>
        <v>(3.925)</v>
      </c>
    </row>
    <row r="13" spans="1:12" x14ac:dyDescent="0.25">
      <c r="A13">
        <f>[5]estimates!A13</f>
        <v>11</v>
      </c>
      <c r="B13" t="str">
        <f>[5]estimates!B13</f>
        <v>betaU</v>
      </c>
      <c r="C13" t="str">
        <f>[5]estimates!C13</f>
        <v>brand_Aquafresh</v>
      </c>
      <c r="D13">
        <f>[5]estimates!D13</f>
        <v>-7.0184031322251513E-3</v>
      </c>
      <c r="E13">
        <f>[5]estimates!E13</f>
        <v>0.94011571458468191</v>
      </c>
      <c r="F13">
        <f>[5]estimates!F13</f>
        <v>-7.465467307208767E-3</v>
      </c>
      <c r="G13">
        <f>[5]estimates!G13</f>
        <v>0</v>
      </c>
      <c r="I13" t="str">
        <f t="shared" si="0"/>
        <v>betaU</v>
      </c>
      <c r="J13" t="str">
        <f t="shared" si="0"/>
        <v>brand_Aquafresh</v>
      </c>
      <c r="K13" t="str">
        <f t="shared" si="1"/>
        <v>-0.007</v>
      </c>
      <c r="L13" t="str">
        <f t="shared" si="2"/>
        <v>(0.940)</v>
      </c>
    </row>
    <row r="14" spans="1:12" x14ac:dyDescent="0.25">
      <c r="A14">
        <f>[5]estimates!A14</f>
        <v>12</v>
      </c>
      <c r="B14" t="str">
        <f>[5]estimates!B14</f>
        <v>betaU</v>
      </c>
      <c r="C14" t="str">
        <f>[5]estimates!C14</f>
        <v>brand_Colgate</v>
      </c>
      <c r="D14">
        <f>[5]estimates!D14</f>
        <v>-2.210537913926483E-2</v>
      </c>
      <c r="E14">
        <f>[5]estimates!E14</f>
        <v>1.4074036991680581</v>
      </c>
      <c r="F14">
        <f>[5]estimates!F14</f>
        <v>-1.5706494982450109E-2</v>
      </c>
      <c r="G14">
        <f>[5]estimates!G14</f>
        <v>0</v>
      </c>
      <c r="I14" t="str">
        <f t="shared" si="0"/>
        <v>betaU</v>
      </c>
      <c r="J14" t="str">
        <f t="shared" si="0"/>
        <v>brand_Colgate</v>
      </c>
      <c r="K14" t="str">
        <f t="shared" si="1"/>
        <v>-0.022</v>
      </c>
      <c r="L14" t="str">
        <f t="shared" si="2"/>
        <v>(1.407)</v>
      </c>
    </row>
    <row r="15" spans="1:12" x14ac:dyDescent="0.25">
      <c r="A15">
        <f>[5]estimates!A15</f>
        <v>13</v>
      </c>
      <c r="B15" t="str">
        <f>[5]estimates!B15</f>
        <v>betaU</v>
      </c>
      <c r="C15" t="str">
        <f>[5]estimates!C15</f>
        <v>brand_Sensodyne</v>
      </c>
      <c r="D15">
        <f>[5]estimates!D15</f>
        <v>-0.13646639847607181</v>
      </c>
      <c r="E15">
        <f>[5]estimates!E15</f>
        <v>0.76381418054973715</v>
      </c>
      <c r="F15">
        <f>[5]estimates!F15</f>
        <v>-0.17866439502059689</v>
      </c>
      <c r="G15">
        <f>[5]estimates!G15</f>
        <v>0</v>
      </c>
      <c r="I15" t="str">
        <f t="shared" si="0"/>
        <v>betaU</v>
      </c>
      <c r="J15" t="str">
        <f t="shared" si="0"/>
        <v>brand_Sensodyne</v>
      </c>
      <c r="K15" t="str">
        <f t="shared" si="1"/>
        <v>-0.136</v>
      </c>
      <c r="L15" t="str">
        <f t="shared" si="2"/>
        <v>(0.764)</v>
      </c>
    </row>
    <row r="16" spans="1:12" x14ac:dyDescent="0.25">
      <c r="A16">
        <f>[5]estimates!A16</f>
        <v>14</v>
      </c>
      <c r="B16" t="str">
        <f>[5]estimates!B16</f>
        <v>betaU</v>
      </c>
      <c r="C16" t="str">
        <f>[5]estimates!C16</f>
        <v>mint</v>
      </c>
      <c r="D16">
        <f>[5]estimates!D16</f>
        <v>-1.2212339809578881E-2</v>
      </c>
      <c r="E16">
        <f>[5]estimates!E16</f>
        <v>2.1843671729395302</v>
      </c>
      <c r="F16">
        <f>[5]estimates!F16</f>
        <v>-5.5907907612183089E-3</v>
      </c>
      <c r="G16">
        <f>[5]estimates!G16</f>
        <v>0</v>
      </c>
      <c r="I16" t="str">
        <f t="shared" si="0"/>
        <v>betaU</v>
      </c>
      <c r="J16" t="str">
        <f t="shared" si="0"/>
        <v>mint</v>
      </c>
      <c r="K16" t="str">
        <f t="shared" si="1"/>
        <v>-0.012</v>
      </c>
      <c r="L16" t="str">
        <f t="shared" si="2"/>
        <v>(2.184)</v>
      </c>
    </row>
    <row r="17" spans="1:12" x14ac:dyDescent="0.25">
      <c r="A17">
        <f>[5]estimates!A17</f>
        <v>15</v>
      </c>
      <c r="B17" t="str">
        <f>[5]estimates!B17</f>
        <v>betaU</v>
      </c>
      <c r="C17" t="str">
        <f>[5]estimates!C17</f>
        <v>white</v>
      </c>
      <c r="D17">
        <f>[5]estimates!D17</f>
        <v>5.1367104556991816E-3</v>
      </c>
      <c r="E17">
        <f>[5]estimates!E17</f>
        <v>5.165210202958221</v>
      </c>
      <c r="F17">
        <f>[5]estimates!F17</f>
        <v>9.9448236448485341E-4</v>
      </c>
      <c r="G17">
        <f>[5]estimates!G17</f>
        <v>0</v>
      </c>
      <c r="I17" t="str">
        <f t="shared" si="0"/>
        <v>betaU</v>
      </c>
      <c r="J17" t="str">
        <f t="shared" si="0"/>
        <v>white</v>
      </c>
      <c r="K17" t="str">
        <f t="shared" si="1"/>
        <v>0.005</v>
      </c>
      <c r="L17" t="str">
        <f t="shared" si="2"/>
        <v>(5.165)</v>
      </c>
    </row>
    <row r="18" spans="1:12" x14ac:dyDescent="0.25">
      <c r="A18">
        <f>[5]estimates!A18</f>
        <v>16</v>
      </c>
      <c r="B18" t="str">
        <f>[5]estimates!B18</f>
        <v>betaU</v>
      </c>
      <c r="C18" t="str">
        <f>[5]estimates!C18</f>
        <v>fluoride</v>
      </c>
      <c r="D18">
        <f>[5]estimates!D18</f>
        <v>1.428622459263415E-2</v>
      </c>
      <c r="E18">
        <f>[5]estimates!E18</f>
        <v>2.8641925581917071</v>
      </c>
      <c r="F18">
        <f>[5]estimates!F18</f>
        <v>4.9878715562523789E-3</v>
      </c>
      <c r="G18">
        <f>[5]estimates!G18</f>
        <v>0</v>
      </c>
      <c r="I18" t="str">
        <f t="shared" si="0"/>
        <v>betaU</v>
      </c>
      <c r="J18" t="str">
        <f t="shared" si="0"/>
        <v>fluoride</v>
      </c>
      <c r="K18" t="str">
        <f t="shared" si="1"/>
        <v>0.014</v>
      </c>
      <c r="L18" t="str">
        <f t="shared" si="2"/>
        <v>(2.864)</v>
      </c>
    </row>
    <row r="19" spans="1:12" x14ac:dyDescent="0.25">
      <c r="A19">
        <f>[5]estimates!A19</f>
        <v>17</v>
      </c>
      <c r="B19" t="str">
        <f>[5]estimates!B19</f>
        <v>betaU</v>
      </c>
      <c r="C19" t="str">
        <f>[5]estimates!C19</f>
        <v>kids</v>
      </c>
      <c r="D19">
        <f>[5]estimates!D19</f>
        <v>3.6632683528477823E-2</v>
      </c>
      <c r="E19">
        <f>[5]estimates!E19</f>
        <v>4.5928814345763671</v>
      </c>
      <c r="F19">
        <f>[5]estimates!F19</f>
        <v>7.9759697806909974E-3</v>
      </c>
      <c r="G19">
        <f>[5]estimates!G19</f>
        <v>0</v>
      </c>
      <c r="I19" t="str">
        <f t="shared" ref="I19:J23" si="3">B19</f>
        <v>betaU</v>
      </c>
      <c r="J19" t="str">
        <f t="shared" si="3"/>
        <v>kids</v>
      </c>
      <c r="K19" t="str">
        <f t="shared" si="1"/>
        <v>0.037</v>
      </c>
      <c r="L19" t="str">
        <f t="shared" si="2"/>
        <v>(4.593)</v>
      </c>
    </row>
    <row r="20" spans="1:12" x14ac:dyDescent="0.25">
      <c r="A20">
        <f>[5]estimates!A20</f>
        <v>18</v>
      </c>
      <c r="B20" t="str">
        <f>[5]estimates!B20</f>
        <v>betaU</v>
      </c>
      <c r="C20" t="str">
        <f>[5]estimates!C20</f>
        <v>sizeNorm</v>
      </c>
      <c r="D20">
        <f>[5]estimates!D20</f>
        <v>-9.8997356312511779E-3</v>
      </c>
      <c r="E20">
        <f>[5]estimates!E20</f>
        <v>2.4184369135684149</v>
      </c>
      <c r="F20">
        <f>[5]estimates!F20</f>
        <v>-4.0934438172480891E-3</v>
      </c>
      <c r="G20">
        <f>[5]estimates!G20</f>
        <v>0</v>
      </c>
      <c r="I20" t="str">
        <f t="shared" si="3"/>
        <v>betaU</v>
      </c>
      <c r="J20" t="str">
        <f t="shared" si="3"/>
        <v>sizeNorm</v>
      </c>
      <c r="K20" t="str">
        <f t="shared" si="1"/>
        <v>-0.010</v>
      </c>
      <c r="L20" t="str">
        <f t="shared" si="2"/>
        <v>(2.418)</v>
      </c>
    </row>
    <row r="21" spans="1:12" x14ac:dyDescent="0.25">
      <c r="A21">
        <f>[5]estimates!A21</f>
        <v>19</v>
      </c>
      <c r="B21" t="str">
        <f>[5]estimates!B21</f>
        <v>betaU</v>
      </c>
      <c r="C21" t="str">
        <f>[5]estimates!C21</f>
        <v>discount</v>
      </c>
      <c r="D21">
        <f>[5]estimates!D21</f>
        <v>5.0627233288617991E-2</v>
      </c>
      <c r="E21">
        <f>[5]estimates!E21</f>
        <v>3.8820199080696498</v>
      </c>
      <c r="F21">
        <f>[5]estimates!F21</f>
        <v>1.3041466681656609E-2</v>
      </c>
      <c r="G21">
        <f>[5]estimates!G21</f>
        <v>0</v>
      </c>
      <c r="I21" t="str">
        <f t="shared" si="3"/>
        <v>betaU</v>
      </c>
      <c r="J21" t="str">
        <f t="shared" si="3"/>
        <v>discount</v>
      </c>
      <c r="K21" t="str">
        <f t="shared" si="1"/>
        <v>0.051</v>
      </c>
      <c r="L21" t="str">
        <f t="shared" si="2"/>
        <v>(3.882)</v>
      </c>
    </row>
    <row r="22" spans="1:12" x14ac:dyDescent="0.25">
      <c r="A22">
        <f>[5]estimates!A22</f>
        <v>20</v>
      </c>
      <c r="B22" t="str">
        <f>[5]estimates!B22</f>
        <v>betaU</v>
      </c>
      <c r="C22" t="str">
        <f>[5]estimates!C22</f>
        <v>familypack</v>
      </c>
      <c r="D22">
        <f>[5]estimates!D22</f>
        <v>6.0776265802291018E-3</v>
      </c>
      <c r="E22">
        <f>[5]estimates!E22</f>
        <v>1.5701190521635371</v>
      </c>
      <c r="F22">
        <f>[5]estimates!F22</f>
        <v>3.8708062117038008E-3</v>
      </c>
      <c r="G22">
        <f>[5]estimates!G22</f>
        <v>0</v>
      </c>
      <c r="I22" t="str">
        <f t="shared" si="3"/>
        <v>betaU</v>
      </c>
      <c r="J22" t="str">
        <f t="shared" si="3"/>
        <v>familypack</v>
      </c>
      <c r="K22" t="str">
        <f t="shared" si="1"/>
        <v>0.006</v>
      </c>
      <c r="L22" t="str">
        <f t="shared" si="2"/>
        <v>(1.570)</v>
      </c>
    </row>
    <row r="23" spans="1:12" x14ac:dyDescent="0.25">
      <c r="A23">
        <f>[5]estimates!A23</f>
        <v>21</v>
      </c>
      <c r="B23" t="str">
        <f>[5]estimates!B23</f>
        <v>betaU</v>
      </c>
      <c r="C23" t="str">
        <f>[5]estimates!C23</f>
        <v>priceperoz</v>
      </c>
      <c r="D23">
        <f>[5]estimates!D23</f>
        <v>-0.14330301614818811</v>
      </c>
      <c r="E23">
        <f>[5]estimates!E23</f>
        <v>19.603626238621811</v>
      </c>
      <c r="F23">
        <f>[5]estimates!F23</f>
        <v>-7.3100259311137906E-3</v>
      </c>
      <c r="G23">
        <f>[5]estimates!G23</f>
        <v>0</v>
      </c>
      <c r="I23" t="str">
        <f t="shared" si="3"/>
        <v>betaU</v>
      </c>
      <c r="J23" t="str">
        <f t="shared" si="3"/>
        <v>priceperoz</v>
      </c>
      <c r="K23" t="str">
        <f t="shared" si="1"/>
        <v>-0.143</v>
      </c>
      <c r="L23" t="str">
        <f t="shared" si="2"/>
        <v>(19.604)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DCB352-4426-4B5F-A370-847475F769F7}">
  <dimension ref="A1:L35"/>
  <sheetViews>
    <sheetView topLeftCell="A7" workbookViewId="0">
      <selection activeCell="O30" sqref="O30"/>
    </sheetView>
  </sheetViews>
  <sheetFormatPr defaultRowHeight="15" x14ac:dyDescent="0.25"/>
  <cols>
    <col min="3" max="3" width="17.28515625" customWidth="1"/>
    <col min="10" max="10" width="30.5703125" customWidth="1"/>
  </cols>
  <sheetData>
    <row r="1" spans="1:12" x14ac:dyDescent="0.25">
      <c r="A1">
        <f>[6]estimates!A1</f>
        <v>0</v>
      </c>
      <c r="B1" t="str">
        <f>[6]estimates!B1</f>
        <v>coeficient</v>
      </c>
      <c r="C1" t="str">
        <f>[6]estimates!C1</f>
        <v>var. name</v>
      </c>
      <c r="D1" t="str">
        <f>[6]estimates!D1</f>
        <v>coefficient</v>
      </c>
      <c r="E1" t="str">
        <f>[6]estimates!E1</f>
        <v>s.e.</v>
      </c>
      <c r="F1" t="str">
        <f>[6]estimates!F1</f>
        <v>t-stat</v>
      </c>
      <c r="G1" t="str">
        <f>[6]estimates!G1</f>
        <v>sig</v>
      </c>
      <c r="I1" t="s">
        <v>0</v>
      </c>
      <c r="J1" t="s">
        <v>1</v>
      </c>
      <c r="K1" t="s">
        <v>2</v>
      </c>
      <c r="L1" t="s">
        <v>3</v>
      </c>
    </row>
    <row r="2" spans="1:12" x14ac:dyDescent="0.25">
      <c r="A2">
        <f>[6]estimates!A2</f>
        <v>0</v>
      </c>
      <c r="B2" t="str">
        <f>[6]estimates!B2</f>
        <v>betaBar</v>
      </c>
      <c r="C2" t="str">
        <f>[6]estimates!C2</f>
        <v>brand_Aquafresh</v>
      </c>
      <c r="D2">
        <f>[6]estimates!D2</f>
        <v>-6.1902620616891593</v>
      </c>
      <c r="E2">
        <f>[6]estimates!E2</f>
        <v>4.9791706594288852E-2</v>
      </c>
      <c r="F2">
        <f>[6]estimates!F2</f>
        <v>-124.32315510148</v>
      </c>
      <c r="G2" t="str">
        <f>[6]estimates!G2</f>
        <v>***</v>
      </c>
      <c r="I2" t="str">
        <f>B2</f>
        <v>betaBar</v>
      </c>
      <c r="J2" t="str">
        <f>C2</f>
        <v>brand_Aquafresh</v>
      </c>
      <c r="K2" t="str">
        <f>TEXT(D2,"0.000")&amp;IF(G2&lt;&gt;0,G2,"")</f>
        <v>-6.190***</v>
      </c>
      <c r="L2" t="str">
        <f>"("&amp;TEXT(E2,"0.000")&amp;")"</f>
        <v>(0.050)</v>
      </c>
    </row>
    <row r="3" spans="1:12" x14ac:dyDescent="0.25">
      <c r="A3">
        <f>[6]estimates!A3</f>
        <v>1</v>
      </c>
      <c r="B3" t="str">
        <f>[6]estimates!B3</f>
        <v>betaBar</v>
      </c>
      <c r="C3" t="str">
        <f>[6]estimates!C3</f>
        <v>brand_Colgate</v>
      </c>
      <c r="D3">
        <f>[6]estimates!D3</f>
        <v>7.5836042023067733</v>
      </c>
      <c r="E3">
        <f>[6]estimates!E3</f>
        <v>6.2703211396370459E-2</v>
      </c>
      <c r="F3">
        <f>[6]estimates!F3</f>
        <v>120.94443065073609</v>
      </c>
      <c r="G3" t="str">
        <f>[6]estimates!G3</f>
        <v>***</v>
      </c>
      <c r="I3" t="str">
        <f t="shared" ref="I3:J18" si="0">B3</f>
        <v>betaBar</v>
      </c>
      <c r="J3" t="str">
        <f t="shared" si="0"/>
        <v>brand_Colgate</v>
      </c>
      <c r="K3" t="str">
        <f t="shared" ref="K3:K23" si="1">TEXT(D3,"0.000")&amp;IF(G3&lt;&gt;0,G3,"")</f>
        <v>7.584***</v>
      </c>
      <c r="L3" t="str">
        <f t="shared" ref="L3:L23" si="2">"("&amp;TEXT(E3,"0.000")&amp;")"</f>
        <v>(0.063)</v>
      </c>
    </row>
    <row r="4" spans="1:12" x14ac:dyDescent="0.25">
      <c r="A4">
        <f>[6]estimates!A4</f>
        <v>2</v>
      </c>
      <c r="B4" t="str">
        <f>[6]estimates!B4</f>
        <v>betaBar</v>
      </c>
      <c r="C4" t="str">
        <f>[6]estimates!C4</f>
        <v>brand_Sensodyne</v>
      </c>
      <c r="D4">
        <f>[6]estimates!D4</f>
        <v>-5.5303628836458332</v>
      </c>
      <c r="E4">
        <f>[6]estimates!E4</f>
        <v>3.6017686189665062E-2</v>
      </c>
      <c r="F4">
        <f>[6]estimates!F4</f>
        <v>-153.5457567852518</v>
      </c>
      <c r="G4" t="str">
        <f>[6]estimates!G4</f>
        <v>***</v>
      </c>
      <c r="I4" t="str">
        <f t="shared" si="0"/>
        <v>betaBar</v>
      </c>
      <c r="J4" t="str">
        <f t="shared" si="0"/>
        <v>brand_Sensodyne</v>
      </c>
      <c r="K4" t="str">
        <f t="shared" si="1"/>
        <v>-5.530***</v>
      </c>
      <c r="L4" t="str">
        <f t="shared" si="2"/>
        <v>(0.036)</v>
      </c>
    </row>
    <row r="5" spans="1:12" x14ac:dyDescent="0.25">
      <c r="A5">
        <f>[6]estimates!A5</f>
        <v>3</v>
      </c>
      <c r="B5" t="str">
        <f>[6]estimates!B5</f>
        <v>betaBar</v>
      </c>
      <c r="C5" t="str">
        <f>[6]estimates!C5</f>
        <v>mint</v>
      </c>
      <c r="D5">
        <f>[6]estimates!D5</f>
        <v>1.7655585641360669</v>
      </c>
      <c r="E5">
        <f>[6]estimates!E5</f>
        <v>7.3807183735071946E-2</v>
      </c>
      <c r="F5">
        <f>[6]estimates!F5</f>
        <v>23.921229273202879</v>
      </c>
      <c r="G5" t="str">
        <f>[6]estimates!G5</f>
        <v>***</v>
      </c>
      <c r="I5" t="str">
        <f t="shared" si="0"/>
        <v>betaBar</v>
      </c>
      <c r="J5" t="str">
        <f t="shared" si="0"/>
        <v>mint</v>
      </c>
      <c r="K5" t="str">
        <f t="shared" si="1"/>
        <v>1.766***</v>
      </c>
      <c r="L5" t="str">
        <f t="shared" si="2"/>
        <v>(0.074)</v>
      </c>
    </row>
    <row r="6" spans="1:12" x14ac:dyDescent="0.25">
      <c r="A6">
        <f>[6]estimates!A6</f>
        <v>4</v>
      </c>
      <c r="B6" t="str">
        <f>[6]estimates!B6</f>
        <v>betaBar</v>
      </c>
      <c r="C6" t="str">
        <f>[6]estimates!C6</f>
        <v>white</v>
      </c>
      <c r="D6">
        <f>[6]estimates!D6</f>
        <v>-14.11526463126558</v>
      </c>
      <c r="E6">
        <f>[6]estimates!E6</f>
        <v>4.7136314132167963E-2</v>
      </c>
      <c r="F6">
        <f>[6]estimates!F6</f>
        <v>-299.45626617488722</v>
      </c>
      <c r="G6" t="str">
        <f>[6]estimates!G6</f>
        <v>***</v>
      </c>
      <c r="I6" t="str">
        <f t="shared" si="0"/>
        <v>betaBar</v>
      </c>
      <c r="J6" t="str">
        <f t="shared" si="0"/>
        <v>white</v>
      </c>
      <c r="K6" t="str">
        <f t="shared" si="1"/>
        <v>-14.115***</v>
      </c>
      <c r="L6" t="str">
        <f t="shared" si="2"/>
        <v>(0.047)</v>
      </c>
    </row>
    <row r="7" spans="1:12" x14ac:dyDescent="0.25">
      <c r="A7">
        <f>[6]estimates!A7</f>
        <v>5</v>
      </c>
      <c r="B7" t="str">
        <f>[6]estimates!B7</f>
        <v>betaBar</v>
      </c>
      <c r="C7" t="str">
        <f>[6]estimates!C7</f>
        <v>fluoride</v>
      </c>
      <c r="D7">
        <f>[6]estimates!D7</f>
        <v>-8.3929515292432981</v>
      </c>
      <c r="E7">
        <f>[6]estimates!E7</f>
        <v>2.6138512317904969E-2</v>
      </c>
      <c r="F7">
        <f>[6]estimates!F7</f>
        <v>-321.09522635280581</v>
      </c>
      <c r="G7" t="str">
        <f>[6]estimates!G7</f>
        <v>***</v>
      </c>
      <c r="I7" t="str">
        <f t="shared" si="0"/>
        <v>betaBar</v>
      </c>
      <c r="J7" t="str">
        <f t="shared" si="0"/>
        <v>fluoride</v>
      </c>
      <c r="K7" t="str">
        <f t="shared" si="1"/>
        <v>-8.393***</v>
      </c>
      <c r="L7" t="str">
        <f t="shared" si="2"/>
        <v>(0.026)</v>
      </c>
    </row>
    <row r="8" spans="1:12" x14ac:dyDescent="0.25">
      <c r="A8">
        <f>[6]estimates!A8</f>
        <v>6</v>
      </c>
      <c r="B8" t="str">
        <f>[6]estimates!B8</f>
        <v>betaBar</v>
      </c>
      <c r="C8" t="str">
        <f>[6]estimates!C8</f>
        <v>kids</v>
      </c>
      <c r="D8">
        <f>[6]estimates!D8</f>
        <v>-11.97213196173097</v>
      </c>
      <c r="E8">
        <f>[6]estimates!E8</f>
        <v>0.1843215271143889</v>
      </c>
      <c r="F8">
        <f>[6]estimates!F8</f>
        <v>-64.952434743561639</v>
      </c>
      <c r="G8" t="str">
        <f>[6]estimates!G8</f>
        <v>***</v>
      </c>
      <c r="I8" t="str">
        <f t="shared" si="0"/>
        <v>betaBar</v>
      </c>
      <c r="J8" t="str">
        <f t="shared" si="0"/>
        <v>kids</v>
      </c>
      <c r="K8" t="str">
        <f t="shared" si="1"/>
        <v>-11.972***</v>
      </c>
      <c r="L8" t="str">
        <f t="shared" si="2"/>
        <v>(0.184)</v>
      </c>
    </row>
    <row r="9" spans="1:12" x14ac:dyDescent="0.25">
      <c r="A9">
        <f>[6]estimates!A9</f>
        <v>7</v>
      </c>
      <c r="B9" t="str">
        <f>[6]estimates!B9</f>
        <v>betaBar</v>
      </c>
      <c r="C9" t="str">
        <f>[6]estimates!C9</f>
        <v>sizeNorm</v>
      </c>
      <c r="D9">
        <f>[6]estimates!D9</f>
        <v>-10.91739025503734</v>
      </c>
      <c r="E9">
        <f>[6]estimates!E9</f>
        <v>3.9511852049621883E-2</v>
      </c>
      <c r="F9">
        <f>[6]estimates!F9</f>
        <v>-276.30672035637502</v>
      </c>
      <c r="G9" t="str">
        <f>[6]estimates!G9</f>
        <v>***</v>
      </c>
      <c r="I9" t="str">
        <f t="shared" si="0"/>
        <v>betaBar</v>
      </c>
      <c r="J9" t="str">
        <f t="shared" si="0"/>
        <v>sizeNorm</v>
      </c>
      <c r="K9" t="str">
        <f t="shared" si="1"/>
        <v>-10.917***</v>
      </c>
      <c r="L9" t="str">
        <f t="shared" si="2"/>
        <v>(0.040)</v>
      </c>
    </row>
    <row r="10" spans="1:12" x14ac:dyDescent="0.25">
      <c r="A10">
        <f>[6]estimates!A10</f>
        <v>8</v>
      </c>
      <c r="B10" t="str">
        <f>[6]estimates!B10</f>
        <v>betaBar</v>
      </c>
      <c r="C10" t="str">
        <f>[6]estimates!C10</f>
        <v>discount</v>
      </c>
      <c r="D10">
        <f>[6]estimates!D10</f>
        <v>2.7211578884922138</v>
      </c>
      <c r="E10">
        <f>[6]estimates!E10</f>
        <v>3.6669205598516941E-2</v>
      </c>
      <c r="F10">
        <f>[6]estimates!F10</f>
        <v>74.208258512212481</v>
      </c>
      <c r="G10" t="str">
        <f>[6]estimates!G10</f>
        <v>***</v>
      </c>
      <c r="I10" t="str">
        <f t="shared" si="0"/>
        <v>betaBar</v>
      </c>
      <c r="J10" t="str">
        <f t="shared" si="0"/>
        <v>discount</v>
      </c>
      <c r="K10" t="str">
        <f t="shared" si="1"/>
        <v>2.721***</v>
      </c>
      <c r="L10" t="str">
        <f t="shared" si="2"/>
        <v>(0.037)</v>
      </c>
    </row>
    <row r="11" spans="1:12" x14ac:dyDescent="0.25">
      <c r="A11">
        <f>[6]estimates!A11</f>
        <v>9</v>
      </c>
      <c r="B11" t="str">
        <f>[6]estimates!B11</f>
        <v>betaBar</v>
      </c>
      <c r="C11" t="str">
        <f>[6]estimates!C11</f>
        <v>familypack</v>
      </c>
      <c r="D11">
        <f>[6]estimates!D11</f>
        <v>3.5664080131775782</v>
      </c>
      <c r="E11">
        <f>[6]estimates!E11</f>
        <v>0.1351505535411541</v>
      </c>
      <c r="F11">
        <f>[6]estimates!F11</f>
        <v>26.388408480262619</v>
      </c>
      <c r="G11" t="str">
        <f>[6]estimates!G11</f>
        <v>***</v>
      </c>
      <c r="I11" t="str">
        <f t="shared" si="0"/>
        <v>betaBar</v>
      </c>
      <c r="J11" t="str">
        <f t="shared" si="0"/>
        <v>familypack</v>
      </c>
      <c r="K11" t="str">
        <f t="shared" si="1"/>
        <v>3.566***</v>
      </c>
      <c r="L11" t="str">
        <f t="shared" si="2"/>
        <v>(0.135)</v>
      </c>
    </row>
    <row r="12" spans="1:12" x14ac:dyDescent="0.25">
      <c r="A12">
        <f>[6]estimates!A12</f>
        <v>10</v>
      </c>
      <c r="B12" t="str">
        <f>[6]estimates!B12</f>
        <v>betaBar</v>
      </c>
      <c r="C12" t="str">
        <f>[6]estimates!C12</f>
        <v>priceperoz</v>
      </c>
      <c r="D12">
        <f>[6]estimates!D12</f>
        <v>-45.573582193472802</v>
      </c>
      <c r="E12">
        <f>[6]estimates!E12</f>
        <v>6.7648690193035765E-2</v>
      </c>
      <c r="F12">
        <f>[6]estimates!F12</f>
        <v>-673.68018602323912</v>
      </c>
      <c r="G12" t="str">
        <f>[6]estimates!G12</f>
        <v>***</v>
      </c>
      <c r="I12" t="str">
        <f t="shared" si="0"/>
        <v>betaBar</v>
      </c>
      <c r="J12" t="str">
        <f t="shared" si="0"/>
        <v>priceperoz</v>
      </c>
      <c r="K12" t="str">
        <f t="shared" si="1"/>
        <v>-45.574***</v>
      </c>
      <c r="L12" t="str">
        <f t="shared" si="2"/>
        <v>(0.068)</v>
      </c>
    </row>
    <row r="13" spans="1:12" x14ac:dyDescent="0.25">
      <c r="A13">
        <f>[6]estimates!A13</f>
        <v>11</v>
      </c>
      <c r="B13" t="str">
        <f>[6]estimates!B13</f>
        <v>betaO</v>
      </c>
      <c r="C13" t="str">
        <f>[6]estimates!C13</f>
        <v>priceperoz_inc</v>
      </c>
      <c r="D13">
        <f>[6]estimates!D13</f>
        <v>-3.2482821168247091</v>
      </c>
      <c r="E13">
        <f>[6]estimates!E13</f>
        <v>1.6994831917533311</v>
      </c>
      <c r="F13">
        <f>[6]estimates!F13</f>
        <v>-1.91133524155276</v>
      </c>
      <c r="G13" t="str">
        <f>[6]estimates!G13</f>
        <v>*</v>
      </c>
      <c r="I13" t="str">
        <f t="shared" si="0"/>
        <v>betaO</v>
      </c>
      <c r="J13" t="str">
        <f t="shared" si="0"/>
        <v>priceperoz_inc</v>
      </c>
      <c r="K13" t="str">
        <f t="shared" si="1"/>
        <v>-3.248*</v>
      </c>
      <c r="L13" t="str">
        <f t="shared" si="2"/>
        <v>(1.699)</v>
      </c>
    </row>
    <row r="14" spans="1:12" x14ac:dyDescent="0.25">
      <c r="A14">
        <f>[6]estimates!A14</f>
        <v>12</v>
      </c>
      <c r="B14" t="str">
        <f>[6]estimates!B14</f>
        <v>betaO</v>
      </c>
      <c r="C14" t="str">
        <f>[6]estimates!C14</f>
        <v>discount_inc</v>
      </c>
      <c r="D14">
        <f>[6]estimates!D14</f>
        <v>0.20920548289438021</v>
      </c>
      <c r="E14">
        <f>[6]estimates!E14</f>
        <v>0.43192700245033983</v>
      </c>
      <c r="F14">
        <f>[6]estimates!F14</f>
        <v>0.48435379521898109</v>
      </c>
      <c r="G14">
        <f>[6]estimates!G14</f>
        <v>0</v>
      </c>
      <c r="I14" t="str">
        <f t="shared" si="0"/>
        <v>betaO</v>
      </c>
      <c r="J14" t="str">
        <f t="shared" si="0"/>
        <v>discount_inc</v>
      </c>
      <c r="K14" t="str">
        <f t="shared" si="1"/>
        <v>0.209</v>
      </c>
      <c r="L14" t="str">
        <f t="shared" si="2"/>
        <v>(0.432)</v>
      </c>
    </row>
    <row r="15" spans="1:12" x14ac:dyDescent="0.25">
      <c r="A15">
        <f>[6]estimates!A15</f>
        <v>13</v>
      </c>
      <c r="B15" t="str">
        <f>[6]estimates!B15</f>
        <v>betaO</v>
      </c>
      <c r="C15" t="str">
        <f>[6]estimates!C15</f>
        <v>mint_purchase_InStore</v>
      </c>
      <c r="D15">
        <f>[6]estimates!D15</f>
        <v>-2.229477996849051</v>
      </c>
      <c r="E15">
        <f>[6]estimates!E15</f>
        <v>0.1641013225268258</v>
      </c>
      <c r="F15">
        <f>[6]estimates!F15</f>
        <v>-13.585984332847749</v>
      </c>
      <c r="G15" t="str">
        <f>[6]estimates!G15</f>
        <v>***</v>
      </c>
      <c r="I15" t="str">
        <f t="shared" si="0"/>
        <v>betaO</v>
      </c>
      <c r="J15" t="str">
        <f t="shared" si="0"/>
        <v>mint_purchase_InStore</v>
      </c>
      <c r="K15" t="str">
        <f t="shared" si="1"/>
        <v>-2.229***</v>
      </c>
      <c r="L15" t="str">
        <f t="shared" si="2"/>
        <v>(0.164)</v>
      </c>
    </row>
    <row r="16" spans="1:12" x14ac:dyDescent="0.25">
      <c r="A16">
        <f>[6]estimates!A16</f>
        <v>14</v>
      </c>
      <c r="B16" t="str">
        <f>[6]estimates!B16</f>
        <v>betaO</v>
      </c>
      <c r="C16" t="str">
        <f>[6]estimates!C16</f>
        <v>fluoride_purchase_InStore</v>
      </c>
      <c r="D16">
        <f>[6]estimates!D16</f>
        <v>6.0538002005315592</v>
      </c>
      <c r="E16">
        <f>[6]estimates!E16</f>
        <v>3.8674193074841899E-2</v>
      </c>
      <c r="F16">
        <f>[6]estimates!F16</f>
        <v>156.53332931384779</v>
      </c>
      <c r="G16" t="str">
        <f>[6]estimates!G16</f>
        <v>***</v>
      </c>
      <c r="I16" t="str">
        <f t="shared" si="0"/>
        <v>betaO</v>
      </c>
      <c r="J16" t="str">
        <f t="shared" si="0"/>
        <v>fluoride_purchase_InStore</v>
      </c>
      <c r="K16" t="str">
        <f t="shared" si="1"/>
        <v>6.054***</v>
      </c>
      <c r="L16" t="str">
        <f t="shared" si="2"/>
        <v>(0.039)</v>
      </c>
    </row>
    <row r="17" spans="1:12" x14ac:dyDescent="0.25">
      <c r="A17">
        <f>[6]estimates!A17</f>
        <v>15</v>
      </c>
      <c r="B17" t="str">
        <f>[6]estimates!B17</f>
        <v>betaO</v>
      </c>
      <c r="C17" t="str">
        <f>[6]estimates!C17</f>
        <v>kids_purchase_InStore</v>
      </c>
      <c r="D17">
        <f>[6]estimates!D17</f>
        <v>-2.1576249112013342</v>
      </c>
      <c r="E17">
        <f>[6]estimates!E17</f>
        <v>0.32772975663534082</v>
      </c>
      <c r="F17">
        <f>[6]estimates!F17</f>
        <v>-6.5835489988847282</v>
      </c>
      <c r="G17" t="str">
        <f>[6]estimates!G17</f>
        <v>***</v>
      </c>
      <c r="I17" t="str">
        <f t="shared" si="0"/>
        <v>betaO</v>
      </c>
      <c r="J17" t="str">
        <f t="shared" si="0"/>
        <v>kids_purchase_InStore</v>
      </c>
      <c r="K17" t="str">
        <f t="shared" si="1"/>
        <v>-2.158***</v>
      </c>
      <c r="L17" t="str">
        <f t="shared" si="2"/>
        <v>(0.328)</v>
      </c>
    </row>
    <row r="18" spans="1:12" x14ac:dyDescent="0.25">
      <c r="A18">
        <f>[6]estimates!A18</f>
        <v>16</v>
      </c>
      <c r="B18" t="str">
        <f>[6]estimates!B18</f>
        <v>betaO</v>
      </c>
      <c r="C18" t="str">
        <f>[6]estimates!C18</f>
        <v>sizeNorm_purchase_InStore</v>
      </c>
      <c r="D18">
        <f>[6]estimates!D18</f>
        <v>-6.5465611352582487</v>
      </c>
      <c r="E18">
        <f>[6]estimates!E18</f>
        <v>0.1166750560267083</v>
      </c>
      <c r="F18">
        <f>[6]estimates!F18</f>
        <v>-56.109346403567741</v>
      </c>
      <c r="G18" t="str">
        <f>[6]estimates!G18</f>
        <v>***</v>
      </c>
      <c r="I18" t="str">
        <f t="shared" si="0"/>
        <v>betaO</v>
      </c>
      <c r="J18" t="str">
        <f t="shared" si="0"/>
        <v>sizeNorm_purchase_InStore</v>
      </c>
      <c r="K18" t="str">
        <f t="shared" si="1"/>
        <v>-6.547***</v>
      </c>
      <c r="L18" t="str">
        <f t="shared" si="2"/>
        <v>(0.117)</v>
      </c>
    </row>
    <row r="19" spans="1:12" x14ac:dyDescent="0.25">
      <c r="A19">
        <f>[6]estimates!A19</f>
        <v>17</v>
      </c>
      <c r="B19" t="str">
        <f>[6]estimates!B19</f>
        <v>betaO</v>
      </c>
      <c r="C19" t="str">
        <f>[6]estimates!C19</f>
        <v>discount_purchase_InStore</v>
      </c>
      <c r="D19">
        <f>[6]estimates!D19</f>
        <v>1.3410676885366639</v>
      </c>
      <c r="E19">
        <f>[6]estimates!E19</f>
        <v>0.12605438916370659</v>
      </c>
      <c r="F19">
        <f>[6]estimates!F19</f>
        <v>10.638802007877899</v>
      </c>
      <c r="G19" t="str">
        <f>[6]estimates!G19</f>
        <v>***</v>
      </c>
      <c r="I19" t="str">
        <f t="shared" ref="I19:J23" si="3">B19</f>
        <v>betaO</v>
      </c>
      <c r="J19" t="str">
        <f t="shared" si="3"/>
        <v>discount_purchase_InStore</v>
      </c>
      <c r="K19" t="str">
        <f t="shared" si="1"/>
        <v>1.341***</v>
      </c>
      <c r="L19" t="str">
        <f t="shared" si="2"/>
        <v>(0.126)</v>
      </c>
    </row>
    <row r="20" spans="1:12" x14ac:dyDescent="0.25">
      <c r="A20">
        <f>[6]estimates!A20</f>
        <v>18</v>
      </c>
      <c r="B20" t="str">
        <f>[6]estimates!B20</f>
        <v>betaO</v>
      </c>
      <c r="C20" t="str">
        <f>[6]estimates!C20</f>
        <v>brand_Aquafresh_ed_HighSchool</v>
      </c>
      <c r="D20">
        <f>[6]estimates!D20</f>
        <v>1.3272046856266351</v>
      </c>
      <c r="E20">
        <f>[6]estimates!E20</f>
        <v>0.3956954632631855</v>
      </c>
      <c r="F20">
        <f>[6]estimates!F20</f>
        <v>3.3541063996073239</v>
      </c>
      <c r="G20" t="str">
        <f>[6]estimates!G20</f>
        <v>***</v>
      </c>
      <c r="I20" t="str">
        <f t="shared" si="3"/>
        <v>betaO</v>
      </c>
      <c r="J20" t="str">
        <f t="shared" si="3"/>
        <v>brand_Aquafresh_ed_HighSchool</v>
      </c>
      <c r="K20" t="str">
        <f t="shared" si="1"/>
        <v>1.327***</v>
      </c>
      <c r="L20" t="str">
        <f t="shared" si="2"/>
        <v>(0.396)</v>
      </c>
    </row>
    <row r="21" spans="1:12" x14ac:dyDescent="0.25">
      <c r="A21">
        <f>[6]estimates!A21</f>
        <v>19</v>
      </c>
      <c r="B21" t="str">
        <f>[6]estimates!B21</f>
        <v>betaO</v>
      </c>
      <c r="C21" t="str">
        <f>[6]estimates!C21</f>
        <v>brand_Sensodyne_ed_HighSchool</v>
      </c>
      <c r="D21">
        <f>[6]estimates!D21</f>
        <v>-0.86157286658450949</v>
      </c>
      <c r="E21">
        <f>[6]estimates!E21</f>
        <v>0.48278499332388553</v>
      </c>
      <c r="F21">
        <f>[6]estimates!F21</f>
        <v>-1.784589161839393</v>
      </c>
      <c r="G21" t="str">
        <f>[6]estimates!G21</f>
        <v>*</v>
      </c>
      <c r="I21" t="str">
        <f t="shared" si="3"/>
        <v>betaO</v>
      </c>
      <c r="J21" t="str">
        <f t="shared" si="3"/>
        <v>brand_Sensodyne_ed_HighSchool</v>
      </c>
      <c r="K21" t="str">
        <f t="shared" si="1"/>
        <v>-0.862*</v>
      </c>
      <c r="L21" t="str">
        <f t="shared" si="2"/>
        <v>(0.483)</v>
      </c>
    </row>
    <row r="22" spans="1:12" x14ac:dyDescent="0.25">
      <c r="A22">
        <f>[6]estimates!A22</f>
        <v>20</v>
      </c>
      <c r="B22" t="str">
        <f>[6]estimates!B22</f>
        <v>betaO</v>
      </c>
      <c r="C22" t="str">
        <f>[6]estimates!C22</f>
        <v>white_ed_HighSchool</v>
      </c>
      <c r="D22">
        <f>[6]estimates!D22</f>
        <v>-0.36817278512641421</v>
      </c>
      <c r="E22">
        <f>[6]estimates!E22</f>
        <v>0.65186131412370474</v>
      </c>
      <c r="F22">
        <f>[6]estimates!F22</f>
        <v>-0.56480232397492069</v>
      </c>
      <c r="G22">
        <f>[6]estimates!G22</f>
        <v>0</v>
      </c>
      <c r="I22" t="str">
        <f t="shared" si="3"/>
        <v>betaO</v>
      </c>
      <c r="J22" t="str">
        <f t="shared" si="3"/>
        <v>white_ed_HighSchool</v>
      </c>
      <c r="K22" t="str">
        <f t="shared" si="1"/>
        <v>-0.368</v>
      </c>
      <c r="L22" t="str">
        <f t="shared" si="2"/>
        <v>(0.652)</v>
      </c>
    </row>
    <row r="23" spans="1:12" x14ac:dyDescent="0.25">
      <c r="A23">
        <f>[6]estimates!A23</f>
        <v>21</v>
      </c>
      <c r="B23" t="str">
        <f>[6]estimates!B23</f>
        <v>betaO</v>
      </c>
      <c r="C23" t="str">
        <f>[6]estimates!C23</f>
        <v>fluoride_ed_HighSchool</v>
      </c>
      <c r="D23">
        <f>[6]estimates!D23</f>
        <v>-0.16925946250736501</v>
      </c>
      <c r="E23">
        <f>[6]estimates!E23</f>
        <v>0.32589767387859758</v>
      </c>
      <c r="F23">
        <f>[6]estimates!F23</f>
        <v>-0.51936382513247692</v>
      </c>
      <c r="G23">
        <f>[6]estimates!G23</f>
        <v>0</v>
      </c>
      <c r="I23" t="str">
        <f t="shared" si="3"/>
        <v>betaO</v>
      </c>
      <c r="J23" t="str">
        <f t="shared" si="3"/>
        <v>fluoride_ed_HighSchool</v>
      </c>
      <c r="K23" t="str">
        <f t="shared" si="1"/>
        <v>-0.169</v>
      </c>
      <c r="L23" t="str">
        <f t="shared" si="2"/>
        <v>(0.326)</v>
      </c>
    </row>
    <row r="24" spans="1:12" x14ac:dyDescent="0.25">
      <c r="A24">
        <f>[6]estimates!A24</f>
        <v>22</v>
      </c>
      <c r="B24" t="str">
        <f>[6]estimates!B24</f>
        <v>betaO</v>
      </c>
      <c r="C24" t="str">
        <f>[6]estimates!C24</f>
        <v>sizeNorm_ed_HighSchool</v>
      </c>
      <c r="D24">
        <f>[6]estimates!D24</f>
        <v>-0.1013840461851527</v>
      </c>
      <c r="E24">
        <f>[6]estimates!E24</f>
        <v>0.5045590259679944</v>
      </c>
      <c r="F24">
        <f>[6]estimates!F24</f>
        <v>-0.2009359479609899</v>
      </c>
      <c r="G24">
        <f>[6]estimates!G24</f>
        <v>0</v>
      </c>
      <c r="I24" t="str">
        <f t="shared" ref="I24:I35" si="4">B24</f>
        <v>betaO</v>
      </c>
      <c r="J24" t="str">
        <f t="shared" ref="J24:J35" si="5">C24</f>
        <v>sizeNorm_ed_HighSchool</v>
      </c>
      <c r="K24" t="str">
        <f t="shared" ref="K24:K35" si="6">TEXT(D24,"0.000")&amp;IF(G24&lt;&gt;0,G24,"")</f>
        <v>-0.101</v>
      </c>
      <c r="L24" t="str">
        <f t="shared" ref="L24:L35" si="7">"("&amp;TEXT(E24,"0.000")&amp;")"</f>
        <v>(0.505)</v>
      </c>
    </row>
    <row r="25" spans="1:12" x14ac:dyDescent="0.25">
      <c r="A25">
        <f>[6]estimates!A25</f>
        <v>23</v>
      </c>
      <c r="B25" t="str">
        <f>[6]estimates!B25</f>
        <v>betaU</v>
      </c>
      <c r="C25" t="str">
        <f>[6]estimates!C25</f>
        <v>brand_Aquafresh</v>
      </c>
      <c r="D25">
        <f>[6]estimates!D25</f>
        <v>-5.913292123100133</v>
      </c>
      <c r="E25">
        <f>[6]estimates!E25</f>
        <v>1.9631640205924832E-2</v>
      </c>
      <c r="F25">
        <f>[6]estimates!F25</f>
        <v>-301.21233178038278</v>
      </c>
      <c r="G25" t="str">
        <f>[6]estimates!G25</f>
        <v>***</v>
      </c>
      <c r="I25" t="str">
        <f t="shared" si="4"/>
        <v>betaU</v>
      </c>
      <c r="J25" t="str">
        <f t="shared" si="5"/>
        <v>brand_Aquafresh</v>
      </c>
      <c r="K25" t="str">
        <f t="shared" si="6"/>
        <v>-5.913***</v>
      </c>
      <c r="L25" t="str">
        <f t="shared" si="7"/>
        <v>(0.020)</v>
      </c>
    </row>
    <row r="26" spans="1:12" x14ac:dyDescent="0.25">
      <c r="A26">
        <f>[6]estimates!A26</f>
        <v>24</v>
      </c>
      <c r="B26" t="str">
        <f>[6]estimates!B26</f>
        <v>betaU</v>
      </c>
      <c r="C26" t="str">
        <f>[6]estimates!C26</f>
        <v>brand_Colgate</v>
      </c>
      <c r="D26">
        <f>[6]estimates!D26</f>
        <v>6.6091418743618036</v>
      </c>
      <c r="E26">
        <f>[6]estimates!E26</f>
        <v>0.355057119857493</v>
      </c>
      <c r="F26">
        <f>[6]estimates!F26</f>
        <v>18.614305993960841</v>
      </c>
      <c r="G26" t="str">
        <f>[6]estimates!G26</f>
        <v>***</v>
      </c>
      <c r="I26" t="str">
        <f t="shared" si="4"/>
        <v>betaU</v>
      </c>
      <c r="J26" t="str">
        <f t="shared" si="5"/>
        <v>brand_Colgate</v>
      </c>
      <c r="K26" t="str">
        <f t="shared" si="6"/>
        <v>6.609***</v>
      </c>
      <c r="L26" t="str">
        <f t="shared" si="7"/>
        <v>(0.355)</v>
      </c>
    </row>
    <row r="27" spans="1:12" x14ac:dyDescent="0.25">
      <c r="A27">
        <f>[6]estimates!A27</f>
        <v>25</v>
      </c>
      <c r="B27" t="str">
        <f>[6]estimates!B27</f>
        <v>betaU</v>
      </c>
      <c r="C27" t="str">
        <f>[6]estimates!C27</f>
        <v>brand_Sensodyne</v>
      </c>
      <c r="D27">
        <f>[6]estimates!D27</f>
        <v>6.5581052155775943</v>
      </c>
      <c r="E27">
        <f>[6]estimates!E27</f>
        <v>1.9652492425759251E-2</v>
      </c>
      <c r="F27">
        <f>[6]estimates!F27</f>
        <v>333.70348521196439</v>
      </c>
      <c r="G27" t="str">
        <f>[6]estimates!G27</f>
        <v>***</v>
      </c>
      <c r="I27" t="str">
        <f t="shared" si="4"/>
        <v>betaU</v>
      </c>
      <c r="J27" t="str">
        <f t="shared" si="5"/>
        <v>brand_Sensodyne</v>
      </c>
      <c r="K27" t="str">
        <f t="shared" si="6"/>
        <v>6.558***</v>
      </c>
      <c r="L27" t="str">
        <f t="shared" si="7"/>
        <v>(0.020)</v>
      </c>
    </row>
    <row r="28" spans="1:12" x14ac:dyDescent="0.25">
      <c r="A28">
        <f>[6]estimates!A28</f>
        <v>26</v>
      </c>
      <c r="B28" t="str">
        <f>[6]estimates!B28</f>
        <v>betaU</v>
      </c>
      <c r="C28" t="str">
        <f>[6]estimates!C28</f>
        <v>mint</v>
      </c>
      <c r="D28">
        <f>[6]estimates!D28</f>
        <v>1.933539426334018</v>
      </c>
      <c r="E28">
        <f>[6]estimates!E28</f>
        <v>0.1587763920369567</v>
      </c>
      <c r="F28">
        <f>[6]estimates!F28</f>
        <v>12.17775137429731</v>
      </c>
      <c r="G28" t="str">
        <f>[6]estimates!G28</f>
        <v>***</v>
      </c>
      <c r="I28" t="str">
        <f t="shared" si="4"/>
        <v>betaU</v>
      </c>
      <c r="J28" t="str">
        <f t="shared" si="5"/>
        <v>mint</v>
      </c>
      <c r="K28" t="str">
        <f t="shared" si="6"/>
        <v>1.934***</v>
      </c>
      <c r="L28" t="str">
        <f t="shared" si="7"/>
        <v>(0.159)</v>
      </c>
    </row>
    <row r="29" spans="1:12" x14ac:dyDescent="0.25">
      <c r="A29">
        <f>[6]estimates!A29</f>
        <v>27</v>
      </c>
      <c r="B29" t="str">
        <f>[6]estimates!B29</f>
        <v>betaU</v>
      </c>
      <c r="C29" t="str">
        <f>[6]estimates!C29</f>
        <v>white</v>
      </c>
      <c r="D29">
        <f>[6]estimates!D29</f>
        <v>-4.3725557453091799</v>
      </c>
      <c r="E29">
        <f>[6]estimates!E29</f>
        <v>0.2165791234042512</v>
      </c>
      <c r="F29">
        <f>[6]estimates!F29</f>
        <v>-20.189183872296312</v>
      </c>
      <c r="G29" t="str">
        <f>[6]estimates!G29</f>
        <v>***</v>
      </c>
      <c r="I29" t="str">
        <f t="shared" si="4"/>
        <v>betaU</v>
      </c>
      <c r="J29" t="str">
        <f t="shared" si="5"/>
        <v>white</v>
      </c>
      <c r="K29" t="str">
        <f t="shared" si="6"/>
        <v>-4.373***</v>
      </c>
      <c r="L29" t="str">
        <f t="shared" si="7"/>
        <v>(0.217)</v>
      </c>
    </row>
    <row r="30" spans="1:12" x14ac:dyDescent="0.25">
      <c r="A30">
        <f>[6]estimates!A30</f>
        <v>28</v>
      </c>
      <c r="B30" t="str">
        <f>[6]estimates!B30</f>
        <v>betaU</v>
      </c>
      <c r="C30" t="str">
        <f>[6]estimates!C30</f>
        <v>fluoride</v>
      </c>
      <c r="D30">
        <f>[6]estimates!D30</f>
        <v>0.1159123142384506</v>
      </c>
      <c r="E30">
        <f>[6]estimates!E30</f>
        <v>0.39600488894320479</v>
      </c>
      <c r="F30">
        <f>[6]estimates!F30</f>
        <v>0.29270425056564092</v>
      </c>
      <c r="G30">
        <f>[6]estimates!G30</f>
        <v>0</v>
      </c>
      <c r="I30" t="str">
        <f t="shared" si="4"/>
        <v>betaU</v>
      </c>
      <c r="J30" t="str">
        <f t="shared" si="5"/>
        <v>fluoride</v>
      </c>
      <c r="K30" t="str">
        <f t="shared" si="6"/>
        <v>0.116</v>
      </c>
      <c r="L30" t="str">
        <f t="shared" si="7"/>
        <v>(0.396)</v>
      </c>
    </row>
    <row r="31" spans="1:12" x14ac:dyDescent="0.25">
      <c r="A31">
        <f>[6]estimates!A31</f>
        <v>29</v>
      </c>
      <c r="B31" t="str">
        <f>[6]estimates!B31</f>
        <v>betaU</v>
      </c>
      <c r="C31" t="str">
        <f>[6]estimates!C31</f>
        <v>kids</v>
      </c>
      <c r="D31">
        <f>[6]estimates!D31</f>
        <v>-2.7104330797152438</v>
      </c>
      <c r="E31">
        <f>[6]estimates!E31</f>
        <v>0.137465530859498</v>
      </c>
      <c r="F31">
        <f>[6]estimates!F31</f>
        <v>-19.717183375122222</v>
      </c>
      <c r="G31" t="str">
        <f>[6]estimates!G31</f>
        <v>***</v>
      </c>
      <c r="I31" t="str">
        <f t="shared" si="4"/>
        <v>betaU</v>
      </c>
      <c r="J31" t="str">
        <f t="shared" si="5"/>
        <v>kids</v>
      </c>
      <c r="K31" t="str">
        <f t="shared" si="6"/>
        <v>-2.710***</v>
      </c>
      <c r="L31" t="str">
        <f t="shared" si="7"/>
        <v>(0.137)</v>
      </c>
    </row>
    <row r="32" spans="1:12" x14ac:dyDescent="0.25">
      <c r="A32">
        <f>[6]estimates!A32</f>
        <v>30</v>
      </c>
      <c r="B32" t="str">
        <f>[6]estimates!B32</f>
        <v>betaU</v>
      </c>
      <c r="C32" t="str">
        <f>[6]estimates!C32</f>
        <v>sizeNorm</v>
      </c>
      <c r="D32">
        <f>[6]estimates!D32</f>
        <v>-4.1771723013595254</v>
      </c>
      <c r="E32">
        <f>[6]estimates!E32</f>
        <v>0.19223480201376519</v>
      </c>
      <c r="F32">
        <f>[6]estimates!F32</f>
        <v>-21.729532101374719</v>
      </c>
      <c r="G32" t="str">
        <f>[6]estimates!G32</f>
        <v>***</v>
      </c>
      <c r="I32" t="str">
        <f t="shared" si="4"/>
        <v>betaU</v>
      </c>
      <c r="J32" t="str">
        <f t="shared" si="5"/>
        <v>sizeNorm</v>
      </c>
      <c r="K32" t="str">
        <f t="shared" si="6"/>
        <v>-4.177***</v>
      </c>
      <c r="L32" t="str">
        <f t="shared" si="7"/>
        <v>(0.192)</v>
      </c>
    </row>
    <row r="33" spans="1:12" x14ac:dyDescent="0.25">
      <c r="A33">
        <f>[6]estimates!A33</f>
        <v>31</v>
      </c>
      <c r="B33" t="str">
        <f>[6]estimates!B33</f>
        <v>betaU</v>
      </c>
      <c r="C33" t="str">
        <f>[6]estimates!C33</f>
        <v>discount</v>
      </c>
      <c r="D33">
        <f>[6]estimates!D33</f>
        <v>4.4014835552401568</v>
      </c>
      <c r="E33">
        <f>[6]estimates!E33</f>
        <v>0.16915851103409779</v>
      </c>
      <c r="F33">
        <f>[6]estimates!F33</f>
        <v>26.019876436208019</v>
      </c>
      <c r="G33" t="str">
        <f>[6]estimates!G33</f>
        <v>***</v>
      </c>
      <c r="I33" t="str">
        <f t="shared" si="4"/>
        <v>betaU</v>
      </c>
      <c r="J33" t="str">
        <f t="shared" si="5"/>
        <v>discount</v>
      </c>
      <c r="K33" t="str">
        <f t="shared" si="6"/>
        <v>4.401***</v>
      </c>
      <c r="L33" t="str">
        <f t="shared" si="7"/>
        <v>(0.169)</v>
      </c>
    </row>
    <row r="34" spans="1:12" x14ac:dyDescent="0.25">
      <c r="A34">
        <f>[6]estimates!A34</f>
        <v>32</v>
      </c>
      <c r="B34" t="str">
        <f>[6]estimates!B34</f>
        <v>betaU</v>
      </c>
      <c r="C34" t="str">
        <f>[6]estimates!C34</f>
        <v>familypack</v>
      </c>
      <c r="D34">
        <f>[6]estimates!D34</f>
        <v>-3.7396670515823351</v>
      </c>
      <c r="E34">
        <f>[6]estimates!E34</f>
        <v>0.2905797290630483</v>
      </c>
      <c r="F34">
        <f>[6]estimates!F34</f>
        <v>-12.86967629724413</v>
      </c>
      <c r="G34" t="str">
        <f>[6]estimates!G34</f>
        <v>***</v>
      </c>
      <c r="I34" t="str">
        <f t="shared" si="4"/>
        <v>betaU</v>
      </c>
      <c r="J34" t="str">
        <f t="shared" si="5"/>
        <v>familypack</v>
      </c>
      <c r="K34" t="str">
        <f t="shared" si="6"/>
        <v>-3.740***</v>
      </c>
      <c r="L34" t="str">
        <f t="shared" si="7"/>
        <v>(0.291)</v>
      </c>
    </row>
    <row r="35" spans="1:12" x14ac:dyDescent="0.25">
      <c r="A35">
        <f>[6]estimates!A35</f>
        <v>33</v>
      </c>
      <c r="B35" t="str">
        <f>[6]estimates!B35</f>
        <v>betaU</v>
      </c>
      <c r="C35" t="str">
        <f>[6]estimates!C35</f>
        <v>priceperoz</v>
      </c>
      <c r="D35">
        <f>[6]estimates!D35</f>
        <v>0.38682361136179638</v>
      </c>
      <c r="E35">
        <f>[6]estimates!E35</f>
        <v>0.4995186395130905</v>
      </c>
      <c r="F35">
        <f>[6]estimates!F35</f>
        <v>0.77439274686297122</v>
      </c>
      <c r="G35">
        <f>[6]estimates!G35</f>
        <v>0</v>
      </c>
      <c r="I35" t="str">
        <f t="shared" si="4"/>
        <v>betaU</v>
      </c>
      <c r="J35" t="str">
        <f t="shared" si="5"/>
        <v>priceperoz</v>
      </c>
      <c r="K35" t="str">
        <f t="shared" si="6"/>
        <v>0.387</v>
      </c>
      <c r="L35" t="str">
        <f t="shared" si="7"/>
        <v>(0.500)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831FE-192C-4491-A4FE-066B5F9E72E8}">
  <dimension ref="A1:L44"/>
  <sheetViews>
    <sheetView topLeftCell="A2" workbookViewId="0">
      <selection activeCell="O16" sqref="O16"/>
    </sheetView>
  </sheetViews>
  <sheetFormatPr defaultRowHeight="15" x14ac:dyDescent="0.25"/>
  <cols>
    <col min="3" max="3" width="17.5703125" customWidth="1"/>
    <col min="10" max="10" width="17.140625" customWidth="1"/>
  </cols>
  <sheetData>
    <row r="1" spans="1:12" x14ac:dyDescent="0.25">
      <c r="A1">
        <f>[7]estimates!A1</f>
        <v>0</v>
      </c>
      <c r="B1" t="str">
        <f>[7]estimates!B1</f>
        <v>coeficient</v>
      </c>
      <c r="C1" t="str">
        <f>[7]estimates!C1</f>
        <v>var. name</v>
      </c>
      <c r="D1" t="str">
        <f>[7]estimates!D1</f>
        <v>coefficient</v>
      </c>
      <c r="E1" t="str">
        <f>[7]estimates!E1</f>
        <v>s.e.</v>
      </c>
      <c r="F1" t="str">
        <f>[7]estimates!F1</f>
        <v>t-stat</v>
      </c>
      <c r="G1" t="str">
        <f>[7]estimates!G1</f>
        <v>sig</v>
      </c>
      <c r="I1" t="s">
        <v>0</v>
      </c>
      <c r="J1" t="s">
        <v>1</v>
      </c>
      <c r="K1" t="s">
        <v>2</v>
      </c>
      <c r="L1" t="s">
        <v>3</v>
      </c>
    </row>
    <row r="2" spans="1:12" x14ac:dyDescent="0.25">
      <c r="A2">
        <f>[7]estimates!A2</f>
        <v>0</v>
      </c>
      <c r="B2" t="str">
        <f>[7]estimates!B2</f>
        <v>betaBar</v>
      </c>
      <c r="C2" t="str">
        <f>[7]estimates!C2</f>
        <v>brand_Aquafresh</v>
      </c>
      <c r="D2">
        <f>[7]estimates!D2</f>
        <v>-1.2560026054302269</v>
      </c>
      <c r="E2">
        <f>[7]estimates!E2</f>
        <v>5.2148680059384861E-2</v>
      </c>
      <c r="F2">
        <f>[7]estimates!F2</f>
        <v>-24.085031567432601</v>
      </c>
      <c r="G2" t="str">
        <f>[7]estimates!G2</f>
        <v>***</v>
      </c>
      <c r="I2" t="str">
        <f>B2</f>
        <v>betaBar</v>
      </c>
      <c r="J2" t="str">
        <f>C2</f>
        <v>brand_Aquafresh</v>
      </c>
      <c r="K2" t="str">
        <f>TEXT(D2,"0.000")&amp;IF(G2&lt;&gt;0,G2,"")</f>
        <v>-1.256***</v>
      </c>
      <c r="L2" t="str">
        <f>"("&amp;TEXT(E2,"0.000")&amp;")"</f>
        <v>(0.052)</v>
      </c>
    </row>
    <row r="3" spans="1:12" x14ac:dyDescent="0.25">
      <c r="A3">
        <f>[7]estimates!A3</f>
        <v>1</v>
      </c>
      <c r="B3" t="str">
        <f>[7]estimates!B3</f>
        <v>betaBar</v>
      </c>
      <c r="C3" t="str">
        <f>[7]estimates!C3</f>
        <v>brand_Colgate</v>
      </c>
      <c r="D3">
        <f>[7]estimates!D3</f>
        <v>1.377985607976173</v>
      </c>
      <c r="E3">
        <f>[7]estimates!E3</f>
        <v>8.0920001374245848E-2</v>
      </c>
      <c r="F3">
        <f>[7]estimates!F3</f>
        <v>17.028986462854171</v>
      </c>
      <c r="G3" t="str">
        <f>[7]estimates!G3</f>
        <v>***</v>
      </c>
      <c r="I3" t="str">
        <f t="shared" ref="I3:J18" si="0">B3</f>
        <v>betaBar</v>
      </c>
      <c r="J3" t="str">
        <f t="shared" si="0"/>
        <v>brand_Colgate</v>
      </c>
      <c r="K3" t="str">
        <f t="shared" ref="K3:K23" si="1">TEXT(D3,"0.000")&amp;IF(G3&lt;&gt;0,G3,"")</f>
        <v>1.378***</v>
      </c>
      <c r="L3" t="str">
        <f t="shared" ref="L3:L23" si="2">"("&amp;TEXT(E3,"0.000")&amp;")"</f>
        <v>(0.081)</v>
      </c>
    </row>
    <row r="4" spans="1:12" x14ac:dyDescent="0.25">
      <c r="A4">
        <f>[7]estimates!A4</f>
        <v>2</v>
      </c>
      <c r="B4" t="str">
        <f>[7]estimates!B4</f>
        <v>betaBar</v>
      </c>
      <c r="C4" t="str">
        <f>[7]estimates!C4</f>
        <v>brand_Sensodyne</v>
      </c>
      <c r="D4">
        <f>[7]estimates!D4</f>
        <v>-1.3301843127918549</v>
      </c>
      <c r="E4">
        <f>[7]estimates!E4</f>
        <v>0.14153322863307721</v>
      </c>
      <c r="F4">
        <f>[7]estimates!F4</f>
        <v>-9.3983888139818959</v>
      </c>
      <c r="G4" t="str">
        <f>[7]estimates!G4</f>
        <v>***</v>
      </c>
      <c r="I4" t="str">
        <f t="shared" si="0"/>
        <v>betaBar</v>
      </c>
      <c r="J4" t="str">
        <f t="shared" si="0"/>
        <v>brand_Sensodyne</v>
      </c>
      <c r="K4" t="str">
        <f t="shared" si="1"/>
        <v>-1.330***</v>
      </c>
      <c r="L4" t="str">
        <f t="shared" si="2"/>
        <v>(0.142)</v>
      </c>
    </row>
    <row r="5" spans="1:12" x14ac:dyDescent="0.25">
      <c r="A5">
        <f>[7]estimates!A5</f>
        <v>3</v>
      </c>
      <c r="B5" t="str">
        <f>[7]estimates!B5</f>
        <v>betaBar</v>
      </c>
      <c r="C5" t="str">
        <f>[7]estimates!C5</f>
        <v>mint</v>
      </c>
      <c r="D5">
        <f>[7]estimates!D5</f>
        <v>0.55402026674230098</v>
      </c>
      <c r="E5">
        <f>[7]estimates!E5</f>
        <v>4.4868328520698643E-2</v>
      </c>
      <c r="F5">
        <f>[7]estimates!F5</f>
        <v>12.34769123362196</v>
      </c>
      <c r="G5" t="str">
        <f>[7]estimates!G5</f>
        <v>***</v>
      </c>
      <c r="I5" t="str">
        <f t="shared" si="0"/>
        <v>betaBar</v>
      </c>
      <c r="J5" t="str">
        <f t="shared" si="0"/>
        <v>mint</v>
      </c>
      <c r="K5" t="str">
        <f t="shared" si="1"/>
        <v>0.554***</v>
      </c>
      <c r="L5" t="str">
        <f t="shared" si="2"/>
        <v>(0.045)</v>
      </c>
    </row>
    <row r="6" spans="1:12" x14ac:dyDescent="0.25">
      <c r="A6">
        <f>[7]estimates!A6</f>
        <v>4</v>
      </c>
      <c r="B6" t="str">
        <f>[7]estimates!B6</f>
        <v>betaBar</v>
      </c>
      <c r="C6" t="str">
        <f>[7]estimates!C6</f>
        <v>white</v>
      </c>
      <c r="D6">
        <f>[7]estimates!D6</f>
        <v>-2.887225500501156</v>
      </c>
      <c r="E6">
        <f>[7]estimates!E6</f>
        <v>6.0651829035854539E-2</v>
      </c>
      <c r="F6">
        <f>[7]estimates!F6</f>
        <v>-47.603271762742096</v>
      </c>
      <c r="G6" t="str">
        <f>[7]estimates!G6</f>
        <v>***</v>
      </c>
      <c r="I6" t="str">
        <f t="shared" si="0"/>
        <v>betaBar</v>
      </c>
      <c r="J6" t="str">
        <f t="shared" si="0"/>
        <v>white</v>
      </c>
      <c r="K6" t="str">
        <f t="shared" si="1"/>
        <v>-2.887***</v>
      </c>
      <c r="L6" t="str">
        <f t="shared" si="2"/>
        <v>(0.061)</v>
      </c>
    </row>
    <row r="7" spans="1:12" x14ac:dyDescent="0.25">
      <c r="A7">
        <f>[7]estimates!A7</f>
        <v>5</v>
      </c>
      <c r="B7" t="str">
        <f>[7]estimates!B7</f>
        <v>betaBar</v>
      </c>
      <c r="C7" t="str">
        <f>[7]estimates!C7</f>
        <v>fluoride</v>
      </c>
      <c r="D7">
        <f>[7]estimates!D7</f>
        <v>-0.76692583700956329</v>
      </c>
      <c r="E7">
        <f>[7]estimates!E7</f>
        <v>2.486791315894683E-2</v>
      </c>
      <c r="F7">
        <f>[7]estimates!F7</f>
        <v>-30.83997567900639</v>
      </c>
      <c r="G7" t="str">
        <f>[7]estimates!G7</f>
        <v>***</v>
      </c>
      <c r="I7" t="str">
        <f t="shared" si="0"/>
        <v>betaBar</v>
      </c>
      <c r="J7" t="str">
        <f t="shared" si="0"/>
        <v>fluoride</v>
      </c>
      <c r="K7" t="str">
        <f t="shared" si="1"/>
        <v>-0.767***</v>
      </c>
      <c r="L7" t="str">
        <f t="shared" si="2"/>
        <v>(0.025)</v>
      </c>
    </row>
    <row r="8" spans="1:12" x14ac:dyDescent="0.25">
      <c r="A8">
        <f>[7]estimates!A8</f>
        <v>6</v>
      </c>
      <c r="B8" t="str">
        <f>[7]estimates!B8</f>
        <v>betaBar</v>
      </c>
      <c r="C8" t="str">
        <f>[7]estimates!C8</f>
        <v>kids</v>
      </c>
      <c r="D8">
        <f>[7]estimates!D8</f>
        <v>-1.992883402501437</v>
      </c>
      <c r="E8">
        <f>[7]estimates!E8</f>
        <v>0.16385826655268121</v>
      </c>
      <c r="F8">
        <f>[7]estimates!F8</f>
        <v>-12.162239015635601</v>
      </c>
      <c r="G8" t="str">
        <f>[7]estimates!G8</f>
        <v>***</v>
      </c>
      <c r="I8" t="str">
        <f t="shared" si="0"/>
        <v>betaBar</v>
      </c>
      <c r="J8" t="str">
        <f t="shared" si="0"/>
        <v>kids</v>
      </c>
      <c r="K8" t="str">
        <f t="shared" si="1"/>
        <v>-1.993***</v>
      </c>
      <c r="L8" t="str">
        <f t="shared" si="2"/>
        <v>(0.164)</v>
      </c>
    </row>
    <row r="9" spans="1:12" x14ac:dyDescent="0.25">
      <c r="A9">
        <f>[7]estimates!A9</f>
        <v>7</v>
      </c>
      <c r="B9" t="str">
        <f>[7]estimates!B9</f>
        <v>betaBar</v>
      </c>
      <c r="C9" t="str">
        <f>[7]estimates!C9</f>
        <v>sizeNorm</v>
      </c>
      <c r="D9">
        <f>[7]estimates!D9</f>
        <v>-3.354341789852664</v>
      </c>
      <c r="E9">
        <f>[7]estimates!E9</f>
        <v>7.299713814330834E-2</v>
      </c>
      <c r="F9">
        <f>[7]estimates!F9</f>
        <v>-45.951689000018114</v>
      </c>
      <c r="G9" t="str">
        <f>[7]estimates!G9</f>
        <v>***</v>
      </c>
      <c r="I9" t="str">
        <f t="shared" si="0"/>
        <v>betaBar</v>
      </c>
      <c r="J9" t="str">
        <f t="shared" si="0"/>
        <v>sizeNorm</v>
      </c>
      <c r="K9" t="str">
        <f t="shared" si="1"/>
        <v>-3.354***</v>
      </c>
      <c r="L9" t="str">
        <f t="shared" si="2"/>
        <v>(0.073)</v>
      </c>
    </row>
    <row r="10" spans="1:12" x14ac:dyDescent="0.25">
      <c r="A10">
        <f>[7]estimates!A10</f>
        <v>8</v>
      </c>
      <c r="B10" t="str">
        <f>[7]estimates!B10</f>
        <v>betaBar</v>
      </c>
      <c r="C10" t="str">
        <f>[7]estimates!C10</f>
        <v>discount</v>
      </c>
      <c r="D10">
        <f>[7]estimates!D10</f>
        <v>0.45418113191105092</v>
      </c>
      <c r="E10">
        <f>[7]estimates!E10</f>
        <v>0.1124283312273085</v>
      </c>
      <c r="F10">
        <f>[7]estimates!F10</f>
        <v>4.039739156074317</v>
      </c>
      <c r="G10" t="str">
        <f>[7]estimates!G10</f>
        <v>***</v>
      </c>
      <c r="I10" t="str">
        <f t="shared" si="0"/>
        <v>betaBar</v>
      </c>
      <c r="J10" t="str">
        <f t="shared" si="0"/>
        <v>discount</v>
      </c>
      <c r="K10" t="str">
        <f t="shared" si="1"/>
        <v>0.454***</v>
      </c>
      <c r="L10" t="str">
        <f t="shared" si="2"/>
        <v>(0.112)</v>
      </c>
    </row>
    <row r="11" spans="1:12" x14ac:dyDescent="0.25">
      <c r="A11">
        <f>[7]estimates!A11</f>
        <v>9</v>
      </c>
      <c r="B11" t="str">
        <f>[7]estimates!B11</f>
        <v>betaBar</v>
      </c>
      <c r="C11" t="str">
        <f>[7]estimates!C11</f>
        <v>familypack</v>
      </c>
      <c r="D11">
        <f>[7]estimates!D11</f>
        <v>0.46257059144963492</v>
      </c>
      <c r="E11">
        <f>[7]estimates!E11</f>
        <v>0.10023454598684491</v>
      </c>
      <c r="F11">
        <f>[7]estimates!F11</f>
        <v>4.6148818942158343</v>
      </c>
      <c r="G11" t="str">
        <f>[7]estimates!G11</f>
        <v>***</v>
      </c>
      <c r="I11" t="str">
        <f t="shared" si="0"/>
        <v>betaBar</v>
      </c>
      <c r="J11" t="str">
        <f t="shared" si="0"/>
        <v>familypack</v>
      </c>
      <c r="K11" t="str">
        <f t="shared" si="1"/>
        <v>0.463***</v>
      </c>
      <c r="L11" t="str">
        <f t="shared" si="2"/>
        <v>(0.100)</v>
      </c>
    </row>
    <row r="12" spans="1:12" x14ac:dyDescent="0.25">
      <c r="A12">
        <f>[7]estimates!A12</f>
        <v>10</v>
      </c>
      <c r="B12" t="str">
        <f>[7]estimates!B12</f>
        <v>betaBar</v>
      </c>
      <c r="C12" t="str">
        <f>[7]estimates!C12</f>
        <v>priceperoz</v>
      </c>
      <c r="D12">
        <f>[7]estimates!D12</f>
        <v>-31.980000117579749</v>
      </c>
      <c r="E12">
        <f>[7]estimates!E12</f>
        <v>1.718243533258534</v>
      </c>
      <c r="F12">
        <f>[7]estimates!F12</f>
        <v>-18.612029958833499</v>
      </c>
      <c r="G12" t="str">
        <f>[7]estimates!G12</f>
        <v>***</v>
      </c>
      <c r="I12" t="str">
        <f t="shared" si="0"/>
        <v>betaBar</v>
      </c>
      <c r="J12" t="str">
        <f t="shared" si="0"/>
        <v>priceperoz</v>
      </c>
      <c r="K12" t="str">
        <f t="shared" si="1"/>
        <v>-31.980***</v>
      </c>
      <c r="L12" t="str">
        <f t="shared" si="2"/>
        <v>(1.718)</v>
      </c>
    </row>
    <row r="13" spans="1:12" x14ac:dyDescent="0.25">
      <c r="A13">
        <f>[7]estimates!A13</f>
        <v>11</v>
      </c>
      <c r="B13" t="str">
        <f>[7]estimates!B13</f>
        <v>betaO</v>
      </c>
      <c r="C13" t="str">
        <f>[7]estimates!C13</f>
        <v>priceperoz_inc</v>
      </c>
      <c r="D13">
        <f>[7]estimates!D13</f>
        <v>15.34450315892069</v>
      </c>
      <c r="E13">
        <f>[7]estimates!E13</f>
        <v>6.4910257588613716</v>
      </c>
      <c r="F13">
        <f>[7]estimates!F13</f>
        <v>2.3639565962240709</v>
      </c>
      <c r="G13" t="str">
        <f>[7]estimates!G13</f>
        <v>**</v>
      </c>
      <c r="I13" t="str">
        <f t="shared" si="0"/>
        <v>betaO</v>
      </c>
      <c r="J13" t="str">
        <f t="shared" si="0"/>
        <v>priceperoz_inc</v>
      </c>
      <c r="K13" t="str">
        <f t="shared" si="1"/>
        <v>15.345**</v>
      </c>
      <c r="L13" t="str">
        <f t="shared" si="2"/>
        <v>(6.491)</v>
      </c>
    </row>
    <row r="14" spans="1:12" x14ac:dyDescent="0.25">
      <c r="A14">
        <f>[7]estimates!A14</f>
        <v>12</v>
      </c>
      <c r="B14" t="str">
        <f>[7]estimates!B14</f>
        <v>betaO</v>
      </c>
      <c r="C14" t="str">
        <f>[7]estimates!C14</f>
        <v>mint_purchase_InStore</v>
      </c>
      <c r="D14">
        <f>[7]estimates!D14</f>
        <v>-1.289174434142613</v>
      </c>
      <c r="E14">
        <f>[7]estimates!E14</f>
        <v>9.8888123141880863E-2</v>
      </c>
      <c r="F14">
        <f>[7]estimates!F14</f>
        <v>-13.036696351218589</v>
      </c>
      <c r="G14" t="str">
        <f>[7]estimates!G14</f>
        <v>***</v>
      </c>
      <c r="I14" t="str">
        <f t="shared" si="0"/>
        <v>betaO</v>
      </c>
      <c r="J14" t="str">
        <f t="shared" si="0"/>
        <v>mint_purchase_InStore</v>
      </c>
      <c r="K14" t="str">
        <f t="shared" si="1"/>
        <v>-1.289***</v>
      </c>
      <c r="L14" t="str">
        <f t="shared" si="2"/>
        <v>(0.099)</v>
      </c>
    </row>
    <row r="15" spans="1:12" x14ac:dyDescent="0.25">
      <c r="A15">
        <f>[7]estimates!A15</f>
        <v>13</v>
      </c>
      <c r="B15" t="str">
        <f>[7]estimates!B15</f>
        <v>betaO</v>
      </c>
      <c r="C15" t="str">
        <f>[7]estimates!C15</f>
        <v>fluoride_purchase_InStore</v>
      </c>
      <c r="D15">
        <f>[7]estimates!D15</f>
        <v>0.27427744014991529</v>
      </c>
      <c r="E15">
        <f>[7]estimates!E15</f>
        <v>1.6346119462368799E-2</v>
      </c>
      <c r="F15">
        <f>[7]estimates!F15</f>
        <v>16.779361045374891</v>
      </c>
      <c r="G15" t="str">
        <f>[7]estimates!G15</f>
        <v>***</v>
      </c>
      <c r="I15" t="str">
        <f t="shared" si="0"/>
        <v>betaO</v>
      </c>
      <c r="J15" t="str">
        <f t="shared" si="0"/>
        <v>fluoride_purchase_InStore</v>
      </c>
      <c r="K15" t="str">
        <f t="shared" si="1"/>
        <v>0.274***</v>
      </c>
      <c r="L15" t="str">
        <f t="shared" si="2"/>
        <v>(0.016)</v>
      </c>
    </row>
    <row r="16" spans="1:12" x14ac:dyDescent="0.25">
      <c r="A16">
        <f>[7]estimates!A16</f>
        <v>14</v>
      </c>
      <c r="B16" t="str">
        <f>[7]estimates!B16</f>
        <v>betaO</v>
      </c>
      <c r="C16" t="str">
        <f>[7]estimates!C16</f>
        <v>kids_purchase_InStore</v>
      </c>
      <c r="D16">
        <f>[7]estimates!D16</f>
        <v>-1.164048695885836</v>
      </c>
      <c r="E16">
        <f>[7]estimates!E16</f>
        <v>6.8962847246505671E-2</v>
      </c>
      <c r="F16">
        <f>[7]estimates!F16</f>
        <v>-16.879359573495829</v>
      </c>
      <c r="G16" t="str">
        <f>[7]estimates!G16</f>
        <v>***</v>
      </c>
      <c r="I16" t="str">
        <f t="shared" si="0"/>
        <v>betaO</v>
      </c>
      <c r="J16" t="str">
        <f t="shared" si="0"/>
        <v>kids_purchase_InStore</v>
      </c>
      <c r="K16" t="str">
        <f t="shared" si="1"/>
        <v>-1.164***</v>
      </c>
      <c r="L16" t="str">
        <f t="shared" si="2"/>
        <v>(0.069)</v>
      </c>
    </row>
    <row r="17" spans="1:12" x14ac:dyDescent="0.25">
      <c r="A17">
        <f>[7]estimates!A17</f>
        <v>15</v>
      </c>
      <c r="B17" t="str">
        <f>[7]estimates!B17</f>
        <v>betaO</v>
      </c>
      <c r="C17" t="str">
        <f>[7]estimates!C17</f>
        <v>sizeNorm_purchase_InStore</v>
      </c>
      <c r="D17">
        <f>[7]estimates!D17</f>
        <v>7.8359606581977388E-3</v>
      </c>
      <c r="E17">
        <f>[7]estimates!E17</f>
        <v>0.13312750214329211</v>
      </c>
      <c r="F17">
        <f>[7]estimates!F17</f>
        <v>5.886056999524774E-2</v>
      </c>
      <c r="G17">
        <f>[7]estimates!G17</f>
        <v>0</v>
      </c>
      <c r="I17" t="str">
        <f t="shared" si="0"/>
        <v>betaO</v>
      </c>
      <c r="J17" t="str">
        <f t="shared" si="0"/>
        <v>sizeNorm_purchase_InStore</v>
      </c>
      <c r="K17" t="str">
        <f t="shared" si="1"/>
        <v>0.008</v>
      </c>
      <c r="L17" t="str">
        <f t="shared" si="2"/>
        <v>(0.133)</v>
      </c>
    </row>
    <row r="18" spans="1:12" x14ac:dyDescent="0.25">
      <c r="A18">
        <f>[7]estimates!A18</f>
        <v>16</v>
      </c>
      <c r="B18" t="str">
        <f>[7]estimates!B18</f>
        <v>betaO</v>
      </c>
      <c r="C18" t="str">
        <f>[7]estimates!C18</f>
        <v>discount_purchase_InStore</v>
      </c>
      <c r="D18">
        <f>[7]estimates!D18</f>
        <v>-0.24646221886049691</v>
      </c>
      <c r="E18">
        <f>[7]estimates!E18</f>
        <v>1.5517869600226671E-2</v>
      </c>
      <c r="F18">
        <f>[7]estimates!F18</f>
        <v>-15.88247776337138</v>
      </c>
      <c r="G18" t="str">
        <f>[7]estimates!G18</f>
        <v>***</v>
      </c>
      <c r="I18" t="str">
        <f t="shared" si="0"/>
        <v>betaO</v>
      </c>
      <c r="J18" t="str">
        <f t="shared" si="0"/>
        <v>discount_purchase_InStore</v>
      </c>
      <c r="K18" t="str">
        <f t="shared" si="1"/>
        <v>-0.246***</v>
      </c>
      <c r="L18" t="str">
        <f t="shared" si="2"/>
        <v>(0.016)</v>
      </c>
    </row>
    <row r="19" spans="1:12" x14ac:dyDescent="0.25">
      <c r="A19">
        <f>[7]estimates!A19</f>
        <v>17</v>
      </c>
      <c r="B19" t="str">
        <f>[7]estimates!B19</f>
        <v>betaU</v>
      </c>
      <c r="C19" t="str">
        <f>[7]estimates!C19</f>
        <v>brand_Aquafresh</v>
      </c>
      <c r="D19">
        <f>[7]estimates!D19</f>
        <v>0.67872717722266784</v>
      </c>
      <c r="E19">
        <f>[7]estimates!E19</f>
        <v>0.34110730838185588</v>
      </c>
      <c r="F19">
        <f>[7]estimates!F19</f>
        <v>1.989776121896691</v>
      </c>
      <c r="G19" t="str">
        <f>[7]estimates!G19</f>
        <v>**</v>
      </c>
      <c r="I19" t="str">
        <f t="shared" ref="I19:J23" si="3">B19</f>
        <v>betaU</v>
      </c>
      <c r="J19" t="str">
        <f t="shared" si="3"/>
        <v>brand_Aquafresh</v>
      </c>
      <c r="K19" t="str">
        <f t="shared" si="1"/>
        <v>0.679**</v>
      </c>
      <c r="L19" t="str">
        <f t="shared" si="2"/>
        <v>(0.341)</v>
      </c>
    </row>
    <row r="20" spans="1:12" x14ac:dyDescent="0.25">
      <c r="A20">
        <f>[7]estimates!A20</f>
        <v>18</v>
      </c>
      <c r="B20" t="str">
        <f>[7]estimates!B20</f>
        <v>betaU</v>
      </c>
      <c r="C20" t="str">
        <f>[7]estimates!C20</f>
        <v>brand_Colgate</v>
      </c>
      <c r="D20">
        <f>[7]estimates!D20</f>
        <v>-0.1970286703691416</v>
      </c>
      <c r="E20">
        <f>[7]estimates!E20</f>
        <v>1.210398517813158</v>
      </c>
      <c r="F20">
        <f>[7]estimates!F20</f>
        <v>-0.16277999970217721</v>
      </c>
      <c r="G20">
        <f>[7]estimates!G20</f>
        <v>0</v>
      </c>
      <c r="I20" t="str">
        <f t="shared" si="3"/>
        <v>betaU</v>
      </c>
      <c r="J20" t="str">
        <f t="shared" si="3"/>
        <v>brand_Colgate</v>
      </c>
      <c r="K20" t="str">
        <f t="shared" si="1"/>
        <v>-0.197</v>
      </c>
      <c r="L20" t="str">
        <f t="shared" si="2"/>
        <v>(1.210)</v>
      </c>
    </row>
    <row r="21" spans="1:12" x14ac:dyDescent="0.25">
      <c r="A21">
        <f>[7]estimates!A21</f>
        <v>19</v>
      </c>
      <c r="B21" t="str">
        <f>[7]estimates!B21</f>
        <v>betaU</v>
      </c>
      <c r="C21" t="str">
        <f>[7]estimates!C21</f>
        <v>brand_Sensodyne</v>
      </c>
      <c r="D21">
        <f>[7]estimates!D21</f>
        <v>-2.1580858359272939</v>
      </c>
      <c r="E21">
        <f>[7]estimates!E21</f>
        <v>0.31938004808918491</v>
      </c>
      <c r="F21">
        <f>[7]estimates!F21</f>
        <v>-6.7571091207446434</v>
      </c>
      <c r="G21" t="str">
        <f>[7]estimates!G21</f>
        <v>***</v>
      </c>
      <c r="I21" t="str">
        <f t="shared" si="3"/>
        <v>betaU</v>
      </c>
      <c r="J21" t="str">
        <f t="shared" si="3"/>
        <v>brand_Sensodyne</v>
      </c>
      <c r="K21" t="str">
        <f t="shared" si="1"/>
        <v>-2.158***</v>
      </c>
      <c r="L21" t="str">
        <f t="shared" si="2"/>
        <v>(0.319)</v>
      </c>
    </row>
    <row r="22" spans="1:12" x14ac:dyDescent="0.25">
      <c r="A22">
        <f>[7]estimates!A22</f>
        <v>20</v>
      </c>
      <c r="B22" t="str">
        <f>[7]estimates!B22</f>
        <v>betaU</v>
      </c>
      <c r="C22" t="str">
        <f>[7]estimates!C22</f>
        <v>mint</v>
      </c>
      <c r="D22">
        <f>[7]estimates!D22</f>
        <v>0.81347359116013529</v>
      </c>
      <c r="E22">
        <f>[7]estimates!E22</f>
        <v>0.33276267422681338</v>
      </c>
      <c r="F22">
        <f>[7]estimates!F22</f>
        <v>2.444605883307891</v>
      </c>
      <c r="G22" t="str">
        <f>[7]estimates!G22</f>
        <v>**</v>
      </c>
      <c r="I22" t="str">
        <f t="shared" si="3"/>
        <v>betaU</v>
      </c>
      <c r="J22" t="str">
        <f t="shared" si="3"/>
        <v>mint</v>
      </c>
      <c r="K22" t="str">
        <f t="shared" si="1"/>
        <v>0.813**</v>
      </c>
      <c r="L22" t="str">
        <f t="shared" si="2"/>
        <v>(0.333)</v>
      </c>
    </row>
    <row r="23" spans="1:12" x14ac:dyDescent="0.25">
      <c r="A23">
        <f>[7]estimates!A23</f>
        <v>21</v>
      </c>
      <c r="B23" t="str">
        <f>[7]estimates!B23</f>
        <v>betaU</v>
      </c>
      <c r="C23" t="str">
        <f>[7]estimates!C23</f>
        <v>white</v>
      </c>
      <c r="D23">
        <f>[7]estimates!D23</f>
        <v>-9.9987501753740951E-2</v>
      </c>
      <c r="E23">
        <f>[7]estimates!E23</f>
        <v>0.55740282844860778</v>
      </c>
      <c r="F23">
        <f>[7]estimates!F23</f>
        <v>-0.17938104482180561</v>
      </c>
      <c r="G23">
        <f>[7]estimates!G23</f>
        <v>0</v>
      </c>
      <c r="I23" t="str">
        <f t="shared" si="3"/>
        <v>betaU</v>
      </c>
      <c r="J23" t="str">
        <f t="shared" si="3"/>
        <v>white</v>
      </c>
      <c r="K23" t="str">
        <f t="shared" si="1"/>
        <v>-0.100</v>
      </c>
      <c r="L23" t="str">
        <f t="shared" si="2"/>
        <v>(0.557)</v>
      </c>
    </row>
    <row r="24" spans="1:12" x14ac:dyDescent="0.25">
      <c r="A24">
        <f>[7]estimates!A24</f>
        <v>22</v>
      </c>
      <c r="B24" t="str">
        <f>[7]estimates!B24</f>
        <v>betaU</v>
      </c>
      <c r="C24" t="str">
        <f>[7]estimates!C24</f>
        <v>fluoride</v>
      </c>
      <c r="D24">
        <f>[7]estimates!D24</f>
        <v>0.42141457696654488</v>
      </c>
      <c r="E24">
        <f>[7]estimates!E24</f>
        <v>0.40895033343675319</v>
      </c>
      <c r="F24">
        <f>[7]estimates!F24</f>
        <v>1.030478624201242</v>
      </c>
      <c r="G24">
        <f>[7]estimates!G24</f>
        <v>0</v>
      </c>
      <c r="I24" t="str">
        <f t="shared" ref="I24:I33" si="4">B24</f>
        <v>betaU</v>
      </c>
      <c r="J24" t="str">
        <f t="shared" ref="J24:J33" si="5">C24</f>
        <v>fluoride</v>
      </c>
      <c r="K24" t="str">
        <f t="shared" ref="K24:K33" si="6">TEXT(D24,"0.000")&amp;IF(G24&lt;&gt;0,G24,"")</f>
        <v>0.421</v>
      </c>
      <c r="L24" t="str">
        <f t="shared" ref="L24:L33" si="7">"("&amp;TEXT(E24,"0.000")&amp;")"</f>
        <v>(0.409)</v>
      </c>
    </row>
    <row r="25" spans="1:12" x14ac:dyDescent="0.25">
      <c r="A25">
        <f>[7]estimates!A25</f>
        <v>23</v>
      </c>
      <c r="B25" t="str">
        <f>[7]estimates!B25</f>
        <v>betaU</v>
      </c>
      <c r="C25" t="str">
        <f>[7]estimates!C25</f>
        <v>kids</v>
      </c>
      <c r="D25">
        <f>[7]estimates!D25</f>
        <v>-0.2291542650938112</v>
      </c>
      <c r="E25">
        <f>[7]estimates!E25</f>
        <v>0.24760647078797529</v>
      </c>
      <c r="F25">
        <f>[7]estimates!F25</f>
        <v>-0.92547769193816942</v>
      </c>
      <c r="G25">
        <f>[7]estimates!G25</f>
        <v>0</v>
      </c>
      <c r="I25" t="str">
        <f t="shared" si="4"/>
        <v>betaU</v>
      </c>
      <c r="J25" t="str">
        <f t="shared" si="5"/>
        <v>kids</v>
      </c>
      <c r="K25" t="str">
        <f t="shared" si="6"/>
        <v>-0.229</v>
      </c>
      <c r="L25" t="str">
        <f t="shared" si="7"/>
        <v>(0.248)</v>
      </c>
    </row>
    <row r="26" spans="1:12" x14ac:dyDescent="0.25">
      <c r="A26">
        <f>[7]estimates!A26</f>
        <v>24</v>
      </c>
      <c r="B26" t="str">
        <f>[7]estimates!B26</f>
        <v>betaU</v>
      </c>
      <c r="C26" t="str">
        <f>[7]estimates!C26</f>
        <v>sizeNorm</v>
      </c>
      <c r="D26">
        <f>[7]estimates!D26</f>
        <v>0.86120059723630571</v>
      </c>
      <c r="E26">
        <f>[7]estimates!E26</f>
        <v>0.81385249646993163</v>
      </c>
      <c r="F26">
        <f>[7]estimates!F26</f>
        <v>1.058177742246593</v>
      </c>
      <c r="G26">
        <f>[7]estimates!G26</f>
        <v>0</v>
      </c>
      <c r="I26" t="str">
        <f t="shared" si="4"/>
        <v>betaU</v>
      </c>
      <c r="J26" t="str">
        <f t="shared" si="5"/>
        <v>sizeNorm</v>
      </c>
      <c r="K26" t="str">
        <f t="shared" si="6"/>
        <v>0.861</v>
      </c>
      <c r="L26" t="str">
        <f t="shared" si="7"/>
        <v>(0.814)</v>
      </c>
    </row>
    <row r="27" spans="1:12" x14ac:dyDescent="0.25">
      <c r="A27">
        <f>[7]estimates!A27</f>
        <v>25</v>
      </c>
      <c r="B27" t="str">
        <f>[7]estimates!B27</f>
        <v>betaU</v>
      </c>
      <c r="C27" t="str">
        <f>[7]estimates!C27</f>
        <v>discount</v>
      </c>
      <c r="D27">
        <f>[7]estimates!D27</f>
        <v>-1.3339121871080459</v>
      </c>
      <c r="E27">
        <f>[7]estimates!E27</f>
        <v>0.41682952565587889</v>
      </c>
      <c r="F27">
        <f>[7]estimates!F27</f>
        <v>-3.2001384379120998</v>
      </c>
      <c r="G27" t="str">
        <f>[7]estimates!G27</f>
        <v>***</v>
      </c>
      <c r="I27" t="str">
        <f t="shared" si="4"/>
        <v>betaU</v>
      </c>
      <c r="J27" t="str">
        <f t="shared" si="5"/>
        <v>discount</v>
      </c>
      <c r="K27" t="str">
        <f t="shared" si="6"/>
        <v>-1.334***</v>
      </c>
      <c r="L27" t="str">
        <f t="shared" si="7"/>
        <v>(0.417)</v>
      </c>
    </row>
    <row r="28" spans="1:12" x14ac:dyDescent="0.25">
      <c r="A28">
        <f>[7]estimates!A28</f>
        <v>26</v>
      </c>
      <c r="B28" t="str">
        <f>[7]estimates!B28</f>
        <v>betaU</v>
      </c>
      <c r="C28" t="str">
        <f>[7]estimates!C28</f>
        <v>familypack</v>
      </c>
      <c r="D28">
        <f>[7]estimates!D28</f>
        <v>0.85521908977449967</v>
      </c>
      <c r="E28">
        <f>[7]estimates!E28</f>
        <v>0.34643979198462482</v>
      </c>
      <c r="F28">
        <f>[7]estimates!F28</f>
        <v>2.4685937053456461</v>
      </c>
      <c r="G28" t="str">
        <f>[7]estimates!G28</f>
        <v>**</v>
      </c>
      <c r="I28" t="str">
        <f t="shared" si="4"/>
        <v>betaU</v>
      </c>
      <c r="J28" t="str">
        <f t="shared" si="5"/>
        <v>familypack</v>
      </c>
      <c r="K28" t="str">
        <f t="shared" si="6"/>
        <v>0.855**</v>
      </c>
      <c r="L28" t="str">
        <f t="shared" si="7"/>
        <v>(0.346)</v>
      </c>
    </row>
    <row r="29" spans="1:12" x14ac:dyDescent="0.25">
      <c r="A29">
        <f>[7]estimates!A29</f>
        <v>27</v>
      </c>
      <c r="B29" t="str">
        <f>[7]estimates!B29</f>
        <v>betaU</v>
      </c>
      <c r="C29" t="str">
        <f>[7]estimates!C29</f>
        <v>priceperoz</v>
      </c>
      <c r="D29">
        <f>[7]estimates!D29</f>
        <v>-3.938185361703288</v>
      </c>
      <c r="E29">
        <f>[7]estimates!E29</f>
        <v>0.2585021717135762</v>
      </c>
      <c r="F29">
        <f>[7]estimates!F29</f>
        <v>-15.2346316303557</v>
      </c>
      <c r="G29" t="str">
        <f>[7]estimates!G29</f>
        <v>***</v>
      </c>
      <c r="I29" t="str">
        <f t="shared" si="4"/>
        <v>betaU</v>
      </c>
      <c r="J29" t="str">
        <f t="shared" si="5"/>
        <v>priceperoz</v>
      </c>
      <c r="K29" t="str">
        <f t="shared" si="6"/>
        <v>-3.938***</v>
      </c>
      <c r="L29" t="str">
        <f t="shared" si="7"/>
        <v>(0.259)</v>
      </c>
    </row>
    <row r="30" spans="1:12" x14ac:dyDescent="0.25">
      <c r="A30">
        <f>[7]estimates!A30</f>
        <v>0</v>
      </c>
      <c r="B30">
        <f>[7]estimates!B30</f>
        <v>0</v>
      </c>
      <c r="C30">
        <f>[7]estimates!C30</f>
        <v>0</v>
      </c>
      <c r="D30">
        <f>[7]estimates!D30</f>
        <v>0</v>
      </c>
      <c r="E30">
        <f>[7]estimates!E30</f>
        <v>0</v>
      </c>
      <c r="F30">
        <f>[7]estimates!F30</f>
        <v>0</v>
      </c>
      <c r="G30">
        <f>[7]estimates!G30</f>
        <v>0</v>
      </c>
      <c r="I30">
        <f t="shared" si="4"/>
        <v>0</v>
      </c>
      <c r="J30">
        <f t="shared" si="5"/>
        <v>0</v>
      </c>
      <c r="K30" t="str">
        <f t="shared" si="6"/>
        <v>0.000</v>
      </c>
      <c r="L30" t="str">
        <f t="shared" si="7"/>
        <v>(0.000)</v>
      </c>
    </row>
    <row r="31" spans="1:12" x14ac:dyDescent="0.25">
      <c r="A31">
        <f>[7]estimates!A31</f>
        <v>0</v>
      </c>
      <c r="B31">
        <f>[7]estimates!B31</f>
        <v>0</v>
      </c>
      <c r="C31">
        <f>[7]estimates!C31</f>
        <v>0</v>
      </c>
      <c r="D31">
        <f>[7]estimates!D31</f>
        <v>0</v>
      </c>
      <c r="E31">
        <f>[7]estimates!E31</f>
        <v>0</v>
      </c>
      <c r="F31">
        <f>[7]estimates!F31</f>
        <v>0</v>
      </c>
      <c r="G31">
        <f>[7]estimates!G31</f>
        <v>0</v>
      </c>
      <c r="I31">
        <f t="shared" si="4"/>
        <v>0</v>
      </c>
      <c r="J31">
        <f t="shared" si="5"/>
        <v>0</v>
      </c>
      <c r="K31" t="str">
        <f t="shared" si="6"/>
        <v>0.000</v>
      </c>
      <c r="L31" t="str">
        <f t="shared" si="7"/>
        <v>(0.000)</v>
      </c>
    </row>
    <row r="32" spans="1:12" x14ac:dyDescent="0.25">
      <c r="A32">
        <f>[7]estimates!A32</f>
        <v>0</v>
      </c>
      <c r="B32">
        <f>[7]estimates!B32</f>
        <v>0</v>
      </c>
      <c r="C32">
        <f>[7]estimates!C32</f>
        <v>0</v>
      </c>
      <c r="D32">
        <f>[7]estimates!D32</f>
        <v>0</v>
      </c>
      <c r="E32">
        <f>[7]estimates!E32</f>
        <v>0</v>
      </c>
      <c r="F32">
        <f>[7]estimates!F32</f>
        <v>0</v>
      </c>
      <c r="G32">
        <f>[7]estimates!G32</f>
        <v>0</v>
      </c>
      <c r="I32">
        <f t="shared" si="4"/>
        <v>0</v>
      </c>
      <c r="J32">
        <f t="shared" si="5"/>
        <v>0</v>
      </c>
      <c r="K32" t="str">
        <f t="shared" si="6"/>
        <v>0.000</v>
      </c>
      <c r="L32" t="str">
        <f t="shared" si="7"/>
        <v>(0.000)</v>
      </c>
    </row>
    <row r="33" spans="1:12" x14ac:dyDescent="0.25">
      <c r="A33">
        <f>[7]estimates!A33</f>
        <v>0</v>
      </c>
      <c r="B33">
        <f>[7]estimates!B33</f>
        <v>0</v>
      </c>
      <c r="C33">
        <f>[7]estimates!C33</f>
        <v>0</v>
      </c>
      <c r="D33">
        <f>[7]estimates!D33</f>
        <v>0</v>
      </c>
      <c r="E33">
        <f>[7]estimates!E33</f>
        <v>0</v>
      </c>
      <c r="F33">
        <f>[7]estimates!F33</f>
        <v>0</v>
      </c>
      <c r="G33">
        <f>[7]estimates!G33</f>
        <v>0</v>
      </c>
      <c r="I33">
        <f t="shared" si="4"/>
        <v>0</v>
      </c>
      <c r="J33">
        <f t="shared" si="5"/>
        <v>0</v>
      </c>
      <c r="K33" t="str">
        <f t="shared" si="6"/>
        <v>0.000</v>
      </c>
      <c r="L33" t="str">
        <f t="shared" si="7"/>
        <v>(0.000)</v>
      </c>
    </row>
    <row r="34" spans="1:12" x14ac:dyDescent="0.25">
      <c r="A34">
        <f>[7]estimates!A34</f>
        <v>0</v>
      </c>
      <c r="B34">
        <f>[7]estimates!B34</f>
        <v>0</v>
      </c>
      <c r="C34">
        <f>[7]estimates!C34</f>
        <v>0</v>
      </c>
      <c r="D34">
        <f>[7]estimates!D34</f>
        <v>0</v>
      </c>
      <c r="E34">
        <f>[7]estimates!E34</f>
        <v>0</v>
      </c>
      <c r="F34">
        <f>[7]estimates!F34</f>
        <v>0</v>
      </c>
      <c r="G34">
        <f>[7]estimates!G34</f>
        <v>0</v>
      </c>
      <c r="I34">
        <f t="shared" ref="I34:I36" si="8">B34</f>
        <v>0</v>
      </c>
      <c r="J34">
        <f t="shared" ref="J34:J36" si="9">C34</f>
        <v>0</v>
      </c>
      <c r="K34" t="str">
        <f t="shared" ref="K34:K36" si="10">TEXT(D34,"0.000")&amp;IF(G34&lt;&gt;0,G34,"")</f>
        <v>0.000</v>
      </c>
      <c r="L34" t="str">
        <f t="shared" ref="L34:L36" si="11">"("&amp;TEXT(E34,"0.000")&amp;")"</f>
        <v>(0.000)</v>
      </c>
    </row>
    <row r="35" spans="1:12" x14ac:dyDescent="0.25">
      <c r="A35">
        <f>[7]estimates!A35</f>
        <v>0</v>
      </c>
      <c r="B35">
        <f>[7]estimates!B35</f>
        <v>0</v>
      </c>
      <c r="C35">
        <f>[7]estimates!C35</f>
        <v>0</v>
      </c>
      <c r="D35">
        <f>[7]estimates!D35</f>
        <v>0</v>
      </c>
      <c r="E35">
        <f>[7]estimates!E35</f>
        <v>0</v>
      </c>
      <c r="F35">
        <f>[7]estimates!F35</f>
        <v>0</v>
      </c>
      <c r="G35">
        <f>[7]estimates!G35</f>
        <v>0</v>
      </c>
      <c r="I35">
        <f t="shared" si="8"/>
        <v>0</v>
      </c>
      <c r="J35">
        <f t="shared" si="9"/>
        <v>0</v>
      </c>
      <c r="K35" t="str">
        <f t="shared" si="10"/>
        <v>0.000</v>
      </c>
      <c r="L35" t="str">
        <f t="shared" si="11"/>
        <v>(0.000)</v>
      </c>
    </row>
    <row r="36" spans="1:12" x14ac:dyDescent="0.25">
      <c r="A36">
        <f>[7]estimates!A36</f>
        <v>0</v>
      </c>
      <c r="B36">
        <f>[7]estimates!B36</f>
        <v>0</v>
      </c>
      <c r="C36">
        <f>[7]estimates!C36</f>
        <v>0</v>
      </c>
      <c r="D36">
        <f>[7]estimates!D36</f>
        <v>0</v>
      </c>
      <c r="E36">
        <f>[7]estimates!E36</f>
        <v>0</v>
      </c>
      <c r="F36">
        <f>[7]estimates!F36</f>
        <v>0</v>
      </c>
      <c r="G36">
        <f>[7]estimates!G36</f>
        <v>0</v>
      </c>
      <c r="I36">
        <f t="shared" si="8"/>
        <v>0</v>
      </c>
      <c r="J36">
        <f t="shared" si="9"/>
        <v>0</v>
      </c>
      <c r="K36" t="str">
        <f t="shared" si="10"/>
        <v>0.000</v>
      </c>
      <c r="L36" t="str">
        <f t="shared" si="11"/>
        <v>(0.000)</v>
      </c>
    </row>
    <row r="37" spans="1:12" x14ac:dyDescent="0.25">
      <c r="A37">
        <f>[7]estimates!A37</f>
        <v>0</v>
      </c>
      <c r="B37">
        <f>[7]estimates!B37</f>
        <v>0</v>
      </c>
      <c r="C37">
        <f>[7]estimates!C37</f>
        <v>0</v>
      </c>
      <c r="D37">
        <f>[7]estimates!D37</f>
        <v>0</v>
      </c>
      <c r="E37">
        <f>[7]estimates!E37</f>
        <v>0</v>
      </c>
      <c r="F37">
        <f>[7]estimates!F37</f>
        <v>0</v>
      </c>
      <c r="G37">
        <f>[7]estimates!G37</f>
        <v>0</v>
      </c>
      <c r="I37">
        <f t="shared" ref="I37:I43" si="12">B37</f>
        <v>0</v>
      </c>
      <c r="J37">
        <f t="shared" ref="J37:J43" si="13">C37</f>
        <v>0</v>
      </c>
      <c r="K37" t="str">
        <f t="shared" ref="K37:K43" si="14">TEXT(D37,"0.000")&amp;IF(G37&lt;&gt;0,G37,"")</f>
        <v>0.000</v>
      </c>
      <c r="L37" t="str">
        <f t="shared" ref="L37:L43" si="15">"("&amp;TEXT(E37,"0.000")&amp;")"</f>
        <v>(0.000)</v>
      </c>
    </row>
    <row r="38" spans="1:12" x14ac:dyDescent="0.25">
      <c r="A38">
        <f>[7]estimates!A38</f>
        <v>0</v>
      </c>
      <c r="B38">
        <f>[7]estimates!B38</f>
        <v>0</v>
      </c>
      <c r="C38">
        <f>[7]estimates!C38</f>
        <v>0</v>
      </c>
      <c r="D38">
        <f>[7]estimates!D38</f>
        <v>0</v>
      </c>
      <c r="E38">
        <f>[7]estimates!E38</f>
        <v>0</v>
      </c>
      <c r="F38">
        <f>[7]estimates!F38</f>
        <v>0</v>
      </c>
      <c r="G38">
        <f>[7]estimates!G38</f>
        <v>0</v>
      </c>
      <c r="I38">
        <f t="shared" si="12"/>
        <v>0</v>
      </c>
      <c r="J38">
        <f t="shared" si="13"/>
        <v>0</v>
      </c>
      <c r="K38" t="str">
        <f t="shared" si="14"/>
        <v>0.000</v>
      </c>
      <c r="L38" t="str">
        <f t="shared" si="15"/>
        <v>(0.000)</v>
      </c>
    </row>
    <row r="39" spans="1:12" x14ac:dyDescent="0.25">
      <c r="A39">
        <f>[7]estimates!A39</f>
        <v>0</v>
      </c>
      <c r="B39">
        <f>[7]estimates!B39</f>
        <v>0</v>
      </c>
      <c r="C39">
        <f>[7]estimates!C39</f>
        <v>0</v>
      </c>
      <c r="D39">
        <f>[7]estimates!D39</f>
        <v>0</v>
      </c>
      <c r="E39">
        <f>[7]estimates!E39</f>
        <v>0</v>
      </c>
      <c r="F39">
        <f>[7]estimates!F39</f>
        <v>0</v>
      </c>
      <c r="G39">
        <f>[7]estimates!G39</f>
        <v>0</v>
      </c>
      <c r="I39">
        <f t="shared" si="12"/>
        <v>0</v>
      </c>
      <c r="J39">
        <f t="shared" si="13"/>
        <v>0</v>
      </c>
      <c r="K39" t="str">
        <f t="shared" si="14"/>
        <v>0.000</v>
      </c>
      <c r="L39" t="str">
        <f t="shared" si="15"/>
        <v>(0.000)</v>
      </c>
    </row>
    <row r="40" spans="1:12" x14ac:dyDescent="0.25">
      <c r="A40">
        <f>[7]estimates!A40</f>
        <v>0</v>
      </c>
      <c r="B40">
        <f>[7]estimates!B40</f>
        <v>0</v>
      </c>
      <c r="C40">
        <f>[7]estimates!C40</f>
        <v>0</v>
      </c>
      <c r="D40">
        <f>[7]estimates!D40</f>
        <v>0</v>
      </c>
      <c r="E40">
        <f>[7]estimates!E40</f>
        <v>0</v>
      </c>
      <c r="F40">
        <f>[7]estimates!F40</f>
        <v>0</v>
      </c>
      <c r="G40">
        <f>[7]estimates!G40</f>
        <v>0</v>
      </c>
      <c r="I40">
        <f t="shared" si="12"/>
        <v>0</v>
      </c>
      <c r="J40">
        <f t="shared" si="13"/>
        <v>0</v>
      </c>
      <c r="K40" t="str">
        <f t="shared" si="14"/>
        <v>0.000</v>
      </c>
      <c r="L40" t="str">
        <f t="shared" si="15"/>
        <v>(0.000)</v>
      </c>
    </row>
    <row r="41" spans="1:12" x14ac:dyDescent="0.25">
      <c r="A41">
        <f>[7]estimates!A41</f>
        <v>0</v>
      </c>
      <c r="B41">
        <f>[7]estimates!B41</f>
        <v>0</v>
      </c>
      <c r="C41">
        <f>[7]estimates!C41</f>
        <v>0</v>
      </c>
      <c r="D41">
        <f>[7]estimates!D41</f>
        <v>0</v>
      </c>
      <c r="E41">
        <f>[7]estimates!E41</f>
        <v>0</v>
      </c>
      <c r="F41">
        <f>[7]estimates!F41</f>
        <v>0</v>
      </c>
      <c r="G41">
        <f>[7]estimates!G41</f>
        <v>0</v>
      </c>
      <c r="I41">
        <f t="shared" si="12"/>
        <v>0</v>
      </c>
      <c r="J41">
        <f t="shared" si="13"/>
        <v>0</v>
      </c>
      <c r="K41" t="str">
        <f t="shared" si="14"/>
        <v>0.000</v>
      </c>
      <c r="L41" t="str">
        <f t="shared" si="15"/>
        <v>(0.000)</v>
      </c>
    </row>
    <row r="42" spans="1:12" x14ac:dyDescent="0.25">
      <c r="A42">
        <f>[7]estimates!A42</f>
        <v>0</v>
      </c>
      <c r="B42">
        <f>[7]estimates!B42</f>
        <v>0</v>
      </c>
      <c r="C42">
        <f>[7]estimates!C42</f>
        <v>0</v>
      </c>
      <c r="D42">
        <f>[7]estimates!D42</f>
        <v>0</v>
      </c>
      <c r="E42">
        <f>[7]estimates!E42</f>
        <v>0</v>
      </c>
      <c r="F42">
        <f>[7]estimates!F42</f>
        <v>0</v>
      </c>
      <c r="G42">
        <f>[7]estimates!G42</f>
        <v>0</v>
      </c>
      <c r="I42">
        <f t="shared" si="12"/>
        <v>0</v>
      </c>
      <c r="J42">
        <f t="shared" si="13"/>
        <v>0</v>
      </c>
      <c r="K42" t="str">
        <f t="shared" si="14"/>
        <v>0.000</v>
      </c>
      <c r="L42" t="str">
        <f t="shared" si="15"/>
        <v>(0.000)</v>
      </c>
    </row>
    <row r="43" spans="1:12" x14ac:dyDescent="0.25">
      <c r="A43">
        <f>[7]estimates!A43</f>
        <v>0</v>
      </c>
      <c r="B43">
        <f>[7]estimates!B43</f>
        <v>0</v>
      </c>
      <c r="C43">
        <f>[7]estimates!C43</f>
        <v>0</v>
      </c>
      <c r="D43">
        <f>[7]estimates!D43</f>
        <v>0</v>
      </c>
      <c r="E43">
        <f>[7]estimates!E43</f>
        <v>0</v>
      </c>
      <c r="F43">
        <f>[7]estimates!F43</f>
        <v>0</v>
      </c>
      <c r="G43">
        <f>[7]estimates!G43</f>
        <v>0</v>
      </c>
      <c r="I43">
        <f t="shared" si="12"/>
        <v>0</v>
      </c>
      <c r="J43">
        <f t="shared" si="13"/>
        <v>0</v>
      </c>
      <c r="K43" t="str">
        <f t="shared" si="14"/>
        <v>0.000</v>
      </c>
      <c r="L43" t="str">
        <f t="shared" si="15"/>
        <v>(0.000)</v>
      </c>
    </row>
    <row r="44" spans="1:12" x14ac:dyDescent="0.25">
      <c r="A44">
        <f>[7]estimates!A44</f>
        <v>0</v>
      </c>
      <c r="B44">
        <f>[7]estimates!B44</f>
        <v>0</v>
      </c>
      <c r="C44">
        <f>[7]estimates!C44</f>
        <v>0</v>
      </c>
      <c r="D44">
        <f>[7]estimates!D44</f>
        <v>0</v>
      </c>
      <c r="E44">
        <f>[7]estimates!E44</f>
        <v>0</v>
      </c>
      <c r="F44">
        <f>[7]estimates!F44</f>
        <v>0</v>
      </c>
      <c r="G44">
        <f>[7]estimates!G44</f>
        <v>0</v>
      </c>
      <c r="I44">
        <f t="shared" ref="I44" si="16">B44</f>
        <v>0</v>
      </c>
      <c r="J44">
        <f t="shared" ref="J44" si="17">C44</f>
        <v>0</v>
      </c>
      <c r="K44" t="str">
        <f t="shared" ref="K44" si="18">TEXT(D44,"0.000")&amp;IF(G44&lt;&gt;0,G44,"")</f>
        <v>0.000</v>
      </c>
      <c r="L44" t="str">
        <f t="shared" ref="L44" si="19">"("&amp;TEXT(E44,"0.000")&amp;")"</f>
        <v>(0.000)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All</vt:lpstr>
      <vt:lpstr>Compare elasticities</vt:lpstr>
      <vt:lpstr>mod1</vt:lpstr>
      <vt:lpstr>mod2</vt:lpstr>
      <vt:lpstr>mod8</vt:lpstr>
      <vt:lpstr>mod3</vt:lpstr>
      <vt:lpstr>mod9</vt:lpstr>
      <vt:lpstr>mod4</vt:lpstr>
      <vt:lpstr>mod5</vt:lpstr>
      <vt:lpstr>mod6</vt:lpstr>
      <vt:lpstr>mod7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</dc:creator>
  <cp:lastModifiedBy>Rob</cp:lastModifiedBy>
  <dcterms:created xsi:type="dcterms:W3CDTF">2022-05-25T13:37:00Z</dcterms:created>
  <dcterms:modified xsi:type="dcterms:W3CDTF">2022-05-27T05:05:38Z</dcterms:modified>
</cp:coreProperties>
</file>