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11.xml" ContentType="application/vnd.openxmlformats-officedocument.drawing+xml"/>
  <Override PartName="/xl/tables/table10.xml" ContentType="application/vnd.openxmlformats-officedocument.spreadsheetml.table+xml"/>
  <Override PartName="/xl/charts/chartEx2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3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drawings/drawing12.xml" ContentType="application/vnd.openxmlformats-officedocument.drawing+xml"/>
  <Override PartName="/xl/tables/table11.xml" ContentType="application/vnd.openxmlformats-officedocument.spreadsheetml.table+xml"/>
  <Override PartName="/xl/charts/chartEx31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32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3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Roulette\WheelWalk\"/>
    </mc:Choice>
  </mc:AlternateContent>
  <xr:revisionPtr revIDLastSave="0" documentId="13_ncr:1_{F68A4C1B-1B72-4EB8-BE99-7D51B1EFAB99}" xr6:coauthVersionLast="45" xr6:coauthVersionMax="45" xr10:uidLastSave="{00000000-0000-0000-0000-000000000000}"/>
  <bookViews>
    <workbookView xWindow="20460" yWindow="3300" windowWidth="16710" windowHeight="8400" firstSheet="8" activeTab="10" xr2:uid="{CF5C8A02-0CB4-4884-B8BF-66C4676D93EF}"/>
  </bookViews>
  <sheets>
    <sheet name="Order" sheetId="1" r:id="rId1"/>
    <sheet name="MainTest" sheetId="2" r:id="rId2"/>
    <sheet name="BeckWM" sheetId="4" r:id="rId3"/>
    <sheet name="AnnabellaWF" sheetId="5" r:id="rId4"/>
    <sheet name="BruceWM" sheetId="7" r:id="rId5"/>
    <sheet name="AllenWM" sheetId="8" r:id="rId6"/>
    <sheet name="NilahWW" sheetId="9" r:id="rId7"/>
    <sheet name="DamiraWW" sheetId="10" r:id="rId8"/>
    <sheet name="MirandaSaW" sheetId="12" r:id="rId9"/>
    <sheet name="KarisSaM" sheetId="13" r:id="rId10"/>
    <sheet name="BarronSaM" sheetId="14" r:id="rId11"/>
    <sheet name="ChristianaSaW" sheetId="15" r:id="rId12"/>
  </sheets>
  <definedNames>
    <definedName name="_xlchart.v1.0" hidden="1">MainTest!$D$1</definedName>
    <definedName name="_xlchart.v1.1" hidden="1">MainTest!$D$2:$D$117</definedName>
    <definedName name="_xlchart.v1.10" hidden="1">BeckWM!$D$1</definedName>
    <definedName name="_xlchart.v1.11" hidden="1">BeckWM!$D$2:$D$13</definedName>
    <definedName name="_xlchart.v1.12" hidden="1">AnnabellaWF!$D$1</definedName>
    <definedName name="_xlchart.v1.13" hidden="1">AnnabellaWF!$D$2:$D$82</definedName>
    <definedName name="_xlchart.v1.14" hidden="1">AnnabellaWF!$E$1</definedName>
    <definedName name="_xlchart.v1.15" hidden="1">AnnabellaWF!$E$2:$E$82</definedName>
    <definedName name="_xlchart.v1.16" hidden="1">AnnabellaWF!$C$1</definedName>
    <definedName name="_xlchart.v1.17" hidden="1">AnnabellaWF!$C$2:$C$82</definedName>
    <definedName name="_xlchart.v1.18" hidden="1">BruceWM!$C$1</definedName>
    <definedName name="_xlchart.v1.19" hidden="1">BruceWM!$C$2:$C$33</definedName>
    <definedName name="_xlchart.v1.2" hidden="1">MainTest!$E$1</definedName>
    <definedName name="_xlchart.v1.20" hidden="1">BruceWM!$E$1</definedName>
    <definedName name="_xlchart.v1.21" hidden="1">BruceWM!$E$2:$E$33</definedName>
    <definedName name="_xlchart.v1.22" hidden="1">BruceWM!$D$1</definedName>
    <definedName name="_xlchart.v1.23" hidden="1">BruceWM!$D$2:$D$33</definedName>
    <definedName name="_xlchart.v1.24" hidden="1">AllenWM!$C$1</definedName>
    <definedName name="_xlchart.v1.25" hidden="1">AllenWM!$C$2:$C$50</definedName>
    <definedName name="_xlchart.v1.26" hidden="1">AllenWM!$D$1</definedName>
    <definedName name="_xlchart.v1.27" hidden="1">AllenWM!$D$2:$D$50</definedName>
    <definedName name="_xlchart.v1.28" hidden="1">AllenWM!$E$1</definedName>
    <definedName name="_xlchart.v1.29" hidden="1">AllenWM!$E$2:$E$50</definedName>
    <definedName name="_xlchart.v1.3" hidden="1">MainTest!$E$2:$E$117</definedName>
    <definedName name="_xlchart.v1.30" hidden="1">NilahWW!$E$1</definedName>
    <definedName name="_xlchart.v1.31" hidden="1">NilahWW!$E$2:$E$52</definedName>
    <definedName name="_xlchart.v1.32" hidden="1">NilahWW!$C$1</definedName>
    <definedName name="_xlchart.v1.33" hidden="1">NilahWW!$C$2:$C$52</definedName>
    <definedName name="_xlchart.v1.34" hidden="1">NilahWW!$D$1</definedName>
    <definedName name="_xlchart.v1.35" hidden="1">NilahWW!$D$2:$D$52</definedName>
    <definedName name="_xlchart.v1.36" hidden="1">DamiraWW!$E$1</definedName>
    <definedName name="_xlchart.v1.37" hidden="1">DamiraWW!$E$2:$E$24</definedName>
    <definedName name="_xlchart.v1.38" hidden="1">DamiraWW!$C$1</definedName>
    <definedName name="_xlchart.v1.39" hidden="1">DamiraWW!$C$2:$C$24</definedName>
    <definedName name="_xlchart.v1.4" hidden="1">MainTest!$C$1</definedName>
    <definedName name="_xlchart.v1.40" hidden="1">DamiraWW!$D$1</definedName>
    <definedName name="_xlchart.v1.41" hidden="1">DamiraWW!$D$2:$D$24</definedName>
    <definedName name="_xlchart.v1.42" hidden="1">MirandaSaW!$C$1</definedName>
    <definedName name="_xlchart.v1.43" hidden="1">MirandaSaW!$C$2:$C$42</definedName>
    <definedName name="_xlchart.v1.44" hidden="1">MirandaSaW!$E$1</definedName>
    <definedName name="_xlchart.v1.45" hidden="1">MirandaSaW!$E$2:$E$42</definedName>
    <definedName name="_xlchart.v1.46" hidden="1">MirandaSaW!$D$1</definedName>
    <definedName name="_xlchart.v1.47" hidden="1">MirandaSaW!$D$2:$D$42</definedName>
    <definedName name="_xlchart.v1.48" hidden="1">KarisSaM!$D$1</definedName>
    <definedName name="_xlchart.v1.49" hidden="1">KarisSaM!$D$2:$D$34</definedName>
    <definedName name="_xlchart.v1.5" hidden="1">MainTest!$C$2:$C$117</definedName>
    <definedName name="_xlchart.v1.50" hidden="1">KarisSaM!$E$1</definedName>
    <definedName name="_xlchart.v1.51" hidden="1">KarisSaM!$E$2:$E$34</definedName>
    <definedName name="_xlchart.v1.52" hidden="1">KarisSaM!$C$1</definedName>
    <definedName name="_xlchart.v1.53" hidden="1">KarisSaM!$C$2:$C$34</definedName>
    <definedName name="_xlchart.v1.54" hidden="1">BarronSaM!$C$1</definedName>
    <definedName name="_xlchart.v1.55" hidden="1">BarronSaM!$C$2:$C$37</definedName>
    <definedName name="_xlchart.v1.56" hidden="1">BarronSaM!$D$1</definedName>
    <definedName name="_xlchart.v1.57" hidden="1">BarronSaM!$D$2:$D$37</definedName>
    <definedName name="_xlchart.v1.58" hidden="1">BarronSaM!$E$1</definedName>
    <definedName name="_xlchart.v1.59" hidden="1">BarronSaM!$E$2:$E$37</definedName>
    <definedName name="_xlchart.v1.6" hidden="1">BeckWM!$E$1</definedName>
    <definedName name="_xlchart.v1.60" hidden="1">ChristianaSaW!$E$1</definedName>
    <definedName name="_xlchart.v1.61" hidden="1">ChristianaSaW!$E$2:$E$37</definedName>
    <definedName name="_xlchart.v1.62" hidden="1">ChristianaSaW!$D$1</definedName>
    <definedName name="_xlchart.v1.63" hidden="1">ChristianaSaW!$D$2:$D$37</definedName>
    <definedName name="_xlchart.v1.64" hidden="1">ChristianaSaW!$C$1</definedName>
    <definedName name="_xlchart.v1.65" hidden="1">ChristianaSaW!$C$2:$C$37</definedName>
    <definedName name="_xlchart.v1.7" hidden="1">BeckWM!$E$2:$E$13</definedName>
    <definedName name="_xlchart.v1.8" hidden="1">BeckWM!$C$1</definedName>
    <definedName name="_xlchart.v1.9" hidden="1">BeckWM!$C$2:$C$13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5" l="1"/>
  <c r="C37" i="15"/>
  <c r="E37" i="15" s="1"/>
  <c r="B37" i="15"/>
  <c r="D36" i="15"/>
  <c r="C36" i="15"/>
  <c r="E36" i="15" s="1"/>
  <c r="B36" i="15"/>
  <c r="D35" i="15"/>
  <c r="C35" i="15"/>
  <c r="E35" i="15" s="1"/>
  <c r="B35" i="15"/>
  <c r="D34" i="15"/>
  <c r="C34" i="15"/>
  <c r="E34" i="15" s="1"/>
  <c r="B34" i="15"/>
  <c r="D33" i="15"/>
  <c r="C33" i="15"/>
  <c r="E33" i="15" s="1"/>
  <c r="B33" i="15"/>
  <c r="D32" i="15"/>
  <c r="C32" i="15"/>
  <c r="E32" i="15" s="1"/>
  <c r="B32" i="15"/>
  <c r="D31" i="15"/>
  <c r="C31" i="15"/>
  <c r="E31" i="15" s="1"/>
  <c r="B31" i="15"/>
  <c r="D30" i="15"/>
  <c r="C30" i="15"/>
  <c r="E30" i="15" s="1"/>
  <c r="B30" i="15"/>
  <c r="D29" i="15"/>
  <c r="C29" i="15"/>
  <c r="E29" i="15" s="1"/>
  <c r="B29" i="15"/>
  <c r="F28" i="15" a="1"/>
  <c r="F28" i="15" s="1"/>
  <c r="D28" i="15"/>
  <c r="C28" i="15"/>
  <c r="E28" i="15" s="1"/>
  <c r="B28" i="15"/>
  <c r="F27" i="15" a="1"/>
  <c r="F27" i="15" s="1"/>
  <c r="D27" i="15"/>
  <c r="C27" i="15"/>
  <c r="E27" i="15" s="1"/>
  <c r="B27" i="15"/>
  <c r="F26" i="15" a="1"/>
  <c r="F26" i="15" s="1"/>
  <c r="D26" i="15"/>
  <c r="C26" i="15"/>
  <c r="E26" i="15" s="1"/>
  <c r="B26" i="15"/>
  <c r="F25" i="15" a="1"/>
  <c r="F25" i="15" s="1"/>
  <c r="D25" i="15"/>
  <c r="C25" i="15"/>
  <c r="E25" i="15" s="1"/>
  <c r="B25" i="15"/>
  <c r="F24" i="15" a="1"/>
  <c r="F24" i="15" s="1"/>
  <c r="D24" i="15"/>
  <c r="C24" i="15"/>
  <c r="E24" i="15" s="1"/>
  <c r="B24" i="15"/>
  <c r="F23" i="15" a="1"/>
  <c r="F23" i="15" s="1"/>
  <c r="D23" i="15"/>
  <c r="C23" i="15"/>
  <c r="E23" i="15" s="1"/>
  <c r="B23" i="15"/>
  <c r="F22" i="15" a="1"/>
  <c r="F22" i="15" s="1"/>
  <c r="D22" i="15"/>
  <c r="C22" i="15"/>
  <c r="E22" i="15" s="1"/>
  <c r="B22" i="15"/>
  <c r="F21" i="15" a="1"/>
  <c r="F21" i="15" s="1"/>
  <c r="D21" i="15"/>
  <c r="C21" i="15"/>
  <c r="E21" i="15" s="1"/>
  <c r="B21" i="15"/>
  <c r="F20" i="15" a="1"/>
  <c r="F20" i="15" s="1"/>
  <c r="D20" i="15"/>
  <c r="C20" i="15"/>
  <c r="E20" i="15" s="1"/>
  <c r="B20" i="15"/>
  <c r="F19" i="15" a="1"/>
  <c r="F19" i="15" s="1"/>
  <c r="D19" i="15"/>
  <c r="C19" i="15"/>
  <c r="E19" i="15" s="1"/>
  <c r="B19" i="15"/>
  <c r="F18" i="15" a="1"/>
  <c r="F18" i="15" s="1"/>
  <c r="D18" i="15"/>
  <c r="C18" i="15"/>
  <c r="E18" i="15" s="1"/>
  <c r="B18" i="15"/>
  <c r="E17" i="15"/>
  <c r="D17" i="15"/>
  <c r="C17" i="15"/>
  <c r="B17" i="15"/>
  <c r="E16" i="15"/>
  <c r="D16" i="15"/>
  <c r="C16" i="15"/>
  <c r="B16" i="15"/>
  <c r="E15" i="15"/>
  <c r="D15" i="15"/>
  <c r="C15" i="15"/>
  <c r="B15" i="15"/>
  <c r="E14" i="15"/>
  <c r="D14" i="15"/>
  <c r="C14" i="15"/>
  <c r="B14" i="15"/>
  <c r="E13" i="15"/>
  <c r="D13" i="15"/>
  <c r="C13" i="15"/>
  <c r="B13" i="15"/>
  <c r="E12" i="15"/>
  <c r="D12" i="15"/>
  <c r="C12" i="15"/>
  <c r="B12" i="15"/>
  <c r="E11" i="15"/>
  <c r="D11" i="15"/>
  <c r="C11" i="15"/>
  <c r="B11" i="15"/>
  <c r="E10" i="15"/>
  <c r="D10" i="15"/>
  <c r="C10" i="15"/>
  <c r="B10" i="15"/>
  <c r="E9" i="15"/>
  <c r="D9" i="15"/>
  <c r="C9" i="15"/>
  <c r="B9" i="15"/>
  <c r="E8" i="15"/>
  <c r="D8" i="15"/>
  <c r="C8" i="15"/>
  <c r="B8" i="15"/>
  <c r="E7" i="15"/>
  <c r="D7" i="15"/>
  <c r="C7" i="15"/>
  <c r="B7" i="15"/>
  <c r="E6" i="15"/>
  <c r="D6" i="15"/>
  <c r="C6" i="15"/>
  <c r="B6" i="15"/>
  <c r="E5" i="15"/>
  <c r="D5" i="15"/>
  <c r="C5" i="15"/>
  <c r="B5" i="15"/>
  <c r="E4" i="15"/>
  <c r="D4" i="15"/>
  <c r="C4" i="15"/>
  <c r="B4" i="15"/>
  <c r="F3" i="15"/>
  <c r="F3" i="15" a="1"/>
  <c r="E3" i="15"/>
  <c r="D3" i="15"/>
  <c r="C3" i="15"/>
  <c r="B3" i="15"/>
  <c r="F2" i="15"/>
  <c r="F2" i="15" a="1"/>
  <c r="C2" i="15"/>
  <c r="B2" i="15"/>
  <c r="F37" i="15" s="1" a="1"/>
  <c r="F37" i="15" s="1"/>
  <c r="F19" i="14" a="1"/>
  <c r="F19" i="14" s="1"/>
  <c r="B37" i="14"/>
  <c r="F3" i="14" s="1" a="1"/>
  <c r="F3" i="14" s="1"/>
  <c r="C37" i="14"/>
  <c r="E37" i="14" s="1"/>
  <c r="D37" i="14"/>
  <c r="F37" i="14" a="1"/>
  <c r="F37" i="14" s="1"/>
  <c r="B36" i="14"/>
  <c r="C36" i="14"/>
  <c r="D36" i="14" s="1"/>
  <c r="B35" i="14"/>
  <c r="C35" i="14"/>
  <c r="D35" i="14"/>
  <c r="B34" i="14"/>
  <c r="C34" i="14"/>
  <c r="D34" i="14"/>
  <c r="B33" i="14"/>
  <c r="C33" i="14"/>
  <c r="D33" i="14"/>
  <c r="B32" i="14"/>
  <c r="C32" i="14"/>
  <c r="D32" i="14"/>
  <c r="B31" i="14"/>
  <c r="C31" i="14"/>
  <c r="D31" i="14"/>
  <c r="B30" i="14"/>
  <c r="C30" i="14"/>
  <c r="D30" i="14" s="1"/>
  <c r="B29" i="14"/>
  <c r="C29" i="14"/>
  <c r="D29" i="14"/>
  <c r="B28" i="14"/>
  <c r="C28" i="14"/>
  <c r="D28" i="14"/>
  <c r="B27" i="14"/>
  <c r="C27" i="14"/>
  <c r="D27" i="14"/>
  <c r="B26" i="14"/>
  <c r="C26" i="14"/>
  <c r="D26" i="14"/>
  <c r="B25" i="14"/>
  <c r="C25" i="14"/>
  <c r="D25" i="14"/>
  <c r="B24" i="14"/>
  <c r="C24" i="14"/>
  <c r="D24" i="14" s="1"/>
  <c r="B23" i="14"/>
  <c r="C23" i="14"/>
  <c r="D23" i="14"/>
  <c r="B22" i="14"/>
  <c r="C22" i="14"/>
  <c r="D22" i="14"/>
  <c r="B21" i="14"/>
  <c r="C21" i="14"/>
  <c r="D21" i="14"/>
  <c r="B20" i="14"/>
  <c r="C20" i="14"/>
  <c r="D20" i="14"/>
  <c r="B19" i="14"/>
  <c r="C19" i="14"/>
  <c r="D19" i="14"/>
  <c r="B18" i="14"/>
  <c r="C18" i="14"/>
  <c r="D18" i="14" s="1"/>
  <c r="B17" i="14"/>
  <c r="C17" i="14"/>
  <c r="D17" i="14" s="1"/>
  <c r="B16" i="14"/>
  <c r="C16" i="14"/>
  <c r="D16" i="14"/>
  <c r="B15" i="14"/>
  <c r="C15" i="14"/>
  <c r="D15" i="14" s="1"/>
  <c r="B14" i="14"/>
  <c r="C14" i="14"/>
  <c r="D14" i="14" s="1"/>
  <c r="B13" i="14"/>
  <c r="C13" i="14"/>
  <c r="D13" i="14"/>
  <c r="B12" i="14"/>
  <c r="C12" i="14"/>
  <c r="B11" i="14"/>
  <c r="C11" i="14"/>
  <c r="B10" i="14"/>
  <c r="C10" i="14"/>
  <c r="D10" i="14" s="1"/>
  <c r="B9" i="14"/>
  <c r="C9" i="14"/>
  <c r="D9" i="14" s="1"/>
  <c r="B8" i="14"/>
  <c r="C8" i="14"/>
  <c r="D8" i="14"/>
  <c r="B7" i="14"/>
  <c r="C7" i="14"/>
  <c r="D7" i="14"/>
  <c r="B6" i="14"/>
  <c r="C6" i="14"/>
  <c r="D6" i="14" s="1"/>
  <c r="B5" i="14"/>
  <c r="C5" i="14"/>
  <c r="B4" i="14"/>
  <c r="C4" i="14"/>
  <c r="D4" i="14"/>
  <c r="B3" i="14"/>
  <c r="C3" i="14"/>
  <c r="D3" i="14" s="1"/>
  <c r="C2" i="14"/>
  <c r="B2" i="14"/>
  <c r="F20" i="13" a="1"/>
  <c r="F20" i="13" s="1"/>
  <c r="F3" i="13" a="1"/>
  <c r="F3" i="13" s="1"/>
  <c r="F13" i="13" a="1"/>
  <c r="F13" i="13" s="1"/>
  <c r="B34" i="13"/>
  <c r="F6" i="13" s="1" a="1"/>
  <c r="F6" i="13" s="1"/>
  <c r="C34" i="13"/>
  <c r="D34" i="13" s="1"/>
  <c r="F34" i="13" a="1"/>
  <c r="F34" i="13" s="1"/>
  <c r="B33" i="13"/>
  <c r="C33" i="13"/>
  <c r="E33" i="13" s="1"/>
  <c r="D33" i="13"/>
  <c r="B32" i="13"/>
  <c r="C32" i="13"/>
  <c r="D32" i="13" s="1"/>
  <c r="B31" i="13"/>
  <c r="C31" i="13"/>
  <c r="D31" i="13"/>
  <c r="E31" i="13"/>
  <c r="B30" i="13"/>
  <c r="C30" i="13"/>
  <c r="E30" i="13" s="1"/>
  <c r="D30" i="13"/>
  <c r="B29" i="13"/>
  <c r="C29" i="13"/>
  <c r="E29" i="13" s="1"/>
  <c r="D29" i="13"/>
  <c r="B28" i="13"/>
  <c r="C28" i="13"/>
  <c r="E28" i="13" s="1"/>
  <c r="D28" i="13"/>
  <c r="B27" i="13"/>
  <c r="C27" i="13"/>
  <c r="E27" i="13" s="1"/>
  <c r="D27" i="13"/>
  <c r="B26" i="13"/>
  <c r="C26" i="13"/>
  <c r="E26" i="13" s="1"/>
  <c r="D26" i="13"/>
  <c r="B25" i="13"/>
  <c r="C25" i="13"/>
  <c r="E25" i="13" s="1"/>
  <c r="D25" i="13"/>
  <c r="B24" i="13"/>
  <c r="C24" i="13"/>
  <c r="D24" i="13"/>
  <c r="E24" i="13"/>
  <c r="B23" i="13"/>
  <c r="C23" i="13"/>
  <c r="B22" i="13"/>
  <c r="C22" i="13"/>
  <c r="D22" i="13"/>
  <c r="E22" i="13"/>
  <c r="B21" i="13"/>
  <c r="C21" i="13"/>
  <c r="D21" i="13"/>
  <c r="E21" i="13" s="1"/>
  <c r="B20" i="13"/>
  <c r="C20" i="13"/>
  <c r="E20" i="13" s="1"/>
  <c r="D20" i="13"/>
  <c r="B19" i="13"/>
  <c r="C19" i="13"/>
  <c r="D19" i="13"/>
  <c r="E19" i="13"/>
  <c r="B18" i="13"/>
  <c r="C18" i="13"/>
  <c r="E18" i="13" s="1"/>
  <c r="D18" i="13"/>
  <c r="B17" i="13"/>
  <c r="C17" i="13"/>
  <c r="E17" i="13" s="1"/>
  <c r="D17" i="13"/>
  <c r="B16" i="13"/>
  <c r="C16" i="13"/>
  <c r="D16" i="13"/>
  <c r="E16" i="13" s="1"/>
  <c r="B15" i="13"/>
  <c r="C15" i="13"/>
  <c r="E15" i="13" s="1"/>
  <c r="D15" i="13"/>
  <c r="B14" i="13"/>
  <c r="C14" i="13"/>
  <c r="D14" i="13" s="1"/>
  <c r="B13" i="13"/>
  <c r="C13" i="13"/>
  <c r="D13" i="13"/>
  <c r="E13" i="13"/>
  <c r="B12" i="13"/>
  <c r="C12" i="13"/>
  <c r="D12" i="13" s="1"/>
  <c r="B11" i="13"/>
  <c r="C11" i="13"/>
  <c r="E11" i="13" s="1"/>
  <c r="D11" i="13"/>
  <c r="B10" i="13"/>
  <c r="C10" i="13"/>
  <c r="D10" i="13"/>
  <c r="E10" i="13"/>
  <c r="B9" i="13"/>
  <c r="C9" i="13"/>
  <c r="D9" i="13"/>
  <c r="E9" i="13"/>
  <c r="B8" i="13"/>
  <c r="C8" i="13"/>
  <c r="D8" i="13" s="1"/>
  <c r="B7" i="13"/>
  <c r="C7" i="13"/>
  <c r="D7" i="13"/>
  <c r="E7" i="13"/>
  <c r="B6" i="13"/>
  <c r="C6" i="13"/>
  <c r="E6" i="13" s="1"/>
  <c r="D6" i="13"/>
  <c r="B5" i="13"/>
  <c r="C5" i="13"/>
  <c r="D5" i="13" s="1"/>
  <c r="B4" i="13"/>
  <c r="C4" i="13"/>
  <c r="D4" i="13" s="1"/>
  <c r="F2" i="13" a="1"/>
  <c r="F2" i="13" s="1"/>
  <c r="E3" i="13"/>
  <c r="E2" i="13"/>
  <c r="B3" i="13"/>
  <c r="C3" i="13"/>
  <c r="D3" i="13" s="1"/>
  <c r="C2" i="13"/>
  <c r="B2" i="13"/>
  <c r="B42" i="12"/>
  <c r="F40" i="12" s="1" a="1"/>
  <c r="F40" i="12" s="1"/>
  <c r="C42" i="12"/>
  <c r="E42" i="12" s="1"/>
  <c r="D42" i="12"/>
  <c r="B41" i="12"/>
  <c r="C41" i="12"/>
  <c r="D41" i="12" s="1"/>
  <c r="E41" i="12" s="1"/>
  <c r="F39" i="12" a="1"/>
  <c r="F39" i="12" s="1"/>
  <c r="B40" i="12"/>
  <c r="C40" i="12"/>
  <c r="D40" i="12"/>
  <c r="E40" i="12"/>
  <c r="F2" i="12" a="1"/>
  <c r="F2" i="12" s="1"/>
  <c r="F3" i="12" a="1"/>
  <c r="F3" i="12" s="1"/>
  <c r="F4" i="12" a="1"/>
  <c r="F4" i="12" s="1"/>
  <c r="F5" i="12" a="1"/>
  <c r="F5" i="12" s="1"/>
  <c r="F6" i="12" a="1"/>
  <c r="F6" i="12" s="1"/>
  <c r="F7" i="12" a="1"/>
  <c r="F7" i="12" s="1"/>
  <c r="F8" i="12" a="1"/>
  <c r="F8" i="12" s="1"/>
  <c r="F9" i="12" a="1"/>
  <c r="F9" i="12" s="1"/>
  <c r="F10" i="12" a="1"/>
  <c r="F10" i="12" s="1"/>
  <c r="F11" i="12" a="1"/>
  <c r="F11" i="12" s="1"/>
  <c r="F12" i="12" a="1"/>
  <c r="F12" i="12" s="1"/>
  <c r="F13" i="12" a="1"/>
  <c r="F13" i="12" s="1"/>
  <c r="F14" i="12" a="1"/>
  <c r="F14" i="12" s="1"/>
  <c r="F15" i="12" a="1"/>
  <c r="F15" i="12" s="1"/>
  <c r="F16" i="12" a="1"/>
  <c r="F16" i="12" s="1"/>
  <c r="F17" i="12" a="1"/>
  <c r="F17" i="12" s="1"/>
  <c r="F18" i="12" a="1"/>
  <c r="F18" i="12" s="1"/>
  <c r="F19" i="12" a="1"/>
  <c r="F19" i="12" s="1"/>
  <c r="F20" i="12" a="1"/>
  <c r="F20" i="12" s="1"/>
  <c r="F21" i="12" a="1"/>
  <c r="F21" i="12" s="1"/>
  <c r="F22" i="12" a="1"/>
  <c r="F22" i="12" s="1"/>
  <c r="F23" i="12" a="1"/>
  <c r="F23" i="12" s="1"/>
  <c r="F24" i="12" a="1"/>
  <c r="F24" i="12" s="1"/>
  <c r="F25" i="12" a="1"/>
  <c r="F25" i="12" s="1"/>
  <c r="F26" i="12" a="1"/>
  <c r="F26" i="12" s="1"/>
  <c r="F27" i="12" a="1"/>
  <c r="F27" i="12" s="1"/>
  <c r="F28" i="12" a="1"/>
  <c r="F28" i="12" s="1"/>
  <c r="F29" i="12" a="1"/>
  <c r="F29" i="12" s="1"/>
  <c r="F30" i="12" a="1"/>
  <c r="F30" i="12" s="1"/>
  <c r="F31" i="12" a="1"/>
  <c r="F31" i="12" s="1"/>
  <c r="F32" i="12" a="1"/>
  <c r="F32" i="12"/>
  <c r="F33" i="12" a="1"/>
  <c r="F33" i="12" s="1"/>
  <c r="F34" i="12" a="1"/>
  <c r="F34" i="12" s="1"/>
  <c r="F35" i="12" a="1"/>
  <c r="F35" i="12" s="1"/>
  <c r="F36" i="12" a="1"/>
  <c r="F36" i="12" s="1"/>
  <c r="F37" i="12" a="1"/>
  <c r="F37" i="12" s="1"/>
  <c r="F38" i="12" a="1"/>
  <c r="F38" i="12" s="1"/>
  <c r="B39" i="12"/>
  <c r="C39" i="12"/>
  <c r="D39" i="12"/>
  <c r="B38" i="12"/>
  <c r="C38" i="12"/>
  <c r="E38" i="12" s="1"/>
  <c r="D38" i="12"/>
  <c r="B37" i="12"/>
  <c r="C37" i="12"/>
  <c r="D37" i="12" s="1"/>
  <c r="B36" i="12"/>
  <c r="C36" i="12"/>
  <c r="D36" i="12" s="1"/>
  <c r="B35" i="12"/>
  <c r="C35" i="12"/>
  <c r="D35" i="12"/>
  <c r="B34" i="12"/>
  <c r="C34" i="12"/>
  <c r="D34" i="12" s="1"/>
  <c r="B33" i="12"/>
  <c r="C33" i="12"/>
  <c r="D33" i="12" s="1"/>
  <c r="B32" i="12"/>
  <c r="C32" i="12"/>
  <c r="D32" i="12" s="1"/>
  <c r="B31" i="12"/>
  <c r="C31" i="12"/>
  <c r="D31" i="12" s="1"/>
  <c r="B30" i="12"/>
  <c r="C30" i="12"/>
  <c r="D30" i="12" s="1"/>
  <c r="B29" i="12"/>
  <c r="C29" i="12"/>
  <c r="D29" i="12"/>
  <c r="E29" i="12"/>
  <c r="B28" i="12"/>
  <c r="C28" i="12"/>
  <c r="D28" i="12" s="1"/>
  <c r="E5" i="12"/>
  <c r="E6" i="12"/>
  <c r="E10" i="12"/>
  <c r="E12" i="12"/>
  <c r="E18" i="12"/>
  <c r="E23" i="12"/>
  <c r="B27" i="12"/>
  <c r="C27" i="12"/>
  <c r="B26" i="12"/>
  <c r="C26" i="12"/>
  <c r="B25" i="12"/>
  <c r="C25" i="12"/>
  <c r="E25" i="12" s="1"/>
  <c r="D25" i="12"/>
  <c r="B24" i="12"/>
  <c r="C24" i="12"/>
  <c r="B23" i="12"/>
  <c r="C23" i="12"/>
  <c r="D23" i="12" s="1"/>
  <c r="B22" i="12"/>
  <c r="C22" i="12"/>
  <c r="B21" i="12"/>
  <c r="C21" i="12"/>
  <c r="D21" i="12" s="1"/>
  <c r="B20" i="12"/>
  <c r="C20" i="12"/>
  <c r="D20" i="12"/>
  <c r="E20" i="12" s="1"/>
  <c r="B19" i="12"/>
  <c r="C19" i="12"/>
  <c r="B18" i="12"/>
  <c r="C18" i="12"/>
  <c r="D18" i="12" s="1"/>
  <c r="B17" i="12"/>
  <c r="C17" i="12"/>
  <c r="B16" i="12"/>
  <c r="C16" i="12"/>
  <c r="B15" i="12"/>
  <c r="C15" i="12"/>
  <c r="B14" i="12"/>
  <c r="C14" i="12"/>
  <c r="B13" i="12"/>
  <c r="C13" i="12"/>
  <c r="B12" i="12"/>
  <c r="C12" i="12"/>
  <c r="D12" i="12" s="1"/>
  <c r="B11" i="12"/>
  <c r="C11" i="12"/>
  <c r="D11" i="12" s="1"/>
  <c r="B10" i="12"/>
  <c r="C10" i="12"/>
  <c r="D10" i="12" s="1"/>
  <c r="B9" i="12"/>
  <c r="C9" i="12"/>
  <c r="B8" i="12"/>
  <c r="C8" i="12"/>
  <c r="E8" i="12" s="1"/>
  <c r="D8" i="12"/>
  <c r="B7" i="12"/>
  <c r="C7" i="12"/>
  <c r="E7" i="12" s="1"/>
  <c r="D7" i="12"/>
  <c r="B6" i="12"/>
  <c r="C6" i="12"/>
  <c r="D6" i="12" s="1"/>
  <c r="B5" i="12"/>
  <c r="C5" i="12"/>
  <c r="D5" i="12" s="1"/>
  <c r="B4" i="12"/>
  <c r="C4" i="12"/>
  <c r="D4" i="12"/>
  <c r="E4" i="12" s="1"/>
  <c r="B3" i="12"/>
  <c r="C3" i="12"/>
  <c r="C2" i="12"/>
  <c r="B2" i="12"/>
  <c r="D2" i="15" l="1"/>
  <c r="E2" i="15" s="1"/>
  <c r="H17" i="15" s="1"/>
  <c r="F4" i="15" a="1"/>
  <c r="F4" i="15" s="1"/>
  <c r="F5" i="15" a="1"/>
  <c r="F5" i="15" s="1"/>
  <c r="F6" i="15" a="1"/>
  <c r="F6" i="15" s="1"/>
  <c r="F7" i="15" a="1"/>
  <c r="F7" i="15" s="1"/>
  <c r="F8" i="15" a="1"/>
  <c r="F8" i="15" s="1"/>
  <c r="F9" i="15" a="1"/>
  <c r="F9" i="15" s="1"/>
  <c r="F10" i="15" a="1"/>
  <c r="F10" i="15" s="1"/>
  <c r="F11" i="15" a="1"/>
  <c r="F11" i="15" s="1"/>
  <c r="F12" i="15" a="1"/>
  <c r="F12" i="15" s="1"/>
  <c r="F13" i="15" a="1"/>
  <c r="F13" i="15" s="1"/>
  <c r="F14" i="15" a="1"/>
  <c r="F14" i="15" s="1"/>
  <c r="F15" i="15" a="1"/>
  <c r="F15" i="15" s="1"/>
  <c r="F16" i="15" a="1"/>
  <c r="F16" i="15" s="1"/>
  <c r="F17" i="15" a="1"/>
  <c r="F17" i="15" s="1"/>
  <c r="F29" i="15" a="1"/>
  <c r="F29" i="15" s="1"/>
  <c r="F30" i="15" a="1"/>
  <c r="F30" i="15" s="1"/>
  <c r="F31" i="15" a="1"/>
  <c r="F31" i="15" s="1"/>
  <c r="F32" i="15" a="1"/>
  <c r="F32" i="15" s="1"/>
  <c r="F33" i="15" a="1"/>
  <c r="F33" i="15" s="1"/>
  <c r="F34" i="15" a="1"/>
  <c r="F34" i="15" s="1"/>
  <c r="F35" i="15" a="1"/>
  <c r="F35" i="15" s="1"/>
  <c r="F36" i="15" a="1"/>
  <c r="F36" i="15" s="1"/>
  <c r="F8" i="14" a="1"/>
  <c r="F8" i="14" s="1"/>
  <c r="F11" i="14" a="1"/>
  <c r="F11" i="14" s="1"/>
  <c r="F18" i="14" a="1"/>
  <c r="F18" i="14" s="1"/>
  <c r="F2" i="14" a="1"/>
  <c r="F2" i="14" s="1"/>
  <c r="F9" i="14" a="1"/>
  <c r="F9" i="14" s="1"/>
  <c r="F5" i="14" a="1"/>
  <c r="F5" i="14" s="1"/>
  <c r="F7" i="14" a="1"/>
  <c r="F7" i="14" s="1"/>
  <c r="F12" i="14" a="1"/>
  <c r="F12" i="14" s="1"/>
  <c r="F10" i="14" a="1"/>
  <c r="F10" i="14" s="1"/>
  <c r="F13" i="14" a="1"/>
  <c r="F13" i="14" s="1"/>
  <c r="F17" i="14" a="1"/>
  <c r="F17" i="14" s="1"/>
  <c r="F6" i="14" a="1"/>
  <c r="F6" i="14" s="1"/>
  <c r="F14" i="14" a="1"/>
  <c r="F14" i="14" s="1"/>
  <c r="F15" i="14" a="1"/>
  <c r="F15" i="14" s="1"/>
  <c r="F16" i="14" a="1"/>
  <c r="F16" i="14" s="1"/>
  <c r="F4" i="14" a="1"/>
  <c r="F4" i="14" s="1"/>
  <c r="F36" i="14" a="1"/>
  <c r="F36" i="14" s="1"/>
  <c r="F35" i="14" a="1"/>
  <c r="F35" i="14" s="1"/>
  <c r="E36" i="14"/>
  <c r="E35" i="14"/>
  <c r="E33" i="14"/>
  <c r="E34" i="14"/>
  <c r="F28" i="14" a="1"/>
  <c r="F28" i="14" s="1"/>
  <c r="F30" i="14" a="1"/>
  <c r="F30" i="14" s="1"/>
  <c r="F33" i="14" a="1"/>
  <c r="F33" i="14" s="1"/>
  <c r="F34" i="14" a="1"/>
  <c r="F34" i="14" s="1"/>
  <c r="E32" i="14"/>
  <c r="F32" i="14" a="1"/>
  <c r="F32" i="14" s="1"/>
  <c r="F29" i="14" a="1"/>
  <c r="F29" i="14" s="1"/>
  <c r="F31" i="14" a="1"/>
  <c r="F31" i="14" s="1"/>
  <c r="E31" i="14"/>
  <c r="E29" i="14"/>
  <c r="E30" i="14"/>
  <c r="E28" i="14"/>
  <c r="F27" i="14" a="1"/>
  <c r="F27" i="14" s="1"/>
  <c r="E27" i="14"/>
  <c r="F26" i="14" a="1"/>
  <c r="F26" i="14" s="1"/>
  <c r="E26" i="14"/>
  <c r="F25" i="14" a="1"/>
  <c r="F25" i="14" s="1"/>
  <c r="E25" i="14"/>
  <c r="F24" i="14" a="1"/>
  <c r="F24" i="14" s="1"/>
  <c r="E23" i="14"/>
  <c r="F23" i="14" a="1"/>
  <c r="F23" i="14" s="1"/>
  <c r="E24" i="14"/>
  <c r="E22" i="14"/>
  <c r="E20" i="14"/>
  <c r="F20" i="14" a="1"/>
  <c r="F20" i="14" s="1"/>
  <c r="E21" i="14"/>
  <c r="F21" i="14" a="1"/>
  <c r="F21" i="14" s="1"/>
  <c r="F22" i="14" a="1"/>
  <c r="F22" i="14" s="1"/>
  <c r="E19" i="14"/>
  <c r="E18" i="14"/>
  <c r="E17" i="14"/>
  <c r="E16" i="14"/>
  <c r="E15" i="14"/>
  <c r="E14" i="14"/>
  <c r="E13" i="14"/>
  <c r="D12" i="14"/>
  <c r="E12" i="14" s="1"/>
  <c r="D11" i="14"/>
  <c r="E11" i="14" s="1"/>
  <c r="E9" i="14"/>
  <c r="E7" i="14"/>
  <c r="E6" i="14"/>
  <c r="D5" i="14"/>
  <c r="E5" i="14" s="1"/>
  <c r="E3" i="14"/>
  <c r="D2" i="14"/>
  <c r="E2" i="14" s="1"/>
  <c r="E34" i="13"/>
  <c r="F5" i="13" a="1"/>
  <c r="F5" i="13" s="1"/>
  <c r="F18" i="13" a="1"/>
  <c r="F18" i="13" s="1"/>
  <c r="F22" i="13" a="1"/>
  <c r="F22" i="13" s="1"/>
  <c r="F26" i="13" a="1"/>
  <c r="F26" i="13" s="1"/>
  <c r="F28" i="13" a="1"/>
  <c r="F28" i="13" s="1"/>
  <c r="F4" i="13" a="1"/>
  <c r="F4" i="13" s="1"/>
  <c r="F11" i="13" a="1"/>
  <c r="F11" i="13" s="1"/>
  <c r="F19" i="13" a="1"/>
  <c r="F19" i="13" s="1"/>
  <c r="F16" i="13" a="1"/>
  <c r="F16" i="13" s="1"/>
  <c r="F23" i="13" a="1"/>
  <c r="F23" i="13" s="1"/>
  <c r="F30" i="13" a="1"/>
  <c r="F30" i="13" s="1"/>
  <c r="F12" i="13" a="1"/>
  <c r="F12" i="13" s="1"/>
  <c r="F10" i="13" a="1"/>
  <c r="F10" i="13" s="1"/>
  <c r="F27" i="13" a="1"/>
  <c r="F27" i="13" s="1"/>
  <c r="F21" i="13" a="1"/>
  <c r="F21" i="13" s="1"/>
  <c r="F8" i="13" a="1"/>
  <c r="F8" i="13" s="1"/>
  <c r="F17" i="13" a="1"/>
  <c r="F17" i="13" s="1"/>
  <c r="F14" i="13" a="1"/>
  <c r="F14" i="13" s="1"/>
  <c r="F25" i="13" a="1"/>
  <c r="F25" i="13" s="1"/>
  <c r="F9" i="13" a="1"/>
  <c r="F9" i="13" s="1"/>
  <c r="F33" i="13" a="1"/>
  <c r="F33" i="13" s="1"/>
  <c r="F24" i="13" a="1"/>
  <c r="F24" i="13" s="1"/>
  <c r="F32" i="13" a="1"/>
  <c r="F32" i="13" s="1"/>
  <c r="F29" i="13" a="1"/>
  <c r="F29" i="13" s="1"/>
  <c r="F7" i="13" a="1"/>
  <c r="F7" i="13" s="1"/>
  <c r="F31" i="13" a="1"/>
  <c r="F31" i="13" s="1"/>
  <c r="F15" i="13" a="1"/>
  <c r="F15" i="13" s="1"/>
  <c r="E32" i="13"/>
  <c r="D23" i="13"/>
  <c r="E23" i="13" s="1"/>
  <c r="E14" i="13"/>
  <c r="E12" i="13"/>
  <c r="E8" i="13"/>
  <c r="E5" i="13"/>
  <c r="E4" i="13"/>
  <c r="D2" i="13"/>
  <c r="F42" i="12" a="1"/>
  <c r="F42" i="12" s="1"/>
  <c r="F41" i="12" a="1"/>
  <c r="F41" i="12" s="1"/>
  <c r="E19" i="12"/>
  <c r="E39" i="12"/>
  <c r="E21" i="12"/>
  <c r="E35" i="12"/>
  <c r="E11" i="12"/>
  <c r="D19" i="12"/>
  <c r="E37" i="12"/>
  <c r="E36" i="12"/>
  <c r="E34" i="12"/>
  <c r="E33" i="12"/>
  <c r="E32" i="12"/>
  <c r="E31" i="12"/>
  <c r="E30" i="12"/>
  <c r="E28" i="12"/>
  <c r="D27" i="12"/>
  <c r="E27" i="12" s="1"/>
  <c r="D26" i="12"/>
  <c r="E26" i="12" s="1"/>
  <c r="D24" i="12"/>
  <c r="E24" i="12" s="1"/>
  <c r="D22" i="12"/>
  <c r="E22" i="12" s="1"/>
  <c r="D17" i="12"/>
  <c r="E17" i="12" s="1"/>
  <c r="D16" i="12"/>
  <c r="E16" i="12" s="1"/>
  <c r="D15" i="12"/>
  <c r="E15" i="12" s="1"/>
  <c r="D14" i="12"/>
  <c r="E14" i="12" s="1"/>
  <c r="D13" i="12"/>
  <c r="E13" i="12" s="1"/>
  <c r="D9" i="12"/>
  <c r="E9" i="12" s="1"/>
  <c r="D3" i="12"/>
  <c r="E3" i="12" s="1"/>
  <c r="D2" i="12"/>
  <c r="E2" i="12" s="1"/>
  <c r="F50" i="9" a="1"/>
  <c r="F50" i="9" s="1"/>
  <c r="F51" i="9" a="1"/>
  <c r="F51" i="9" s="1"/>
  <c r="B52" i="9"/>
  <c r="C52" i="9"/>
  <c r="D52" i="9" s="1"/>
  <c r="F52" i="9" a="1"/>
  <c r="F52" i="9" s="1"/>
  <c r="B51" i="9"/>
  <c r="C51" i="9"/>
  <c r="D51" i="9" s="1"/>
  <c r="E5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B50" i="9"/>
  <c r="C50" i="9"/>
  <c r="E50" i="9" s="1"/>
  <c r="D50" i="9"/>
  <c r="B49" i="9"/>
  <c r="C49" i="9"/>
  <c r="D49" i="9"/>
  <c r="E49" i="9"/>
  <c r="B48" i="9"/>
  <c r="C48" i="9"/>
  <c r="E48" i="9" s="1"/>
  <c r="D48" i="9"/>
  <c r="B47" i="9"/>
  <c r="C47" i="9"/>
  <c r="D47" i="9" s="1"/>
  <c r="B46" i="9"/>
  <c r="C46" i="9"/>
  <c r="D46" i="9" s="1"/>
  <c r="E46" i="9" s="1"/>
  <c r="B45" i="9"/>
  <c r="C45" i="9"/>
  <c r="D45" i="9"/>
  <c r="E45" i="9" s="1"/>
  <c r="B44" i="9"/>
  <c r="C44" i="9"/>
  <c r="E44" i="9" s="1"/>
  <c r="D44" i="9"/>
  <c r="B43" i="9"/>
  <c r="C43" i="9"/>
  <c r="D43" i="9" s="1"/>
  <c r="F49" i="8" a="1"/>
  <c r="F49" i="8" s="1"/>
  <c r="B50" i="8"/>
  <c r="C50" i="8"/>
  <c r="D50" i="8" s="1"/>
  <c r="F50" i="8" a="1"/>
  <c r="F50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48" i="8" a="1"/>
  <c r="F48" i="8"/>
  <c r="B49" i="8"/>
  <c r="C49" i="8"/>
  <c r="D49" i="8"/>
  <c r="E49" i="8"/>
  <c r="B48" i="8"/>
  <c r="C48" i="8"/>
  <c r="E48" i="8" s="1"/>
  <c r="D48" i="8"/>
  <c r="B47" i="8"/>
  <c r="C47" i="8"/>
  <c r="D47" i="8" s="1"/>
  <c r="B46" i="8"/>
  <c r="C46" i="8"/>
  <c r="D46" i="8" s="1"/>
  <c r="E46" i="8" s="1"/>
  <c r="F12" i="10" a="1"/>
  <c r="F12" i="10"/>
  <c r="F13" i="10" a="1"/>
  <c r="F13" i="10" s="1"/>
  <c r="F14" i="10" a="1"/>
  <c r="F14" i="10"/>
  <c r="F15" i="10" a="1"/>
  <c r="F15" i="10" s="1"/>
  <c r="F16" i="10" a="1"/>
  <c r="F16" i="10" s="1"/>
  <c r="F17" i="10" a="1"/>
  <c r="F17" i="10"/>
  <c r="F18" i="10" a="1"/>
  <c r="F18" i="10" s="1"/>
  <c r="F19" i="10" a="1"/>
  <c r="F19" i="10" s="1"/>
  <c r="F20" i="10" a="1"/>
  <c r="F20" i="10"/>
  <c r="F21" i="10" a="1"/>
  <c r="F21" i="10" s="1"/>
  <c r="F22" i="10" a="1"/>
  <c r="F22" i="10" s="1"/>
  <c r="F23" i="10" a="1"/>
  <c r="F23" i="10"/>
  <c r="F24" i="10" a="1"/>
  <c r="F24" i="10" s="1"/>
  <c r="B24" i="10"/>
  <c r="C24" i="10"/>
  <c r="D24" i="10"/>
  <c r="E24" i="10"/>
  <c r="B23" i="10"/>
  <c r="C23" i="10"/>
  <c r="D23" i="10"/>
  <c r="E23" i="10"/>
  <c r="B22" i="10"/>
  <c r="C22" i="10"/>
  <c r="D22" i="10" s="1"/>
  <c r="B21" i="10"/>
  <c r="C21" i="10"/>
  <c r="D21" i="10"/>
  <c r="E21" i="10" s="1"/>
  <c r="B20" i="10"/>
  <c r="C20" i="10"/>
  <c r="D20" i="10" s="1"/>
  <c r="F10" i="10" a="1"/>
  <c r="F10" i="10" s="1"/>
  <c r="F11" i="10" a="1"/>
  <c r="F11" i="10" s="1"/>
  <c r="B19" i="10"/>
  <c r="C19" i="10"/>
  <c r="D19" i="10" s="1"/>
  <c r="B18" i="10"/>
  <c r="C18" i="10"/>
  <c r="D18" i="10" s="1"/>
  <c r="B17" i="10"/>
  <c r="C17" i="10"/>
  <c r="D17" i="10" s="1"/>
  <c r="B16" i="10"/>
  <c r="C16" i="10"/>
  <c r="D16" i="10" s="1"/>
  <c r="B15" i="10"/>
  <c r="C15" i="10"/>
  <c r="E15" i="10" s="1"/>
  <c r="D15" i="10"/>
  <c r="F3" i="10" a="1"/>
  <c r="F3" i="10" s="1"/>
  <c r="F4" i="10" a="1"/>
  <c r="F4" i="10" s="1"/>
  <c r="F5" i="10" a="1"/>
  <c r="F5" i="10" s="1"/>
  <c r="F6" i="10" a="1"/>
  <c r="F6" i="10" s="1"/>
  <c r="F7" i="10" a="1"/>
  <c r="F7" i="10" s="1"/>
  <c r="F8" i="10" a="1"/>
  <c r="F8" i="10" s="1"/>
  <c r="F9" i="10" a="1"/>
  <c r="F9" i="10" s="1"/>
  <c r="B14" i="10"/>
  <c r="C14" i="10"/>
  <c r="D14" i="10" s="1"/>
  <c r="B13" i="10"/>
  <c r="C13" i="10"/>
  <c r="D13" i="10" s="1"/>
  <c r="B12" i="10"/>
  <c r="C12" i="10"/>
  <c r="D12" i="10"/>
  <c r="E12" i="10"/>
  <c r="B11" i="10"/>
  <c r="C11" i="10"/>
  <c r="D11" i="10"/>
  <c r="E11" i="10"/>
  <c r="B10" i="10"/>
  <c r="C10" i="10"/>
  <c r="D10" i="10" s="1"/>
  <c r="B9" i="10"/>
  <c r="C9" i="10"/>
  <c r="D9" i="10" s="1"/>
  <c r="B8" i="10"/>
  <c r="C8" i="10"/>
  <c r="D8" i="10" s="1"/>
  <c r="E8" i="10" s="1"/>
  <c r="E3" i="10"/>
  <c r="E4" i="10"/>
  <c r="E5" i="10"/>
  <c r="E6" i="10"/>
  <c r="E7" i="10"/>
  <c r="E2" i="10"/>
  <c r="B7" i="10"/>
  <c r="C7" i="10"/>
  <c r="D7" i="10"/>
  <c r="B6" i="10"/>
  <c r="C6" i="10"/>
  <c r="D6" i="10"/>
  <c r="F2" i="10" a="1"/>
  <c r="F2" i="10" s="1"/>
  <c r="B5" i="10"/>
  <c r="C5" i="10"/>
  <c r="D5" i="10" s="1"/>
  <c r="B4" i="10"/>
  <c r="C4" i="10"/>
  <c r="B3" i="10"/>
  <c r="C3" i="10"/>
  <c r="D3" i="10"/>
  <c r="C2" i="10"/>
  <c r="D2" i="10" s="1"/>
  <c r="B2" i="10"/>
  <c r="B82" i="5"/>
  <c r="C82" i="5"/>
  <c r="D82" i="5" s="1"/>
  <c r="B81" i="5"/>
  <c r="C81" i="5"/>
  <c r="D81" i="5" s="1"/>
  <c r="B80" i="5"/>
  <c r="C80" i="5"/>
  <c r="B79" i="5"/>
  <c r="C79" i="5"/>
  <c r="D79" i="5" s="1"/>
  <c r="B78" i="5"/>
  <c r="C78" i="5"/>
  <c r="D78" i="5" s="1"/>
  <c r="B77" i="5"/>
  <c r="C77" i="5"/>
  <c r="D77" i="5" s="1"/>
  <c r="B76" i="5"/>
  <c r="C76" i="5"/>
  <c r="D76" i="5" s="1"/>
  <c r="B75" i="5"/>
  <c r="C75" i="5"/>
  <c r="D75" i="5" s="1"/>
  <c r="B74" i="5"/>
  <c r="C74" i="5"/>
  <c r="B73" i="5"/>
  <c r="C73" i="5"/>
  <c r="D73" i="5" s="1"/>
  <c r="B72" i="5"/>
  <c r="C72" i="5"/>
  <c r="D72" i="5" s="1"/>
  <c r="B71" i="5"/>
  <c r="C71" i="5"/>
  <c r="D71" i="5"/>
  <c r="E71" i="5"/>
  <c r="B70" i="5"/>
  <c r="C70" i="5"/>
  <c r="D70" i="5" s="1"/>
  <c r="B69" i="5"/>
  <c r="C69" i="5"/>
  <c r="D69" i="5" s="1"/>
  <c r="B68" i="5"/>
  <c r="C68" i="5"/>
  <c r="D68" i="5" s="1"/>
  <c r="B67" i="5"/>
  <c r="C67" i="5"/>
  <c r="D67" i="5" s="1"/>
  <c r="B66" i="5"/>
  <c r="C66" i="5"/>
  <c r="D66" i="5" s="1"/>
  <c r="B65" i="5"/>
  <c r="C65" i="5"/>
  <c r="B64" i="5"/>
  <c r="C64" i="5"/>
  <c r="D64" i="5" s="1"/>
  <c r="B63" i="5"/>
  <c r="C63" i="5"/>
  <c r="B62" i="5"/>
  <c r="C62" i="5"/>
  <c r="D62" i="5" s="1"/>
  <c r="B61" i="5"/>
  <c r="C61" i="5"/>
  <c r="E61" i="5" s="1"/>
  <c r="D61" i="5"/>
  <c r="B60" i="5"/>
  <c r="C60" i="5"/>
  <c r="E60" i="5" s="1"/>
  <c r="D60" i="5"/>
  <c r="B59" i="5"/>
  <c r="C59" i="5"/>
  <c r="D59" i="5" s="1"/>
  <c r="B58" i="5"/>
  <c r="C58" i="5"/>
  <c r="D58" i="5" s="1"/>
  <c r="B57" i="5"/>
  <c r="C57" i="5"/>
  <c r="D57" i="5" s="1"/>
  <c r="B56" i="5"/>
  <c r="C56" i="5"/>
  <c r="D56" i="5" s="1"/>
  <c r="B55" i="5"/>
  <c r="C55" i="5"/>
  <c r="E55" i="5" s="1"/>
  <c r="D55" i="5"/>
  <c r="B54" i="5"/>
  <c r="C54" i="5"/>
  <c r="D54" i="5" s="1"/>
  <c r="B53" i="5"/>
  <c r="C53" i="5"/>
  <c r="D53" i="5" s="1"/>
  <c r="B52" i="5"/>
  <c r="C52" i="5"/>
  <c r="D52" i="5" s="1"/>
  <c r="B51" i="5"/>
  <c r="C51" i="5"/>
  <c r="D51" i="5" s="1"/>
  <c r="B50" i="5"/>
  <c r="C50" i="5"/>
  <c r="D50" i="5" s="1"/>
  <c r="B49" i="5"/>
  <c r="C49" i="5"/>
  <c r="D49" i="5"/>
  <c r="E49" i="5"/>
  <c r="B48" i="5"/>
  <c r="C48" i="5"/>
  <c r="D48" i="5"/>
  <c r="E48" i="5"/>
  <c r="B47" i="5"/>
  <c r="C47" i="5"/>
  <c r="D47" i="5"/>
  <c r="E47" i="5"/>
  <c r="B46" i="5"/>
  <c r="C46" i="5"/>
  <c r="D46" i="5" s="1"/>
  <c r="E46" i="5" s="1"/>
  <c r="B45" i="5"/>
  <c r="C45" i="5"/>
  <c r="B44" i="5"/>
  <c r="C44" i="5"/>
  <c r="D44" i="5" s="1"/>
  <c r="B43" i="5"/>
  <c r="C43" i="5"/>
  <c r="F8" i="9" a="1"/>
  <c r="F8" i="9" s="1"/>
  <c r="B42" i="9"/>
  <c r="C42" i="9"/>
  <c r="D42" i="9"/>
  <c r="E42" i="9" s="1"/>
  <c r="B41" i="9"/>
  <c r="C41" i="9"/>
  <c r="D41" i="9"/>
  <c r="B40" i="9"/>
  <c r="C40" i="9"/>
  <c r="D40" i="9" s="1"/>
  <c r="B39" i="9"/>
  <c r="C39" i="9"/>
  <c r="D39" i="9"/>
  <c r="B38" i="9"/>
  <c r="C38" i="9"/>
  <c r="B37" i="9"/>
  <c r="C37" i="9"/>
  <c r="D37" i="9" s="1"/>
  <c r="B36" i="9"/>
  <c r="C36" i="9"/>
  <c r="D36" i="9" s="1"/>
  <c r="B35" i="9"/>
  <c r="C35" i="9"/>
  <c r="D35" i="9"/>
  <c r="B34" i="9"/>
  <c r="C34" i="9"/>
  <c r="D34" i="9" s="1"/>
  <c r="B33" i="9"/>
  <c r="C33" i="9"/>
  <c r="D33" i="9" s="1"/>
  <c r="B32" i="9"/>
  <c r="C32" i="9"/>
  <c r="B31" i="9"/>
  <c r="C31" i="9"/>
  <c r="D31" i="9" s="1"/>
  <c r="B30" i="9"/>
  <c r="C30" i="9"/>
  <c r="D30" i="9" s="1"/>
  <c r="B29" i="9"/>
  <c r="C29" i="9"/>
  <c r="D29" i="9" s="1"/>
  <c r="B28" i="9"/>
  <c r="C28" i="9"/>
  <c r="D28" i="9"/>
  <c r="B27" i="9"/>
  <c r="C27" i="9"/>
  <c r="D27" i="9" s="1"/>
  <c r="B26" i="9"/>
  <c r="C26" i="9"/>
  <c r="D26" i="9"/>
  <c r="B25" i="9"/>
  <c r="C25" i="9"/>
  <c r="D25" i="9" s="1"/>
  <c r="B24" i="9"/>
  <c r="C24" i="9"/>
  <c r="D24" i="9"/>
  <c r="E24" i="9"/>
  <c r="B23" i="9"/>
  <c r="C23" i="9"/>
  <c r="D23" i="9" s="1"/>
  <c r="B22" i="9"/>
  <c r="C22" i="9"/>
  <c r="E22" i="9" s="1"/>
  <c r="D22" i="9"/>
  <c r="B21" i="9"/>
  <c r="C21" i="9"/>
  <c r="D21" i="9" s="1"/>
  <c r="E21" i="9" s="1"/>
  <c r="B20" i="9"/>
  <c r="C20" i="9"/>
  <c r="D20" i="9"/>
  <c r="B19" i="9"/>
  <c r="C19" i="9"/>
  <c r="D19" i="9" s="1"/>
  <c r="B18" i="9"/>
  <c r="C18" i="9"/>
  <c r="D18" i="9" s="1"/>
  <c r="B17" i="9"/>
  <c r="C17" i="9"/>
  <c r="B16" i="9"/>
  <c r="C16" i="9"/>
  <c r="D16" i="9" s="1"/>
  <c r="B15" i="9"/>
  <c r="C15" i="9"/>
  <c r="D15" i="9" s="1"/>
  <c r="B14" i="9"/>
  <c r="C14" i="9"/>
  <c r="D14" i="9" s="1"/>
  <c r="B13" i="9"/>
  <c r="C13" i="9"/>
  <c r="D13" i="9"/>
  <c r="B12" i="9"/>
  <c r="C12" i="9"/>
  <c r="D12" i="9" s="1"/>
  <c r="E12" i="9" s="1"/>
  <c r="B11" i="9"/>
  <c r="C11" i="9"/>
  <c r="D11" i="9" s="1"/>
  <c r="B10" i="9"/>
  <c r="C10" i="9"/>
  <c r="D10" i="9" s="1"/>
  <c r="E10" i="9" s="1"/>
  <c r="B9" i="9"/>
  <c r="F13" i="9" s="1" a="1"/>
  <c r="F13" i="9" s="1"/>
  <c r="C9" i="9"/>
  <c r="D9" i="9"/>
  <c r="B8" i="9"/>
  <c r="C8" i="9"/>
  <c r="D8" i="9" s="1"/>
  <c r="B7" i="9"/>
  <c r="C7" i="9"/>
  <c r="D7" i="9" s="1"/>
  <c r="E7" i="9" s="1"/>
  <c r="B6" i="9"/>
  <c r="C6" i="9"/>
  <c r="D6" i="9" s="1"/>
  <c r="B5" i="9"/>
  <c r="C5" i="9"/>
  <c r="D5" i="9" s="1"/>
  <c r="B4" i="9"/>
  <c r="F30" i="9" s="1" a="1"/>
  <c r="F30" i="9" s="1"/>
  <c r="C4" i="9"/>
  <c r="D4" i="9" s="1"/>
  <c r="C3" i="9"/>
  <c r="B3" i="9"/>
  <c r="C2" i="9"/>
  <c r="D2" i="9" s="1"/>
  <c r="B2" i="9"/>
  <c r="F3" i="9" s="1" a="1"/>
  <c r="F3" i="9" s="1"/>
  <c r="F39" i="8" a="1"/>
  <c r="F39" i="8" s="1"/>
  <c r="F40" i="8" a="1"/>
  <c r="F40" i="8" s="1"/>
  <c r="F41" i="8" a="1"/>
  <c r="F41" i="8" s="1"/>
  <c r="F42" i="8" a="1"/>
  <c r="F42" i="8" s="1"/>
  <c r="B45" i="8"/>
  <c r="C45" i="8"/>
  <c r="E45" i="8" s="1"/>
  <c r="D45" i="8"/>
  <c r="B44" i="8"/>
  <c r="C44" i="8"/>
  <c r="E44" i="8" s="1"/>
  <c r="D44" i="8"/>
  <c r="B43" i="8"/>
  <c r="C43" i="8"/>
  <c r="D43" i="8" s="1"/>
  <c r="B42" i="8"/>
  <c r="C42" i="8"/>
  <c r="E42" i="8" s="1"/>
  <c r="D42" i="8"/>
  <c r="B41" i="8"/>
  <c r="C41" i="8"/>
  <c r="D41" i="8" s="1"/>
  <c r="B40" i="8"/>
  <c r="C40" i="8"/>
  <c r="D40" i="8" s="1"/>
  <c r="F2" i="8" a="1"/>
  <c r="F2" i="8" s="1"/>
  <c r="F3" i="8" a="1"/>
  <c r="F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7" i="8" a="1"/>
  <c r="F37" i="8" s="1"/>
  <c r="F38" i="8" a="1"/>
  <c r="F38" i="8" s="1"/>
  <c r="B39" i="8"/>
  <c r="C39" i="8"/>
  <c r="D39" i="8" s="1"/>
  <c r="B38" i="8"/>
  <c r="C38" i="8"/>
  <c r="D38" i="8" s="1"/>
  <c r="B37" i="8"/>
  <c r="C37" i="8"/>
  <c r="D37" i="8" s="1"/>
  <c r="B36" i="8"/>
  <c r="C36" i="8"/>
  <c r="D36" i="8" s="1"/>
  <c r="B35" i="8"/>
  <c r="C35" i="8"/>
  <c r="D35" i="8" s="1"/>
  <c r="B34" i="8"/>
  <c r="C34" i="8"/>
  <c r="D34" i="8" s="1"/>
  <c r="B33" i="8"/>
  <c r="C33" i="8"/>
  <c r="D33" i="8" s="1"/>
  <c r="B32" i="8"/>
  <c r="C32" i="8"/>
  <c r="D32" i="8" s="1"/>
  <c r="B31" i="8"/>
  <c r="C31" i="8"/>
  <c r="D31" i="8"/>
  <c r="E31" i="8" s="1"/>
  <c r="B30" i="8"/>
  <c r="C30" i="8"/>
  <c r="D30" i="8" s="1"/>
  <c r="E30" i="8" s="1"/>
  <c r="B29" i="8"/>
  <c r="C29" i="8"/>
  <c r="D29" i="8" s="1"/>
  <c r="B28" i="8"/>
  <c r="C28" i="8"/>
  <c r="D28" i="8" s="1"/>
  <c r="B27" i="8"/>
  <c r="C27" i="8"/>
  <c r="D27" i="8" s="1"/>
  <c r="B26" i="8"/>
  <c r="C26" i="8"/>
  <c r="D26" i="8" s="1"/>
  <c r="B25" i="8"/>
  <c r="C25" i="8"/>
  <c r="D25" i="8" s="1"/>
  <c r="E25" i="8" s="1"/>
  <c r="B24" i="8"/>
  <c r="C24" i="8"/>
  <c r="D24" i="8" s="1"/>
  <c r="B23" i="8"/>
  <c r="C23" i="8"/>
  <c r="D23" i="8" s="1"/>
  <c r="B22" i="8"/>
  <c r="C22" i="8"/>
  <c r="E22" i="8" s="1"/>
  <c r="D22" i="8"/>
  <c r="B21" i="8"/>
  <c r="C21" i="8"/>
  <c r="D21" i="8" s="1"/>
  <c r="B20" i="8"/>
  <c r="C20" i="8"/>
  <c r="E20" i="8" s="1"/>
  <c r="D20" i="8"/>
  <c r="B19" i="8"/>
  <c r="C19" i="8"/>
  <c r="D19" i="8" s="1"/>
  <c r="B18" i="8"/>
  <c r="C18" i="8"/>
  <c r="D18" i="8" s="1"/>
  <c r="B17" i="8"/>
  <c r="C17" i="8"/>
  <c r="D17" i="8" s="1"/>
  <c r="D2" i="8"/>
  <c r="D3" i="8"/>
  <c r="D4" i="8"/>
  <c r="E4" i="8" s="1"/>
  <c r="D5" i="8"/>
  <c r="D6" i="8"/>
  <c r="E6" i="8" s="1"/>
  <c r="D7" i="8"/>
  <c r="D8" i="8"/>
  <c r="D9" i="8"/>
  <c r="D10" i="8"/>
  <c r="D11" i="8"/>
  <c r="D12" i="8"/>
  <c r="E12" i="8" s="1"/>
  <c r="D13" i="8"/>
  <c r="D14" i="8"/>
  <c r="D15" i="8"/>
  <c r="D16" i="8"/>
  <c r="C2" i="8"/>
  <c r="B16" i="8"/>
  <c r="C16" i="8"/>
  <c r="B15" i="8"/>
  <c r="C15" i="8"/>
  <c r="B14" i="8"/>
  <c r="C14" i="8"/>
  <c r="E3" i="8"/>
  <c r="E5" i="8"/>
  <c r="E7" i="8"/>
  <c r="E8" i="8"/>
  <c r="E9" i="8"/>
  <c r="E10" i="8"/>
  <c r="E11" i="8"/>
  <c r="E13" i="8"/>
  <c r="B13" i="8"/>
  <c r="C13" i="8"/>
  <c r="B12" i="8"/>
  <c r="C12" i="8"/>
  <c r="B11" i="8"/>
  <c r="C11" i="8"/>
  <c r="B10" i="8"/>
  <c r="C10" i="8"/>
  <c r="B9" i="8"/>
  <c r="C9" i="8"/>
  <c r="B8" i="8"/>
  <c r="C8" i="8"/>
  <c r="B7" i="8"/>
  <c r="C7" i="8"/>
  <c r="B6" i="8"/>
  <c r="C6" i="8"/>
  <c r="B5" i="8"/>
  <c r="C5" i="8"/>
  <c r="B4" i="8"/>
  <c r="C4" i="8"/>
  <c r="B3" i="8"/>
  <c r="C3" i="8"/>
  <c r="E2" i="8"/>
  <c r="B2" i="8"/>
  <c r="B33" i="7"/>
  <c r="C33" i="7"/>
  <c r="D33" i="7" s="1"/>
  <c r="B32" i="7"/>
  <c r="C32" i="7"/>
  <c r="E32" i="7" s="1"/>
  <c r="D32" i="7"/>
  <c r="B31" i="7"/>
  <c r="C31" i="7"/>
  <c r="D31" i="7" s="1"/>
  <c r="B30" i="7"/>
  <c r="C30" i="7"/>
  <c r="D30" i="7"/>
  <c r="B29" i="7"/>
  <c r="C29" i="7"/>
  <c r="D29" i="7" s="1"/>
  <c r="B28" i="7"/>
  <c r="C28" i="7"/>
  <c r="D28" i="7" s="1"/>
  <c r="B27" i="7"/>
  <c r="C27" i="7"/>
  <c r="D27" i="7" s="1"/>
  <c r="B26" i="7"/>
  <c r="C26" i="7"/>
  <c r="D26" i="7" s="1"/>
  <c r="B25" i="7"/>
  <c r="C25" i="7"/>
  <c r="D25" i="7" s="1"/>
  <c r="B24" i="7"/>
  <c r="C24" i="7"/>
  <c r="D24" i="7" s="1"/>
  <c r="B23" i="7"/>
  <c r="C23" i="7"/>
  <c r="D23" i="7" s="1"/>
  <c r="B22" i="7"/>
  <c r="C22" i="7"/>
  <c r="B21" i="7"/>
  <c r="C21" i="7"/>
  <c r="B20" i="7"/>
  <c r="C20" i="7"/>
  <c r="D20" i="7" s="1"/>
  <c r="B19" i="7"/>
  <c r="C19" i="7"/>
  <c r="D19" i="7" s="1"/>
  <c r="B18" i="7"/>
  <c r="C18" i="7"/>
  <c r="D18" i="7" s="1"/>
  <c r="B17" i="7"/>
  <c r="C17" i="7"/>
  <c r="D17" i="7" s="1"/>
  <c r="B16" i="7"/>
  <c r="C16" i="7"/>
  <c r="D16" i="7" s="1"/>
  <c r="B15" i="7"/>
  <c r="C15" i="7"/>
  <c r="D15" i="7" s="1"/>
  <c r="B14" i="7"/>
  <c r="C14" i="7"/>
  <c r="B13" i="7"/>
  <c r="C13" i="7"/>
  <c r="D13" i="7" s="1"/>
  <c r="B12" i="7"/>
  <c r="C12" i="7"/>
  <c r="D12" i="7" s="1"/>
  <c r="B11" i="7"/>
  <c r="C11" i="7"/>
  <c r="D11" i="7" s="1"/>
  <c r="E11" i="7" s="1"/>
  <c r="B10" i="7"/>
  <c r="C10" i="7"/>
  <c r="D10" i="7" s="1"/>
  <c r="E10" i="7" s="1"/>
  <c r="B9" i="7"/>
  <c r="C9" i="7"/>
  <c r="D9" i="7" s="1"/>
  <c r="B8" i="7"/>
  <c r="C8" i="7"/>
  <c r="D8" i="7"/>
  <c r="B7" i="7"/>
  <c r="C7" i="7"/>
  <c r="D7" i="7" s="1"/>
  <c r="B6" i="7"/>
  <c r="C6" i="7"/>
  <c r="D6" i="7" s="1"/>
  <c r="B5" i="7"/>
  <c r="C5" i="7"/>
  <c r="D5" i="7" s="1"/>
  <c r="B4" i="7"/>
  <c r="C4" i="7"/>
  <c r="D4" i="7" s="1"/>
  <c r="C3" i="7"/>
  <c r="D3" i="7" s="1"/>
  <c r="E3" i="7" s="1"/>
  <c r="B3" i="7"/>
  <c r="C2" i="7"/>
  <c r="D2" i="7" s="1"/>
  <c r="E2" i="7" s="1"/>
  <c r="B2" i="7"/>
  <c r="B42" i="5"/>
  <c r="C42" i="5"/>
  <c r="D42" i="5" s="1"/>
  <c r="B41" i="5"/>
  <c r="C41" i="5"/>
  <c r="D41" i="5" s="1"/>
  <c r="B40" i="5"/>
  <c r="C40" i="5"/>
  <c r="D40" i="5" s="1"/>
  <c r="E40" i="5" s="1"/>
  <c r="B39" i="5"/>
  <c r="C39" i="5"/>
  <c r="D39" i="5" s="1"/>
  <c r="B38" i="5"/>
  <c r="C38" i="5"/>
  <c r="D38" i="5" s="1"/>
  <c r="B37" i="5"/>
  <c r="C37" i="5"/>
  <c r="D37" i="5" s="1"/>
  <c r="B36" i="5"/>
  <c r="C36" i="5"/>
  <c r="D36" i="5" s="1"/>
  <c r="B35" i="5"/>
  <c r="C35" i="5"/>
  <c r="D35" i="5" s="1"/>
  <c r="B34" i="5"/>
  <c r="C34" i="5"/>
  <c r="D34" i="5" s="1"/>
  <c r="B33" i="5"/>
  <c r="C33" i="5"/>
  <c r="D33" i="5" s="1"/>
  <c r="B32" i="5"/>
  <c r="C32" i="5"/>
  <c r="D32" i="5" s="1"/>
  <c r="B31" i="5"/>
  <c r="C31" i="5"/>
  <c r="D31" i="5" s="1"/>
  <c r="B30" i="5"/>
  <c r="C30" i="5"/>
  <c r="D30" i="5" s="1"/>
  <c r="B29" i="5"/>
  <c r="C29" i="5"/>
  <c r="D29" i="5"/>
  <c r="B28" i="5"/>
  <c r="C28" i="5"/>
  <c r="D28" i="5" s="1"/>
  <c r="B27" i="5"/>
  <c r="C27" i="5"/>
  <c r="D27" i="5" s="1"/>
  <c r="B26" i="5"/>
  <c r="C26" i="5"/>
  <c r="D26" i="5" s="1"/>
  <c r="B25" i="5"/>
  <c r="C25" i="5"/>
  <c r="D25" i="5"/>
  <c r="E25" i="5" s="1"/>
  <c r="B24" i="5"/>
  <c r="C24" i="5"/>
  <c r="D24" i="5" s="1"/>
  <c r="B23" i="5"/>
  <c r="C23" i="5"/>
  <c r="D23" i="5" s="1"/>
  <c r="B22" i="5"/>
  <c r="C22" i="5"/>
  <c r="D22" i="5" s="1"/>
  <c r="B21" i="5"/>
  <c r="C21" i="5"/>
  <c r="B20" i="5"/>
  <c r="C20" i="5"/>
  <c r="D20" i="5" s="1"/>
  <c r="B19" i="5"/>
  <c r="C19" i="5"/>
  <c r="D19" i="5" s="1"/>
  <c r="B18" i="5"/>
  <c r="C18" i="5"/>
  <c r="D18" i="5" s="1"/>
  <c r="B17" i="5"/>
  <c r="C17" i="5"/>
  <c r="D17" i="5" s="1"/>
  <c r="B16" i="5"/>
  <c r="C16" i="5"/>
  <c r="D16" i="5" s="1"/>
  <c r="B15" i="5"/>
  <c r="C15" i="5"/>
  <c r="D15" i="5" s="1"/>
  <c r="B14" i="5"/>
  <c r="C14" i="5"/>
  <c r="D14" i="5" s="1"/>
  <c r="B13" i="5"/>
  <c r="C13" i="5"/>
  <c r="B12" i="5"/>
  <c r="C12" i="5"/>
  <c r="E12" i="5" s="1"/>
  <c r="D12" i="5"/>
  <c r="B11" i="5"/>
  <c r="C11" i="5"/>
  <c r="D11" i="5" s="1"/>
  <c r="B10" i="5"/>
  <c r="C10" i="5"/>
  <c r="D10" i="5" s="1"/>
  <c r="B9" i="5"/>
  <c r="C9" i="5"/>
  <c r="D9" i="5" s="1"/>
  <c r="B8" i="5"/>
  <c r="C8" i="5"/>
  <c r="D8" i="5" s="1"/>
  <c r="B7" i="5"/>
  <c r="C7" i="5"/>
  <c r="D7" i="5" s="1"/>
  <c r="B6" i="5"/>
  <c r="C6" i="5"/>
  <c r="B5" i="5"/>
  <c r="C5" i="5"/>
  <c r="D5" i="5" s="1"/>
  <c r="B4" i="5"/>
  <c r="C4" i="5"/>
  <c r="D4" i="5" s="1"/>
  <c r="C3" i="5"/>
  <c r="D3" i="5" s="1"/>
  <c r="B3" i="5"/>
  <c r="C2" i="5"/>
  <c r="D2" i="5" s="1"/>
  <c r="E2" i="5" s="1"/>
  <c r="B2" i="5"/>
  <c r="B13" i="4"/>
  <c r="C13" i="4"/>
  <c r="B12" i="4"/>
  <c r="C12" i="4"/>
  <c r="B11" i="4"/>
  <c r="C11" i="4"/>
  <c r="D11" i="4" s="1"/>
  <c r="B10" i="4"/>
  <c r="C10" i="4"/>
  <c r="B9" i="4"/>
  <c r="C9" i="4"/>
  <c r="E9" i="4" s="1"/>
  <c r="D9" i="4"/>
  <c r="B8" i="4"/>
  <c r="C8" i="4"/>
  <c r="D8" i="4" s="1"/>
  <c r="B7" i="4"/>
  <c r="C7" i="4"/>
  <c r="D7" i="4" s="1"/>
  <c r="B6" i="4"/>
  <c r="C6" i="4"/>
  <c r="D6" i="4" s="1"/>
  <c r="B5" i="4"/>
  <c r="C5" i="4"/>
  <c r="D5" i="4" s="1"/>
  <c r="C4" i="4"/>
  <c r="D4" i="4" s="1"/>
  <c r="E4" i="4" s="1"/>
  <c r="B4" i="4"/>
  <c r="C3" i="4"/>
  <c r="D3" i="4" s="1"/>
  <c r="E3" i="4" s="1"/>
  <c r="B3" i="4"/>
  <c r="C2" i="4"/>
  <c r="B2" i="4"/>
  <c r="B117" i="2"/>
  <c r="C117" i="2"/>
  <c r="D117" i="2" s="1"/>
  <c r="B116" i="2"/>
  <c r="C116" i="2"/>
  <c r="D116" i="2"/>
  <c r="E116" i="2"/>
  <c r="B115" i="2"/>
  <c r="C115" i="2"/>
  <c r="D115" i="2" s="1"/>
  <c r="B114" i="2"/>
  <c r="C114" i="2"/>
  <c r="D114" i="2" s="1"/>
  <c r="B113" i="2"/>
  <c r="C113" i="2"/>
  <c r="D113" i="2" s="1"/>
  <c r="E113" i="2" s="1"/>
  <c r="B112" i="2"/>
  <c r="C112" i="2"/>
  <c r="D112" i="2" s="1"/>
  <c r="E112" i="2" s="1"/>
  <c r="B111" i="2"/>
  <c r="C111" i="2"/>
  <c r="D111" i="2" s="1"/>
  <c r="B110" i="2"/>
  <c r="C110" i="2"/>
  <c r="D110" i="2" s="1"/>
  <c r="B109" i="2"/>
  <c r="C109" i="2"/>
  <c r="B108" i="2"/>
  <c r="C108" i="2"/>
  <c r="B107" i="2"/>
  <c r="C107" i="2"/>
  <c r="D107" i="2" s="1"/>
  <c r="B106" i="2"/>
  <c r="C106" i="2"/>
  <c r="D106" i="2" s="1"/>
  <c r="B105" i="2"/>
  <c r="C105" i="2"/>
  <c r="D105" i="2" s="1"/>
  <c r="B104" i="2"/>
  <c r="C104" i="2"/>
  <c r="D104" i="2" s="1"/>
  <c r="E104" i="2" s="1"/>
  <c r="B103" i="2"/>
  <c r="C103" i="2"/>
  <c r="B102" i="2"/>
  <c r="C102" i="2"/>
  <c r="B101" i="2"/>
  <c r="C101" i="2"/>
  <c r="D101" i="2"/>
  <c r="E101" i="2"/>
  <c r="B100" i="2"/>
  <c r="C100" i="2"/>
  <c r="D100" i="2" s="1"/>
  <c r="B99" i="2"/>
  <c r="C99" i="2"/>
  <c r="D99" i="2" s="1"/>
  <c r="B98" i="2"/>
  <c r="C98" i="2"/>
  <c r="E98" i="2" s="1"/>
  <c r="D98" i="2"/>
  <c r="B97" i="2"/>
  <c r="C97" i="2"/>
  <c r="D97" i="2"/>
  <c r="E97" i="2"/>
  <c r="B96" i="2"/>
  <c r="C96" i="2"/>
  <c r="D96" i="2"/>
  <c r="E96" i="2"/>
  <c r="B95" i="2"/>
  <c r="C95" i="2"/>
  <c r="D95" i="2" s="1"/>
  <c r="E95" i="2" s="1"/>
  <c r="B94" i="2"/>
  <c r="C94" i="2"/>
  <c r="B93" i="2"/>
  <c r="C93" i="2"/>
  <c r="E93" i="2" s="1"/>
  <c r="D93" i="2"/>
  <c r="B92" i="2"/>
  <c r="C92" i="2"/>
  <c r="D92" i="2" s="1"/>
  <c r="B91" i="2"/>
  <c r="C91" i="2"/>
  <c r="D91" i="2"/>
  <c r="E91" i="2"/>
  <c r="B90" i="2"/>
  <c r="C90" i="2"/>
  <c r="D90" i="2"/>
  <c r="E90" i="2"/>
  <c r="B89" i="2"/>
  <c r="C89" i="2"/>
  <c r="D89" i="2" s="1"/>
  <c r="B88" i="2"/>
  <c r="C88" i="2"/>
  <c r="D88" i="2" s="1"/>
  <c r="E88" i="2" s="1"/>
  <c r="B87" i="2"/>
  <c r="C87" i="2"/>
  <c r="D87" i="2"/>
  <c r="E87" i="2"/>
  <c r="B86" i="2"/>
  <c r="C86" i="2"/>
  <c r="D86" i="2" s="1"/>
  <c r="B85" i="2"/>
  <c r="C85" i="2"/>
  <c r="D85" i="2" s="1"/>
  <c r="E85" i="2" s="1"/>
  <c r="B84" i="2"/>
  <c r="C84" i="2"/>
  <c r="D84" i="2" s="1"/>
  <c r="B83" i="2"/>
  <c r="C83" i="2"/>
  <c r="B82" i="2"/>
  <c r="C82" i="2"/>
  <c r="D82" i="2" s="1"/>
  <c r="B81" i="2"/>
  <c r="C81" i="2"/>
  <c r="D81" i="2" s="1"/>
  <c r="B80" i="2"/>
  <c r="C80" i="2"/>
  <c r="D80" i="2" s="1"/>
  <c r="B79" i="2"/>
  <c r="C79" i="2"/>
  <c r="B78" i="2"/>
  <c r="C78" i="2"/>
  <c r="B77" i="2"/>
  <c r="C77" i="2"/>
  <c r="D77" i="2" s="1"/>
  <c r="B76" i="2"/>
  <c r="C76" i="2"/>
  <c r="B75" i="2"/>
  <c r="C75" i="2"/>
  <c r="D75" i="2" s="1"/>
  <c r="B74" i="2"/>
  <c r="C74" i="2"/>
  <c r="D74" i="2"/>
  <c r="E74" i="2"/>
  <c r="B73" i="2"/>
  <c r="C73" i="2"/>
  <c r="D73" i="2" s="1"/>
  <c r="B72" i="2"/>
  <c r="C72" i="2"/>
  <c r="B71" i="2"/>
  <c r="C71" i="2"/>
  <c r="D71" i="2" s="1"/>
  <c r="B70" i="2"/>
  <c r="C70" i="2"/>
  <c r="B69" i="2"/>
  <c r="C69" i="2"/>
  <c r="D69" i="2" s="1"/>
  <c r="B68" i="2"/>
  <c r="C68" i="2"/>
  <c r="D68" i="2" s="1"/>
  <c r="E68" i="2" s="1"/>
  <c r="B67" i="2"/>
  <c r="C67" i="2"/>
  <c r="D67" i="2" s="1"/>
  <c r="B66" i="2"/>
  <c r="C66" i="2"/>
  <c r="D66" i="2" s="1"/>
  <c r="D2" i="2"/>
  <c r="E2" i="2" s="1"/>
  <c r="C2" i="2"/>
  <c r="C3" i="2"/>
  <c r="C4" i="2"/>
  <c r="C5" i="2"/>
  <c r="C6" i="2"/>
  <c r="C7" i="2"/>
  <c r="E7" i="2" s="1"/>
  <c r="C8" i="2"/>
  <c r="C9" i="2"/>
  <c r="C10" i="2"/>
  <c r="C11" i="2"/>
  <c r="C12" i="2"/>
  <c r="E12" i="2" s="1"/>
  <c r="C13" i="2"/>
  <c r="E13" i="2" s="1"/>
  <c r="C14" i="2"/>
  <c r="C15" i="2"/>
  <c r="C16" i="2"/>
  <c r="C17" i="2"/>
  <c r="C18" i="2"/>
  <c r="E18" i="2" s="1"/>
  <c r="C19" i="2"/>
  <c r="E19" i="2" s="1"/>
  <c r="C20" i="2"/>
  <c r="C21" i="2"/>
  <c r="C22" i="2"/>
  <c r="C23" i="2"/>
  <c r="C24" i="2"/>
  <c r="E24" i="2" s="1"/>
  <c r="C25" i="2"/>
  <c r="E25" i="2" s="1"/>
  <c r="C26" i="2"/>
  <c r="C27" i="2"/>
  <c r="C28" i="2"/>
  <c r="C29" i="2"/>
  <c r="C30" i="2"/>
  <c r="E30" i="2" s="1"/>
  <c r="C31" i="2"/>
  <c r="E31" i="2" s="1"/>
  <c r="C32" i="2"/>
  <c r="C33" i="2"/>
  <c r="C34" i="2"/>
  <c r="C35" i="2"/>
  <c r="C36" i="2"/>
  <c r="E36" i="2" s="1"/>
  <c r="C37" i="2"/>
  <c r="E37" i="2" s="1"/>
  <c r="C38" i="2"/>
  <c r="C39" i="2"/>
  <c r="C40" i="2"/>
  <c r="C41" i="2"/>
  <c r="C42" i="2"/>
  <c r="E42" i="2" s="1"/>
  <c r="C43" i="2"/>
  <c r="E43" i="2" s="1"/>
  <c r="C44" i="2"/>
  <c r="D44" i="2" s="1"/>
  <c r="C45" i="2"/>
  <c r="C46" i="2"/>
  <c r="C47" i="2"/>
  <c r="C48" i="2"/>
  <c r="E48" i="2" s="1"/>
  <c r="C49" i="2"/>
  <c r="E49" i="2" s="1"/>
  <c r="C50" i="2"/>
  <c r="D50" i="2" s="1"/>
  <c r="C51" i="2"/>
  <c r="C52" i="2"/>
  <c r="C53" i="2"/>
  <c r="C54" i="2"/>
  <c r="E54" i="2" s="1"/>
  <c r="C55" i="2"/>
  <c r="E55" i="2" s="1"/>
  <c r="C56" i="2"/>
  <c r="D56" i="2" s="1"/>
  <c r="C57" i="2"/>
  <c r="C58" i="2"/>
  <c r="C59" i="2"/>
  <c r="C60" i="2"/>
  <c r="E60" i="2" s="1"/>
  <c r="C61" i="2"/>
  <c r="E61" i="2" s="1"/>
  <c r="C62" i="2"/>
  <c r="D62" i="2" s="1"/>
  <c r="C63" i="2"/>
  <c r="C64" i="2"/>
  <c r="C65" i="2"/>
  <c r="E3" i="2"/>
  <c r="E4" i="2"/>
  <c r="E8" i="2"/>
  <c r="E9" i="2"/>
  <c r="E10" i="2"/>
  <c r="E14" i="2"/>
  <c r="E15" i="2"/>
  <c r="E16" i="2"/>
  <c r="E20" i="2"/>
  <c r="E21" i="2"/>
  <c r="E22" i="2"/>
  <c r="E26" i="2"/>
  <c r="E27" i="2"/>
  <c r="E28" i="2"/>
  <c r="E32" i="2"/>
  <c r="E33" i="2"/>
  <c r="E34" i="2"/>
  <c r="E38" i="2"/>
  <c r="E39" i="2"/>
  <c r="E40" i="2"/>
  <c r="E45" i="2"/>
  <c r="E46" i="2"/>
  <c r="E51" i="2"/>
  <c r="E52" i="2"/>
  <c r="E57" i="2"/>
  <c r="E58" i="2"/>
  <c r="E63" i="2"/>
  <c r="E64" i="2"/>
  <c r="D3" i="2"/>
  <c r="D4" i="2"/>
  <c r="D5" i="2"/>
  <c r="E5" i="2" s="1"/>
  <c r="D7" i="2"/>
  <c r="D8" i="2"/>
  <c r="D9" i="2"/>
  <c r="D10" i="2"/>
  <c r="D11" i="2"/>
  <c r="E11" i="2" s="1"/>
  <c r="D12" i="2"/>
  <c r="D13" i="2"/>
  <c r="D14" i="2"/>
  <c r="D15" i="2"/>
  <c r="D16" i="2"/>
  <c r="D17" i="2"/>
  <c r="E17" i="2" s="1"/>
  <c r="D18" i="2"/>
  <c r="D19" i="2"/>
  <c r="D20" i="2"/>
  <c r="D21" i="2"/>
  <c r="D22" i="2"/>
  <c r="D23" i="2"/>
  <c r="E23" i="2" s="1"/>
  <c r="D24" i="2"/>
  <c r="D25" i="2"/>
  <c r="D26" i="2"/>
  <c r="D27" i="2"/>
  <c r="D28" i="2"/>
  <c r="D29" i="2"/>
  <c r="E29" i="2" s="1"/>
  <c r="D30" i="2"/>
  <c r="D31" i="2"/>
  <c r="D32" i="2"/>
  <c r="D33" i="2"/>
  <c r="D34" i="2"/>
  <c r="D35" i="2"/>
  <c r="E35" i="2" s="1"/>
  <c r="D36" i="2"/>
  <c r="D37" i="2"/>
  <c r="D38" i="2"/>
  <c r="D39" i="2"/>
  <c r="D40" i="2"/>
  <c r="D41" i="2"/>
  <c r="E41" i="2" s="1"/>
  <c r="D42" i="2"/>
  <c r="D43" i="2"/>
  <c r="D45" i="2"/>
  <c r="D46" i="2"/>
  <c r="D47" i="2"/>
  <c r="E47" i="2" s="1"/>
  <c r="D48" i="2"/>
  <c r="D49" i="2"/>
  <c r="D51" i="2"/>
  <c r="D52" i="2"/>
  <c r="D53" i="2"/>
  <c r="E53" i="2" s="1"/>
  <c r="D54" i="2"/>
  <c r="D55" i="2"/>
  <c r="D57" i="2"/>
  <c r="D58" i="2"/>
  <c r="D59" i="2"/>
  <c r="E59" i="2" s="1"/>
  <c r="D60" i="2"/>
  <c r="D61" i="2"/>
  <c r="D63" i="2"/>
  <c r="D64" i="2"/>
  <c r="D65" i="2"/>
  <c r="E65" i="2" s="1"/>
  <c r="B63" i="2"/>
  <c r="B64" i="2"/>
  <c r="B65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61" i="2"/>
  <c r="B62" i="2"/>
  <c r="B60" i="2"/>
  <c r="B54" i="2"/>
  <c r="B55" i="2"/>
  <c r="B56" i="2"/>
  <c r="B57" i="2"/>
  <c r="B58" i="2"/>
  <c r="B5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30" i="2"/>
  <c r="B31" i="2"/>
  <c r="B32" i="2"/>
  <c r="B33" i="2"/>
  <c r="B34" i="2"/>
  <c r="B35" i="2"/>
  <c r="B36" i="2"/>
  <c r="B37" i="2"/>
  <c r="B38" i="2"/>
  <c r="B39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1" i="1"/>
  <c r="E10" i="14" l="1"/>
  <c r="E8" i="14"/>
  <c r="E4" i="14"/>
  <c r="H17" i="14"/>
  <c r="H17" i="13"/>
  <c r="H17" i="12"/>
  <c r="E52" i="9"/>
  <c r="E47" i="9"/>
  <c r="E43" i="9"/>
  <c r="E50" i="8"/>
  <c r="E47" i="8"/>
  <c r="E22" i="10"/>
  <c r="E20" i="10"/>
  <c r="E19" i="10"/>
  <c r="E18" i="10"/>
  <c r="E17" i="10"/>
  <c r="E16" i="10"/>
  <c r="E14" i="10"/>
  <c r="E13" i="10"/>
  <c r="E10" i="10"/>
  <c r="E9" i="10"/>
  <c r="D4" i="10"/>
  <c r="E82" i="5"/>
  <c r="E81" i="5"/>
  <c r="D80" i="5"/>
  <c r="E80" i="5" s="1"/>
  <c r="E79" i="5"/>
  <c r="E78" i="5"/>
  <c r="E77" i="5"/>
  <c r="E76" i="5"/>
  <c r="E75" i="5"/>
  <c r="E74" i="5"/>
  <c r="D74" i="5"/>
  <c r="E73" i="5"/>
  <c r="E72" i="5"/>
  <c r="E70" i="5"/>
  <c r="E69" i="5"/>
  <c r="E68" i="5"/>
  <c r="E67" i="5"/>
  <c r="E66" i="5"/>
  <c r="D65" i="5"/>
  <c r="E65" i="5" s="1"/>
  <c r="E64" i="5"/>
  <c r="D63" i="5"/>
  <c r="E63" i="5" s="1"/>
  <c r="E62" i="5"/>
  <c r="E59" i="5"/>
  <c r="E58" i="5"/>
  <c r="E57" i="5"/>
  <c r="E56" i="5"/>
  <c r="E54" i="5"/>
  <c r="E53" i="5"/>
  <c r="E52" i="5"/>
  <c r="E51" i="5"/>
  <c r="E50" i="5"/>
  <c r="D45" i="5"/>
  <c r="E45" i="5" s="1"/>
  <c r="E44" i="5"/>
  <c r="D43" i="5"/>
  <c r="E43" i="5" s="1"/>
  <c r="F24" i="9" a="1"/>
  <c r="F24" i="9" s="1"/>
  <c r="F7" i="9" a="1"/>
  <c r="F7" i="9" s="1"/>
  <c r="E13" i="9"/>
  <c r="E28" i="9"/>
  <c r="E35" i="9"/>
  <c r="E41" i="9"/>
  <c r="F29" i="9" a="1"/>
  <c r="F29" i="9" s="1"/>
  <c r="F23" i="9" a="1"/>
  <c r="F23" i="9" s="1"/>
  <c r="F17" i="9" a="1"/>
  <c r="F17" i="9" s="1"/>
  <c r="F12" i="9" a="1"/>
  <c r="F12" i="9" s="1"/>
  <c r="F6" i="9" a="1"/>
  <c r="F6" i="9" s="1"/>
  <c r="E16" i="9"/>
  <c r="E27" i="9"/>
  <c r="E33" i="9"/>
  <c r="E37" i="9"/>
  <c r="E39" i="9"/>
  <c r="F28" i="9" a="1"/>
  <c r="F28" i="9" s="1"/>
  <c r="F22" i="9" a="1"/>
  <c r="F22" i="9" s="1"/>
  <c r="F16" i="9" a="1"/>
  <c r="F16" i="9" s="1"/>
  <c r="F11" i="9" a="1"/>
  <c r="F11" i="9" s="1"/>
  <c r="F5" i="9" a="1"/>
  <c r="F5" i="9" s="1"/>
  <c r="F31" i="9" a="1"/>
  <c r="F31" i="9" s="1"/>
  <c r="F19" i="9" a="1"/>
  <c r="F19" i="9" s="1"/>
  <c r="F18" i="9" a="1"/>
  <c r="F18" i="9" s="1"/>
  <c r="E23" i="9"/>
  <c r="E36" i="9"/>
  <c r="F27" i="9" a="1"/>
  <c r="F27" i="9" s="1"/>
  <c r="F21" i="9" a="1"/>
  <c r="F21" i="9" s="1"/>
  <c r="F15" i="9" a="1"/>
  <c r="F15" i="9" s="1"/>
  <c r="F10" i="9" a="1"/>
  <c r="F10" i="9" s="1"/>
  <c r="F4" i="9" a="1"/>
  <c r="F4" i="9" s="1"/>
  <c r="E32" i="9"/>
  <c r="F25" i="9" a="1"/>
  <c r="F25" i="9" s="1"/>
  <c r="E20" i="9"/>
  <c r="E26" i="9"/>
  <c r="E9" i="9"/>
  <c r="D17" i="9"/>
  <c r="E17" i="9" s="1"/>
  <c r="E29" i="9"/>
  <c r="D32" i="9"/>
  <c r="D38" i="9"/>
  <c r="E38" i="9" s="1"/>
  <c r="F26" i="9" a="1"/>
  <c r="F26" i="9" s="1"/>
  <c r="F20" i="9" a="1"/>
  <c r="F20" i="9" s="1"/>
  <c r="F14" i="9" a="1"/>
  <c r="F14" i="9" s="1"/>
  <c r="F9" i="9" a="1"/>
  <c r="F9" i="9" s="1"/>
  <c r="E40" i="9"/>
  <c r="E34" i="9"/>
  <c r="E31" i="9"/>
  <c r="E30" i="9"/>
  <c r="E25" i="9"/>
  <c r="E19" i="9"/>
  <c r="E18" i="9"/>
  <c r="E15" i="9"/>
  <c r="E14" i="9"/>
  <c r="E11" i="9"/>
  <c r="E8" i="9"/>
  <c r="E6" i="9"/>
  <c r="E5" i="9"/>
  <c r="E4" i="9"/>
  <c r="F2" i="9" a="1"/>
  <c r="F2" i="9" s="1"/>
  <c r="D3" i="9"/>
  <c r="E3" i="9" s="1"/>
  <c r="E2" i="9"/>
  <c r="E43" i="8"/>
  <c r="E41" i="8"/>
  <c r="E40" i="8"/>
  <c r="E39" i="8"/>
  <c r="E38" i="8"/>
  <c r="E37" i="8"/>
  <c r="E36" i="8"/>
  <c r="E35" i="8"/>
  <c r="E34" i="8"/>
  <c r="E33" i="8"/>
  <c r="E32" i="8"/>
  <c r="E29" i="8"/>
  <c r="E28" i="8"/>
  <c r="E27" i="8"/>
  <c r="E26" i="8"/>
  <c r="E24" i="8"/>
  <c r="E23" i="8"/>
  <c r="E21" i="8"/>
  <c r="E19" i="8"/>
  <c r="E18" i="8"/>
  <c r="E17" i="8"/>
  <c r="E16" i="8"/>
  <c r="E15" i="8"/>
  <c r="E14" i="8"/>
  <c r="E8" i="7"/>
  <c r="E30" i="7"/>
  <c r="E25" i="7"/>
  <c r="E23" i="7"/>
  <c r="E33" i="7"/>
  <c r="E31" i="7"/>
  <c r="E29" i="7"/>
  <c r="E28" i="7"/>
  <c r="E27" i="7"/>
  <c r="E26" i="7"/>
  <c r="E24" i="7"/>
  <c r="D22" i="7"/>
  <c r="E22" i="7" s="1"/>
  <c r="D21" i="7"/>
  <c r="E21" i="7" s="1"/>
  <c r="E20" i="7"/>
  <c r="E19" i="7"/>
  <c r="E18" i="7"/>
  <c r="E17" i="7"/>
  <c r="E16" i="7"/>
  <c r="E15" i="7"/>
  <c r="D14" i="7"/>
  <c r="E14" i="7" s="1"/>
  <c r="E13" i="7"/>
  <c r="E12" i="7"/>
  <c r="E9" i="7"/>
  <c r="E7" i="7"/>
  <c r="E6" i="7"/>
  <c r="E5" i="7"/>
  <c r="E4" i="7"/>
  <c r="E29" i="5"/>
  <c r="E42" i="5"/>
  <c r="E41" i="5"/>
  <c r="E39" i="5"/>
  <c r="E38" i="5"/>
  <c r="E37" i="5"/>
  <c r="E36" i="5"/>
  <c r="E35" i="5"/>
  <c r="E34" i="5"/>
  <c r="E33" i="5"/>
  <c r="E32" i="5"/>
  <c r="E31" i="5"/>
  <c r="E30" i="5"/>
  <c r="E28" i="5"/>
  <c r="E27" i="5"/>
  <c r="E26" i="5"/>
  <c r="E24" i="5"/>
  <c r="E23" i="5"/>
  <c r="E22" i="5"/>
  <c r="D21" i="5"/>
  <c r="E21" i="5" s="1"/>
  <c r="E20" i="5"/>
  <c r="E19" i="5"/>
  <c r="E18" i="5"/>
  <c r="E17" i="5"/>
  <c r="E16" i="5"/>
  <c r="E15" i="5"/>
  <c r="E14" i="5"/>
  <c r="D13" i="5"/>
  <c r="E13" i="5" s="1"/>
  <c r="E11" i="5"/>
  <c r="E10" i="5"/>
  <c r="E9" i="5"/>
  <c r="E8" i="5"/>
  <c r="E7" i="5"/>
  <c r="D6" i="5"/>
  <c r="E6" i="5" s="1"/>
  <c r="E5" i="5"/>
  <c r="E4" i="5"/>
  <c r="E3" i="5"/>
  <c r="D13" i="4"/>
  <c r="E13" i="4" s="1"/>
  <c r="D12" i="4"/>
  <c r="E12" i="4" s="1"/>
  <c r="E11" i="4"/>
  <c r="D10" i="4"/>
  <c r="E10" i="4" s="1"/>
  <c r="E8" i="4"/>
  <c r="E7" i="4"/>
  <c r="E6" i="4"/>
  <c r="E5" i="4"/>
  <c r="D2" i="4"/>
  <c r="E2" i="4" s="1"/>
  <c r="E117" i="2"/>
  <c r="E115" i="2"/>
  <c r="E114" i="2"/>
  <c r="E111" i="2"/>
  <c r="E110" i="2"/>
  <c r="D109" i="2"/>
  <c r="E109" i="2" s="1"/>
  <c r="D108" i="2"/>
  <c r="E108" i="2" s="1"/>
  <c r="E107" i="2"/>
  <c r="E106" i="2"/>
  <c r="E105" i="2"/>
  <c r="D103" i="2"/>
  <c r="E103" i="2" s="1"/>
  <c r="D102" i="2"/>
  <c r="E102" i="2" s="1"/>
  <c r="E100" i="2"/>
  <c r="E99" i="2"/>
  <c r="D94" i="2"/>
  <c r="E94" i="2" s="1"/>
  <c r="E92" i="2"/>
  <c r="E89" i="2"/>
  <c r="E86" i="2"/>
  <c r="E84" i="2"/>
  <c r="D83" i="2"/>
  <c r="E83" i="2" s="1"/>
  <c r="E82" i="2"/>
  <c r="E81" i="2"/>
  <c r="E80" i="2"/>
  <c r="D79" i="2"/>
  <c r="E79" i="2" s="1"/>
  <c r="D78" i="2"/>
  <c r="E78" i="2" s="1"/>
  <c r="E77" i="2"/>
  <c r="D76" i="2"/>
  <c r="E76" i="2" s="1"/>
  <c r="E75" i="2"/>
  <c r="E73" i="2"/>
  <c r="D72" i="2"/>
  <c r="E72" i="2" s="1"/>
  <c r="E71" i="2"/>
  <c r="D70" i="2"/>
  <c r="E70" i="2" s="1"/>
  <c r="E69" i="2"/>
  <c r="E67" i="2"/>
  <c r="E66" i="2"/>
  <c r="D6" i="2"/>
  <c r="E6" i="2" s="1"/>
  <c r="E62" i="2"/>
  <c r="E56" i="2"/>
  <c r="E44" i="2"/>
  <c r="E50" i="2"/>
  <c r="H17" i="10" l="1"/>
  <c r="H17" i="9"/>
  <c r="H17" i="8"/>
  <c r="H17" i="7"/>
  <c r="H17" i="5"/>
  <c r="H17" i="4"/>
  <c r="H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<sst xmlns="http://schemas.openxmlformats.org/spreadsheetml/2006/main" count="140" uniqueCount="27">
  <si>
    <t>Pattern</t>
  </si>
  <si>
    <t>LastAppearance</t>
  </si>
  <si>
    <t>Position</t>
  </si>
  <si>
    <t>WalkMin</t>
  </si>
  <si>
    <t>WalkClock</t>
  </si>
  <si>
    <t>WalkAntiClock</t>
  </si>
  <si>
    <t>Name</t>
  </si>
  <si>
    <t>Day</t>
  </si>
  <si>
    <t>Gender</t>
  </si>
  <si>
    <t>Allen</t>
  </si>
  <si>
    <t>Wednesday</t>
  </si>
  <si>
    <t>Male</t>
  </si>
  <si>
    <t>Beck</t>
  </si>
  <si>
    <t>Annabella</t>
  </si>
  <si>
    <t>Female</t>
  </si>
  <si>
    <t>Bruce</t>
  </si>
  <si>
    <t>Nilah</t>
  </si>
  <si>
    <t>ServerTime</t>
  </si>
  <si>
    <t>N/A</t>
  </si>
  <si>
    <t>Monday</t>
  </si>
  <si>
    <t>Tuesday</t>
  </si>
  <si>
    <t>Thursday</t>
  </si>
  <si>
    <t>Friday</t>
  </si>
  <si>
    <t>Saturday</t>
  </si>
  <si>
    <t>Sunday</t>
  </si>
  <si>
    <t>Miranda</t>
  </si>
  <si>
    <t>Karis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</si>
</sst>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2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_xlchart.v1.4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_xlchart.v1.0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_xlchart.v1.2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_xlchart.v1.8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_xlchart.v1.10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_xlchart.v1.6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_xlchart.v1.16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_xlchart.v1.12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_xlchart.v1.14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_xlchart.v1.18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_xlchart.v1.22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_xlchart.v1.20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_xlchart.v1.24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_xlchart.v1.26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_xlchart.v1.28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_xlchart.v1.32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_xlchart.v1.34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_xlchart.v1.30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_xlchart.v1.38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_xlchart.v1.40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_xlchart.v1.36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_xlchart.v1.42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_xlchart.v1.46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_xlchart.v1.44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_xlchart.v1.52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_xlchart.v1.48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_xlchart.v1.50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_xlchart.v1.54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_xlchart.v1.56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_xlchart.v1.58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3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</cx:chartData>
  <cx:chart>
    <cx:title pos="t" align="ctr" overlay="0">
      <cx:tx>
        <cx:txData>
          <cx:v>WalkAntiClock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WalkAntiClock Histo</a:t>
          </a:r>
        </a:p>
      </cx:txPr>
    </cx:title>
    <cx:plotArea>
      <cx:plotAreaRegion>
        <cx:series layoutId="clusteredColumn" uniqueId="{8FB371A2-1D8E-49A3-9F42-48E819E1A046}">
          <cx:tx>
            <cx:txData>
              <cx:f>_xlchart.v1.64</cx:f>
              <cx:v>WalkAntiClock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3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</cx:chartData>
  <cx:chart>
    <cx:title pos="t" align="ctr" overlay="0">
      <cx:tx>
        <cx:txData>
          <cx:v>WalkClock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WalkClock Histo</a:t>
          </a:r>
        </a:p>
      </cx:txPr>
    </cx:title>
    <cx:plotArea>
      <cx:plotAreaRegion>
        <cx:series layoutId="clusteredColumn" uniqueId="{C7B0C1B9-EB31-4FC6-A3BA-D39AD404B2A0}">
          <cx:tx>
            <cx:txData>
              <cx:f>_xlchart.v1.62</cx:f>
              <cx:v>WalkClock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3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</cx:chartData>
  <cx:chart>
    <cx:title pos="t" align="ctr" overlay="0">
      <cx:tx>
        <cx:txData>
          <cx:v>WalkMin Histo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WalkMin Histo</a:t>
          </a:r>
        </a:p>
      </cx:txPr>
    </cx:title>
    <cx:plotArea>
      <cx:plotAreaRegion>
        <cx:series layoutId="clusteredColumn" uniqueId="{43C9424D-4911-4662-8633-CA8B4BBD8945}">
          <cx:tx>
            <cx:txData>
              <cx:f>_xlchart.v1.60</cx:f>
              <cx:v>WalkMin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5.xml"/><Relationship Id="rId2" Type="http://schemas.microsoft.com/office/2014/relationships/chartEx" Target="../charts/chartEx14.xml"/><Relationship Id="rId1" Type="http://schemas.microsoft.com/office/2014/relationships/chartEx" Target="../charts/chartEx13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18.xml"/><Relationship Id="rId2" Type="http://schemas.microsoft.com/office/2014/relationships/chartEx" Target="../charts/chartEx17.xml"/><Relationship Id="rId1" Type="http://schemas.microsoft.com/office/2014/relationships/chartEx" Target="../charts/chartEx16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21.xml"/><Relationship Id="rId2" Type="http://schemas.microsoft.com/office/2014/relationships/chartEx" Target="../charts/chartEx20.xml"/><Relationship Id="rId1" Type="http://schemas.microsoft.com/office/2014/relationships/chartEx" Target="../charts/chartEx19.xml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14/relationships/chartEx" Target="../charts/chartEx24.xml"/><Relationship Id="rId2" Type="http://schemas.microsoft.com/office/2014/relationships/chartEx" Target="../charts/chartEx23.xml"/><Relationship Id="rId1" Type="http://schemas.microsoft.com/office/2014/relationships/chartEx" Target="../charts/chartEx22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27.xml"/><Relationship Id="rId2" Type="http://schemas.microsoft.com/office/2014/relationships/chartEx" Target="../charts/chartEx26.xml"/><Relationship Id="rId1" Type="http://schemas.microsoft.com/office/2014/relationships/chartEx" Target="../charts/chartEx25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30.xml"/><Relationship Id="rId2" Type="http://schemas.microsoft.com/office/2014/relationships/chartEx" Target="../charts/chartEx29.xml"/><Relationship Id="rId1" Type="http://schemas.microsoft.com/office/2014/relationships/chartEx" Target="../charts/chartEx28.xml"/></Relationships>
</file>

<file path=xl/drawings/_rels/drawing12.xml.rels><?xml version="1.0" encoding="UTF-8" standalone="yes"?>
<Relationships xmlns="http://schemas.openxmlformats.org/package/2006/relationships"><Relationship Id="rId3" Type="http://schemas.microsoft.com/office/2014/relationships/chartEx" Target="../charts/chartEx33.xml"/><Relationship Id="rId2" Type="http://schemas.microsoft.com/office/2014/relationships/chartEx" Target="../charts/chartEx32.xml"/><Relationship Id="rId1" Type="http://schemas.microsoft.com/office/2014/relationships/chartEx" Target="../charts/chartEx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1</xdr:row>
      <xdr:rowOff>0</xdr:rowOff>
    </xdr:from>
    <xdr:to>
      <xdr:col>14</xdr:col>
      <xdr:colOff>504825</xdr:colOff>
      <xdr:row>29</xdr:row>
      <xdr:rowOff>42672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6433A2-755A-468A-9E84-C044F73AE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190500"/>
          <a:ext cx="5400675" cy="53766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9256A92-A386-41D3-8CA1-ED6276DDD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DE0035F-6539-4641-9870-E89C295CCF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E8F65B5-1298-4CB6-899C-0682AB069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0032A6-52A5-411D-A813-5813640EDC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A9BDD9B-20F0-471B-8E36-4B8D071D41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818280D-F8E0-473B-A409-0B1067939D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EE746D-41B4-4B87-9FD0-1855668ACA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90B9AE-8A27-4292-988F-EAE7FF491A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A0731CD-0258-4F4D-AD63-1820403957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4A2531-CCCC-435D-BDB6-C6C6A04F4C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743C01-5375-43A6-ABD9-7A3BB4FC80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8455421-D450-415C-B1BB-0F705C543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26AB33-0D63-42FA-BF62-5F91D598CF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84164AA-678C-4BCB-8853-04452F6336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F5A7D9E-51BC-4FE9-B3BF-5815AAD400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F8E73F-AC85-47B5-9EBA-E7B9906A63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FE3C70-6B32-4933-82E5-939E47832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D1B9D05-370C-4F47-BB8B-909C43D868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1D1E75D-1E10-4A97-B5BD-D875377367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F226BF8-054D-4FA4-BFC8-AE27E94186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CB08CAB-1BF1-4EC3-B039-17BDE66EA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D90A2B-ED96-4E38-9C07-3B78119E5F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23C4231-5A14-4466-98D1-4179DB8AB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D5684D3-695B-4FC4-AD33-3B66B33797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EA8D0C-204F-4F2F-8058-39D1E50AEB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1CACF9C-B887-4B6A-B1CB-4FD17A6BA0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B24F1EB-CAED-4BFE-ACAC-A090E193A5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0917BC-7B93-4F72-BD5F-210B01A818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E1C442-2353-4FBA-97F6-145DA425DB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CB87DF5-5FA9-4C25-9F78-9D62BA4C11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0</xdr:row>
      <xdr:rowOff>71436</xdr:rowOff>
    </xdr:from>
    <xdr:to>
      <xdr:col>21</xdr:col>
      <xdr:colOff>266700</xdr:colOff>
      <xdr:row>25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22517C-912D-4193-A79B-F084897B2B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714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26</xdr:row>
      <xdr:rowOff>61911</xdr:rowOff>
    </xdr:from>
    <xdr:to>
      <xdr:col>21</xdr:col>
      <xdr:colOff>266700</xdr:colOff>
      <xdr:row>51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57DDD6-B9F4-47A2-BCDD-8CDFE9F3A7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5014911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95249</xdr:colOff>
      <xdr:row>52</xdr:row>
      <xdr:rowOff>33336</xdr:rowOff>
    </xdr:from>
    <xdr:to>
      <xdr:col>21</xdr:col>
      <xdr:colOff>266700</xdr:colOff>
      <xdr:row>77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25D3527-D4ED-4192-8B07-075AFD9535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49" y="9939336"/>
              <a:ext cx="9315451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6BD3-685A-4D47-9FD5-ED7B4A09795D}" name="Table1" displayName="Table1" ref="A1:F117" totalsRowShown="0">
  <autoFilter ref="A1:F117" xr:uid="{B20D569E-9013-4ABA-95F7-03E94B567B76}"/>
  <tableColumns count="6">
    <tableColumn id="1" xr3:uid="{61A7E63A-F5FE-48AF-9917-6C7BBB188F4F}" name="Pattern"/>
    <tableColumn id="2" xr3:uid="{A3C3A4DC-B90B-4688-8E20-40BE403D242F}" name="Position">
      <calculatedColumnFormula>ROW()-1</calculatedColumnFormula>
    </tableColumn>
    <tableColumn id="3" xr3:uid="{D8635315-5805-46E1-8B83-B92DBBF9B9AB}" name="WalkAntiClock" dataDxfId="35">
      <calculatedColumnFormula>IFERROR(ABS(VLOOKUP(A2,Order!A:B,2,FALSE)-VLOOKUP(A1,Order!A:B,2,FALSE)),0)</calculatedColumnFormula>
    </tableColumn>
    <tableColumn id="4" xr3:uid="{4AEADCC1-6BC8-453A-8293-068985C8635E}" name="WalkClock">
      <calculatedColumnFormula>IFERROR(37-C2,"")</calculatedColumnFormula>
    </tableColumn>
    <tableColumn id="5" xr3:uid="{5863A8AB-50E7-4DC8-90B9-85627D80F79F}" name="WalkMin" dataDxfId="34">
      <calculatedColumnFormula>MIN(C2:D2)</calculatedColumnFormula>
    </tableColumn>
    <tableColumn id="6" xr3:uid="{D72BF4D2-CEC6-4350-9363-FC015882D6D2}" name="LastAppear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4CEEA-B00D-4498-A885-63BF9FBCB945}" name="Table13" displayName="Table13" ref="A1:F13" totalsRowShown="0">
  <autoFilter ref="A1:F13" xr:uid="{B20D569E-9013-4ABA-95F7-03E94B567B76}"/>
  <tableColumns count="6">
    <tableColumn id="1" xr3:uid="{E5DBE034-362C-4775-BB02-0A0DA82241B3}" name="Pattern"/>
    <tableColumn id="2" xr3:uid="{FCC2C7E2-9DF9-4A2D-AF0D-0DF655D5827E}" name="Position">
      <calculatedColumnFormula>ROW()-1</calculatedColumnFormula>
    </tableColumn>
    <tableColumn id="3" xr3:uid="{3705246D-FDDF-4B4A-A8C5-8501DA496940}" name="WalkAntiClock" dataDxfId="33">
      <calculatedColumnFormula>IFERROR(ABS(VLOOKUP(A2,Order!A:B,2,FALSE)-VLOOKUP(A1,Order!A:B,2,FALSE)),0)</calculatedColumnFormula>
    </tableColumn>
    <tableColumn id="4" xr3:uid="{E732FDED-C73B-4067-BF73-DBCCB411F9CD}" name="WalkClock">
      <calculatedColumnFormula>IFERROR(37-C2,"")</calculatedColumnFormula>
    </tableColumn>
    <tableColumn id="5" xr3:uid="{E759519C-600C-4223-8BBC-866D40B4C98E}" name="WalkMin" dataDxfId="32">
      <calculatedColumnFormula>MIN(C2:D2)</calculatedColumnFormula>
    </tableColumn>
    <tableColumn id="6" xr3:uid="{5BC17C90-FFFC-4535-AB0D-25CCDA7E59AA}" name="LastAppeara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1C02FB-55A2-4820-AE9F-38D74290A611}" name="Table134" displayName="Table134" ref="A1:F82" totalsRowShown="0">
  <autoFilter ref="A1:F82" xr:uid="{B20D569E-9013-4ABA-95F7-03E94B567B76}"/>
  <tableColumns count="6">
    <tableColumn id="1" xr3:uid="{2E0F4B17-C7FE-47A2-9F5C-BE74726EF637}" name="Pattern"/>
    <tableColumn id="2" xr3:uid="{34746301-7A6F-4B0A-A29E-BEA18FBC06BD}" name="Position">
      <calculatedColumnFormula>ROW()-1</calculatedColumnFormula>
    </tableColumn>
    <tableColumn id="3" xr3:uid="{EF6EA085-84A8-40CC-A657-61FA716566F6}" name="WalkAntiClock" dataDxfId="31">
      <calculatedColumnFormula>IFERROR(ABS(VLOOKUP(A2,Order!A:B,2,FALSE)-VLOOKUP(A1,Order!A:B,2,FALSE)),0)</calculatedColumnFormula>
    </tableColumn>
    <tableColumn id="4" xr3:uid="{D2A18439-4C19-4490-89C3-AEEB1E3DA950}" name="WalkClock">
      <calculatedColumnFormula>IFERROR(37-C2,"")</calculatedColumnFormula>
    </tableColumn>
    <tableColumn id="5" xr3:uid="{36F33CB4-5F62-4375-A665-6303DEE181B0}" name="WalkMin" dataDxfId="30">
      <calculatedColumnFormula>MIN(C2:D2)</calculatedColumnFormula>
    </tableColumn>
    <tableColumn id="6" xr3:uid="{90115CEB-5E57-4E5F-AAAB-A80CE7D78FE0}" name="LastAppear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D17766-3097-48D3-90B6-26394BAD6FD0}" name="Table1345" displayName="Table1345" ref="A1:F33" totalsRowShown="0">
  <autoFilter ref="A1:F33" xr:uid="{B20D569E-9013-4ABA-95F7-03E94B567B76}"/>
  <tableColumns count="6">
    <tableColumn id="1" xr3:uid="{C284B24D-EFAC-4F7C-9018-1EA1E65FE0E8}" name="Pattern"/>
    <tableColumn id="2" xr3:uid="{8C6B2ABE-56E1-47AE-A8F0-8AAF12119357}" name="Position">
      <calculatedColumnFormula>ROW()-1</calculatedColumnFormula>
    </tableColumn>
    <tableColumn id="3" xr3:uid="{7FA6B2A4-8851-4A5C-93F5-84C757DD00C6}" name="WalkAntiClock" dataDxfId="29">
      <calculatedColumnFormula>IFERROR(ABS(VLOOKUP(A2,Order!A:B,2,FALSE)-VLOOKUP(A1,Order!A:B,2,FALSE)),0)</calculatedColumnFormula>
    </tableColumn>
    <tableColumn id="4" xr3:uid="{62285540-637E-48E1-A321-FB20E72A121D}" name="WalkClock">
      <calculatedColumnFormula>IFERROR(37-C2,"")</calculatedColumnFormula>
    </tableColumn>
    <tableColumn id="5" xr3:uid="{7FD9510D-2011-404B-8190-8800A31DC16A}" name="WalkMin" dataDxfId="28">
      <calculatedColumnFormula>MIN(C2:D2)</calculatedColumnFormula>
    </tableColumn>
    <tableColumn id="6" xr3:uid="{E0B7D93C-28DA-42B8-9825-04445AA1AE2B}" name="LastAppearan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6F83EA-C888-4516-A8A5-9B83066EB554}" name="Table13456" displayName="Table13456" ref="A1:F50" totalsRowShown="0">
  <autoFilter ref="A1:F50" xr:uid="{B20D569E-9013-4ABA-95F7-03E94B567B76}"/>
  <tableColumns count="6">
    <tableColumn id="1" xr3:uid="{FB925405-9BCF-4F2D-A178-EE7711FFCCD8}" name="Pattern"/>
    <tableColumn id="2" xr3:uid="{6781045B-C12E-4014-BF18-36312ABFE6D8}" name="Position">
      <calculatedColumnFormula>ROW()-1</calculatedColumnFormula>
    </tableColumn>
    <tableColumn id="3" xr3:uid="{3F024554-7391-4746-A3CF-24F3DBC3CD88}" name="WalkAntiClock" dataDxfId="27">
      <calculatedColumnFormula>IFERROR(ABS(VLOOKUP(A2,Order!A:B,2,FALSE)-VLOOKUP(A1,Order!A:B,2,FALSE)),0)</calculatedColumnFormula>
    </tableColumn>
    <tableColumn id="4" xr3:uid="{261F196E-381E-46D8-A5CE-0C74DA330344}" name="WalkClock" dataDxfId="26">
      <calculatedColumnFormula>IF(C2=0,0,37-C2)</calculatedColumnFormula>
    </tableColumn>
    <tableColumn id="5" xr3:uid="{D856A9A6-6BF8-4ADC-B959-E4ECC37C1B6D}" name="WalkMin" dataDxfId="25">
      <calculatedColumnFormula>MIN(C2:D2)</calculatedColumnFormula>
    </tableColumn>
    <tableColumn id="6" xr3:uid="{F757DB72-D220-4E85-B82F-99CD6A853597}" name="LastAppearance" dataDxfId="24">
      <calculatedColumnFormula array="1">IFERROR(LARGE(IF(A$1:A2=Table13456[[#This Row],[Pattern]],B$1:B2),2),"None")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45B985-04BA-4586-90B5-D159661E9672}" name="Table134567" displayName="Table134567" ref="A1:F52" totalsRowShown="0">
  <autoFilter ref="A1:F52" xr:uid="{B20D569E-9013-4ABA-95F7-03E94B567B76}"/>
  <tableColumns count="6">
    <tableColumn id="1" xr3:uid="{EE3A5E63-4BCF-4B3E-9FB5-4A7CB7487A61}" name="Pattern"/>
    <tableColumn id="2" xr3:uid="{2FB55BA0-DD29-43B1-BEC8-73D1A49AC67B}" name="Position">
      <calculatedColumnFormula>ROW()-1</calculatedColumnFormula>
    </tableColumn>
    <tableColumn id="3" xr3:uid="{5E55A977-D8D6-4D40-81EC-819E8AAFA266}" name="WalkAntiClock" dataDxfId="23">
      <calculatedColumnFormula>IFERROR(ABS(VLOOKUP(A2,Order!A:B,2,FALSE)-VLOOKUP(A1,Order!A:B,2,FALSE)),0)</calculatedColumnFormula>
    </tableColumn>
    <tableColumn id="4" xr3:uid="{D88796A6-9AAB-4E37-ADAC-5557CB74CC81}" name="WalkClock" dataDxfId="22">
      <calculatedColumnFormula>IF(C2=0,0,37-C2)</calculatedColumnFormula>
    </tableColumn>
    <tableColumn id="5" xr3:uid="{A0D45451-8E3E-4208-B3DF-4D80AB720670}" name="WalkMin" dataDxfId="21">
      <calculatedColumnFormula>MIN(C2:D2)</calculatedColumnFormula>
    </tableColumn>
    <tableColumn id="6" xr3:uid="{23F3E070-91BD-41D8-9B5F-5D08E65AB1E7}" name="LastAppearance" dataDxfId="20">
      <calculatedColumnFormula array="1">IFERROR(LARGE(IF(A$1:A2=Table134567[[#This Row],[Pattern]],B$1:B2),2),"None")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05392D-AF72-4903-BC36-4AD10375ECD1}" name="Table1345678" displayName="Table1345678" ref="A1:F24" totalsRowShown="0">
  <autoFilter ref="A1:F24" xr:uid="{B20D569E-9013-4ABA-95F7-03E94B567B76}"/>
  <tableColumns count="6">
    <tableColumn id="1" xr3:uid="{A1A6649A-BC03-412F-A7B0-6152EE17EAFB}" name="Pattern"/>
    <tableColumn id="2" xr3:uid="{B3202AF0-B744-45F6-A98E-C1AF28B7E2B9}" name="Position">
      <calculatedColumnFormula>ROW()-1</calculatedColumnFormula>
    </tableColumn>
    <tableColumn id="3" xr3:uid="{D2ECB9A7-E1A9-4BBC-94CC-39C4E22EFD7E}" name="WalkAntiClock" dataDxfId="19">
      <calculatedColumnFormula>IFERROR(ABS(VLOOKUP(A2,Order!A:B,2,FALSE)-VLOOKUP(A1,Order!A:B,2,FALSE)),0)</calculatedColumnFormula>
    </tableColumn>
    <tableColumn id="4" xr3:uid="{1818284B-2ACF-442D-9012-DB785F7C67E7}" name="WalkClock" dataDxfId="18">
      <calculatedColumnFormula>IF(C2=0,0,37-C2)</calculatedColumnFormula>
    </tableColumn>
    <tableColumn id="5" xr3:uid="{5ABC7CDC-6A60-4639-A68E-7805AC842D06}" name="WalkMin" dataDxfId="17">
      <calculatedColumnFormula>MIN(C2:D2)</calculatedColumnFormula>
    </tableColumn>
    <tableColumn id="6" xr3:uid="{670E5075-9B29-47C2-A889-710458248B98}" name="LastAppearance" dataDxfId="16">
      <calculatedColumnFormula array="1">IFERROR(LARGE(IF(A$1:A2=Table1345678[[#This Row],[Pattern]],B$1:B2),2),"None")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8C15FC-129B-453C-BD72-EF321F57C97C}" name="Table13456789" displayName="Table13456789" ref="A1:F42" totalsRowShown="0">
  <autoFilter ref="A1:F42" xr:uid="{B20D569E-9013-4ABA-95F7-03E94B567B76}"/>
  <tableColumns count="6">
    <tableColumn id="1" xr3:uid="{A03F424B-8BA5-4B66-B79D-23B16624E4BE}" name="Pattern"/>
    <tableColumn id="2" xr3:uid="{C895D004-4169-4A9F-8880-8ABE89021E38}" name="Position">
      <calculatedColumnFormula>ROW()-1</calculatedColumnFormula>
    </tableColumn>
    <tableColumn id="3" xr3:uid="{D41FAB0F-8684-4CD6-9DC5-9FCC346507BD}" name="WalkAntiClock" dataDxfId="15">
      <calculatedColumnFormula>IFERROR(ABS(VLOOKUP(A2,Order!A:B,2,FALSE)-VLOOKUP(A1,Order!A:B,2,FALSE)),0)</calculatedColumnFormula>
    </tableColumn>
    <tableColumn id="4" xr3:uid="{A5DA0EA4-08A3-451F-895A-3F4F76B456F8}" name="WalkClock" dataDxfId="14">
      <calculatedColumnFormula>IF(C2=0,0,37-C2)</calculatedColumnFormula>
    </tableColumn>
    <tableColumn id="5" xr3:uid="{8C5DAA92-F2AE-4C71-85FF-6EC76AFC8BAE}" name="WalkMin" dataDxfId="13">
      <calculatedColumnFormula>MIN(C2:D2)</calculatedColumnFormula>
    </tableColumn>
    <tableColumn id="6" xr3:uid="{8F4E634D-8400-4BB9-95E9-266233C3D57D}" name="LastAppearance" dataDxfId="12">
      <calculatedColumnFormula array="1">IFERROR(LARGE(IF(A$1:A2=Table13456789[[#This Row],[Pattern]],B$1:B2),2),"None")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2B5AE6-B3E4-4ECC-8CDE-B132C6D5E06D}" name="Table1345678910" displayName="Table1345678910" ref="A1:F34" totalsRowShown="0">
  <autoFilter ref="A1:F34" xr:uid="{B20D569E-9013-4ABA-95F7-03E94B567B76}"/>
  <tableColumns count="6">
    <tableColumn id="1" xr3:uid="{D3F8A318-8EE7-4397-B1AC-A644A0D97FD7}" name="Pattern"/>
    <tableColumn id="2" xr3:uid="{BC0DCC32-E4C5-421F-B0D0-6A2E562309C3}" name="Position">
      <calculatedColumnFormula>ROW()-1</calculatedColumnFormula>
    </tableColumn>
    <tableColumn id="3" xr3:uid="{569E58AC-FE4C-42FF-AA7B-CDB167DFEBCD}" name="WalkAntiClock" dataDxfId="11">
      <calculatedColumnFormula>IFERROR(ABS(VLOOKUP(A2,Order!A:B,2,FALSE)-VLOOKUP(A1,Order!A:B,2,FALSE)),0)</calculatedColumnFormula>
    </tableColumn>
    <tableColumn id="4" xr3:uid="{BC538BA6-1134-4052-98AD-6AEB2637526A}" name="WalkClock" dataDxfId="10">
      <calculatedColumnFormula>IF(C2=0,0,37-C2)</calculatedColumnFormula>
    </tableColumn>
    <tableColumn id="5" xr3:uid="{A329C7B0-21E3-4D54-9796-46EFED01684D}" name="WalkMin" dataDxfId="9">
      <calculatedColumnFormula>MIN(C2:D2)</calculatedColumnFormula>
    </tableColumn>
    <tableColumn id="6" xr3:uid="{35A822EF-20EF-48DC-B3AA-AE4A69E1E566}" name="LastAppearance" dataDxfId="8">
      <calculatedColumnFormula array="1">IFERROR(LARGE(IF(A$1:A2=Table1345678910[[#This Row],[Pattern]],B$1:B2),2),"None")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F935A7-406A-4064-AA92-633690CC932A}" name="Table134567891011" displayName="Table134567891011" ref="A1:F37" totalsRowShown="0">
  <autoFilter ref="A1:F37" xr:uid="{B20D569E-9013-4ABA-95F7-03E94B567B76}"/>
  <tableColumns count="6">
    <tableColumn id="1" xr3:uid="{5201BA1F-E394-40D5-8C51-733AA4A3840B}" name="Pattern"/>
    <tableColumn id="2" xr3:uid="{A5AE66E1-DB29-4EB0-B906-253641A73FA3}" name="Position">
      <calculatedColumnFormula>ROW()-1</calculatedColumnFormula>
    </tableColumn>
    <tableColumn id="3" xr3:uid="{AA29E58D-6BBB-4B65-A657-FD0B8E983CCC}" name="WalkAntiClock" dataDxfId="7">
      <calculatedColumnFormula>IFERROR(ABS(VLOOKUP(A2,Order!A:B,2,FALSE)-VLOOKUP(A1,Order!A:B,2,FALSE)),0)</calculatedColumnFormula>
    </tableColumn>
    <tableColumn id="4" xr3:uid="{B023FF5D-55AA-4B53-81CB-4563DB2166D1}" name="WalkClock" dataDxfId="6">
      <calculatedColumnFormula>IF(C2=0,0,37-C2)</calculatedColumnFormula>
    </tableColumn>
    <tableColumn id="5" xr3:uid="{2FC3F773-346E-4079-9A8E-F4D4F85EC12F}" name="WalkMin" dataDxfId="5">
      <calculatedColumnFormula>MIN(C2:D37)</calculatedColumnFormula>
    </tableColumn>
    <tableColumn id="6" xr3:uid="{CB1AE770-F563-4725-9BED-C3F7187739B6}" name="LastAppearance" dataDxfId="4">
      <calculatedColumnFormula array="1">IFERROR(LARGE(IF(A$1:A37=Table134567891011[[#This Row],[Pattern]],B$1:B37),2),"None")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5B51E9-F17D-4F3F-A2C4-1D2EADAFBD7F}" name="Table13456789101112" displayName="Table13456789101112" ref="A1:F37" totalsRowShown="0">
  <autoFilter ref="A1:F37" xr:uid="{B20D569E-9013-4ABA-95F7-03E94B567B76}"/>
  <tableColumns count="6">
    <tableColumn id="1" xr3:uid="{5F6DE9C5-093C-4610-8903-B8240F609962}" name="Pattern"/>
    <tableColumn id="2" xr3:uid="{26EC3080-5704-4198-A401-FC174A727723}" name="Position">
      <calculatedColumnFormula>ROW()-1</calculatedColumnFormula>
    </tableColumn>
    <tableColumn id="3" xr3:uid="{4BF9EC3C-69FF-40DF-957A-41ED19C2C625}" name="WalkAntiClock" dataDxfId="3">
      <calculatedColumnFormula>IFERROR(ABS(VLOOKUP(A2,Order!A:B,2,FALSE)-VLOOKUP(A1,Order!A:B,2,FALSE)),0)</calculatedColumnFormula>
    </tableColumn>
    <tableColumn id="4" xr3:uid="{798962A7-7E37-4C92-BD39-83CAFB43EA54}" name="WalkClock" dataDxfId="2">
      <calculatedColumnFormula>IF(C2=0,0,37-C2)</calculatedColumnFormula>
    </tableColumn>
    <tableColumn id="5" xr3:uid="{7D3A5331-A573-4877-9821-DBB97319649F}" name="WalkMin" dataDxfId="1">
      <calculatedColumnFormula>MIN(C2:D37)</calculatedColumnFormula>
    </tableColumn>
    <tableColumn id="6" xr3:uid="{810699C4-EA47-482F-B7C9-0AA59719FB45}" name="LastAppearance" dataDxfId="0">
      <calculatedColumnFormula array="1">IFERROR(LARGE(IF(A$1:A37=Table13456789101112[[#This Row],[Pattern]],B$1:B37),2),"None")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FB5C-0EE2-40CD-9397-F12FF6A7EF21}">
  <dimension ref="A1:B37"/>
  <sheetViews>
    <sheetView workbookViewId="0">
      <selection activeCell="D36" sqref="D36"/>
    </sheetView>
  </sheetViews>
  <sheetFormatPr defaultRowHeight="15" x14ac:dyDescent="0.25"/>
  <sheetData>
    <row r="1" spans="1:2" x14ac:dyDescent="0.25">
      <c r="A1">
        <v>0</v>
      </c>
      <c r="B1">
        <f>ROW()</f>
        <v>1</v>
      </c>
    </row>
    <row r="2" spans="1:2" x14ac:dyDescent="0.25">
      <c r="A2">
        <v>32</v>
      </c>
      <c r="B2">
        <f>ROW()</f>
        <v>2</v>
      </c>
    </row>
    <row r="3" spans="1:2" x14ac:dyDescent="0.25">
      <c r="A3">
        <v>15</v>
      </c>
      <c r="B3">
        <f>ROW()</f>
        <v>3</v>
      </c>
    </row>
    <row r="4" spans="1:2" x14ac:dyDescent="0.25">
      <c r="A4">
        <v>19</v>
      </c>
      <c r="B4">
        <f>ROW()</f>
        <v>4</v>
      </c>
    </row>
    <row r="5" spans="1:2" x14ac:dyDescent="0.25">
      <c r="A5">
        <v>4</v>
      </c>
      <c r="B5">
        <f>ROW()</f>
        <v>5</v>
      </c>
    </row>
    <row r="6" spans="1:2" x14ac:dyDescent="0.25">
      <c r="A6">
        <v>21</v>
      </c>
      <c r="B6">
        <f>ROW()</f>
        <v>6</v>
      </c>
    </row>
    <row r="7" spans="1:2" x14ac:dyDescent="0.25">
      <c r="A7">
        <v>2</v>
      </c>
      <c r="B7">
        <f>ROW()</f>
        <v>7</v>
      </c>
    </row>
    <row r="8" spans="1:2" x14ac:dyDescent="0.25">
      <c r="A8">
        <v>25</v>
      </c>
      <c r="B8">
        <f>ROW()</f>
        <v>8</v>
      </c>
    </row>
    <row r="9" spans="1:2" x14ac:dyDescent="0.25">
      <c r="A9">
        <v>17</v>
      </c>
      <c r="B9">
        <f>ROW()</f>
        <v>9</v>
      </c>
    </row>
    <row r="10" spans="1:2" x14ac:dyDescent="0.25">
      <c r="A10">
        <v>34</v>
      </c>
      <c r="B10">
        <f>ROW()</f>
        <v>10</v>
      </c>
    </row>
    <row r="11" spans="1:2" x14ac:dyDescent="0.25">
      <c r="A11">
        <v>6</v>
      </c>
      <c r="B11">
        <f>ROW()</f>
        <v>11</v>
      </c>
    </row>
    <row r="12" spans="1:2" x14ac:dyDescent="0.25">
      <c r="A12">
        <v>27</v>
      </c>
      <c r="B12">
        <f>ROW()</f>
        <v>12</v>
      </c>
    </row>
    <row r="13" spans="1:2" x14ac:dyDescent="0.25">
      <c r="A13">
        <v>13</v>
      </c>
      <c r="B13">
        <f>ROW()</f>
        <v>13</v>
      </c>
    </row>
    <row r="14" spans="1:2" x14ac:dyDescent="0.25">
      <c r="A14">
        <v>36</v>
      </c>
      <c r="B14">
        <f>ROW()</f>
        <v>14</v>
      </c>
    </row>
    <row r="15" spans="1:2" x14ac:dyDescent="0.25">
      <c r="A15">
        <v>11</v>
      </c>
      <c r="B15">
        <f>ROW()</f>
        <v>15</v>
      </c>
    </row>
    <row r="16" spans="1:2" x14ac:dyDescent="0.25">
      <c r="A16">
        <v>30</v>
      </c>
      <c r="B16">
        <f>ROW()</f>
        <v>16</v>
      </c>
    </row>
    <row r="17" spans="1:2" x14ac:dyDescent="0.25">
      <c r="A17">
        <v>8</v>
      </c>
      <c r="B17">
        <f>ROW()</f>
        <v>17</v>
      </c>
    </row>
    <row r="18" spans="1:2" x14ac:dyDescent="0.25">
      <c r="A18">
        <v>23</v>
      </c>
      <c r="B18">
        <f>ROW()</f>
        <v>18</v>
      </c>
    </row>
    <row r="19" spans="1:2" x14ac:dyDescent="0.25">
      <c r="A19">
        <v>10</v>
      </c>
      <c r="B19">
        <f>ROW()</f>
        <v>19</v>
      </c>
    </row>
    <row r="20" spans="1:2" x14ac:dyDescent="0.25">
      <c r="A20">
        <v>5</v>
      </c>
      <c r="B20">
        <f>ROW()</f>
        <v>20</v>
      </c>
    </row>
    <row r="21" spans="1:2" x14ac:dyDescent="0.25">
      <c r="A21">
        <v>24</v>
      </c>
      <c r="B21">
        <f>ROW()</f>
        <v>21</v>
      </c>
    </row>
    <row r="22" spans="1:2" x14ac:dyDescent="0.25">
      <c r="A22">
        <v>16</v>
      </c>
      <c r="B22">
        <f>ROW()</f>
        <v>22</v>
      </c>
    </row>
    <row r="23" spans="1:2" x14ac:dyDescent="0.25">
      <c r="A23">
        <v>33</v>
      </c>
      <c r="B23">
        <f>ROW()</f>
        <v>23</v>
      </c>
    </row>
    <row r="24" spans="1:2" x14ac:dyDescent="0.25">
      <c r="A24">
        <v>1</v>
      </c>
      <c r="B24">
        <f>ROW()</f>
        <v>24</v>
      </c>
    </row>
    <row r="25" spans="1:2" x14ac:dyDescent="0.25">
      <c r="A25">
        <v>20</v>
      </c>
      <c r="B25">
        <f>ROW()</f>
        <v>25</v>
      </c>
    </row>
    <row r="26" spans="1:2" x14ac:dyDescent="0.25">
      <c r="A26">
        <v>14</v>
      </c>
      <c r="B26">
        <f>ROW()</f>
        <v>26</v>
      </c>
    </row>
    <row r="27" spans="1:2" x14ac:dyDescent="0.25">
      <c r="A27">
        <v>31</v>
      </c>
      <c r="B27">
        <f>ROW()</f>
        <v>27</v>
      </c>
    </row>
    <row r="28" spans="1:2" x14ac:dyDescent="0.25">
      <c r="A28">
        <v>9</v>
      </c>
      <c r="B28">
        <f>ROW()</f>
        <v>28</v>
      </c>
    </row>
    <row r="29" spans="1:2" x14ac:dyDescent="0.25">
      <c r="A29">
        <v>22</v>
      </c>
      <c r="B29">
        <f>ROW()</f>
        <v>29</v>
      </c>
    </row>
    <row r="30" spans="1:2" x14ac:dyDescent="0.25">
      <c r="A30">
        <v>18</v>
      </c>
      <c r="B30">
        <f>ROW()</f>
        <v>30</v>
      </c>
    </row>
    <row r="31" spans="1:2" x14ac:dyDescent="0.25">
      <c r="A31">
        <v>29</v>
      </c>
      <c r="B31">
        <f>ROW()</f>
        <v>31</v>
      </c>
    </row>
    <row r="32" spans="1:2" x14ac:dyDescent="0.25">
      <c r="A32">
        <v>7</v>
      </c>
      <c r="B32">
        <f>ROW()</f>
        <v>32</v>
      </c>
    </row>
    <row r="33" spans="1:2" x14ac:dyDescent="0.25">
      <c r="A33">
        <v>28</v>
      </c>
      <c r="B33">
        <f>ROW()</f>
        <v>33</v>
      </c>
    </row>
    <row r="34" spans="1:2" x14ac:dyDescent="0.25">
      <c r="A34">
        <v>12</v>
      </c>
      <c r="B34">
        <f>ROW()</f>
        <v>34</v>
      </c>
    </row>
    <row r="35" spans="1:2" x14ac:dyDescent="0.25">
      <c r="A35">
        <v>35</v>
      </c>
      <c r="B35">
        <f>ROW()</f>
        <v>35</v>
      </c>
    </row>
    <row r="36" spans="1:2" x14ac:dyDescent="0.25">
      <c r="A36">
        <v>3</v>
      </c>
      <c r="B36">
        <f>ROW()</f>
        <v>36</v>
      </c>
    </row>
    <row r="37" spans="1:2" x14ac:dyDescent="0.25">
      <c r="A37">
        <v>26</v>
      </c>
      <c r="B37">
        <f>ROW()</f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15AA-8F34-45D9-8B38-AFB201B4CEBF}">
  <dimension ref="A1:H117"/>
  <sheetViews>
    <sheetView topLeftCell="A88" workbookViewId="0">
      <selection activeCell="C119" sqref="C119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</row>
    <row r="2" spans="1:6" x14ac:dyDescent="0.25">
      <c r="A2">
        <v>32</v>
      </c>
      <c r="B2">
        <f t="shared" ref="B2:B29" si="0">ROW()-1</f>
        <v>1</v>
      </c>
      <c r="C2">
        <f>IFERROR(ABS(VLOOKUP(A2,Order!A:B,2,FALSE)-VLOOKUP(A1,Order!A:B,2,FALSE)),0)</f>
        <v>0</v>
      </c>
      <c r="D2">
        <f>IFERROR(37-C2,"")</f>
        <v>37</v>
      </c>
      <c r="E2">
        <f t="shared" ref="E2:E33" si="1">MIN(C2:D2)</f>
        <v>0</v>
      </c>
    </row>
    <row r="3" spans="1:6" x14ac:dyDescent="0.25">
      <c r="A3">
        <v>23</v>
      </c>
      <c r="B3">
        <f t="shared" si="0"/>
        <v>2</v>
      </c>
      <c r="C3">
        <f>IFERROR(ABS(VLOOKUP(A3,Order!A:B,2,FALSE)-VLOOKUP(A2,Order!A:B,2,FALSE)),0)</f>
        <v>16</v>
      </c>
      <c r="D3">
        <f t="shared" ref="D3:D65" si="2">IFERROR(37-C3,"")</f>
        <v>21</v>
      </c>
      <c r="E3">
        <f t="shared" si="1"/>
        <v>16</v>
      </c>
    </row>
    <row r="4" spans="1:6" x14ac:dyDescent="0.25">
      <c r="A4">
        <v>2</v>
      </c>
      <c r="B4">
        <f t="shared" si="0"/>
        <v>3</v>
      </c>
      <c r="C4">
        <f>IFERROR(ABS(VLOOKUP(A4,Order!A:B,2,FALSE)-VLOOKUP(A3,Order!A:B,2,FALSE)),0)</f>
        <v>11</v>
      </c>
      <c r="D4">
        <f t="shared" si="2"/>
        <v>26</v>
      </c>
      <c r="E4">
        <f t="shared" si="1"/>
        <v>11</v>
      </c>
    </row>
    <row r="5" spans="1:6" x14ac:dyDescent="0.25">
      <c r="A5">
        <v>15</v>
      </c>
      <c r="B5">
        <f t="shared" si="0"/>
        <v>4</v>
      </c>
      <c r="C5">
        <f>IFERROR(ABS(VLOOKUP(A5,Order!A:B,2,FALSE)-VLOOKUP(A4,Order!A:B,2,FALSE)),0)</f>
        <v>4</v>
      </c>
      <c r="D5">
        <f t="shared" si="2"/>
        <v>33</v>
      </c>
      <c r="E5">
        <f t="shared" si="1"/>
        <v>4</v>
      </c>
    </row>
    <row r="6" spans="1:6" x14ac:dyDescent="0.25">
      <c r="A6">
        <v>23</v>
      </c>
      <c r="B6">
        <f t="shared" si="0"/>
        <v>5</v>
      </c>
      <c r="C6">
        <f>IFERROR(ABS(VLOOKUP(A6,Order!A:B,2,FALSE)-VLOOKUP(A5,Order!A:B,2,FALSE)),0)</f>
        <v>15</v>
      </c>
      <c r="D6">
        <f t="shared" si="2"/>
        <v>22</v>
      </c>
      <c r="E6">
        <f t="shared" si="1"/>
        <v>15</v>
      </c>
    </row>
    <row r="7" spans="1:6" x14ac:dyDescent="0.25">
      <c r="A7">
        <v>26</v>
      </c>
      <c r="B7">
        <f t="shared" si="0"/>
        <v>6</v>
      </c>
      <c r="C7">
        <f>IFERROR(ABS(VLOOKUP(A7,Order!A:B,2,FALSE)-VLOOKUP(A6,Order!A:B,2,FALSE)),0)</f>
        <v>19</v>
      </c>
      <c r="D7">
        <f t="shared" si="2"/>
        <v>18</v>
      </c>
      <c r="E7">
        <f t="shared" si="1"/>
        <v>18</v>
      </c>
    </row>
    <row r="8" spans="1:6" x14ac:dyDescent="0.25">
      <c r="A8">
        <v>25</v>
      </c>
      <c r="B8">
        <f t="shared" si="0"/>
        <v>7</v>
      </c>
      <c r="C8">
        <f>IFERROR(ABS(VLOOKUP(A8,Order!A:B,2,FALSE)-VLOOKUP(A7,Order!A:B,2,FALSE)),0)</f>
        <v>29</v>
      </c>
      <c r="D8">
        <f t="shared" si="2"/>
        <v>8</v>
      </c>
      <c r="E8">
        <f t="shared" si="1"/>
        <v>8</v>
      </c>
    </row>
    <row r="9" spans="1:6" x14ac:dyDescent="0.25">
      <c r="A9">
        <v>2</v>
      </c>
      <c r="B9">
        <f t="shared" si="0"/>
        <v>8</v>
      </c>
      <c r="C9">
        <f>IFERROR(ABS(VLOOKUP(A9,Order!A:B,2,FALSE)-VLOOKUP(A8,Order!A:B,2,FALSE)),0)</f>
        <v>1</v>
      </c>
      <c r="D9">
        <f t="shared" si="2"/>
        <v>36</v>
      </c>
      <c r="E9">
        <f t="shared" si="1"/>
        <v>1</v>
      </c>
    </row>
    <row r="10" spans="1:6" x14ac:dyDescent="0.25">
      <c r="A10">
        <v>30</v>
      </c>
      <c r="B10">
        <f t="shared" si="0"/>
        <v>9</v>
      </c>
      <c r="C10">
        <f>IFERROR(ABS(VLOOKUP(A10,Order!A:B,2,FALSE)-VLOOKUP(A9,Order!A:B,2,FALSE)),0)</f>
        <v>9</v>
      </c>
      <c r="D10">
        <f t="shared" si="2"/>
        <v>28</v>
      </c>
      <c r="E10">
        <f t="shared" si="1"/>
        <v>9</v>
      </c>
    </row>
    <row r="11" spans="1:6" x14ac:dyDescent="0.25">
      <c r="A11">
        <v>9</v>
      </c>
      <c r="B11">
        <f t="shared" si="0"/>
        <v>10</v>
      </c>
      <c r="C11">
        <f>IFERROR(ABS(VLOOKUP(A11,Order!A:B,2,FALSE)-VLOOKUP(A10,Order!A:B,2,FALSE)),0)</f>
        <v>12</v>
      </c>
      <c r="D11">
        <f t="shared" si="2"/>
        <v>25</v>
      </c>
      <c r="E11">
        <f t="shared" si="1"/>
        <v>12</v>
      </c>
    </row>
    <row r="12" spans="1:6" x14ac:dyDescent="0.25">
      <c r="A12">
        <v>17</v>
      </c>
      <c r="B12">
        <f t="shared" si="0"/>
        <v>11</v>
      </c>
      <c r="C12">
        <f>IFERROR(ABS(VLOOKUP(A12,Order!A:B,2,FALSE)-VLOOKUP(A11,Order!A:B,2,FALSE)),0)</f>
        <v>19</v>
      </c>
      <c r="D12">
        <f t="shared" si="2"/>
        <v>18</v>
      </c>
      <c r="E12">
        <f t="shared" si="1"/>
        <v>18</v>
      </c>
    </row>
    <row r="13" spans="1:6" x14ac:dyDescent="0.25">
      <c r="A13">
        <v>1</v>
      </c>
      <c r="B13">
        <f t="shared" si="0"/>
        <v>12</v>
      </c>
      <c r="C13">
        <f>IFERROR(ABS(VLOOKUP(A13,Order!A:B,2,FALSE)-VLOOKUP(A12,Order!A:B,2,FALSE)),0)</f>
        <v>15</v>
      </c>
      <c r="D13">
        <f t="shared" si="2"/>
        <v>22</v>
      </c>
      <c r="E13">
        <f t="shared" si="1"/>
        <v>15</v>
      </c>
    </row>
    <row r="14" spans="1:6" x14ac:dyDescent="0.25">
      <c r="A14">
        <v>29</v>
      </c>
      <c r="B14">
        <f t="shared" si="0"/>
        <v>13</v>
      </c>
      <c r="C14">
        <f>IFERROR(ABS(VLOOKUP(A14,Order!A:B,2,FALSE)-VLOOKUP(A13,Order!A:B,2,FALSE)),0)</f>
        <v>7</v>
      </c>
      <c r="D14">
        <f t="shared" si="2"/>
        <v>30</v>
      </c>
      <c r="E14">
        <f t="shared" si="1"/>
        <v>7</v>
      </c>
    </row>
    <row r="15" spans="1:6" x14ac:dyDescent="0.25">
      <c r="A15">
        <v>16</v>
      </c>
      <c r="B15">
        <f t="shared" si="0"/>
        <v>14</v>
      </c>
      <c r="C15">
        <f>IFERROR(ABS(VLOOKUP(A15,Order!A:B,2,FALSE)-VLOOKUP(A14,Order!A:B,2,FALSE)),0)</f>
        <v>9</v>
      </c>
      <c r="D15">
        <f t="shared" si="2"/>
        <v>28</v>
      </c>
      <c r="E15">
        <f t="shared" si="1"/>
        <v>9</v>
      </c>
    </row>
    <row r="16" spans="1:6" x14ac:dyDescent="0.25">
      <c r="A16">
        <v>21</v>
      </c>
      <c r="B16">
        <f t="shared" si="0"/>
        <v>15</v>
      </c>
      <c r="C16">
        <f>IFERROR(ABS(VLOOKUP(A16,Order!A:B,2,FALSE)-VLOOKUP(A15,Order!A:B,2,FALSE)),0)</f>
        <v>16</v>
      </c>
      <c r="D16">
        <f t="shared" si="2"/>
        <v>21</v>
      </c>
      <c r="E16">
        <f t="shared" si="1"/>
        <v>16</v>
      </c>
    </row>
    <row r="17" spans="1:8" x14ac:dyDescent="0.25">
      <c r="A17">
        <v>13</v>
      </c>
      <c r="B17">
        <f t="shared" si="0"/>
        <v>16</v>
      </c>
      <c r="C17">
        <f>IFERROR(ABS(VLOOKUP(A17,Order!A:B,2,FALSE)-VLOOKUP(A16,Order!A:B,2,FALSE)),0)</f>
        <v>7</v>
      </c>
      <c r="D17">
        <f t="shared" si="2"/>
        <v>30</v>
      </c>
      <c r="E17">
        <f t="shared" si="1"/>
        <v>7</v>
      </c>
      <c r="H17">
        <f>COUNTIF(E:E,4)+COUNTIF(E:E,5)+COUNTIF(E:E,6)</f>
        <v>21</v>
      </c>
    </row>
    <row r="18" spans="1:8" x14ac:dyDescent="0.25">
      <c r="A18">
        <v>22</v>
      </c>
      <c r="B18">
        <f t="shared" si="0"/>
        <v>17</v>
      </c>
      <c r="C18">
        <f>IFERROR(ABS(VLOOKUP(A18,Order!A:B,2,FALSE)-VLOOKUP(A17,Order!A:B,2,FALSE)),0)</f>
        <v>16</v>
      </c>
      <c r="D18">
        <f t="shared" si="2"/>
        <v>21</v>
      </c>
      <c r="E18">
        <f t="shared" si="1"/>
        <v>16</v>
      </c>
    </row>
    <row r="19" spans="1:8" x14ac:dyDescent="0.25">
      <c r="A19">
        <v>17</v>
      </c>
      <c r="B19">
        <f t="shared" si="0"/>
        <v>18</v>
      </c>
      <c r="C19">
        <f>IFERROR(ABS(VLOOKUP(A19,Order!A:B,2,FALSE)-VLOOKUP(A18,Order!A:B,2,FALSE)),0)</f>
        <v>20</v>
      </c>
      <c r="D19">
        <f t="shared" si="2"/>
        <v>17</v>
      </c>
      <c r="E19">
        <f t="shared" si="1"/>
        <v>17</v>
      </c>
    </row>
    <row r="20" spans="1:8" x14ac:dyDescent="0.25">
      <c r="A20">
        <v>26</v>
      </c>
      <c r="B20">
        <f t="shared" si="0"/>
        <v>19</v>
      </c>
      <c r="C20">
        <f>IFERROR(ABS(VLOOKUP(A20,Order!A:B,2,FALSE)-VLOOKUP(A19,Order!A:B,2,FALSE)),0)</f>
        <v>28</v>
      </c>
      <c r="D20">
        <f t="shared" si="2"/>
        <v>9</v>
      </c>
      <c r="E20">
        <f t="shared" si="1"/>
        <v>9</v>
      </c>
    </row>
    <row r="21" spans="1:8" x14ac:dyDescent="0.25">
      <c r="A21">
        <v>7</v>
      </c>
      <c r="B21">
        <f t="shared" si="0"/>
        <v>20</v>
      </c>
      <c r="C21">
        <f>IFERROR(ABS(VLOOKUP(A21,Order!A:B,2,FALSE)-VLOOKUP(A20,Order!A:B,2,FALSE)),0)</f>
        <v>5</v>
      </c>
      <c r="D21">
        <f t="shared" si="2"/>
        <v>32</v>
      </c>
      <c r="E21">
        <f t="shared" si="1"/>
        <v>5</v>
      </c>
    </row>
    <row r="22" spans="1:8" x14ac:dyDescent="0.25">
      <c r="A22">
        <v>24</v>
      </c>
      <c r="B22">
        <f t="shared" si="0"/>
        <v>21</v>
      </c>
      <c r="C22">
        <f>IFERROR(ABS(VLOOKUP(A22,Order!A:B,2,FALSE)-VLOOKUP(A21,Order!A:B,2,FALSE)),0)</f>
        <v>11</v>
      </c>
      <c r="D22">
        <f t="shared" si="2"/>
        <v>26</v>
      </c>
      <c r="E22">
        <f t="shared" si="1"/>
        <v>11</v>
      </c>
    </row>
    <row r="23" spans="1:8" x14ac:dyDescent="0.25">
      <c r="A23">
        <v>20</v>
      </c>
      <c r="B23">
        <f t="shared" si="0"/>
        <v>22</v>
      </c>
      <c r="C23">
        <f>IFERROR(ABS(VLOOKUP(A23,Order!A:B,2,FALSE)-VLOOKUP(A22,Order!A:B,2,FALSE)),0)</f>
        <v>4</v>
      </c>
      <c r="D23">
        <f t="shared" si="2"/>
        <v>33</v>
      </c>
      <c r="E23">
        <f t="shared" si="1"/>
        <v>4</v>
      </c>
    </row>
    <row r="24" spans="1:8" x14ac:dyDescent="0.25">
      <c r="A24">
        <v>2</v>
      </c>
      <c r="B24">
        <f t="shared" si="0"/>
        <v>23</v>
      </c>
      <c r="C24">
        <f>IFERROR(ABS(VLOOKUP(A24,Order!A:B,2,FALSE)-VLOOKUP(A23,Order!A:B,2,FALSE)),0)</f>
        <v>18</v>
      </c>
      <c r="D24">
        <f t="shared" si="2"/>
        <v>19</v>
      </c>
      <c r="E24">
        <f t="shared" si="1"/>
        <v>18</v>
      </c>
    </row>
    <row r="25" spans="1:8" x14ac:dyDescent="0.25">
      <c r="A25">
        <v>6</v>
      </c>
      <c r="B25">
        <f t="shared" si="0"/>
        <v>24</v>
      </c>
      <c r="C25">
        <f>IFERROR(ABS(VLOOKUP(A25,Order!A:B,2,FALSE)-VLOOKUP(A24,Order!A:B,2,FALSE)),0)</f>
        <v>4</v>
      </c>
      <c r="D25">
        <f t="shared" si="2"/>
        <v>33</v>
      </c>
      <c r="E25">
        <f t="shared" si="1"/>
        <v>4</v>
      </c>
    </row>
    <row r="26" spans="1:8" x14ac:dyDescent="0.25">
      <c r="A26">
        <v>34</v>
      </c>
      <c r="B26">
        <f t="shared" si="0"/>
        <v>25</v>
      </c>
      <c r="C26">
        <f>IFERROR(ABS(VLOOKUP(A26,Order!A:B,2,FALSE)-VLOOKUP(A25,Order!A:B,2,FALSE)),0)</f>
        <v>1</v>
      </c>
      <c r="D26">
        <f t="shared" si="2"/>
        <v>36</v>
      </c>
      <c r="E26">
        <f t="shared" si="1"/>
        <v>1</v>
      </c>
    </row>
    <row r="27" spans="1:8" x14ac:dyDescent="0.25">
      <c r="A27">
        <v>1</v>
      </c>
      <c r="B27">
        <f t="shared" si="0"/>
        <v>26</v>
      </c>
      <c r="C27">
        <f>IFERROR(ABS(VLOOKUP(A27,Order!A:B,2,FALSE)-VLOOKUP(A26,Order!A:B,2,FALSE)),0)</f>
        <v>14</v>
      </c>
      <c r="D27">
        <f t="shared" si="2"/>
        <v>23</v>
      </c>
      <c r="E27">
        <f t="shared" si="1"/>
        <v>14</v>
      </c>
    </row>
    <row r="28" spans="1:8" x14ac:dyDescent="0.25">
      <c r="A28">
        <v>24</v>
      </c>
      <c r="B28">
        <f t="shared" si="0"/>
        <v>27</v>
      </c>
      <c r="C28">
        <f>IFERROR(ABS(VLOOKUP(A28,Order!A:B,2,FALSE)-VLOOKUP(A27,Order!A:B,2,FALSE)),0)</f>
        <v>3</v>
      </c>
      <c r="D28">
        <f t="shared" si="2"/>
        <v>34</v>
      </c>
      <c r="E28">
        <f t="shared" si="1"/>
        <v>3</v>
      </c>
    </row>
    <row r="29" spans="1:8" x14ac:dyDescent="0.25">
      <c r="A29">
        <v>20</v>
      </c>
      <c r="B29">
        <f t="shared" si="0"/>
        <v>28</v>
      </c>
      <c r="C29">
        <f>IFERROR(ABS(VLOOKUP(A29,Order!A:B,2,FALSE)-VLOOKUP(A28,Order!A:B,2,FALSE)),0)</f>
        <v>4</v>
      </c>
      <c r="D29">
        <f t="shared" si="2"/>
        <v>33</v>
      </c>
      <c r="E29">
        <f t="shared" si="1"/>
        <v>4</v>
      </c>
    </row>
    <row r="30" spans="1:8" x14ac:dyDescent="0.25">
      <c r="A30">
        <v>9</v>
      </c>
      <c r="B30">
        <f t="shared" ref="B30:B65" si="3">ROW()-1</f>
        <v>29</v>
      </c>
      <c r="C30">
        <f>IFERROR(ABS(VLOOKUP(A30,Order!A:B,2,FALSE)-VLOOKUP(A29,Order!A:B,2,FALSE)),0)</f>
        <v>3</v>
      </c>
      <c r="D30">
        <f t="shared" si="2"/>
        <v>34</v>
      </c>
      <c r="E30">
        <f t="shared" si="1"/>
        <v>3</v>
      </c>
    </row>
    <row r="31" spans="1:8" x14ac:dyDescent="0.25">
      <c r="A31">
        <v>34</v>
      </c>
      <c r="B31">
        <f t="shared" si="3"/>
        <v>30</v>
      </c>
      <c r="C31">
        <f>IFERROR(ABS(VLOOKUP(A31,Order!A:B,2,FALSE)-VLOOKUP(A30,Order!A:B,2,FALSE)),0)</f>
        <v>18</v>
      </c>
      <c r="D31">
        <f t="shared" si="2"/>
        <v>19</v>
      </c>
      <c r="E31">
        <f t="shared" si="1"/>
        <v>18</v>
      </c>
    </row>
    <row r="32" spans="1:8" x14ac:dyDescent="0.25">
      <c r="A32">
        <v>32</v>
      </c>
      <c r="B32">
        <f t="shared" si="3"/>
        <v>31</v>
      </c>
      <c r="C32">
        <f>IFERROR(ABS(VLOOKUP(A32,Order!A:B,2,FALSE)-VLOOKUP(A31,Order!A:B,2,FALSE)),0)</f>
        <v>8</v>
      </c>
      <c r="D32">
        <f t="shared" si="2"/>
        <v>29</v>
      </c>
      <c r="E32">
        <f t="shared" si="1"/>
        <v>8</v>
      </c>
    </row>
    <row r="33" spans="1:5" x14ac:dyDescent="0.25">
      <c r="A33">
        <v>12</v>
      </c>
      <c r="B33">
        <f t="shared" si="3"/>
        <v>32</v>
      </c>
      <c r="C33">
        <f>IFERROR(ABS(VLOOKUP(A33,Order!A:B,2,FALSE)-VLOOKUP(A32,Order!A:B,2,FALSE)),0)</f>
        <v>32</v>
      </c>
      <c r="D33">
        <f t="shared" si="2"/>
        <v>5</v>
      </c>
      <c r="E33">
        <f t="shared" si="1"/>
        <v>5</v>
      </c>
    </row>
    <row r="34" spans="1:5" x14ac:dyDescent="0.25">
      <c r="A34">
        <v>8</v>
      </c>
      <c r="B34">
        <f t="shared" si="3"/>
        <v>33</v>
      </c>
      <c r="C34">
        <f>IFERROR(ABS(VLOOKUP(A34,Order!A:B,2,FALSE)-VLOOKUP(A33,Order!A:B,2,FALSE)),0)</f>
        <v>17</v>
      </c>
      <c r="D34">
        <f t="shared" si="2"/>
        <v>20</v>
      </c>
      <c r="E34">
        <f t="shared" ref="E34:E65" si="4">MIN(C34:D34)</f>
        <v>17</v>
      </c>
    </row>
    <row r="35" spans="1:5" x14ac:dyDescent="0.25">
      <c r="A35">
        <v>29</v>
      </c>
      <c r="B35">
        <f t="shared" si="3"/>
        <v>34</v>
      </c>
      <c r="C35">
        <f>IFERROR(ABS(VLOOKUP(A35,Order!A:B,2,FALSE)-VLOOKUP(A34,Order!A:B,2,FALSE)),0)</f>
        <v>14</v>
      </c>
      <c r="D35">
        <f t="shared" si="2"/>
        <v>23</v>
      </c>
      <c r="E35">
        <f t="shared" si="4"/>
        <v>14</v>
      </c>
    </row>
    <row r="36" spans="1:5" x14ac:dyDescent="0.25">
      <c r="A36">
        <v>24</v>
      </c>
      <c r="B36">
        <f t="shared" si="3"/>
        <v>35</v>
      </c>
      <c r="C36">
        <f>IFERROR(ABS(VLOOKUP(A36,Order!A:B,2,FALSE)-VLOOKUP(A35,Order!A:B,2,FALSE)),0)</f>
        <v>10</v>
      </c>
      <c r="D36">
        <f t="shared" si="2"/>
        <v>27</v>
      </c>
      <c r="E36">
        <f t="shared" si="4"/>
        <v>10</v>
      </c>
    </row>
    <row r="37" spans="1:5" x14ac:dyDescent="0.25">
      <c r="A37">
        <v>14</v>
      </c>
      <c r="B37">
        <f t="shared" si="3"/>
        <v>36</v>
      </c>
      <c r="C37">
        <f>IFERROR(ABS(VLOOKUP(A37,Order!A:B,2,FALSE)-VLOOKUP(A36,Order!A:B,2,FALSE)),0)</f>
        <v>5</v>
      </c>
      <c r="D37">
        <f t="shared" si="2"/>
        <v>32</v>
      </c>
      <c r="E37">
        <f t="shared" si="4"/>
        <v>5</v>
      </c>
    </row>
    <row r="38" spans="1:5" x14ac:dyDescent="0.25">
      <c r="A38">
        <v>1</v>
      </c>
      <c r="B38">
        <f t="shared" si="3"/>
        <v>37</v>
      </c>
      <c r="C38">
        <f>IFERROR(ABS(VLOOKUP(A38,Order!A:B,2,FALSE)-VLOOKUP(A37,Order!A:B,2,FALSE)),0)</f>
        <v>2</v>
      </c>
      <c r="D38">
        <f t="shared" si="2"/>
        <v>35</v>
      </c>
      <c r="E38">
        <f t="shared" si="4"/>
        <v>2</v>
      </c>
    </row>
    <row r="39" spans="1:5" x14ac:dyDescent="0.25">
      <c r="A39">
        <v>35</v>
      </c>
      <c r="B39">
        <f t="shared" si="3"/>
        <v>38</v>
      </c>
      <c r="C39">
        <f>IFERROR(ABS(VLOOKUP(A39,Order!A:B,2,FALSE)-VLOOKUP(A38,Order!A:B,2,FALSE)),0)</f>
        <v>11</v>
      </c>
      <c r="D39">
        <f t="shared" si="2"/>
        <v>26</v>
      </c>
      <c r="E39">
        <f t="shared" si="4"/>
        <v>11</v>
      </c>
    </row>
    <row r="40" spans="1:5" x14ac:dyDescent="0.25">
      <c r="A40">
        <v>2</v>
      </c>
      <c r="B40">
        <f t="shared" si="3"/>
        <v>39</v>
      </c>
      <c r="C40">
        <f>IFERROR(ABS(VLOOKUP(A40,Order!A:B,2,FALSE)-VLOOKUP(A39,Order!A:B,2,FALSE)),0)</f>
        <v>28</v>
      </c>
      <c r="D40">
        <f t="shared" si="2"/>
        <v>9</v>
      </c>
      <c r="E40">
        <f t="shared" si="4"/>
        <v>9</v>
      </c>
    </row>
    <row r="41" spans="1:5" x14ac:dyDescent="0.25">
      <c r="A41">
        <v>32</v>
      </c>
      <c r="B41">
        <f t="shared" si="3"/>
        <v>40</v>
      </c>
      <c r="C41">
        <f>IFERROR(ABS(VLOOKUP(A41,Order!A:B,2,FALSE)-VLOOKUP(A40,Order!A:B,2,FALSE)),0)</f>
        <v>5</v>
      </c>
      <c r="D41">
        <f t="shared" si="2"/>
        <v>32</v>
      </c>
      <c r="E41">
        <f t="shared" si="4"/>
        <v>5</v>
      </c>
    </row>
    <row r="42" spans="1:5" x14ac:dyDescent="0.25">
      <c r="A42">
        <v>22</v>
      </c>
      <c r="B42">
        <f t="shared" si="3"/>
        <v>41</v>
      </c>
      <c r="C42">
        <f>IFERROR(ABS(VLOOKUP(A42,Order!A:B,2,FALSE)-VLOOKUP(A41,Order!A:B,2,FALSE)),0)</f>
        <v>27</v>
      </c>
      <c r="D42">
        <f t="shared" si="2"/>
        <v>10</v>
      </c>
      <c r="E42">
        <f t="shared" si="4"/>
        <v>10</v>
      </c>
    </row>
    <row r="43" spans="1:5" x14ac:dyDescent="0.25">
      <c r="A43">
        <v>7</v>
      </c>
      <c r="B43">
        <f t="shared" si="3"/>
        <v>42</v>
      </c>
      <c r="C43">
        <f>IFERROR(ABS(VLOOKUP(A43,Order!A:B,2,FALSE)-VLOOKUP(A42,Order!A:B,2,FALSE)),0)</f>
        <v>3</v>
      </c>
      <c r="D43">
        <f t="shared" si="2"/>
        <v>34</v>
      </c>
      <c r="E43">
        <f t="shared" si="4"/>
        <v>3</v>
      </c>
    </row>
    <row r="44" spans="1:5" x14ac:dyDescent="0.25">
      <c r="A44">
        <v>9</v>
      </c>
      <c r="B44">
        <f t="shared" si="3"/>
        <v>43</v>
      </c>
      <c r="C44">
        <f>IFERROR(ABS(VLOOKUP(A44,Order!A:B,2,FALSE)-VLOOKUP(A43,Order!A:B,2,FALSE)),0)</f>
        <v>4</v>
      </c>
      <c r="D44">
        <f t="shared" si="2"/>
        <v>33</v>
      </c>
      <c r="E44">
        <f t="shared" si="4"/>
        <v>4</v>
      </c>
    </row>
    <row r="45" spans="1:5" x14ac:dyDescent="0.25">
      <c r="A45">
        <v>28</v>
      </c>
      <c r="B45">
        <f t="shared" si="3"/>
        <v>44</v>
      </c>
      <c r="C45">
        <f>IFERROR(ABS(VLOOKUP(A45,Order!A:B,2,FALSE)-VLOOKUP(A44,Order!A:B,2,FALSE)),0)</f>
        <v>5</v>
      </c>
      <c r="D45">
        <f t="shared" si="2"/>
        <v>32</v>
      </c>
      <c r="E45">
        <f t="shared" si="4"/>
        <v>5</v>
      </c>
    </row>
    <row r="46" spans="1:5" x14ac:dyDescent="0.25">
      <c r="A46">
        <v>28</v>
      </c>
      <c r="B46">
        <f t="shared" si="3"/>
        <v>45</v>
      </c>
      <c r="C46">
        <f>IFERROR(ABS(VLOOKUP(A46,Order!A:B,2,FALSE)-VLOOKUP(A45,Order!A:B,2,FALSE)),0)</f>
        <v>0</v>
      </c>
      <c r="D46">
        <f t="shared" si="2"/>
        <v>37</v>
      </c>
      <c r="E46">
        <f t="shared" si="4"/>
        <v>0</v>
      </c>
    </row>
    <row r="47" spans="1:5" x14ac:dyDescent="0.25">
      <c r="A47">
        <v>32</v>
      </c>
      <c r="B47">
        <f t="shared" si="3"/>
        <v>46</v>
      </c>
      <c r="C47">
        <f>IFERROR(ABS(VLOOKUP(A47,Order!A:B,2,FALSE)-VLOOKUP(A46,Order!A:B,2,FALSE)),0)</f>
        <v>31</v>
      </c>
      <c r="D47">
        <f t="shared" si="2"/>
        <v>6</v>
      </c>
      <c r="E47">
        <f t="shared" si="4"/>
        <v>6</v>
      </c>
    </row>
    <row r="48" spans="1:5" x14ac:dyDescent="0.25">
      <c r="A48">
        <v>24</v>
      </c>
      <c r="B48">
        <f t="shared" si="3"/>
        <v>47</v>
      </c>
      <c r="C48">
        <f>IFERROR(ABS(VLOOKUP(A48,Order!A:B,2,FALSE)-VLOOKUP(A47,Order!A:B,2,FALSE)),0)</f>
        <v>19</v>
      </c>
      <c r="D48">
        <f t="shared" si="2"/>
        <v>18</v>
      </c>
      <c r="E48">
        <f t="shared" si="4"/>
        <v>18</v>
      </c>
    </row>
    <row r="49" spans="1:5" x14ac:dyDescent="0.25">
      <c r="A49">
        <v>20</v>
      </c>
      <c r="B49">
        <f t="shared" si="3"/>
        <v>48</v>
      </c>
      <c r="C49">
        <f>IFERROR(ABS(VLOOKUP(A49,Order!A:B,2,FALSE)-VLOOKUP(A48,Order!A:B,2,FALSE)),0)</f>
        <v>4</v>
      </c>
      <c r="D49">
        <f t="shared" si="2"/>
        <v>33</v>
      </c>
      <c r="E49">
        <f t="shared" si="4"/>
        <v>4</v>
      </c>
    </row>
    <row r="50" spans="1:5" x14ac:dyDescent="0.25">
      <c r="A50">
        <v>33</v>
      </c>
      <c r="B50">
        <f t="shared" si="3"/>
        <v>49</v>
      </c>
      <c r="C50">
        <f>IFERROR(ABS(VLOOKUP(A50,Order!A:B,2,FALSE)-VLOOKUP(A49,Order!A:B,2,FALSE)),0)</f>
        <v>2</v>
      </c>
      <c r="D50">
        <f t="shared" si="2"/>
        <v>35</v>
      </c>
      <c r="E50">
        <f t="shared" si="4"/>
        <v>2</v>
      </c>
    </row>
    <row r="51" spans="1:5" x14ac:dyDescent="0.25">
      <c r="A51">
        <v>29</v>
      </c>
      <c r="B51">
        <f t="shared" si="3"/>
        <v>50</v>
      </c>
      <c r="C51">
        <f>IFERROR(ABS(VLOOKUP(A51,Order!A:B,2,FALSE)-VLOOKUP(A50,Order!A:B,2,FALSE)),0)</f>
        <v>8</v>
      </c>
      <c r="D51">
        <f t="shared" si="2"/>
        <v>29</v>
      </c>
      <c r="E51">
        <f t="shared" si="4"/>
        <v>8</v>
      </c>
    </row>
    <row r="52" spans="1:5" x14ac:dyDescent="0.25">
      <c r="A52">
        <v>36</v>
      </c>
      <c r="B52">
        <f t="shared" si="3"/>
        <v>51</v>
      </c>
      <c r="C52">
        <f>IFERROR(ABS(VLOOKUP(A52,Order!A:B,2,FALSE)-VLOOKUP(A51,Order!A:B,2,FALSE)),0)</f>
        <v>17</v>
      </c>
      <c r="D52">
        <f t="shared" si="2"/>
        <v>20</v>
      </c>
      <c r="E52">
        <f t="shared" si="4"/>
        <v>17</v>
      </c>
    </row>
    <row r="53" spans="1:5" x14ac:dyDescent="0.25">
      <c r="A53">
        <v>6</v>
      </c>
      <c r="B53">
        <f t="shared" si="3"/>
        <v>52</v>
      </c>
      <c r="C53">
        <f>IFERROR(ABS(VLOOKUP(A53,Order!A:B,2,FALSE)-VLOOKUP(A52,Order!A:B,2,FALSE)),0)</f>
        <v>3</v>
      </c>
      <c r="D53">
        <f t="shared" si="2"/>
        <v>34</v>
      </c>
      <c r="E53">
        <f t="shared" si="4"/>
        <v>3</v>
      </c>
    </row>
    <row r="54" spans="1:5" x14ac:dyDescent="0.25">
      <c r="A54">
        <v>6</v>
      </c>
      <c r="B54">
        <f t="shared" si="3"/>
        <v>53</v>
      </c>
      <c r="C54">
        <f>IFERROR(ABS(VLOOKUP(A54,Order!A:B,2,FALSE)-VLOOKUP(A53,Order!A:B,2,FALSE)),0)</f>
        <v>0</v>
      </c>
      <c r="D54">
        <f t="shared" si="2"/>
        <v>37</v>
      </c>
      <c r="E54">
        <f t="shared" si="4"/>
        <v>0</v>
      </c>
    </row>
    <row r="55" spans="1:5" x14ac:dyDescent="0.25">
      <c r="A55">
        <v>22</v>
      </c>
      <c r="B55">
        <f t="shared" si="3"/>
        <v>54</v>
      </c>
      <c r="C55">
        <f>IFERROR(ABS(VLOOKUP(A55,Order!A:B,2,FALSE)-VLOOKUP(A54,Order!A:B,2,FALSE)),0)</f>
        <v>18</v>
      </c>
      <c r="D55">
        <f t="shared" si="2"/>
        <v>19</v>
      </c>
      <c r="E55">
        <f t="shared" si="4"/>
        <v>18</v>
      </c>
    </row>
    <row r="56" spans="1:5" x14ac:dyDescent="0.25">
      <c r="A56">
        <v>15</v>
      </c>
      <c r="B56">
        <f t="shared" si="3"/>
        <v>55</v>
      </c>
      <c r="C56">
        <f>IFERROR(ABS(VLOOKUP(A56,Order!A:B,2,FALSE)-VLOOKUP(A55,Order!A:B,2,FALSE)),0)</f>
        <v>26</v>
      </c>
      <c r="D56">
        <f t="shared" si="2"/>
        <v>11</v>
      </c>
      <c r="E56">
        <f t="shared" si="4"/>
        <v>11</v>
      </c>
    </row>
    <row r="57" spans="1:5" x14ac:dyDescent="0.25">
      <c r="A57">
        <v>5</v>
      </c>
      <c r="B57">
        <f t="shared" si="3"/>
        <v>56</v>
      </c>
      <c r="C57">
        <f>IFERROR(ABS(VLOOKUP(A57,Order!A:B,2,FALSE)-VLOOKUP(A56,Order!A:B,2,FALSE)),0)</f>
        <v>17</v>
      </c>
      <c r="D57">
        <f t="shared" si="2"/>
        <v>20</v>
      </c>
      <c r="E57">
        <f t="shared" si="4"/>
        <v>17</v>
      </c>
    </row>
    <row r="58" spans="1:5" x14ac:dyDescent="0.25">
      <c r="A58">
        <v>28</v>
      </c>
      <c r="B58">
        <f t="shared" si="3"/>
        <v>57</v>
      </c>
      <c r="C58">
        <f>IFERROR(ABS(VLOOKUP(A58,Order!A:B,2,FALSE)-VLOOKUP(A57,Order!A:B,2,FALSE)),0)</f>
        <v>13</v>
      </c>
      <c r="D58">
        <f t="shared" si="2"/>
        <v>24</v>
      </c>
      <c r="E58">
        <f t="shared" si="4"/>
        <v>13</v>
      </c>
    </row>
    <row r="59" spans="1:5" x14ac:dyDescent="0.25">
      <c r="A59">
        <v>35</v>
      </c>
      <c r="B59">
        <f t="shared" si="3"/>
        <v>58</v>
      </c>
      <c r="C59">
        <f>IFERROR(ABS(VLOOKUP(A59,Order!A:B,2,FALSE)-VLOOKUP(A58,Order!A:B,2,FALSE)),0)</f>
        <v>2</v>
      </c>
      <c r="D59">
        <f t="shared" si="2"/>
        <v>35</v>
      </c>
      <c r="E59">
        <f t="shared" si="4"/>
        <v>2</v>
      </c>
    </row>
    <row r="60" spans="1:5" x14ac:dyDescent="0.25">
      <c r="A60">
        <v>34</v>
      </c>
      <c r="B60">
        <f t="shared" si="3"/>
        <v>59</v>
      </c>
      <c r="C60">
        <f>IFERROR(ABS(VLOOKUP(A60,Order!A:B,2,FALSE)-VLOOKUP(A59,Order!A:B,2,FALSE)),0)</f>
        <v>25</v>
      </c>
      <c r="D60">
        <f t="shared" si="2"/>
        <v>12</v>
      </c>
      <c r="E60">
        <f t="shared" si="4"/>
        <v>12</v>
      </c>
    </row>
    <row r="61" spans="1:5" x14ac:dyDescent="0.25">
      <c r="A61">
        <v>33</v>
      </c>
      <c r="B61">
        <f t="shared" si="3"/>
        <v>60</v>
      </c>
      <c r="C61">
        <f>IFERROR(ABS(VLOOKUP(A61,Order!A:B,2,FALSE)-VLOOKUP(A60,Order!A:B,2,FALSE)),0)</f>
        <v>13</v>
      </c>
      <c r="D61">
        <f t="shared" si="2"/>
        <v>24</v>
      </c>
      <c r="E61">
        <f t="shared" si="4"/>
        <v>13</v>
      </c>
    </row>
    <row r="62" spans="1:5" x14ac:dyDescent="0.25">
      <c r="A62">
        <v>18</v>
      </c>
      <c r="B62">
        <f t="shared" si="3"/>
        <v>61</v>
      </c>
      <c r="C62">
        <f>IFERROR(ABS(VLOOKUP(A62,Order!A:B,2,FALSE)-VLOOKUP(A61,Order!A:B,2,FALSE)),0)</f>
        <v>7</v>
      </c>
      <c r="D62">
        <f t="shared" si="2"/>
        <v>30</v>
      </c>
      <c r="E62">
        <f t="shared" si="4"/>
        <v>7</v>
      </c>
    </row>
    <row r="63" spans="1:5" x14ac:dyDescent="0.25">
      <c r="A63">
        <v>28</v>
      </c>
      <c r="B63">
        <f t="shared" si="3"/>
        <v>62</v>
      </c>
      <c r="C63">
        <f>IFERROR(ABS(VLOOKUP(A63,Order!A:B,2,FALSE)-VLOOKUP(A62,Order!A:B,2,FALSE)),0)</f>
        <v>3</v>
      </c>
      <c r="D63">
        <f t="shared" si="2"/>
        <v>34</v>
      </c>
      <c r="E63">
        <f t="shared" si="4"/>
        <v>3</v>
      </c>
    </row>
    <row r="64" spans="1:5" x14ac:dyDescent="0.25">
      <c r="A64">
        <v>33</v>
      </c>
      <c r="B64">
        <f t="shared" si="3"/>
        <v>63</v>
      </c>
      <c r="C64">
        <f>IFERROR(ABS(VLOOKUP(A64,Order!A:B,2,FALSE)-VLOOKUP(A63,Order!A:B,2,FALSE)),0)</f>
        <v>10</v>
      </c>
      <c r="D64">
        <f t="shared" si="2"/>
        <v>27</v>
      </c>
      <c r="E64">
        <f t="shared" si="4"/>
        <v>10</v>
      </c>
    </row>
    <row r="65" spans="1:5" x14ac:dyDescent="0.25">
      <c r="A65">
        <v>10</v>
      </c>
      <c r="B65">
        <f t="shared" si="3"/>
        <v>64</v>
      </c>
      <c r="C65">
        <f>IFERROR(ABS(VLOOKUP(A65,Order!A:B,2,FALSE)-VLOOKUP(A64,Order!A:B,2,FALSE)),0)</f>
        <v>4</v>
      </c>
      <c r="D65">
        <f t="shared" si="2"/>
        <v>33</v>
      </c>
      <c r="E65">
        <f t="shared" si="4"/>
        <v>4</v>
      </c>
    </row>
    <row r="66" spans="1:5" x14ac:dyDescent="0.25">
      <c r="A66">
        <v>33</v>
      </c>
      <c r="B66">
        <f t="shared" ref="B66:B97" si="5">ROW()-1</f>
        <v>65</v>
      </c>
      <c r="C66" s="1">
        <f>IFERROR(ABS(VLOOKUP(A66,Order!A:B,2,FALSE)-VLOOKUP(A65,Order!A:B,2,FALSE)),0)</f>
        <v>4</v>
      </c>
      <c r="D66">
        <f t="shared" ref="D66:D97" si="6">IFERROR(37-C66,"")</f>
        <v>33</v>
      </c>
      <c r="E66" s="1">
        <f t="shared" ref="E66:E97" si="7">MIN(C66:D66)</f>
        <v>4</v>
      </c>
    </row>
    <row r="67" spans="1:5" x14ac:dyDescent="0.25">
      <c r="A67">
        <v>2</v>
      </c>
      <c r="B67">
        <f t="shared" si="5"/>
        <v>66</v>
      </c>
      <c r="C67" s="1">
        <f>IFERROR(ABS(VLOOKUP(A67,Order!A:B,2,FALSE)-VLOOKUP(A66,Order!A:B,2,FALSE)),0)</f>
        <v>16</v>
      </c>
      <c r="D67">
        <f t="shared" si="6"/>
        <v>21</v>
      </c>
      <c r="E67" s="1">
        <f t="shared" si="7"/>
        <v>16</v>
      </c>
    </row>
    <row r="68" spans="1:5" x14ac:dyDescent="0.25">
      <c r="A68">
        <v>7</v>
      </c>
      <c r="B68">
        <f t="shared" si="5"/>
        <v>67</v>
      </c>
      <c r="C68" s="1">
        <f>IFERROR(ABS(VLOOKUP(A68,Order!A:B,2,FALSE)-VLOOKUP(A67,Order!A:B,2,FALSE)),0)</f>
        <v>25</v>
      </c>
      <c r="D68">
        <f t="shared" si="6"/>
        <v>12</v>
      </c>
      <c r="E68" s="1">
        <f t="shared" si="7"/>
        <v>12</v>
      </c>
    </row>
    <row r="69" spans="1:5" x14ac:dyDescent="0.25">
      <c r="A69">
        <v>11</v>
      </c>
      <c r="B69">
        <f t="shared" si="5"/>
        <v>68</v>
      </c>
      <c r="C69" s="1">
        <f>IFERROR(ABS(VLOOKUP(A69,Order!A:B,2,FALSE)-VLOOKUP(A68,Order!A:B,2,FALSE)),0)</f>
        <v>17</v>
      </c>
      <c r="D69">
        <f t="shared" si="6"/>
        <v>20</v>
      </c>
      <c r="E69" s="1">
        <f t="shared" si="7"/>
        <v>17</v>
      </c>
    </row>
    <row r="70" spans="1:5" x14ac:dyDescent="0.25">
      <c r="A70">
        <v>6</v>
      </c>
      <c r="B70">
        <f t="shared" si="5"/>
        <v>69</v>
      </c>
      <c r="C70" s="1">
        <f>IFERROR(ABS(VLOOKUP(A70,Order!A:B,2,FALSE)-VLOOKUP(A69,Order!A:B,2,FALSE)),0)</f>
        <v>4</v>
      </c>
      <c r="D70">
        <f t="shared" si="6"/>
        <v>33</v>
      </c>
      <c r="E70" s="1">
        <f t="shared" si="7"/>
        <v>4</v>
      </c>
    </row>
    <row r="71" spans="1:5" x14ac:dyDescent="0.25">
      <c r="A71">
        <v>32</v>
      </c>
      <c r="B71">
        <f t="shared" si="5"/>
        <v>70</v>
      </c>
      <c r="C71" s="1">
        <f>IFERROR(ABS(VLOOKUP(A71,Order!A:B,2,FALSE)-VLOOKUP(A70,Order!A:B,2,FALSE)),0)</f>
        <v>9</v>
      </c>
      <c r="D71">
        <f t="shared" si="6"/>
        <v>28</v>
      </c>
      <c r="E71" s="1">
        <f t="shared" si="7"/>
        <v>9</v>
      </c>
    </row>
    <row r="72" spans="1:5" x14ac:dyDescent="0.25">
      <c r="A72">
        <v>26</v>
      </c>
      <c r="B72">
        <f t="shared" si="5"/>
        <v>71</v>
      </c>
      <c r="C72" s="1">
        <f>IFERROR(ABS(VLOOKUP(A72,Order!A:B,2,FALSE)-VLOOKUP(A71,Order!A:B,2,FALSE)),0)</f>
        <v>35</v>
      </c>
      <c r="D72">
        <f t="shared" si="6"/>
        <v>2</v>
      </c>
      <c r="E72" s="1">
        <f t="shared" si="7"/>
        <v>2</v>
      </c>
    </row>
    <row r="73" spans="1:5" x14ac:dyDescent="0.25">
      <c r="A73">
        <v>26</v>
      </c>
      <c r="B73">
        <f t="shared" si="5"/>
        <v>72</v>
      </c>
      <c r="C73" s="1">
        <f>IFERROR(ABS(VLOOKUP(A73,Order!A:B,2,FALSE)-VLOOKUP(A72,Order!A:B,2,FALSE)),0)</f>
        <v>0</v>
      </c>
      <c r="D73">
        <f t="shared" si="6"/>
        <v>37</v>
      </c>
      <c r="E73" s="1">
        <f t="shared" si="7"/>
        <v>0</v>
      </c>
    </row>
    <row r="74" spans="1:5" x14ac:dyDescent="0.25">
      <c r="A74">
        <v>22</v>
      </c>
      <c r="B74">
        <f t="shared" si="5"/>
        <v>73</v>
      </c>
      <c r="C74" s="1">
        <f>IFERROR(ABS(VLOOKUP(A74,Order!A:B,2,FALSE)-VLOOKUP(A73,Order!A:B,2,FALSE)),0)</f>
        <v>8</v>
      </c>
      <c r="D74">
        <f t="shared" si="6"/>
        <v>29</v>
      </c>
      <c r="E74" s="1">
        <f t="shared" si="7"/>
        <v>8</v>
      </c>
    </row>
    <row r="75" spans="1:5" x14ac:dyDescent="0.25">
      <c r="A75">
        <v>15</v>
      </c>
      <c r="B75">
        <f t="shared" si="5"/>
        <v>74</v>
      </c>
      <c r="C75" s="1">
        <f>IFERROR(ABS(VLOOKUP(A75,Order!A:B,2,FALSE)-VLOOKUP(A74,Order!A:B,2,FALSE)),0)</f>
        <v>26</v>
      </c>
      <c r="D75">
        <f t="shared" si="6"/>
        <v>11</v>
      </c>
      <c r="E75" s="1">
        <f t="shared" si="7"/>
        <v>11</v>
      </c>
    </row>
    <row r="76" spans="1:5" x14ac:dyDescent="0.25">
      <c r="A76">
        <v>10</v>
      </c>
      <c r="B76">
        <f t="shared" si="5"/>
        <v>75</v>
      </c>
      <c r="C76" s="1">
        <f>IFERROR(ABS(VLOOKUP(A76,Order!A:B,2,FALSE)-VLOOKUP(A75,Order!A:B,2,FALSE)),0)</f>
        <v>16</v>
      </c>
      <c r="D76">
        <f t="shared" si="6"/>
        <v>21</v>
      </c>
      <c r="E76" s="1">
        <f t="shared" si="7"/>
        <v>16</v>
      </c>
    </row>
    <row r="77" spans="1:5" x14ac:dyDescent="0.25">
      <c r="A77">
        <v>2</v>
      </c>
      <c r="B77">
        <f t="shared" si="5"/>
        <v>76</v>
      </c>
      <c r="C77" s="1">
        <f>IFERROR(ABS(VLOOKUP(A77,Order!A:B,2,FALSE)-VLOOKUP(A76,Order!A:B,2,FALSE)),0)</f>
        <v>12</v>
      </c>
      <c r="D77">
        <f t="shared" si="6"/>
        <v>25</v>
      </c>
      <c r="E77" s="1">
        <f t="shared" si="7"/>
        <v>12</v>
      </c>
    </row>
    <row r="78" spans="1:5" x14ac:dyDescent="0.25">
      <c r="A78">
        <v>34</v>
      </c>
      <c r="B78">
        <f t="shared" si="5"/>
        <v>77</v>
      </c>
      <c r="C78" s="1">
        <f>IFERROR(ABS(VLOOKUP(A78,Order!A:B,2,FALSE)-VLOOKUP(A77,Order!A:B,2,FALSE)),0)</f>
        <v>3</v>
      </c>
      <c r="D78">
        <f t="shared" si="6"/>
        <v>34</v>
      </c>
      <c r="E78" s="1">
        <f t="shared" si="7"/>
        <v>3</v>
      </c>
    </row>
    <row r="79" spans="1:5" x14ac:dyDescent="0.25">
      <c r="A79">
        <v>27</v>
      </c>
      <c r="B79">
        <f t="shared" si="5"/>
        <v>78</v>
      </c>
      <c r="C79" s="1">
        <f>IFERROR(ABS(VLOOKUP(A79,Order!A:B,2,FALSE)-VLOOKUP(A78,Order!A:B,2,FALSE)),0)</f>
        <v>2</v>
      </c>
      <c r="D79">
        <f t="shared" si="6"/>
        <v>35</v>
      </c>
      <c r="E79" s="1">
        <f t="shared" si="7"/>
        <v>2</v>
      </c>
    </row>
    <row r="80" spans="1:5" x14ac:dyDescent="0.25">
      <c r="A80">
        <v>9</v>
      </c>
      <c r="B80">
        <f t="shared" si="5"/>
        <v>79</v>
      </c>
      <c r="C80" s="1">
        <f>IFERROR(ABS(VLOOKUP(A80,Order!A:B,2,FALSE)-VLOOKUP(A79,Order!A:B,2,FALSE)),0)</f>
        <v>16</v>
      </c>
      <c r="D80">
        <f t="shared" si="6"/>
        <v>21</v>
      </c>
      <c r="E80" s="1">
        <f t="shared" si="7"/>
        <v>16</v>
      </c>
    </row>
    <row r="81" spans="1:5" x14ac:dyDescent="0.25">
      <c r="A81">
        <v>35</v>
      </c>
      <c r="B81">
        <f t="shared" si="5"/>
        <v>80</v>
      </c>
      <c r="C81" s="1">
        <f>IFERROR(ABS(VLOOKUP(A81,Order!A:B,2,FALSE)-VLOOKUP(A80,Order!A:B,2,FALSE)),0)</f>
        <v>7</v>
      </c>
      <c r="D81">
        <f t="shared" si="6"/>
        <v>30</v>
      </c>
      <c r="E81" s="1">
        <f t="shared" si="7"/>
        <v>7</v>
      </c>
    </row>
    <row r="82" spans="1:5" x14ac:dyDescent="0.25">
      <c r="A82">
        <v>18</v>
      </c>
      <c r="B82">
        <f t="shared" si="5"/>
        <v>81</v>
      </c>
      <c r="C82" s="1">
        <f>IFERROR(ABS(VLOOKUP(A82,Order!A:B,2,FALSE)-VLOOKUP(A81,Order!A:B,2,FALSE)),0)</f>
        <v>5</v>
      </c>
      <c r="D82">
        <f t="shared" si="6"/>
        <v>32</v>
      </c>
      <c r="E82" s="1">
        <f t="shared" si="7"/>
        <v>5</v>
      </c>
    </row>
    <row r="83" spans="1:5" x14ac:dyDescent="0.25">
      <c r="A83">
        <v>30</v>
      </c>
      <c r="B83">
        <f t="shared" si="5"/>
        <v>82</v>
      </c>
      <c r="C83" s="1">
        <f>IFERROR(ABS(VLOOKUP(A83,Order!A:B,2,FALSE)-VLOOKUP(A82,Order!A:B,2,FALSE)),0)</f>
        <v>14</v>
      </c>
      <c r="D83">
        <f t="shared" si="6"/>
        <v>23</v>
      </c>
      <c r="E83" s="1">
        <f t="shared" si="7"/>
        <v>14</v>
      </c>
    </row>
    <row r="84" spans="1:5" x14ac:dyDescent="0.25">
      <c r="A84">
        <v>3</v>
      </c>
      <c r="B84">
        <f t="shared" si="5"/>
        <v>83</v>
      </c>
      <c r="C84" s="1">
        <f>IFERROR(ABS(VLOOKUP(A84,Order!A:B,2,FALSE)-VLOOKUP(A83,Order!A:B,2,FALSE)),0)</f>
        <v>20</v>
      </c>
      <c r="D84">
        <f t="shared" si="6"/>
        <v>17</v>
      </c>
      <c r="E84" s="1">
        <f t="shared" si="7"/>
        <v>17</v>
      </c>
    </row>
    <row r="85" spans="1:5" x14ac:dyDescent="0.25">
      <c r="A85">
        <v>17</v>
      </c>
      <c r="B85">
        <f t="shared" si="5"/>
        <v>84</v>
      </c>
      <c r="C85" s="1">
        <f>IFERROR(ABS(VLOOKUP(A85,Order!A:B,2,FALSE)-VLOOKUP(A84,Order!A:B,2,FALSE)),0)</f>
        <v>27</v>
      </c>
      <c r="D85">
        <f t="shared" si="6"/>
        <v>10</v>
      </c>
      <c r="E85" s="1">
        <f t="shared" si="7"/>
        <v>10</v>
      </c>
    </row>
    <row r="86" spans="1:5" x14ac:dyDescent="0.25">
      <c r="A86">
        <v>23</v>
      </c>
      <c r="B86">
        <f t="shared" si="5"/>
        <v>85</v>
      </c>
      <c r="C86" s="1">
        <f>IFERROR(ABS(VLOOKUP(A86,Order!A:B,2,FALSE)-VLOOKUP(A85,Order!A:B,2,FALSE)),0)</f>
        <v>9</v>
      </c>
      <c r="D86">
        <f t="shared" si="6"/>
        <v>28</v>
      </c>
      <c r="E86" s="1">
        <f t="shared" si="7"/>
        <v>9</v>
      </c>
    </row>
    <row r="87" spans="1:5" x14ac:dyDescent="0.25">
      <c r="A87">
        <v>2</v>
      </c>
      <c r="B87">
        <f t="shared" si="5"/>
        <v>86</v>
      </c>
      <c r="C87" s="1">
        <f>IFERROR(ABS(VLOOKUP(A87,Order!A:B,2,FALSE)-VLOOKUP(A86,Order!A:B,2,FALSE)),0)</f>
        <v>11</v>
      </c>
      <c r="D87">
        <f t="shared" si="6"/>
        <v>26</v>
      </c>
      <c r="E87" s="1">
        <f t="shared" si="7"/>
        <v>11</v>
      </c>
    </row>
    <row r="88" spans="1:5" x14ac:dyDescent="0.25">
      <c r="A88">
        <v>8</v>
      </c>
      <c r="B88">
        <f t="shared" si="5"/>
        <v>87</v>
      </c>
      <c r="C88" s="1">
        <f>IFERROR(ABS(VLOOKUP(A88,Order!A:B,2,FALSE)-VLOOKUP(A87,Order!A:B,2,FALSE)),0)</f>
        <v>10</v>
      </c>
      <c r="D88">
        <f t="shared" si="6"/>
        <v>27</v>
      </c>
      <c r="E88" s="1">
        <f t="shared" si="7"/>
        <v>10</v>
      </c>
    </row>
    <row r="89" spans="1:5" x14ac:dyDescent="0.25">
      <c r="A89">
        <v>27</v>
      </c>
      <c r="B89">
        <f t="shared" si="5"/>
        <v>88</v>
      </c>
      <c r="C89" s="1">
        <f>IFERROR(ABS(VLOOKUP(A89,Order!A:B,2,FALSE)-VLOOKUP(A88,Order!A:B,2,FALSE)),0)</f>
        <v>5</v>
      </c>
      <c r="D89">
        <f t="shared" si="6"/>
        <v>32</v>
      </c>
      <c r="E89" s="1">
        <f t="shared" si="7"/>
        <v>5</v>
      </c>
    </row>
    <row r="90" spans="1:5" x14ac:dyDescent="0.25">
      <c r="A90">
        <v>4</v>
      </c>
      <c r="B90">
        <f t="shared" si="5"/>
        <v>89</v>
      </c>
      <c r="C90" s="1">
        <f>IFERROR(ABS(VLOOKUP(A90,Order!A:B,2,FALSE)-VLOOKUP(A89,Order!A:B,2,FALSE)),0)</f>
        <v>7</v>
      </c>
      <c r="D90">
        <f t="shared" si="6"/>
        <v>30</v>
      </c>
      <c r="E90" s="1">
        <f t="shared" si="7"/>
        <v>7</v>
      </c>
    </row>
    <row r="91" spans="1:5" x14ac:dyDescent="0.25">
      <c r="A91">
        <v>23</v>
      </c>
      <c r="B91">
        <f t="shared" si="5"/>
        <v>90</v>
      </c>
      <c r="C91" s="1">
        <f>IFERROR(ABS(VLOOKUP(A91,Order!A:B,2,FALSE)-VLOOKUP(A90,Order!A:B,2,FALSE)),0)</f>
        <v>13</v>
      </c>
      <c r="D91">
        <f t="shared" si="6"/>
        <v>24</v>
      </c>
      <c r="E91" s="1">
        <f t="shared" si="7"/>
        <v>13</v>
      </c>
    </row>
    <row r="92" spans="1:5" x14ac:dyDescent="0.25">
      <c r="A92">
        <v>30</v>
      </c>
      <c r="B92">
        <f t="shared" si="5"/>
        <v>91</v>
      </c>
      <c r="C92" s="1">
        <f>IFERROR(ABS(VLOOKUP(A92,Order!A:B,2,FALSE)-VLOOKUP(A91,Order!A:B,2,FALSE)),0)</f>
        <v>2</v>
      </c>
      <c r="D92">
        <f t="shared" si="6"/>
        <v>35</v>
      </c>
      <c r="E92" s="1">
        <f t="shared" si="7"/>
        <v>2</v>
      </c>
    </row>
    <row r="93" spans="1:5" x14ac:dyDescent="0.25">
      <c r="A93">
        <v>21</v>
      </c>
      <c r="B93">
        <f t="shared" si="5"/>
        <v>92</v>
      </c>
      <c r="C93" s="1">
        <f>IFERROR(ABS(VLOOKUP(A93,Order!A:B,2,FALSE)-VLOOKUP(A92,Order!A:B,2,FALSE)),0)</f>
        <v>10</v>
      </c>
      <c r="D93">
        <f t="shared" si="6"/>
        <v>27</v>
      </c>
      <c r="E93" s="1">
        <f t="shared" si="7"/>
        <v>10</v>
      </c>
    </row>
    <row r="94" spans="1:5" x14ac:dyDescent="0.25">
      <c r="A94">
        <v>36</v>
      </c>
      <c r="B94">
        <f t="shared" si="5"/>
        <v>93</v>
      </c>
      <c r="C94" s="1">
        <f>IFERROR(ABS(VLOOKUP(A94,Order!A:B,2,FALSE)-VLOOKUP(A93,Order!A:B,2,FALSE)),0)</f>
        <v>8</v>
      </c>
      <c r="D94">
        <f t="shared" si="6"/>
        <v>29</v>
      </c>
      <c r="E94" s="1">
        <f t="shared" si="7"/>
        <v>8</v>
      </c>
    </row>
    <row r="95" spans="1:5" x14ac:dyDescent="0.25">
      <c r="A95">
        <v>29</v>
      </c>
      <c r="B95">
        <f t="shared" si="5"/>
        <v>94</v>
      </c>
      <c r="C95" s="1">
        <f>IFERROR(ABS(VLOOKUP(A95,Order!A:B,2,FALSE)-VLOOKUP(A94,Order!A:B,2,FALSE)),0)</f>
        <v>17</v>
      </c>
      <c r="D95">
        <f t="shared" si="6"/>
        <v>20</v>
      </c>
      <c r="E95" s="1">
        <f t="shared" si="7"/>
        <v>17</v>
      </c>
    </row>
    <row r="96" spans="1:5" x14ac:dyDescent="0.25">
      <c r="A96">
        <v>29</v>
      </c>
      <c r="B96">
        <f t="shared" si="5"/>
        <v>95</v>
      </c>
      <c r="C96" s="1">
        <f>IFERROR(ABS(VLOOKUP(A96,Order!A:B,2,FALSE)-VLOOKUP(A95,Order!A:B,2,FALSE)),0)</f>
        <v>0</v>
      </c>
      <c r="D96">
        <f t="shared" si="6"/>
        <v>37</v>
      </c>
      <c r="E96" s="1">
        <f t="shared" si="7"/>
        <v>0</v>
      </c>
    </row>
    <row r="97" spans="1:5" x14ac:dyDescent="0.25">
      <c r="A97">
        <v>19</v>
      </c>
      <c r="B97">
        <f t="shared" si="5"/>
        <v>96</v>
      </c>
      <c r="C97" s="1">
        <f>IFERROR(ABS(VLOOKUP(A97,Order!A:B,2,FALSE)-VLOOKUP(A96,Order!A:B,2,FALSE)),0)</f>
        <v>27</v>
      </c>
      <c r="D97">
        <f t="shared" si="6"/>
        <v>10</v>
      </c>
      <c r="E97" s="1">
        <f t="shared" si="7"/>
        <v>10</v>
      </c>
    </row>
    <row r="98" spans="1:5" x14ac:dyDescent="0.25">
      <c r="A98">
        <v>29</v>
      </c>
      <c r="B98">
        <f t="shared" ref="B98:B117" si="8">ROW()-1</f>
        <v>97</v>
      </c>
      <c r="C98" s="1">
        <f>IFERROR(ABS(VLOOKUP(A98,Order!A:B,2,FALSE)-VLOOKUP(A97,Order!A:B,2,FALSE)),0)</f>
        <v>27</v>
      </c>
      <c r="D98">
        <f t="shared" ref="D98:D129" si="9">IFERROR(37-C98,"")</f>
        <v>10</v>
      </c>
      <c r="E98" s="1">
        <f t="shared" ref="E98:E129" si="10">MIN(C98:D98)</f>
        <v>10</v>
      </c>
    </row>
    <row r="99" spans="1:5" x14ac:dyDescent="0.25">
      <c r="A99">
        <v>35</v>
      </c>
      <c r="B99">
        <f t="shared" si="8"/>
        <v>98</v>
      </c>
      <c r="C99" s="1">
        <f>IFERROR(ABS(VLOOKUP(A99,Order!A:B,2,FALSE)-VLOOKUP(A98,Order!A:B,2,FALSE)),0)</f>
        <v>4</v>
      </c>
      <c r="D99">
        <f t="shared" si="9"/>
        <v>33</v>
      </c>
      <c r="E99" s="1">
        <f t="shared" si="10"/>
        <v>4</v>
      </c>
    </row>
    <row r="100" spans="1:5" x14ac:dyDescent="0.25">
      <c r="A100">
        <v>1</v>
      </c>
      <c r="B100">
        <f t="shared" si="8"/>
        <v>99</v>
      </c>
      <c r="C100" s="1">
        <f>IFERROR(ABS(VLOOKUP(A100,Order!A:B,2,FALSE)-VLOOKUP(A99,Order!A:B,2,FALSE)),0)</f>
        <v>11</v>
      </c>
      <c r="D100">
        <f t="shared" si="9"/>
        <v>26</v>
      </c>
      <c r="E100" s="1">
        <f t="shared" si="10"/>
        <v>11</v>
      </c>
    </row>
    <row r="101" spans="1:5" x14ac:dyDescent="0.25">
      <c r="A101">
        <v>7</v>
      </c>
      <c r="B101">
        <f t="shared" si="8"/>
        <v>100</v>
      </c>
      <c r="C101" s="1">
        <f>IFERROR(ABS(VLOOKUP(A101,Order!A:B,2,FALSE)-VLOOKUP(A100,Order!A:B,2,FALSE)),0)</f>
        <v>8</v>
      </c>
      <c r="D101">
        <f t="shared" si="9"/>
        <v>29</v>
      </c>
      <c r="E101" s="1">
        <f t="shared" si="10"/>
        <v>8</v>
      </c>
    </row>
    <row r="102" spans="1:5" x14ac:dyDescent="0.25">
      <c r="A102">
        <v>18</v>
      </c>
      <c r="B102">
        <f t="shared" si="8"/>
        <v>101</v>
      </c>
      <c r="C102" s="1">
        <f>IFERROR(ABS(VLOOKUP(A102,Order!A:B,2,FALSE)-VLOOKUP(A101,Order!A:B,2,FALSE)),0)</f>
        <v>2</v>
      </c>
      <c r="D102">
        <f t="shared" si="9"/>
        <v>35</v>
      </c>
      <c r="E102" s="1">
        <f t="shared" si="10"/>
        <v>2</v>
      </c>
    </row>
    <row r="103" spans="1:5" x14ac:dyDescent="0.25">
      <c r="A103">
        <v>28</v>
      </c>
      <c r="B103">
        <f t="shared" si="8"/>
        <v>102</v>
      </c>
      <c r="C103" s="1">
        <f>IFERROR(ABS(VLOOKUP(A103,Order!A:B,2,FALSE)-VLOOKUP(A102,Order!A:B,2,FALSE)),0)</f>
        <v>3</v>
      </c>
      <c r="D103">
        <f t="shared" si="9"/>
        <v>34</v>
      </c>
      <c r="E103" s="1">
        <f t="shared" si="10"/>
        <v>3</v>
      </c>
    </row>
    <row r="104" spans="1:5" x14ac:dyDescent="0.25">
      <c r="A104">
        <v>4</v>
      </c>
      <c r="B104">
        <f t="shared" si="8"/>
        <v>103</v>
      </c>
      <c r="C104" s="1">
        <f>IFERROR(ABS(VLOOKUP(A104,Order!A:B,2,FALSE)-VLOOKUP(A103,Order!A:B,2,FALSE)),0)</f>
        <v>28</v>
      </c>
      <c r="D104">
        <f t="shared" si="9"/>
        <v>9</v>
      </c>
      <c r="E104" s="1">
        <f t="shared" si="10"/>
        <v>9</v>
      </c>
    </row>
    <row r="105" spans="1:5" x14ac:dyDescent="0.25">
      <c r="A105">
        <v>12</v>
      </c>
      <c r="B105">
        <f t="shared" si="8"/>
        <v>104</v>
      </c>
      <c r="C105" s="1">
        <f>IFERROR(ABS(VLOOKUP(A105,Order!A:B,2,FALSE)-VLOOKUP(A104,Order!A:B,2,FALSE)),0)</f>
        <v>29</v>
      </c>
      <c r="D105">
        <f t="shared" si="9"/>
        <v>8</v>
      </c>
      <c r="E105" s="1">
        <f t="shared" si="10"/>
        <v>8</v>
      </c>
    </row>
    <row r="106" spans="1:5" x14ac:dyDescent="0.25">
      <c r="A106">
        <v>29</v>
      </c>
      <c r="B106">
        <f t="shared" si="8"/>
        <v>105</v>
      </c>
      <c r="C106" s="1">
        <f>IFERROR(ABS(VLOOKUP(A106,Order!A:B,2,FALSE)-VLOOKUP(A105,Order!A:B,2,FALSE)),0)</f>
        <v>3</v>
      </c>
      <c r="D106">
        <f t="shared" si="9"/>
        <v>34</v>
      </c>
      <c r="E106" s="1">
        <f t="shared" si="10"/>
        <v>3</v>
      </c>
    </row>
    <row r="107" spans="1:5" x14ac:dyDescent="0.25">
      <c r="A107">
        <v>0</v>
      </c>
      <c r="B107">
        <f t="shared" si="8"/>
        <v>106</v>
      </c>
      <c r="C107" s="1">
        <f>IFERROR(ABS(VLOOKUP(A107,Order!A:B,2,FALSE)-VLOOKUP(A106,Order!A:B,2,FALSE)),0)</f>
        <v>30</v>
      </c>
      <c r="D107">
        <f t="shared" si="9"/>
        <v>7</v>
      </c>
      <c r="E107" s="1">
        <f t="shared" si="10"/>
        <v>7</v>
      </c>
    </row>
    <row r="108" spans="1:5" x14ac:dyDescent="0.25">
      <c r="A108">
        <v>21</v>
      </c>
      <c r="B108">
        <f t="shared" si="8"/>
        <v>107</v>
      </c>
      <c r="C108" s="1">
        <f>IFERROR(ABS(VLOOKUP(A108,Order!A:B,2,FALSE)-VLOOKUP(A107,Order!A:B,2,FALSE)),0)</f>
        <v>5</v>
      </c>
      <c r="D108">
        <f t="shared" si="9"/>
        <v>32</v>
      </c>
      <c r="E108" s="1">
        <f t="shared" si="10"/>
        <v>5</v>
      </c>
    </row>
    <row r="109" spans="1:5" x14ac:dyDescent="0.25">
      <c r="A109">
        <v>34</v>
      </c>
      <c r="B109">
        <f t="shared" si="8"/>
        <v>108</v>
      </c>
      <c r="C109" s="1">
        <f>IFERROR(ABS(VLOOKUP(A109,Order!A:B,2,FALSE)-VLOOKUP(A108,Order!A:B,2,FALSE)),0)</f>
        <v>4</v>
      </c>
      <c r="D109">
        <f t="shared" si="9"/>
        <v>33</v>
      </c>
      <c r="E109" s="1">
        <f t="shared" si="10"/>
        <v>4</v>
      </c>
    </row>
    <row r="110" spans="1:5" x14ac:dyDescent="0.25">
      <c r="A110">
        <v>20</v>
      </c>
      <c r="B110">
        <f t="shared" si="8"/>
        <v>109</v>
      </c>
      <c r="C110" s="1">
        <f>IFERROR(ABS(VLOOKUP(A110,Order!A:B,2,FALSE)-VLOOKUP(A109,Order!A:B,2,FALSE)),0)</f>
        <v>15</v>
      </c>
      <c r="D110">
        <f t="shared" si="9"/>
        <v>22</v>
      </c>
      <c r="E110" s="1">
        <f t="shared" si="10"/>
        <v>15</v>
      </c>
    </row>
    <row r="111" spans="1:5" x14ac:dyDescent="0.25">
      <c r="A111">
        <v>11</v>
      </c>
      <c r="B111">
        <f t="shared" si="8"/>
        <v>110</v>
      </c>
      <c r="C111" s="1">
        <f>IFERROR(ABS(VLOOKUP(A111,Order!A:B,2,FALSE)-VLOOKUP(A110,Order!A:B,2,FALSE)),0)</f>
        <v>10</v>
      </c>
      <c r="D111">
        <f t="shared" si="9"/>
        <v>27</v>
      </c>
      <c r="E111" s="1">
        <f t="shared" si="10"/>
        <v>10</v>
      </c>
    </row>
    <row r="112" spans="1:5" x14ac:dyDescent="0.25">
      <c r="A112">
        <v>20</v>
      </c>
      <c r="B112">
        <f t="shared" si="8"/>
        <v>111</v>
      </c>
      <c r="C112" s="1">
        <f>IFERROR(ABS(VLOOKUP(A112,Order!A:B,2,FALSE)-VLOOKUP(A111,Order!A:B,2,FALSE)),0)</f>
        <v>10</v>
      </c>
      <c r="D112">
        <f t="shared" si="9"/>
        <v>27</v>
      </c>
      <c r="E112" s="1">
        <f t="shared" si="10"/>
        <v>10</v>
      </c>
    </row>
    <row r="113" spans="1:5" x14ac:dyDescent="0.25">
      <c r="A113">
        <v>20</v>
      </c>
      <c r="B113">
        <f t="shared" si="8"/>
        <v>112</v>
      </c>
      <c r="C113" s="1">
        <f>IFERROR(ABS(VLOOKUP(A113,Order!A:B,2,FALSE)-VLOOKUP(A112,Order!A:B,2,FALSE)),0)</f>
        <v>0</v>
      </c>
      <c r="D113">
        <f t="shared" si="9"/>
        <v>37</v>
      </c>
      <c r="E113" s="1">
        <f t="shared" si="10"/>
        <v>0</v>
      </c>
    </row>
    <row r="114" spans="1:5" x14ac:dyDescent="0.25">
      <c r="A114">
        <v>10</v>
      </c>
      <c r="B114">
        <f t="shared" si="8"/>
        <v>113</v>
      </c>
      <c r="C114" s="1">
        <f>IFERROR(ABS(VLOOKUP(A114,Order!A:B,2,FALSE)-VLOOKUP(A113,Order!A:B,2,FALSE)),0)</f>
        <v>6</v>
      </c>
      <c r="D114">
        <f t="shared" si="9"/>
        <v>31</v>
      </c>
      <c r="E114" s="1">
        <f t="shared" si="10"/>
        <v>6</v>
      </c>
    </row>
    <row r="115" spans="1:5" x14ac:dyDescent="0.25">
      <c r="A115">
        <v>9</v>
      </c>
      <c r="B115">
        <f t="shared" si="8"/>
        <v>114</v>
      </c>
      <c r="C115" s="1">
        <f>IFERROR(ABS(VLOOKUP(A115,Order!A:B,2,FALSE)-VLOOKUP(A114,Order!A:B,2,FALSE)),0)</f>
        <v>9</v>
      </c>
      <c r="D115">
        <f t="shared" si="9"/>
        <v>28</v>
      </c>
      <c r="E115" s="1">
        <f t="shared" si="10"/>
        <v>9</v>
      </c>
    </row>
    <row r="116" spans="1:5" x14ac:dyDescent="0.25">
      <c r="A116">
        <v>3</v>
      </c>
      <c r="B116">
        <f t="shared" si="8"/>
        <v>115</v>
      </c>
      <c r="C116" s="1">
        <f>IFERROR(ABS(VLOOKUP(A116,Order!A:B,2,FALSE)-VLOOKUP(A115,Order!A:B,2,FALSE)),0)</f>
        <v>8</v>
      </c>
      <c r="D116">
        <f t="shared" si="9"/>
        <v>29</v>
      </c>
      <c r="E116" s="1">
        <f t="shared" si="10"/>
        <v>8</v>
      </c>
    </row>
    <row r="117" spans="1:5" x14ac:dyDescent="0.25">
      <c r="A117">
        <v>3</v>
      </c>
      <c r="B117">
        <f t="shared" si="8"/>
        <v>116</v>
      </c>
      <c r="C117" s="1">
        <f>IFERROR(ABS(VLOOKUP(A117,Order!A:B,2,FALSE)-VLOOKUP(A116,Order!A:B,2,FALSE)),0)</f>
        <v>0</v>
      </c>
      <c r="D117">
        <f t="shared" si="9"/>
        <v>37</v>
      </c>
      <c r="E117" s="1">
        <f t="shared" si="10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CB60-D46A-49C1-B0AB-C7C8B9F699A8}">
  <dimension ref="A1:X17"/>
  <sheetViews>
    <sheetView workbookViewId="0">
      <selection activeCell="D28" sqref="D28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12</v>
      </c>
    </row>
    <row r="2" spans="1:24" x14ac:dyDescent="0.25">
      <c r="A2">
        <v>9</v>
      </c>
      <c r="B2">
        <f t="shared" ref="B2:B13" si="0">ROW()-1</f>
        <v>1</v>
      </c>
      <c r="C2" s="1">
        <f>IFERROR(ABS(VLOOKUP(A2,Order!A:B,2,FALSE)-VLOOKUP(#REF!,Order!A:B,2,FALSE)),0)</f>
        <v>0</v>
      </c>
      <c r="D2">
        <f t="shared" ref="D2:D13" si="1">IFERROR(37-C2,"")</f>
        <v>37</v>
      </c>
      <c r="E2" s="1">
        <f t="shared" ref="E2:E13" si="2">MIN(C2:D2)</f>
        <v>0</v>
      </c>
      <c r="W2" s="3" t="s">
        <v>7</v>
      </c>
      <c r="X2" s="2" t="s">
        <v>10</v>
      </c>
    </row>
    <row r="3" spans="1:24" x14ac:dyDescent="0.25">
      <c r="A3">
        <v>3</v>
      </c>
      <c r="B3">
        <f t="shared" si="0"/>
        <v>2</v>
      </c>
      <c r="C3" s="1">
        <f>IFERROR(ABS(VLOOKUP(A3,Order!A:B,2,FALSE)-VLOOKUP(A2,Order!A:B,2,FALSE)),0)</f>
        <v>8</v>
      </c>
      <c r="D3">
        <f t="shared" si="1"/>
        <v>29</v>
      </c>
      <c r="E3" s="1">
        <f t="shared" si="2"/>
        <v>8</v>
      </c>
      <c r="W3" s="3" t="s">
        <v>8</v>
      </c>
      <c r="X3" s="2" t="s">
        <v>11</v>
      </c>
    </row>
    <row r="4" spans="1:24" x14ac:dyDescent="0.25">
      <c r="A4">
        <v>3</v>
      </c>
      <c r="B4">
        <f t="shared" si="0"/>
        <v>3</v>
      </c>
      <c r="C4" s="1">
        <f>IFERROR(ABS(VLOOKUP(A4,Order!A:B,2,FALSE)-VLOOKUP(A3,Order!A:B,2,FALSE)),0)</f>
        <v>0</v>
      </c>
      <c r="D4">
        <f t="shared" si="1"/>
        <v>37</v>
      </c>
      <c r="E4" s="1">
        <f t="shared" si="2"/>
        <v>0</v>
      </c>
    </row>
    <row r="5" spans="1:24" x14ac:dyDescent="0.25">
      <c r="A5">
        <v>33</v>
      </c>
      <c r="B5">
        <f t="shared" si="0"/>
        <v>4</v>
      </c>
      <c r="C5" s="1">
        <f>IFERROR(ABS(VLOOKUP(A5,Order!A:B,2,FALSE)-VLOOKUP(A4,Order!A:B,2,FALSE)),0)</f>
        <v>13</v>
      </c>
      <c r="D5">
        <f t="shared" si="1"/>
        <v>24</v>
      </c>
      <c r="E5" s="1">
        <f t="shared" si="2"/>
        <v>13</v>
      </c>
    </row>
    <row r="6" spans="1:24" x14ac:dyDescent="0.25">
      <c r="A6">
        <v>15</v>
      </c>
      <c r="B6">
        <f t="shared" si="0"/>
        <v>5</v>
      </c>
      <c r="C6" s="1">
        <f>IFERROR(ABS(VLOOKUP(A6,Order!A:B,2,FALSE)-VLOOKUP(A5,Order!A:B,2,FALSE)),0)</f>
        <v>20</v>
      </c>
      <c r="D6">
        <f t="shared" si="1"/>
        <v>17</v>
      </c>
      <c r="E6" s="1">
        <f t="shared" si="2"/>
        <v>17</v>
      </c>
    </row>
    <row r="7" spans="1:24" x14ac:dyDescent="0.25">
      <c r="A7">
        <v>19</v>
      </c>
      <c r="B7">
        <f t="shared" si="0"/>
        <v>6</v>
      </c>
      <c r="C7" s="1">
        <f>IFERROR(ABS(VLOOKUP(A7,Order!A:B,2,FALSE)-VLOOKUP(A6,Order!A:B,2,FALSE)),0)</f>
        <v>1</v>
      </c>
      <c r="D7">
        <f t="shared" si="1"/>
        <v>36</v>
      </c>
      <c r="E7" s="1">
        <f t="shared" si="2"/>
        <v>1</v>
      </c>
    </row>
    <row r="8" spans="1:24" x14ac:dyDescent="0.25">
      <c r="A8">
        <v>8</v>
      </c>
      <c r="B8">
        <f t="shared" si="0"/>
        <v>7</v>
      </c>
      <c r="C8" s="1">
        <f>IFERROR(ABS(VLOOKUP(A8,Order!A:B,2,FALSE)-VLOOKUP(A7,Order!A:B,2,FALSE)),0)</f>
        <v>13</v>
      </c>
      <c r="D8">
        <f t="shared" si="1"/>
        <v>24</v>
      </c>
      <c r="E8" s="1">
        <f t="shared" si="2"/>
        <v>13</v>
      </c>
    </row>
    <row r="9" spans="1:24" x14ac:dyDescent="0.25">
      <c r="A9">
        <v>13</v>
      </c>
      <c r="B9">
        <f t="shared" si="0"/>
        <v>8</v>
      </c>
      <c r="C9" s="1">
        <f>IFERROR(ABS(VLOOKUP(A9,Order!A:B,2,FALSE)-VLOOKUP(A8,Order!A:B,2,FALSE)),0)</f>
        <v>4</v>
      </c>
      <c r="D9">
        <f t="shared" si="1"/>
        <v>33</v>
      </c>
      <c r="E9" s="1">
        <f t="shared" si="2"/>
        <v>4</v>
      </c>
    </row>
    <row r="10" spans="1:24" x14ac:dyDescent="0.25">
      <c r="A10">
        <v>18</v>
      </c>
      <c r="B10">
        <f t="shared" si="0"/>
        <v>9</v>
      </c>
      <c r="C10" s="1">
        <f>IFERROR(ABS(VLOOKUP(A10,Order!A:B,2,FALSE)-VLOOKUP(A9,Order!A:B,2,FALSE)),0)</f>
        <v>17</v>
      </c>
      <c r="D10">
        <f t="shared" si="1"/>
        <v>20</v>
      </c>
      <c r="E10" s="1">
        <f t="shared" si="2"/>
        <v>17</v>
      </c>
    </row>
    <row r="11" spans="1:24" x14ac:dyDescent="0.25">
      <c r="A11">
        <v>34</v>
      </c>
      <c r="B11">
        <f t="shared" si="0"/>
        <v>10</v>
      </c>
      <c r="C11" s="1">
        <f>IFERROR(ABS(VLOOKUP(A11,Order!A:B,2,FALSE)-VLOOKUP(A10,Order!A:B,2,FALSE)),0)</f>
        <v>20</v>
      </c>
      <c r="D11">
        <f t="shared" si="1"/>
        <v>17</v>
      </c>
      <c r="E11" s="1">
        <f t="shared" si="2"/>
        <v>17</v>
      </c>
    </row>
    <row r="12" spans="1:24" x14ac:dyDescent="0.25">
      <c r="A12">
        <v>3</v>
      </c>
      <c r="B12">
        <f t="shared" si="0"/>
        <v>11</v>
      </c>
      <c r="C12" s="1">
        <f>IFERROR(ABS(VLOOKUP(A12,Order!A:B,2,FALSE)-VLOOKUP(A11,Order!A:B,2,FALSE)),0)</f>
        <v>26</v>
      </c>
      <c r="D12">
        <f t="shared" si="1"/>
        <v>11</v>
      </c>
      <c r="E12" s="1">
        <f t="shared" si="2"/>
        <v>11</v>
      </c>
    </row>
    <row r="13" spans="1:24" x14ac:dyDescent="0.25">
      <c r="A13">
        <v>27</v>
      </c>
      <c r="B13">
        <f t="shared" si="0"/>
        <v>12</v>
      </c>
      <c r="C13" s="1">
        <f>IFERROR(ABS(VLOOKUP(A13,Order!A:B,2,FALSE)-VLOOKUP(A12,Order!A:B,2,FALSE)),0)</f>
        <v>24</v>
      </c>
      <c r="D13">
        <f t="shared" si="1"/>
        <v>13</v>
      </c>
      <c r="E13" s="1">
        <f t="shared" si="2"/>
        <v>13</v>
      </c>
    </row>
    <row r="17" spans="8:8" x14ac:dyDescent="0.25">
      <c r="H17">
        <f>COUNTIF(E:E,4)+COUNTIF(E:E,5)+COUNTIF(E:E,6)</f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F1A2-4519-4052-9072-D9B4C647FCB0}">
  <dimension ref="A1:X82"/>
  <sheetViews>
    <sheetView topLeftCell="A55" zoomScale="80" zoomScaleNormal="80" workbookViewId="0">
      <selection activeCell="J81" sqref="J81:L83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13</v>
      </c>
    </row>
    <row r="2" spans="1:24" x14ac:dyDescent="0.25">
      <c r="A2">
        <v>31</v>
      </c>
      <c r="B2">
        <f t="shared" ref="B2:B33" si="0">ROW()-1</f>
        <v>1</v>
      </c>
      <c r="C2" s="1">
        <f>IFERROR(ABS(VLOOKUP(A2,Order!A:B,2,FALSE)-VLOOKUP(#REF!,Order!A:B,2,FALSE)),0)</f>
        <v>0</v>
      </c>
      <c r="D2">
        <f t="shared" ref="D2:D33" si="1">IFERROR(37-C2,"")</f>
        <v>37</v>
      </c>
      <c r="E2" s="1">
        <f t="shared" ref="E2:E33" si="2">MIN(C2:D2)</f>
        <v>0</v>
      </c>
      <c r="W2" s="3" t="s">
        <v>7</v>
      </c>
      <c r="X2" s="2" t="s">
        <v>10</v>
      </c>
    </row>
    <row r="3" spans="1:24" x14ac:dyDescent="0.25">
      <c r="A3">
        <v>6</v>
      </c>
      <c r="B3">
        <f t="shared" si="0"/>
        <v>2</v>
      </c>
      <c r="C3" s="1">
        <f>IFERROR(ABS(VLOOKUP(A3,Order!A:B,2,FALSE)-VLOOKUP(A2,Order!A:B,2,FALSE)),0)</f>
        <v>16</v>
      </c>
      <c r="D3">
        <f t="shared" si="1"/>
        <v>21</v>
      </c>
      <c r="E3" s="1">
        <f t="shared" si="2"/>
        <v>16</v>
      </c>
      <c r="W3" s="3" t="s">
        <v>8</v>
      </c>
      <c r="X3" s="2" t="s">
        <v>14</v>
      </c>
    </row>
    <row r="4" spans="1:24" x14ac:dyDescent="0.25">
      <c r="A4">
        <v>31</v>
      </c>
      <c r="B4">
        <f t="shared" si="0"/>
        <v>3</v>
      </c>
      <c r="C4" s="1">
        <f>IFERROR(ABS(VLOOKUP(A4,Order!A:B,2,FALSE)-VLOOKUP(A3,Order!A:B,2,FALSE)),0)</f>
        <v>16</v>
      </c>
      <c r="D4">
        <f t="shared" si="1"/>
        <v>21</v>
      </c>
      <c r="E4" s="1">
        <f t="shared" si="2"/>
        <v>16</v>
      </c>
    </row>
    <row r="5" spans="1:24" x14ac:dyDescent="0.25">
      <c r="A5">
        <v>9</v>
      </c>
      <c r="B5">
        <f t="shared" si="0"/>
        <v>4</v>
      </c>
      <c r="C5" s="1">
        <f>IFERROR(ABS(VLOOKUP(A5,Order!A:B,2,FALSE)-VLOOKUP(A4,Order!A:B,2,FALSE)),0)</f>
        <v>1</v>
      </c>
      <c r="D5">
        <f t="shared" si="1"/>
        <v>36</v>
      </c>
      <c r="E5" s="1">
        <f t="shared" si="2"/>
        <v>1</v>
      </c>
    </row>
    <row r="6" spans="1:24" x14ac:dyDescent="0.25">
      <c r="A6">
        <v>20</v>
      </c>
      <c r="B6">
        <f t="shared" si="0"/>
        <v>5</v>
      </c>
      <c r="C6" s="1">
        <f>IFERROR(ABS(VLOOKUP(A6,Order!A:B,2,FALSE)-VLOOKUP(A5,Order!A:B,2,FALSE)),0)</f>
        <v>3</v>
      </c>
      <c r="D6">
        <f t="shared" si="1"/>
        <v>34</v>
      </c>
      <c r="E6" s="1">
        <f t="shared" si="2"/>
        <v>3</v>
      </c>
    </row>
    <row r="7" spans="1:24" x14ac:dyDescent="0.25">
      <c r="A7">
        <v>26</v>
      </c>
      <c r="B7">
        <f t="shared" si="0"/>
        <v>6</v>
      </c>
      <c r="C7" s="1">
        <f>IFERROR(ABS(VLOOKUP(A7,Order!A:B,2,FALSE)-VLOOKUP(A6,Order!A:B,2,FALSE)),0)</f>
        <v>12</v>
      </c>
      <c r="D7">
        <f t="shared" si="1"/>
        <v>25</v>
      </c>
      <c r="E7" s="1">
        <f t="shared" si="2"/>
        <v>12</v>
      </c>
    </row>
    <row r="8" spans="1:24" x14ac:dyDescent="0.25">
      <c r="A8">
        <v>24</v>
      </c>
      <c r="B8">
        <f t="shared" si="0"/>
        <v>7</v>
      </c>
      <c r="C8" s="1">
        <f>IFERROR(ABS(VLOOKUP(A8,Order!A:B,2,FALSE)-VLOOKUP(A7,Order!A:B,2,FALSE)),0)</f>
        <v>16</v>
      </c>
      <c r="D8">
        <f t="shared" si="1"/>
        <v>21</v>
      </c>
      <c r="E8" s="1">
        <f t="shared" si="2"/>
        <v>16</v>
      </c>
    </row>
    <row r="9" spans="1:24" x14ac:dyDescent="0.25">
      <c r="A9">
        <v>24</v>
      </c>
      <c r="B9">
        <f t="shared" si="0"/>
        <v>8</v>
      </c>
      <c r="C9" s="1">
        <f>IFERROR(ABS(VLOOKUP(A9,Order!A:B,2,FALSE)-VLOOKUP(A8,Order!A:B,2,FALSE)),0)</f>
        <v>0</v>
      </c>
      <c r="D9">
        <f t="shared" si="1"/>
        <v>37</v>
      </c>
      <c r="E9" s="1">
        <f t="shared" si="2"/>
        <v>0</v>
      </c>
    </row>
    <row r="10" spans="1:24" x14ac:dyDescent="0.25">
      <c r="A10">
        <v>10</v>
      </c>
      <c r="B10">
        <f t="shared" si="0"/>
        <v>9</v>
      </c>
      <c r="C10" s="1">
        <f>IFERROR(ABS(VLOOKUP(A10,Order!A:B,2,FALSE)-VLOOKUP(A9,Order!A:B,2,FALSE)),0)</f>
        <v>2</v>
      </c>
      <c r="D10">
        <f t="shared" si="1"/>
        <v>35</v>
      </c>
      <c r="E10" s="1">
        <f t="shared" si="2"/>
        <v>2</v>
      </c>
    </row>
    <row r="11" spans="1:24" x14ac:dyDescent="0.25">
      <c r="A11">
        <v>31</v>
      </c>
      <c r="B11">
        <f t="shared" si="0"/>
        <v>10</v>
      </c>
      <c r="C11" s="1">
        <f>IFERROR(ABS(VLOOKUP(A11,Order!A:B,2,FALSE)-VLOOKUP(A10,Order!A:B,2,FALSE)),0)</f>
        <v>8</v>
      </c>
      <c r="D11">
        <f t="shared" si="1"/>
        <v>29</v>
      </c>
      <c r="E11" s="1">
        <f t="shared" si="2"/>
        <v>8</v>
      </c>
    </row>
    <row r="12" spans="1:24" x14ac:dyDescent="0.25">
      <c r="A12">
        <v>26</v>
      </c>
      <c r="B12">
        <f t="shared" si="0"/>
        <v>11</v>
      </c>
      <c r="C12" s="1">
        <f>IFERROR(ABS(VLOOKUP(A12,Order!A:B,2,FALSE)-VLOOKUP(A11,Order!A:B,2,FALSE)),0)</f>
        <v>10</v>
      </c>
      <c r="D12">
        <f t="shared" si="1"/>
        <v>27</v>
      </c>
      <c r="E12" s="1">
        <f t="shared" si="2"/>
        <v>10</v>
      </c>
    </row>
    <row r="13" spans="1:24" x14ac:dyDescent="0.25">
      <c r="A13">
        <v>29</v>
      </c>
      <c r="B13">
        <f t="shared" si="0"/>
        <v>12</v>
      </c>
      <c r="C13" s="1">
        <f>IFERROR(ABS(VLOOKUP(A13,Order!A:B,2,FALSE)-VLOOKUP(A12,Order!A:B,2,FALSE)),0)</f>
        <v>6</v>
      </c>
      <c r="D13">
        <f t="shared" si="1"/>
        <v>31</v>
      </c>
      <c r="E13" s="1">
        <f t="shared" si="2"/>
        <v>6</v>
      </c>
    </row>
    <row r="14" spans="1:24" x14ac:dyDescent="0.25">
      <c r="A14">
        <v>28</v>
      </c>
      <c r="B14">
        <f t="shared" si="0"/>
        <v>13</v>
      </c>
      <c r="C14" s="1">
        <f>IFERROR(ABS(VLOOKUP(A14,Order!A:B,2,FALSE)-VLOOKUP(A13,Order!A:B,2,FALSE)),0)</f>
        <v>2</v>
      </c>
      <c r="D14">
        <f t="shared" si="1"/>
        <v>35</v>
      </c>
      <c r="E14" s="1">
        <f t="shared" si="2"/>
        <v>2</v>
      </c>
    </row>
    <row r="15" spans="1:24" x14ac:dyDescent="0.25">
      <c r="A15">
        <v>18</v>
      </c>
      <c r="B15">
        <f t="shared" si="0"/>
        <v>14</v>
      </c>
      <c r="C15" s="1">
        <f>IFERROR(ABS(VLOOKUP(A15,Order!A:B,2,FALSE)-VLOOKUP(A14,Order!A:B,2,FALSE)),0)</f>
        <v>3</v>
      </c>
      <c r="D15">
        <f t="shared" si="1"/>
        <v>34</v>
      </c>
      <c r="E15" s="1">
        <f t="shared" si="2"/>
        <v>3</v>
      </c>
    </row>
    <row r="16" spans="1:24" x14ac:dyDescent="0.25">
      <c r="A16">
        <v>1</v>
      </c>
      <c r="B16">
        <f t="shared" si="0"/>
        <v>15</v>
      </c>
      <c r="C16" s="1">
        <f>IFERROR(ABS(VLOOKUP(A16,Order!A:B,2,FALSE)-VLOOKUP(A15,Order!A:B,2,FALSE)),0)</f>
        <v>6</v>
      </c>
      <c r="D16">
        <f t="shared" si="1"/>
        <v>31</v>
      </c>
      <c r="E16" s="1">
        <f t="shared" si="2"/>
        <v>6</v>
      </c>
    </row>
    <row r="17" spans="1:8" x14ac:dyDescent="0.25">
      <c r="A17">
        <v>31</v>
      </c>
      <c r="B17">
        <f t="shared" si="0"/>
        <v>16</v>
      </c>
      <c r="C17" s="1">
        <f>IFERROR(ABS(VLOOKUP(A17,Order!A:B,2,FALSE)-VLOOKUP(A16,Order!A:B,2,FALSE)),0)</f>
        <v>3</v>
      </c>
      <c r="D17">
        <f t="shared" si="1"/>
        <v>34</v>
      </c>
      <c r="E17" s="1">
        <f t="shared" si="2"/>
        <v>3</v>
      </c>
      <c r="H17">
        <f>COUNTIF(E:E,4)+COUNTIF(E:E,5)+COUNTIF(E:E,6)</f>
        <v>11</v>
      </c>
    </row>
    <row r="18" spans="1:8" x14ac:dyDescent="0.25">
      <c r="A18">
        <v>1</v>
      </c>
      <c r="B18">
        <f t="shared" si="0"/>
        <v>17</v>
      </c>
      <c r="C18" s="1">
        <f>IFERROR(ABS(VLOOKUP(A18,Order!A:B,2,FALSE)-VLOOKUP(A17,Order!A:B,2,FALSE)),0)</f>
        <v>3</v>
      </c>
      <c r="D18">
        <f t="shared" si="1"/>
        <v>34</v>
      </c>
      <c r="E18" s="1">
        <f t="shared" si="2"/>
        <v>3</v>
      </c>
    </row>
    <row r="19" spans="1:8" x14ac:dyDescent="0.25">
      <c r="A19">
        <v>12</v>
      </c>
      <c r="B19">
        <f t="shared" si="0"/>
        <v>18</v>
      </c>
      <c r="C19" s="1">
        <f>IFERROR(ABS(VLOOKUP(A19,Order!A:B,2,FALSE)-VLOOKUP(A18,Order!A:B,2,FALSE)),0)</f>
        <v>10</v>
      </c>
      <c r="D19">
        <f t="shared" si="1"/>
        <v>27</v>
      </c>
      <c r="E19" s="1">
        <f t="shared" si="2"/>
        <v>10</v>
      </c>
    </row>
    <row r="20" spans="1:8" x14ac:dyDescent="0.25">
      <c r="A20">
        <v>8</v>
      </c>
      <c r="B20">
        <f t="shared" si="0"/>
        <v>19</v>
      </c>
      <c r="C20" s="1">
        <f>IFERROR(ABS(VLOOKUP(A20,Order!A:B,2,FALSE)-VLOOKUP(A19,Order!A:B,2,FALSE)),0)</f>
        <v>17</v>
      </c>
      <c r="D20">
        <f t="shared" si="1"/>
        <v>20</v>
      </c>
      <c r="E20" s="1">
        <f t="shared" si="2"/>
        <v>17</v>
      </c>
    </row>
    <row r="21" spans="1:8" x14ac:dyDescent="0.25">
      <c r="A21">
        <v>11</v>
      </c>
      <c r="B21">
        <f t="shared" si="0"/>
        <v>20</v>
      </c>
      <c r="C21" s="1">
        <f>IFERROR(ABS(VLOOKUP(A21,Order!A:B,2,FALSE)-VLOOKUP(A20,Order!A:B,2,FALSE)),0)</f>
        <v>2</v>
      </c>
      <c r="D21">
        <f t="shared" si="1"/>
        <v>35</v>
      </c>
      <c r="E21" s="1">
        <f t="shared" si="2"/>
        <v>2</v>
      </c>
    </row>
    <row r="22" spans="1:8" x14ac:dyDescent="0.25">
      <c r="A22">
        <v>22</v>
      </c>
      <c r="B22">
        <f t="shared" si="0"/>
        <v>21</v>
      </c>
      <c r="C22" s="1">
        <f>IFERROR(ABS(VLOOKUP(A22,Order!A:B,2,FALSE)-VLOOKUP(A21,Order!A:B,2,FALSE)),0)</f>
        <v>14</v>
      </c>
      <c r="D22">
        <f t="shared" si="1"/>
        <v>23</v>
      </c>
      <c r="E22" s="1">
        <f t="shared" si="2"/>
        <v>14</v>
      </c>
    </row>
    <row r="23" spans="1:8" x14ac:dyDescent="0.25">
      <c r="A23">
        <v>30</v>
      </c>
      <c r="B23">
        <f t="shared" si="0"/>
        <v>22</v>
      </c>
      <c r="C23" s="1">
        <f>IFERROR(ABS(VLOOKUP(A23,Order!A:B,2,FALSE)-VLOOKUP(A22,Order!A:B,2,FALSE)),0)</f>
        <v>13</v>
      </c>
      <c r="D23">
        <f t="shared" si="1"/>
        <v>24</v>
      </c>
      <c r="E23" s="1">
        <f t="shared" si="2"/>
        <v>13</v>
      </c>
    </row>
    <row r="24" spans="1:8" x14ac:dyDescent="0.25">
      <c r="A24">
        <v>24</v>
      </c>
      <c r="B24">
        <f t="shared" si="0"/>
        <v>23</v>
      </c>
      <c r="C24" s="1">
        <f>IFERROR(ABS(VLOOKUP(A24,Order!A:B,2,FALSE)-VLOOKUP(A23,Order!A:B,2,FALSE)),0)</f>
        <v>5</v>
      </c>
      <c r="D24">
        <f t="shared" si="1"/>
        <v>32</v>
      </c>
      <c r="E24" s="1">
        <f t="shared" si="2"/>
        <v>5</v>
      </c>
    </row>
    <row r="25" spans="1:8" x14ac:dyDescent="0.25">
      <c r="A25">
        <v>15</v>
      </c>
      <c r="B25">
        <f t="shared" si="0"/>
        <v>24</v>
      </c>
      <c r="C25" s="1">
        <f>IFERROR(ABS(VLOOKUP(A25,Order!A:B,2,FALSE)-VLOOKUP(A24,Order!A:B,2,FALSE)),0)</f>
        <v>18</v>
      </c>
      <c r="D25">
        <f t="shared" si="1"/>
        <v>19</v>
      </c>
      <c r="E25" s="1">
        <f t="shared" si="2"/>
        <v>18</v>
      </c>
    </row>
    <row r="26" spans="1:8" x14ac:dyDescent="0.25">
      <c r="A26">
        <v>25</v>
      </c>
      <c r="B26">
        <f t="shared" si="0"/>
        <v>25</v>
      </c>
      <c r="C26" s="1">
        <f>IFERROR(ABS(VLOOKUP(A26,Order!A:B,2,FALSE)-VLOOKUP(A25,Order!A:B,2,FALSE)),0)</f>
        <v>5</v>
      </c>
      <c r="D26">
        <f t="shared" si="1"/>
        <v>32</v>
      </c>
      <c r="E26" s="1">
        <f t="shared" si="2"/>
        <v>5</v>
      </c>
    </row>
    <row r="27" spans="1:8" x14ac:dyDescent="0.25">
      <c r="A27">
        <v>3</v>
      </c>
      <c r="B27">
        <f t="shared" si="0"/>
        <v>26</v>
      </c>
      <c r="C27" s="1">
        <f>IFERROR(ABS(VLOOKUP(A27,Order!A:B,2,FALSE)-VLOOKUP(A26,Order!A:B,2,FALSE)),0)</f>
        <v>28</v>
      </c>
      <c r="D27">
        <f t="shared" si="1"/>
        <v>9</v>
      </c>
      <c r="E27" s="1">
        <f t="shared" si="2"/>
        <v>9</v>
      </c>
    </row>
    <row r="28" spans="1:8" x14ac:dyDescent="0.25">
      <c r="A28">
        <v>10</v>
      </c>
      <c r="B28">
        <f t="shared" si="0"/>
        <v>27</v>
      </c>
      <c r="C28" s="1">
        <f>IFERROR(ABS(VLOOKUP(A28,Order!A:B,2,FALSE)-VLOOKUP(A27,Order!A:B,2,FALSE)),0)</f>
        <v>17</v>
      </c>
      <c r="D28">
        <f t="shared" si="1"/>
        <v>20</v>
      </c>
      <c r="E28" s="1">
        <f t="shared" si="2"/>
        <v>17</v>
      </c>
    </row>
    <row r="29" spans="1:8" x14ac:dyDescent="0.25">
      <c r="A29">
        <v>23</v>
      </c>
      <c r="B29">
        <f t="shared" si="0"/>
        <v>28</v>
      </c>
      <c r="C29" s="1">
        <f>IFERROR(ABS(VLOOKUP(A29,Order!A:B,2,FALSE)-VLOOKUP(A28,Order!A:B,2,FALSE)),0)</f>
        <v>1</v>
      </c>
      <c r="D29">
        <f t="shared" si="1"/>
        <v>36</v>
      </c>
      <c r="E29" s="1">
        <f t="shared" si="2"/>
        <v>1</v>
      </c>
    </row>
    <row r="30" spans="1:8" x14ac:dyDescent="0.25">
      <c r="A30">
        <v>6</v>
      </c>
      <c r="B30">
        <f t="shared" si="0"/>
        <v>29</v>
      </c>
      <c r="C30" s="1">
        <f>IFERROR(ABS(VLOOKUP(A30,Order!A:B,2,FALSE)-VLOOKUP(A29,Order!A:B,2,FALSE)),0)</f>
        <v>7</v>
      </c>
      <c r="D30">
        <f t="shared" si="1"/>
        <v>30</v>
      </c>
      <c r="E30" s="1">
        <f t="shared" si="2"/>
        <v>7</v>
      </c>
    </row>
    <row r="31" spans="1:8" x14ac:dyDescent="0.25">
      <c r="A31">
        <v>36</v>
      </c>
      <c r="B31">
        <f t="shared" si="0"/>
        <v>30</v>
      </c>
      <c r="C31" s="1">
        <f>IFERROR(ABS(VLOOKUP(A31,Order!A:B,2,FALSE)-VLOOKUP(A30,Order!A:B,2,FALSE)),0)</f>
        <v>3</v>
      </c>
      <c r="D31">
        <f t="shared" si="1"/>
        <v>34</v>
      </c>
      <c r="E31" s="1">
        <f t="shared" si="2"/>
        <v>3</v>
      </c>
    </row>
    <row r="32" spans="1:8" x14ac:dyDescent="0.25">
      <c r="A32">
        <v>6</v>
      </c>
      <c r="B32">
        <f t="shared" si="0"/>
        <v>31</v>
      </c>
      <c r="C32" s="1">
        <f>IFERROR(ABS(VLOOKUP(A32,Order!A:B,2,FALSE)-VLOOKUP(A31,Order!A:B,2,FALSE)),0)</f>
        <v>3</v>
      </c>
      <c r="D32">
        <f t="shared" si="1"/>
        <v>34</v>
      </c>
      <c r="E32" s="1">
        <f t="shared" si="2"/>
        <v>3</v>
      </c>
    </row>
    <row r="33" spans="1:5" x14ac:dyDescent="0.25">
      <c r="A33">
        <v>4</v>
      </c>
      <c r="B33">
        <f t="shared" si="0"/>
        <v>32</v>
      </c>
      <c r="C33" s="1">
        <f>IFERROR(ABS(VLOOKUP(A33,Order!A:B,2,FALSE)-VLOOKUP(A32,Order!A:B,2,FALSE)),0)</f>
        <v>6</v>
      </c>
      <c r="D33">
        <f t="shared" si="1"/>
        <v>31</v>
      </c>
      <c r="E33" s="1">
        <f t="shared" si="2"/>
        <v>6</v>
      </c>
    </row>
    <row r="34" spans="1:5" x14ac:dyDescent="0.25">
      <c r="A34">
        <v>8</v>
      </c>
      <c r="B34">
        <f t="shared" ref="B34:B65" si="3">ROW()-1</f>
        <v>33</v>
      </c>
      <c r="C34" s="1">
        <f>IFERROR(ABS(VLOOKUP(A34,Order!A:B,2,FALSE)-VLOOKUP(A33,Order!A:B,2,FALSE)),0)</f>
        <v>12</v>
      </c>
      <c r="D34">
        <f t="shared" ref="D34:D65" si="4">IFERROR(37-C34,"")</f>
        <v>25</v>
      </c>
      <c r="E34" s="1">
        <f t="shared" ref="E34:E65" si="5">MIN(C34:D34)</f>
        <v>12</v>
      </c>
    </row>
    <row r="35" spans="1:5" x14ac:dyDescent="0.25">
      <c r="A35">
        <v>25</v>
      </c>
      <c r="B35">
        <f t="shared" si="3"/>
        <v>34</v>
      </c>
      <c r="C35" s="1">
        <f>IFERROR(ABS(VLOOKUP(A35,Order!A:B,2,FALSE)-VLOOKUP(A34,Order!A:B,2,FALSE)),0)</f>
        <v>9</v>
      </c>
      <c r="D35">
        <f t="shared" si="4"/>
        <v>28</v>
      </c>
      <c r="E35" s="1">
        <f t="shared" si="5"/>
        <v>9</v>
      </c>
    </row>
    <row r="36" spans="1:5" x14ac:dyDescent="0.25">
      <c r="A36">
        <v>17</v>
      </c>
      <c r="B36">
        <f t="shared" si="3"/>
        <v>35</v>
      </c>
      <c r="C36" s="1">
        <f>IFERROR(ABS(VLOOKUP(A36,Order!A:B,2,FALSE)-VLOOKUP(A35,Order!A:B,2,FALSE)),0)</f>
        <v>1</v>
      </c>
      <c r="D36">
        <f t="shared" si="4"/>
        <v>36</v>
      </c>
      <c r="E36" s="1">
        <f t="shared" si="5"/>
        <v>1</v>
      </c>
    </row>
    <row r="37" spans="1:5" x14ac:dyDescent="0.25">
      <c r="A37">
        <v>19</v>
      </c>
      <c r="B37">
        <f t="shared" si="3"/>
        <v>36</v>
      </c>
      <c r="C37" s="1">
        <f>IFERROR(ABS(VLOOKUP(A37,Order!A:B,2,FALSE)-VLOOKUP(A36,Order!A:B,2,FALSE)),0)</f>
        <v>5</v>
      </c>
      <c r="D37">
        <f t="shared" si="4"/>
        <v>32</v>
      </c>
      <c r="E37" s="1">
        <f t="shared" si="5"/>
        <v>5</v>
      </c>
    </row>
    <row r="38" spans="1:5" x14ac:dyDescent="0.25">
      <c r="A38">
        <v>13</v>
      </c>
      <c r="B38">
        <f t="shared" si="3"/>
        <v>37</v>
      </c>
      <c r="C38" s="1">
        <f>IFERROR(ABS(VLOOKUP(A38,Order!A:B,2,FALSE)-VLOOKUP(A37,Order!A:B,2,FALSE)),0)</f>
        <v>9</v>
      </c>
      <c r="D38">
        <f t="shared" si="4"/>
        <v>28</v>
      </c>
      <c r="E38" s="1">
        <f t="shared" si="5"/>
        <v>9</v>
      </c>
    </row>
    <row r="39" spans="1:5" x14ac:dyDescent="0.25">
      <c r="A39">
        <v>4</v>
      </c>
      <c r="B39">
        <f t="shared" si="3"/>
        <v>38</v>
      </c>
      <c r="C39" s="1">
        <f>IFERROR(ABS(VLOOKUP(A39,Order!A:B,2,FALSE)-VLOOKUP(A38,Order!A:B,2,FALSE)),0)</f>
        <v>8</v>
      </c>
      <c r="D39">
        <f t="shared" si="4"/>
        <v>29</v>
      </c>
      <c r="E39" s="1">
        <f t="shared" si="5"/>
        <v>8</v>
      </c>
    </row>
    <row r="40" spans="1:5" x14ac:dyDescent="0.25">
      <c r="A40">
        <v>16</v>
      </c>
      <c r="B40">
        <f t="shared" si="3"/>
        <v>39</v>
      </c>
      <c r="C40" s="1">
        <f>IFERROR(ABS(VLOOKUP(A40,Order!A:B,2,FALSE)-VLOOKUP(A39,Order!A:B,2,FALSE)),0)</f>
        <v>17</v>
      </c>
      <c r="D40">
        <f t="shared" si="4"/>
        <v>20</v>
      </c>
      <c r="E40" s="1">
        <f t="shared" si="5"/>
        <v>17</v>
      </c>
    </row>
    <row r="41" spans="1:5" x14ac:dyDescent="0.25">
      <c r="A41">
        <v>26</v>
      </c>
      <c r="B41">
        <f t="shared" si="3"/>
        <v>40</v>
      </c>
      <c r="C41" s="1">
        <f>IFERROR(ABS(VLOOKUP(A41,Order!A:B,2,FALSE)-VLOOKUP(A40,Order!A:B,2,FALSE)),0)</f>
        <v>15</v>
      </c>
      <c r="D41">
        <f t="shared" si="4"/>
        <v>22</v>
      </c>
      <c r="E41" s="1">
        <f t="shared" si="5"/>
        <v>15</v>
      </c>
    </row>
    <row r="42" spans="1:5" x14ac:dyDescent="0.25">
      <c r="A42">
        <v>1</v>
      </c>
      <c r="B42">
        <f t="shared" si="3"/>
        <v>41</v>
      </c>
      <c r="C42" s="1">
        <f>IFERROR(ABS(VLOOKUP(A42,Order!A:B,2,FALSE)-VLOOKUP(A41,Order!A:B,2,FALSE)),0)</f>
        <v>13</v>
      </c>
      <c r="D42">
        <f t="shared" si="4"/>
        <v>24</v>
      </c>
      <c r="E42" s="1">
        <f t="shared" si="5"/>
        <v>13</v>
      </c>
    </row>
    <row r="43" spans="1:5" x14ac:dyDescent="0.25">
      <c r="A43">
        <v>30</v>
      </c>
      <c r="B43">
        <f t="shared" si="3"/>
        <v>42</v>
      </c>
      <c r="C43" s="1">
        <f>IFERROR(ABS(VLOOKUP(A43,Order!A:B,2,FALSE)-VLOOKUP(A42,Order!A:B,2,FALSE)),0)</f>
        <v>8</v>
      </c>
      <c r="D43">
        <f t="shared" si="4"/>
        <v>29</v>
      </c>
      <c r="E43" s="1">
        <f t="shared" si="5"/>
        <v>8</v>
      </c>
    </row>
    <row r="44" spans="1:5" x14ac:dyDescent="0.25">
      <c r="A44">
        <v>25</v>
      </c>
      <c r="B44">
        <f t="shared" si="3"/>
        <v>43</v>
      </c>
      <c r="C44" s="1">
        <f>IFERROR(ABS(VLOOKUP(A44,Order!A:B,2,FALSE)-VLOOKUP(A43,Order!A:B,2,FALSE)),0)</f>
        <v>8</v>
      </c>
      <c r="D44">
        <f t="shared" si="4"/>
        <v>29</v>
      </c>
      <c r="E44" s="1">
        <f t="shared" si="5"/>
        <v>8</v>
      </c>
    </row>
    <row r="45" spans="1:5" x14ac:dyDescent="0.25">
      <c r="A45">
        <v>7</v>
      </c>
      <c r="B45">
        <f t="shared" si="3"/>
        <v>44</v>
      </c>
      <c r="C45" s="1">
        <f>IFERROR(ABS(VLOOKUP(A45,Order!A:B,2,FALSE)-VLOOKUP(A44,Order!A:B,2,FALSE)),0)</f>
        <v>24</v>
      </c>
      <c r="D45">
        <f t="shared" si="4"/>
        <v>13</v>
      </c>
      <c r="E45" s="1">
        <f t="shared" si="5"/>
        <v>13</v>
      </c>
    </row>
    <row r="46" spans="1:5" x14ac:dyDescent="0.25">
      <c r="A46">
        <v>17</v>
      </c>
      <c r="B46">
        <f t="shared" si="3"/>
        <v>45</v>
      </c>
      <c r="C46" s="1">
        <f>IFERROR(ABS(VLOOKUP(A46,Order!A:B,2,FALSE)-VLOOKUP(A45,Order!A:B,2,FALSE)),0)</f>
        <v>23</v>
      </c>
      <c r="D46">
        <f t="shared" si="4"/>
        <v>14</v>
      </c>
      <c r="E46" s="1">
        <f t="shared" si="5"/>
        <v>14</v>
      </c>
    </row>
    <row r="47" spans="1:5" x14ac:dyDescent="0.25">
      <c r="A47">
        <v>7</v>
      </c>
      <c r="B47">
        <f t="shared" si="3"/>
        <v>46</v>
      </c>
      <c r="C47" s="1">
        <f>IFERROR(ABS(VLOOKUP(A47,Order!A:B,2,FALSE)-VLOOKUP(A46,Order!A:B,2,FALSE)),0)</f>
        <v>23</v>
      </c>
      <c r="D47">
        <f t="shared" si="4"/>
        <v>14</v>
      </c>
      <c r="E47" s="1">
        <f t="shared" si="5"/>
        <v>14</v>
      </c>
    </row>
    <row r="48" spans="1:5" x14ac:dyDescent="0.25">
      <c r="A48">
        <v>22</v>
      </c>
      <c r="B48">
        <f t="shared" si="3"/>
        <v>47</v>
      </c>
      <c r="C48" s="1">
        <f>IFERROR(ABS(VLOOKUP(A48,Order!A:B,2,FALSE)-VLOOKUP(A47,Order!A:B,2,FALSE)),0)</f>
        <v>3</v>
      </c>
      <c r="D48">
        <f t="shared" si="4"/>
        <v>34</v>
      </c>
      <c r="E48" s="1">
        <f t="shared" si="5"/>
        <v>3</v>
      </c>
    </row>
    <row r="49" spans="1:5" x14ac:dyDescent="0.25">
      <c r="A49">
        <v>1</v>
      </c>
      <c r="B49">
        <f t="shared" si="3"/>
        <v>48</v>
      </c>
      <c r="C49" s="1">
        <f>IFERROR(ABS(VLOOKUP(A49,Order!A:B,2,FALSE)-VLOOKUP(A48,Order!A:B,2,FALSE)),0)</f>
        <v>5</v>
      </c>
      <c r="D49">
        <f t="shared" si="4"/>
        <v>32</v>
      </c>
      <c r="E49" s="1">
        <f t="shared" si="5"/>
        <v>5</v>
      </c>
    </row>
    <row r="50" spans="1:5" x14ac:dyDescent="0.25">
      <c r="A50">
        <v>32</v>
      </c>
      <c r="B50">
        <f t="shared" si="3"/>
        <v>49</v>
      </c>
      <c r="C50" s="1">
        <f>IFERROR(ABS(VLOOKUP(A50,Order!A:B,2,FALSE)-VLOOKUP(A49,Order!A:B,2,FALSE)),0)</f>
        <v>22</v>
      </c>
      <c r="D50">
        <f t="shared" si="4"/>
        <v>15</v>
      </c>
      <c r="E50" s="1">
        <f t="shared" si="5"/>
        <v>15</v>
      </c>
    </row>
    <row r="51" spans="1:5" x14ac:dyDescent="0.25">
      <c r="A51">
        <v>7</v>
      </c>
      <c r="B51">
        <f t="shared" si="3"/>
        <v>50</v>
      </c>
      <c r="C51" s="1">
        <f>IFERROR(ABS(VLOOKUP(A51,Order!A:B,2,FALSE)-VLOOKUP(A50,Order!A:B,2,FALSE)),0)</f>
        <v>30</v>
      </c>
      <c r="D51">
        <f t="shared" si="4"/>
        <v>7</v>
      </c>
      <c r="E51" s="1">
        <f t="shared" si="5"/>
        <v>7</v>
      </c>
    </row>
    <row r="52" spans="1:5" x14ac:dyDescent="0.25">
      <c r="A52">
        <v>28</v>
      </c>
      <c r="B52">
        <f t="shared" si="3"/>
        <v>51</v>
      </c>
      <c r="C52" s="1">
        <f>IFERROR(ABS(VLOOKUP(A52,Order!A:B,2,FALSE)-VLOOKUP(A51,Order!A:B,2,FALSE)),0)</f>
        <v>1</v>
      </c>
      <c r="D52">
        <f t="shared" si="4"/>
        <v>36</v>
      </c>
      <c r="E52" s="1">
        <f t="shared" si="5"/>
        <v>1</v>
      </c>
    </row>
    <row r="53" spans="1:5" x14ac:dyDescent="0.25">
      <c r="A53">
        <v>11</v>
      </c>
      <c r="B53">
        <f t="shared" si="3"/>
        <v>52</v>
      </c>
      <c r="C53" s="1">
        <f>IFERROR(ABS(VLOOKUP(A53,Order!A:B,2,FALSE)-VLOOKUP(A52,Order!A:B,2,FALSE)),0)</f>
        <v>18</v>
      </c>
      <c r="D53">
        <f t="shared" si="4"/>
        <v>19</v>
      </c>
      <c r="E53" s="1">
        <f t="shared" si="5"/>
        <v>18</v>
      </c>
    </row>
    <row r="54" spans="1:5" x14ac:dyDescent="0.25">
      <c r="A54">
        <v>17</v>
      </c>
      <c r="B54">
        <f t="shared" si="3"/>
        <v>53</v>
      </c>
      <c r="C54" s="1">
        <f>IFERROR(ABS(VLOOKUP(A54,Order!A:B,2,FALSE)-VLOOKUP(A53,Order!A:B,2,FALSE)),0)</f>
        <v>6</v>
      </c>
      <c r="D54">
        <f t="shared" si="4"/>
        <v>31</v>
      </c>
      <c r="E54" s="1">
        <f t="shared" si="5"/>
        <v>6</v>
      </c>
    </row>
    <row r="55" spans="1:5" x14ac:dyDescent="0.25">
      <c r="A55">
        <v>36</v>
      </c>
      <c r="B55">
        <f t="shared" si="3"/>
        <v>54</v>
      </c>
      <c r="C55" s="1">
        <f>IFERROR(ABS(VLOOKUP(A55,Order!A:B,2,FALSE)-VLOOKUP(A54,Order!A:B,2,FALSE)),0)</f>
        <v>5</v>
      </c>
      <c r="D55">
        <f t="shared" si="4"/>
        <v>32</v>
      </c>
      <c r="E55" s="1">
        <f t="shared" si="5"/>
        <v>5</v>
      </c>
    </row>
    <row r="56" spans="1:5" x14ac:dyDescent="0.25">
      <c r="A56">
        <v>17</v>
      </c>
      <c r="B56">
        <f t="shared" si="3"/>
        <v>55</v>
      </c>
      <c r="C56" s="1">
        <f>IFERROR(ABS(VLOOKUP(A56,Order!A:B,2,FALSE)-VLOOKUP(A55,Order!A:B,2,FALSE)),0)</f>
        <v>5</v>
      </c>
      <c r="D56">
        <f t="shared" si="4"/>
        <v>32</v>
      </c>
      <c r="E56" s="1">
        <f t="shared" si="5"/>
        <v>5</v>
      </c>
    </row>
    <row r="57" spans="1:5" x14ac:dyDescent="0.25">
      <c r="A57">
        <v>0</v>
      </c>
      <c r="B57">
        <f t="shared" si="3"/>
        <v>56</v>
      </c>
      <c r="C57" s="1">
        <f>IFERROR(ABS(VLOOKUP(A57,Order!A:B,2,FALSE)-VLOOKUP(A56,Order!A:B,2,FALSE)),0)</f>
        <v>8</v>
      </c>
      <c r="D57">
        <f t="shared" si="4"/>
        <v>29</v>
      </c>
      <c r="E57" s="1">
        <f t="shared" si="5"/>
        <v>8</v>
      </c>
    </row>
    <row r="58" spans="1:5" x14ac:dyDescent="0.25">
      <c r="A58">
        <v>13</v>
      </c>
      <c r="B58">
        <f t="shared" si="3"/>
        <v>57</v>
      </c>
      <c r="C58" s="1">
        <f>IFERROR(ABS(VLOOKUP(A58,Order!A:B,2,FALSE)-VLOOKUP(A57,Order!A:B,2,FALSE)),0)</f>
        <v>12</v>
      </c>
      <c r="D58">
        <f t="shared" si="4"/>
        <v>25</v>
      </c>
      <c r="E58" s="1">
        <f t="shared" si="5"/>
        <v>12</v>
      </c>
    </row>
    <row r="59" spans="1:5" x14ac:dyDescent="0.25">
      <c r="A59">
        <v>31</v>
      </c>
      <c r="B59">
        <f t="shared" si="3"/>
        <v>58</v>
      </c>
      <c r="C59" s="1">
        <f>IFERROR(ABS(VLOOKUP(A59,Order!A:B,2,FALSE)-VLOOKUP(A58,Order!A:B,2,FALSE)),0)</f>
        <v>14</v>
      </c>
      <c r="D59">
        <f t="shared" si="4"/>
        <v>23</v>
      </c>
      <c r="E59" s="1">
        <f t="shared" si="5"/>
        <v>14</v>
      </c>
    </row>
    <row r="60" spans="1:5" x14ac:dyDescent="0.25">
      <c r="A60">
        <v>34</v>
      </c>
      <c r="B60">
        <f t="shared" si="3"/>
        <v>59</v>
      </c>
      <c r="C60" s="1">
        <f>IFERROR(ABS(VLOOKUP(A60,Order!A:B,2,FALSE)-VLOOKUP(A59,Order!A:B,2,FALSE)),0)</f>
        <v>17</v>
      </c>
      <c r="D60">
        <f t="shared" si="4"/>
        <v>20</v>
      </c>
      <c r="E60" s="1">
        <f t="shared" si="5"/>
        <v>17</v>
      </c>
    </row>
    <row r="61" spans="1:5" x14ac:dyDescent="0.25">
      <c r="A61">
        <v>26</v>
      </c>
      <c r="B61">
        <f t="shared" si="3"/>
        <v>60</v>
      </c>
      <c r="C61" s="1">
        <f>IFERROR(ABS(VLOOKUP(A61,Order!A:B,2,FALSE)-VLOOKUP(A60,Order!A:B,2,FALSE)),0)</f>
        <v>27</v>
      </c>
      <c r="D61">
        <f t="shared" si="4"/>
        <v>10</v>
      </c>
      <c r="E61" s="1">
        <f t="shared" si="5"/>
        <v>10</v>
      </c>
    </row>
    <row r="62" spans="1:5" x14ac:dyDescent="0.25">
      <c r="A62">
        <v>2</v>
      </c>
      <c r="B62">
        <f t="shared" si="3"/>
        <v>61</v>
      </c>
      <c r="C62" s="1">
        <f>IFERROR(ABS(VLOOKUP(A62,Order!A:B,2,FALSE)-VLOOKUP(A61,Order!A:B,2,FALSE)),0)</f>
        <v>30</v>
      </c>
      <c r="D62">
        <f t="shared" si="4"/>
        <v>7</v>
      </c>
      <c r="E62" s="1">
        <f t="shared" si="5"/>
        <v>7</v>
      </c>
    </row>
    <row r="63" spans="1:5" x14ac:dyDescent="0.25">
      <c r="A63">
        <v>3</v>
      </c>
      <c r="B63">
        <f t="shared" si="3"/>
        <v>62</v>
      </c>
      <c r="C63" s="1">
        <f>IFERROR(ABS(VLOOKUP(A63,Order!A:B,2,FALSE)-VLOOKUP(A62,Order!A:B,2,FALSE)),0)</f>
        <v>29</v>
      </c>
      <c r="D63">
        <f t="shared" si="4"/>
        <v>8</v>
      </c>
      <c r="E63" s="1">
        <f t="shared" si="5"/>
        <v>8</v>
      </c>
    </row>
    <row r="64" spans="1:5" x14ac:dyDescent="0.25">
      <c r="A64">
        <v>11</v>
      </c>
      <c r="B64">
        <f t="shared" si="3"/>
        <v>63</v>
      </c>
      <c r="C64" s="1">
        <f>IFERROR(ABS(VLOOKUP(A64,Order!A:B,2,FALSE)-VLOOKUP(A63,Order!A:B,2,FALSE)),0)</f>
        <v>21</v>
      </c>
      <c r="D64">
        <f t="shared" si="4"/>
        <v>16</v>
      </c>
      <c r="E64" s="1">
        <f t="shared" si="5"/>
        <v>16</v>
      </c>
    </row>
    <row r="65" spans="1:5" x14ac:dyDescent="0.25">
      <c r="A65">
        <v>35</v>
      </c>
      <c r="B65">
        <f t="shared" si="3"/>
        <v>64</v>
      </c>
      <c r="C65" s="1">
        <f>IFERROR(ABS(VLOOKUP(A65,Order!A:B,2,FALSE)-VLOOKUP(A64,Order!A:B,2,FALSE)),0)</f>
        <v>20</v>
      </c>
      <c r="D65">
        <f t="shared" si="4"/>
        <v>17</v>
      </c>
      <c r="E65" s="1">
        <f t="shared" si="5"/>
        <v>17</v>
      </c>
    </row>
    <row r="66" spans="1:5" x14ac:dyDescent="0.25">
      <c r="A66">
        <v>7</v>
      </c>
      <c r="B66">
        <f t="shared" ref="B66:B82" si="6">ROW()-1</f>
        <v>65</v>
      </c>
      <c r="C66" s="1">
        <f>IFERROR(ABS(VLOOKUP(A66,Order!A:B,2,FALSE)-VLOOKUP(A65,Order!A:B,2,FALSE)),0)</f>
        <v>3</v>
      </c>
      <c r="D66">
        <f t="shared" ref="D66:D97" si="7">IFERROR(37-C66,"")</f>
        <v>34</v>
      </c>
      <c r="E66" s="1">
        <f t="shared" ref="E66:E97" si="8">MIN(C66:D66)</f>
        <v>3</v>
      </c>
    </row>
    <row r="67" spans="1:5" x14ac:dyDescent="0.25">
      <c r="A67">
        <v>24</v>
      </c>
      <c r="B67">
        <f t="shared" si="6"/>
        <v>66</v>
      </c>
      <c r="C67" s="1">
        <f>IFERROR(ABS(VLOOKUP(A67,Order!A:B,2,FALSE)-VLOOKUP(A66,Order!A:B,2,FALSE)),0)</f>
        <v>11</v>
      </c>
      <c r="D67">
        <f t="shared" si="7"/>
        <v>26</v>
      </c>
      <c r="E67" s="1">
        <f t="shared" si="8"/>
        <v>11</v>
      </c>
    </row>
    <row r="68" spans="1:5" x14ac:dyDescent="0.25">
      <c r="A68">
        <v>25</v>
      </c>
      <c r="B68">
        <f t="shared" si="6"/>
        <v>67</v>
      </c>
      <c r="C68" s="1">
        <f>IFERROR(ABS(VLOOKUP(A68,Order!A:B,2,FALSE)-VLOOKUP(A67,Order!A:B,2,FALSE)),0)</f>
        <v>13</v>
      </c>
      <c r="D68">
        <f t="shared" si="7"/>
        <v>24</v>
      </c>
      <c r="E68" s="1">
        <f t="shared" si="8"/>
        <v>13</v>
      </c>
    </row>
    <row r="69" spans="1:5" x14ac:dyDescent="0.25">
      <c r="A69">
        <v>8</v>
      </c>
      <c r="B69">
        <f t="shared" si="6"/>
        <v>68</v>
      </c>
      <c r="C69" s="1">
        <f>IFERROR(ABS(VLOOKUP(A69,Order!A:B,2,FALSE)-VLOOKUP(A68,Order!A:B,2,FALSE)),0)</f>
        <v>9</v>
      </c>
      <c r="D69">
        <f t="shared" si="7"/>
        <v>28</v>
      </c>
      <c r="E69" s="1">
        <f t="shared" si="8"/>
        <v>9</v>
      </c>
    </row>
    <row r="70" spans="1:5" x14ac:dyDescent="0.25">
      <c r="A70">
        <v>0</v>
      </c>
      <c r="B70">
        <f t="shared" si="6"/>
        <v>69</v>
      </c>
      <c r="C70" s="1">
        <f>IFERROR(ABS(VLOOKUP(A70,Order!A:B,2,FALSE)-VLOOKUP(A69,Order!A:B,2,FALSE)),0)</f>
        <v>16</v>
      </c>
      <c r="D70">
        <f t="shared" si="7"/>
        <v>21</v>
      </c>
      <c r="E70" s="1">
        <f t="shared" si="8"/>
        <v>16</v>
      </c>
    </row>
    <row r="71" spans="1:5" x14ac:dyDescent="0.25">
      <c r="A71">
        <v>23</v>
      </c>
      <c r="B71">
        <f t="shared" si="6"/>
        <v>70</v>
      </c>
      <c r="C71" s="1">
        <f>IFERROR(ABS(VLOOKUP(A71,Order!A:B,2,FALSE)-VLOOKUP(A70,Order!A:B,2,FALSE)),0)</f>
        <v>17</v>
      </c>
      <c r="D71">
        <f t="shared" si="7"/>
        <v>20</v>
      </c>
      <c r="E71" s="1">
        <f t="shared" si="8"/>
        <v>17</v>
      </c>
    </row>
    <row r="72" spans="1:5" x14ac:dyDescent="0.25">
      <c r="A72">
        <v>14</v>
      </c>
      <c r="B72">
        <f t="shared" si="6"/>
        <v>71</v>
      </c>
      <c r="C72" s="1">
        <f>IFERROR(ABS(VLOOKUP(A72,Order!A:B,2,FALSE)-VLOOKUP(A71,Order!A:B,2,FALSE)),0)</f>
        <v>8</v>
      </c>
      <c r="D72">
        <f t="shared" si="7"/>
        <v>29</v>
      </c>
      <c r="E72" s="1">
        <f t="shared" si="8"/>
        <v>8</v>
      </c>
    </row>
    <row r="73" spans="1:5" x14ac:dyDescent="0.25">
      <c r="A73">
        <v>26</v>
      </c>
      <c r="B73">
        <f t="shared" si="6"/>
        <v>72</v>
      </c>
      <c r="C73" s="1">
        <f>IFERROR(ABS(VLOOKUP(A73,Order!A:B,2,FALSE)-VLOOKUP(A72,Order!A:B,2,FALSE)),0)</f>
        <v>11</v>
      </c>
      <c r="D73">
        <f t="shared" si="7"/>
        <v>26</v>
      </c>
      <c r="E73" s="1">
        <f t="shared" si="8"/>
        <v>11</v>
      </c>
    </row>
    <row r="74" spans="1:5" x14ac:dyDescent="0.25">
      <c r="A74">
        <v>24</v>
      </c>
      <c r="B74">
        <f t="shared" si="6"/>
        <v>73</v>
      </c>
      <c r="C74" s="1">
        <f>IFERROR(ABS(VLOOKUP(A74,Order!A:B,2,FALSE)-VLOOKUP(A73,Order!A:B,2,FALSE)),0)</f>
        <v>16</v>
      </c>
      <c r="D74">
        <f t="shared" si="7"/>
        <v>21</v>
      </c>
      <c r="E74" s="1">
        <f t="shared" si="8"/>
        <v>16</v>
      </c>
    </row>
    <row r="75" spans="1:5" x14ac:dyDescent="0.25">
      <c r="A75">
        <v>32</v>
      </c>
      <c r="B75">
        <f t="shared" si="6"/>
        <v>74</v>
      </c>
      <c r="C75" s="1">
        <f>IFERROR(ABS(VLOOKUP(A75,Order!A:B,2,FALSE)-VLOOKUP(A74,Order!A:B,2,FALSE)),0)</f>
        <v>19</v>
      </c>
      <c r="D75">
        <f t="shared" si="7"/>
        <v>18</v>
      </c>
      <c r="E75" s="1">
        <f t="shared" si="8"/>
        <v>18</v>
      </c>
    </row>
    <row r="76" spans="1:5" x14ac:dyDescent="0.25">
      <c r="A76">
        <v>19</v>
      </c>
      <c r="B76">
        <f t="shared" si="6"/>
        <v>75</v>
      </c>
      <c r="C76" s="1">
        <f>IFERROR(ABS(VLOOKUP(A76,Order!A:B,2,FALSE)-VLOOKUP(A75,Order!A:B,2,FALSE)),0)</f>
        <v>2</v>
      </c>
      <c r="D76">
        <f t="shared" si="7"/>
        <v>35</v>
      </c>
      <c r="E76" s="1">
        <f t="shared" si="8"/>
        <v>2</v>
      </c>
    </row>
    <row r="77" spans="1:5" x14ac:dyDescent="0.25">
      <c r="A77">
        <v>13</v>
      </c>
      <c r="B77">
        <f t="shared" si="6"/>
        <v>76</v>
      </c>
      <c r="C77" s="1">
        <f>IFERROR(ABS(VLOOKUP(A77,Order!A:B,2,FALSE)-VLOOKUP(A76,Order!A:B,2,FALSE)),0)</f>
        <v>9</v>
      </c>
      <c r="D77">
        <f t="shared" si="7"/>
        <v>28</v>
      </c>
      <c r="E77" s="1">
        <f t="shared" si="8"/>
        <v>9</v>
      </c>
    </row>
    <row r="78" spans="1:5" x14ac:dyDescent="0.25">
      <c r="A78">
        <v>5</v>
      </c>
      <c r="B78">
        <f t="shared" si="6"/>
        <v>77</v>
      </c>
      <c r="C78" s="1">
        <f>IFERROR(ABS(VLOOKUP(A78,Order!A:B,2,FALSE)-VLOOKUP(A77,Order!A:B,2,FALSE)),0)</f>
        <v>7</v>
      </c>
      <c r="D78">
        <f t="shared" si="7"/>
        <v>30</v>
      </c>
      <c r="E78" s="1">
        <f t="shared" si="8"/>
        <v>7</v>
      </c>
    </row>
    <row r="79" spans="1:5" x14ac:dyDescent="0.25">
      <c r="A79">
        <v>0</v>
      </c>
      <c r="B79">
        <f t="shared" si="6"/>
        <v>78</v>
      </c>
      <c r="C79" s="1">
        <f>IFERROR(ABS(VLOOKUP(A79,Order!A:B,2,FALSE)-VLOOKUP(A78,Order!A:B,2,FALSE)),0)</f>
        <v>19</v>
      </c>
      <c r="D79">
        <f t="shared" si="7"/>
        <v>18</v>
      </c>
      <c r="E79" s="1">
        <f t="shared" si="8"/>
        <v>18</v>
      </c>
    </row>
    <row r="80" spans="1:5" x14ac:dyDescent="0.25">
      <c r="A80">
        <v>17</v>
      </c>
      <c r="B80">
        <f t="shared" si="6"/>
        <v>79</v>
      </c>
      <c r="C80" s="1">
        <f>IFERROR(ABS(VLOOKUP(A80,Order!A:B,2,FALSE)-VLOOKUP(A79,Order!A:B,2,FALSE)),0)</f>
        <v>8</v>
      </c>
      <c r="D80">
        <f t="shared" si="7"/>
        <v>29</v>
      </c>
      <c r="E80" s="1">
        <f t="shared" si="8"/>
        <v>8</v>
      </c>
    </row>
    <row r="81" spans="1:5" x14ac:dyDescent="0.25">
      <c r="A81">
        <v>11</v>
      </c>
      <c r="B81">
        <f t="shared" si="6"/>
        <v>80</v>
      </c>
      <c r="C81" s="1">
        <f>IFERROR(ABS(VLOOKUP(A81,Order!A:B,2,FALSE)-VLOOKUP(A80,Order!A:B,2,FALSE)),0)</f>
        <v>6</v>
      </c>
      <c r="D81">
        <f t="shared" si="7"/>
        <v>31</v>
      </c>
      <c r="E81" s="1">
        <f t="shared" si="8"/>
        <v>6</v>
      </c>
    </row>
    <row r="82" spans="1:5" x14ac:dyDescent="0.25">
      <c r="A82">
        <v>25</v>
      </c>
      <c r="B82">
        <f t="shared" si="6"/>
        <v>81</v>
      </c>
      <c r="C82" s="1">
        <f>IFERROR(ABS(VLOOKUP(A82,Order!A:B,2,FALSE)-VLOOKUP(A81,Order!A:B,2,FALSE)),0)</f>
        <v>7</v>
      </c>
      <c r="D82">
        <f t="shared" si="7"/>
        <v>30</v>
      </c>
      <c r="E82" s="1">
        <f t="shared" si="8"/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C798-0B14-4887-ADBA-66EA8698020F}">
  <dimension ref="A1:Z33"/>
  <sheetViews>
    <sheetView topLeftCell="P1" workbookViewId="0">
      <selection activeCell="Z11" sqref="Z11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  <col min="26" max="26" width="11.5703125" customWidth="1"/>
  </cols>
  <sheetData>
    <row r="1" spans="1:26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15</v>
      </c>
      <c r="Z1" s="3" t="s">
        <v>7</v>
      </c>
    </row>
    <row r="2" spans="1:26" x14ac:dyDescent="0.25">
      <c r="A2">
        <v>29</v>
      </c>
      <c r="B2">
        <f t="shared" ref="B2:B33" si="0">ROW()-1</f>
        <v>1</v>
      </c>
      <c r="C2" s="1">
        <f>IFERROR(ABS(VLOOKUP(A2,Order!A:B,2,FALSE)-VLOOKUP(#REF!,Order!A:B,2,FALSE)),0)</f>
        <v>0</v>
      </c>
      <c r="D2">
        <f t="shared" ref="D2:D33" si="1">IFERROR(37-C2,"")</f>
        <v>37</v>
      </c>
      <c r="E2" s="1">
        <f t="shared" ref="E2:E33" si="2">MIN(C2:D2)</f>
        <v>0</v>
      </c>
      <c r="W2" s="3" t="s">
        <v>8</v>
      </c>
      <c r="X2" s="2" t="s">
        <v>11</v>
      </c>
      <c r="Z2" s="2" t="s">
        <v>19</v>
      </c>
    </row>
    <row r="3" spans="1:26" x14ac:dyDescent="0.25">
      <c r="A3">
        <v>32</v>
      </c>
      <c r="B3">
        <f t="shared" si="0"/>
        <v>2</v>
      </c>
      <c r="C3" s="1">
        <f>IFERROR(ABS(VLOOKUP(A3,Order!A:B,2,FALSE)-VLOOKUP(A2,Order!A:B,2,FALSE)),0)</f>
        <v>29</v>
      </c>
      <c r="D3">
        <f t="shared" si="1"/>
        <v>8</v>
      </c>
      <c r="E3" s="1">
        <f t="shared" si="2"/>
        <v>8</v>
      </c>
      <c r="Z3" s="2" t="s">
        <v>20</v>
      </c>
    </row>
    <row r="4" spans="1:26" x14ac:dyDescent="0.25">
      <c r="A4">
        <v>4</v>
      </c>
      <c r="B4">
        <f t="shared" si="0"/>
        <v>3</v>
      </c>
      <c r="C4" s="1">
        <f>IFERROR(ABS(VLOOKUP(A4,Order!A:B,2,FALSE)-VLOOKUP(A3,Order!A:B,2,FALSE)),0)</f>
        <v>3</v>
      </c>
      <c r="D4">
        <f t="shared" si="1"/>
        <v>34</v>
      </c>
      <c r="E4" s="1">
        <f t="shared" si="2"/>
        <v>3</v>
      </c>
      <c r="Z4" s="2" t="s">
        <v>10</v>
      </c>
    </row>
    <row r="5" spans="1:26" x14ac:dyDescent="0.25">
      <c r="A5">
        <v>30</v>
      </c>
      <c r="B5">
        <f t="shared" si="0"/>
        <v>4</v>
      </c>
      <c r="C5" s="1">
        <f>IFERROR(ABS(VLOOKUP(A5,Order!A:B,2,FALSE)-VLOOKUP(A4,Order!A:B,2,FALSE)),0)</f>
        <v>11</v>
      </c>
      <c r="D5">
        <f t="shared" si="1"/>
        <v>26</v>
      </c>
      <c r="E5" s="1">
        <f t="shared" si="2"/>
        <v>11</v>
      </c>
      <c r="Z5" s="5" t="s">
        <v>21</v>
      </c>
    </row>
    <row r="6" spans="1:26" x14ac:dyDescent="0.25">
      <c r="A6">
        <v>14</v>
      </c>
      <c r="B6">
        <f t="shared" si="0"/>
        <v>5</v>
      </c>
      <c r="C6" s="1">
        <f>IFERROR(ABS(VLOOKUP(A6,Order!A:B,2,FALSE)-VLOOKUP(A5,Order!A:B,2,FALSE)),0)</f>
        <v>10</v>
      </c>
      <c r="D6">
        <f t="shared" si="1"/>
        <v>27</v>
      </c>
      <c r="E6" s="1">
        <f t="shared" si="2"/>
        <v>10</v>
      </c>
      <c r="Z6" s="5" t="s">
        <v>22</v>
      </c>
    </row>
    <row r="7" spans="1:26" x14ac:dyDescent="0.25">
      <c r="A7">
        <v>7</v>
      </c>
      <c r="B7">
        <f t="shared" si="0"/>
        <v>6</v>
      </c>
      <c r="C7" s="1">
        <f>IFERROR(ABS(VLOOKUP(A7,Order!A:B,2,FALSE)-VLOOKUP(A6,Order!A:B,2,FALSE)),0)</f>
        <v>6</v>
      </c>
      <c r="D7">
        <f t="shared" si="1"/>
        <v>31</v>
      </c>
      <c r="E7" s="1">
        <f t="shared" si="2"/>
        <v>6</v>
      </c>
      <c r="Z7" s="5" t="s">
        <v>23</v>
      </c>
    </row>
    <row r="8" spans="1:26" x14ac:dyDescent="0.25">
      <c r="A8">
        <v>1</v>
      </c>
      <c r="B8">
        <f t="shared" si="0"/>
        <v>7</v>
      </c>
      <c r="C8" s="1">
        <f>IFERROR(ABS(VLOOKUP(A8,Order!A:B,2,FALSE)-VLOOKUP(A7,Order!A:B,2,FALSE)),0)</f>
        <v>8</v>
      </c>
      <c r="D8">
        <f t="shared" si="1"/>
        <v>29</v>
      </c>
      <c r="E8" s="1">
        <f t="shared" si="2"/>
        <v>8</v>
      </c>
      <c r="Z8" s="5" t="s">
        <v>24</v>
      </c>
    </row>
    <row r="9" spans="1:26" x14ac:dyDescent="0.25">
      <c r="A9">
        <v>29</v>
      </c>
      <c r="B9">
        <f t="shared" si="0"/>
        <v>8</v>
      </c>
      <c r="C9" s="1">
        <f>IFERROR(ABS(VLOOKUP(A9,Order!A:B,2,FALSE)-VLOOKUP(A8,Order!A:B,2,FALSE)),0)</f>
        <v>7</v>
      </c>
      <c r="D9">
        <f t="shared" si="1"/>
        <v>30</v>
      </c>
      <c r="E9" s="1">
        <f t="shared" si="2"/>
        <v>7</v>
      </c>
    </row>
    <row r="10" spans="1:26" x14ac:dyDescent="0.25">
      <c r="A10">
        <v>22</v>
      </c>
      <c r="B10">
        <f t="shared" si="0"/>
        <v>9</v>
      </c>
      <c r="C10" s="1">
        <f>IFERROR(ABS(VLOOKUP(A10,Order!A:B,2,FALSE)-VLOOKUP(A9,Order!A:B,2,FALSE)),0)</f>
        <v>2</v>
      </c>
      <c r="D10">
        <f t="shared" si="1"/>
        <v>35</v>
      </c>
      <c r="E10" s="1">
        <f t="shared" si="2"/>
        <v>2</v>
      </c>
    </row>
    <row r="11" spans="1:26" x14ac:dyDescent="0.25">
      <c r="A11">
        <v>11</v>
      </c>
      <c r="B11">
        <f t="shared" si="0"/>
        <v>10</v>
      </c>
      <c r="C11" s="1">
        <f>IFERROR(ABS(VLOOKUP(A11,Order!A:B,2,FALSE)-VLOOKUP(A10,Order!A:B,2,FALSE)),0)</f>
        <v>14</v>
      </c>
      <c r="D11">
        <f t="shared" si="1"/>
        <v>23</v>
      </c>
      <c r="E11" s="1">
        <f t="shared" si="2"/>
        <v>14</v>
      </c>
    </row>
    <row r="12" spans="1:26" x14ac:dyDescent="0.25">
      <c r="A12">
        <v>10</v>
      </c>
      <c r="B12">
        <f t="shared" si="0"/>
        <v>11</v>
      </c>
      <c r="C12" s="1">
        <f>IFERROR(ABS(VLOOKUP(A12,Order!A:B,2,FALSE)-VLOOKUP(A11,Order!A:B,2,FALSE)),0)</f>
        <v>4</v>
      </c>
      <c r="D12">
        <f t="shared" si="1"/>
        <v>33</v>
      </c>
      <c r="E12" s="1">
        <f t="shared" si="2"/>
        <v>4</v>
      </c>
    </row>
    <row r="13" spans="1:26" x14ac:dyDescent="0.25">
      <c r="A13">
        <v>4</v>
      </c>
      <c r="B13">
        <f t="shared" si="0"/>
        <v>12</v>
      </c>
      <c r="C13" s="1">
        <f>IFERROR(ABS(VLOOKUP(A13,Order!A:B,2,FALSE)-VLOOKUP(A12,Order!A:B,2,FALSE)),0)</f>
        <v>14</v>
      </c>
      <c r="D13">
        <f t="shared" si="1"/>
        <v>23</v>
      </c>
      <c r="E13" s="1">
        <f t="shared" si="2"/>
        <v>14</v>
      </c>
    </row>
    <row r="14" spans="1:26" x14ac:dyDescent="0.25">
      <c r="A14">
        <v>5</v>
      </c>
      <c r="B14">
        <f t="shared" si="0"/>
        <v>13</v>
      </c>
      <c r="C14" s="1">
        <f>IFERROR(ABS(VLOOKUP(A14,Order!A:B,2,FALSE)-VLOOKUP(A13,Order!A:B,2,FALSE)),0)</f>
        <v>15</v>
      </c>
      <c r="D14">
        <f t="shared" si="1"/>
        <v>22</v>
      </c>
      <c r="E14" s="1">
        <f t="shared" si="2"/>
        <v>15</v>
      </c>
    </row>
    <row r="15" spans="1:26" x14ac:dyDescent="0.25">
      <c r="A15">
        <v>27</v>
      </c>
      <c r="B15">
        <f t="shared" si="0"/>
        <v>14</v>
      </c>
      <c r="C15" s="1">
        <f>IFERROR(ABS(VLOOKUP(A15,Order!A:B,2,FALSE)-VLOOKUP(A14,Order!A:B,2,FALSE)),0)</f>
        <v>8</v>
      </c>
      <c r="D15">
        <f t="shared" si="1"/>
        <v>29</v>
      </c>
      <c r="E15" s="1">
        <f t="shared" si="2"/>
        <v>8</v>
      </c>
    </row>
    <row r="16" spans="1:26" x14ac:dyDescent="0.25">
      <c r="A16">
        <v>2</v>
      </c>
      <c r="B16">
        <f t="shared" si="0"/>
        <v>15</v>
      </c>
      <c r="C16" s="1">
        <f>IFERROR(ABS(VLOOKUP(A16,Order!A:B,2,FALSE)-VLOOKUP(A15,Order!A:B,2,FALSE)),0)</f>
        <v>5</v>
      </c>
      <c r="D16">
        <f t="shared" si="1"/>
        <v>32</v>
      </c>
      <c r="E16" s="1">
        <f t="shared" si="2"/>
        <v>5</v>
      </c>
    </row>
    <row r="17" spans="1:8" x14ac:dyDescent="0.25">
      <c r="A17">
        <v>7</v>
      </c>
      <c r="B17">
        <f t="shared" si="0"/>
        <v>16</v>
      </c>
      <c r="C17" s="1">
        <f>IFERROR(ABS(VLOOKUP(A17,Order!A:B,2,FALSE)-VLOOKUP(A16,Order!A:B,2,FALSE)),0)</f>
        <v>25</v>
      </c>
      <c r="D17">
        <f t="shared" si="1"/>
        <v>12</v>
      </c>
      <c r="E17" s="1">
        <f t="shared" si="2"/>
        <v>12</v>
      </c>
      <c r="H17">
        <f>COUNTIF(E:E,4)+COUNTIF(E:E,5)+COUNTIF(E:E,6)</f>
        <v>7</v>
      </c>
    </row>
    <row r="18" spans="1:8" x14ac:dyDescent="0.25">
      <c r="A18">
        <v>31</v>
      </c>
      <c r="B18">
        <f t="shared" si="0"/>
        <v>17</v>
      </c>
      <c r="C18" s="1">
        <f>IFERROR(ABS(VLOOKUP(A18,Order!A:B,2,FALSE)-VLOOKUP(A17,Order!A:B,2,FALSE)),0)</f>
        <v>5</v>
      </c>
      <c r="D18">
        <f t="shared" si="1"/>
        <v>32</v>
      </c>
      <c r="E18" s="1">
        <f t="shared" si="2"/>
        <v>5</v>
      </c>
    </row>
    <row r="19" spans="1:8" x14ac:dyDescent="0.25">
      <c r="A19">
        <v>8</v>
      </c>
      <c r="B19">
        <f t="shared" si="0"/>
        <v>18</v>
      </c>
      <c r="C19" s="1">
        <f>IFERROR(ABS(VLOOKUP(A19,Order!A:B,2,FALSE)-VLOOKUP(A18,Order!A:B,2,FALSE)),0)</f>
        <v>10</v>
      </c>
      <c r="D19">
        <f t="shared" si="1"/>
        <v>27</v>
      </c>
      <c r="E19" s="1">
        <f t="shared" si="2"/>
        <v>10</v>
      </c>
    </row>
    <row r="20" spans="1:8" x14ac:dyDescent="0.25">
      <c r="A20">
        <v>0</v>
      </c>
      <c r="B20">
        <f t="shared" si="0"/>
        <v>19</v>
      </c>
      <c r="C20" s="1">
        <f>IFERROR(ABS(VLOOKUP(A20,Order!A:B,2,FALSE)-VLOOKUP(A19,Order!A:B,2,FALSE)),0)</f>
        <v>16</v>
      </c>
      <c r="D20">
        <f t="shared" si="1"/>
        <v>21</v>
      </c>
      <c r="E20" s="1">
        <f t="shared" si="2"/>
        <v>16</v>
      </c>
    </row>
    <row r="21" spans="1:8" x14ac:dyDescent="0.25">
      <c r="A21">
        <v>4</v>
      </c>
      <c r="B21">
        <f t="shared" si="0"/>
        <v>20</v>
      </c>
      <c r="C21" s="1">
        <f>IFERROR(ABS(VLOOKUP(A21,Order!A:B,2,FALSE)-VLOOKUP(A20,Order!A:B,2,FALSE)),0)</f>
        <v>4</v>
      </c>
      <c r="D21">
        <f t="shared" si="1"/>
        <v>33</v>
      </c>
      <c r="E21" s="1">
        <f t="shared" si="2"/>
        <v>4</v>
      </c>
    </row>
    <row r="22" spans="1:8" x14ac:dyDescent="0.25">
      <c r="A22">
        <v>31</v>
      </c>
      <c r="B22">
        <f t="shared" si="0"/>
        <v>21</v>
      </c>
      <c r="C22" s="1">
        <f>IFERROR(ABS(VLOOKUP(A22,Order!A:B,2,FALSE)-VLOOKUP(A21,Order!A:B,2,FALSE)),0)</f>
        <v>22</v>
      </c>
      <c r="D22">
        <f t="shared" si="1"/>
        <v>15</v>
      </c>
      <c r="E22" s="1">
        <f t="shared" si="2"/>
        <v>15</v>
      </c>
    </row>
    <row r="23" spans="1:8" x14ac:dyDescent="0.25">
      <c r="A23">
        <v>31</v>
      </c>
      <c r="B23">
        <f t="shared" si="0"/>
        <v>22</v>
      </c>
      <c r="C23" s="1">
        <f>IFERROR(ABS(VLOOKUP(A23,Order!A:B,2,FALSE)-VLOOKUP(A22,Order!A:B,2,FALSE)),0)</f>
        <v>0</v>
      </c>
      <c r="D23">
        <f t="shared" si="1"/>
        <v>37</v>
      </c>
      <c r="E23" s="1">
        <f t="shared" si="2"/>
        <v>0</v>
      </c>
    </row>
    <row r="24" spans="1:8" x14ac:dyDescent="0.25">
      <c r="A24">
        <v>33</v>
      </c>
      <c r="B24">
        <f t="shared" si="0"/>
        <v>23</v>
      </c>
      <c r="C24" s="1">
        <f>IFERROR(ABS(VLOOKUP(A24,Order!A:B,2,FALSE)-VLOOKUP(A23,Order!A:B,2,FALSE)),0)</f>
        <v>4</v>
      </c>
      <c r="D24">
        <f t="shared" si="1"/>
        <v>33</v>
      </c>
      <c r="E24" s="1">
        <f t="shared" si="2"/>
        <v>4</v>
      </c>
    </row>
    <row r="25" spans="1:8" x14ac:dyDescent="0.25">
      <c r="A25">
        <v>29</v>
      </c>
      <c r="B25">
        <f t="shared" si="0"/>
        <v>24</v>
      </c>
      <c r="C25" s="1">
        <f>IFERROR(ABS(VLOOKUP(A25,Order!A:B,2,FALSE)-VLOOKUP(A24,Order!A:B,2,FALSE)),0)</f>
        <v>8</v>
      </c>
      <c r="D25">
        <f t="shared" si="1"/>
        <v>29</v>
      </c>
      <c r="E25" s="1">
        <f t="shared" si="2"/>
        <v>8</v>
      </c>
    </row>
    <row r="26" spans="1:8" x14ac:dyDescent="0.25">
      <c r="A26">
        <v>5</v>
      </c>
      <c r="B26">
        <f t="shared" si="0"/>
        <v>25</v>
      </c>
      <c r="C26" s="1">
        <f>IFERROR(ABS(VLOOKUP(A26,Order!A:B,2,FALSE)-VLOOKUP(A25,Order!A:B,2,FALSE)),0)</f>
        <v>11</v>
      </c>
      <c r="D26">
        <f t="shared" si="1"/>
        <v>26</v>
      </c>
      <c r="E26" s="1">
        <f t="shared" si="2"/>
        <v>11</v>
      </c>
    </row>
    <row r="27" spans="1:8" x14ac:dyDescent="0.25">
      <c r="A27">
        <v>24</v>
      </c>
      <c r="B27">
        <f t="shared" si="0"/>
        <v>26</v>
      </c>
      <c r="C27" s="1">
        <f>IFERROR(ABS(VLOOKUP(A27,Order!A:B,2,FALSE)-VLOOKUP(A26,Order!A:B,2,FALSE)),0)</f>
        <v>1</v>
      </c>
      <c r="D27">
        <f t="shared" si="1"/>
        <v>36</v>
      </c>
      <c r="E27" s="1">
        <f t="shared" si="2"/>
        <v>1</v>
      </c>
    </row>
    <row r="28" spans="1:8" x14ac:dyDescent="0.25">
      <c r="A28">
        <v>10</v>
      </c>
      <c r="B28">
        <f t="shared" si="0"/>
        <v>27</v>
      </c>
      <c r="C28" s="1">
        <f>IFERROR(ABS(VLOOKUP(A28,Order!A:B,2,FALSE)-VLOOKUP(A27,Order!A:B,2,FALSE)),0)</f>
        <v>2</v>
      </c>
      <c r="D28">
        <f t="shared" si="1"/>
        <v>35</v>
      </c>
      <c r="E28" s="1">
        <f t="shared" si="2"/>
        <v>2</v>
      </c>
    </row>
    <row r="29" spans="1:8" x14ac:dyDescent="0.25">
      <c r="A29">
        <v>14</v>
      </c>
      <c r="B29">
        <f t="shared" si="0"/>
        <v>28</v>
      </c>
      <c r="C29" s="1">
        <f>IFERROR(ABS(VLOOKUP(A29,Order!A:B,2,FALSE)-VLOOKUP(A28,Order!A:B,2,FALSE)),0)</f>
        <v>7</v>
      </c>
      <c r="D29">
        <f t="shared" si="1"/>
        <v>30</v>
      </c>
      <c r="E29" s="1">
        <f t="shared" si="2"/>
        <v>7</v>
      </c>
    </row>
    <row r="30" spans="1:8" x14ac:dyDescent="0.25">
      <c r="A30">
        <v>7</v>
      </c>
      <c r="B30">
        <f t="shared" si="0"/>
        <v>29</v>
      </c>
      <c r="C30" s="1">
        <f>IFERROR(ABS(VLOOKUP(A30,Order!A:B,2,FALSE)-VLOOKUP(A29,Order!A:B,2,FALSE)),0)</f>
        <v>6</v>
      </c>
      <c r="D30">
        <f t="shared" si="1"/>
        <v>31</v>
      </c>
      <c r="E30" s="1">
        <f t="shared" si="2"/>
        <v>6</v>
      </c>
    </row>
    <row r="31" spans="1:8" x14ac:dyDescent="0.25">
      <c r="A31">
        <v>33</v>
      </c>
      <c r="B31">
        <f t="shared" si="0"/>
        <v>30</v>
      </c>
      <c r="C31" s="1">
        <f>IFERROR(ABS(VLOOKUP(A31,Order!A:B,2,FALSE)-VLOOKUP(A30,Order!A:B,2,FALSE)),0)</f>
        <v>9</v>
      </c>
      <c r="D31">
        <f t="shared" si="1"/>
        <v>28</v>
      </c>
      <c r="E31" s="1">
        <f t="shared" si="2"/>
        <v>9</v>
      </c>
    </row>
    <row r="32" spans="1:8" x14ac:dyDescent="0.25">
      <c r="A32">
        <v>32</v>
      </c>
      <c r="B32">
        <f t="shared" si="0"/>
        <v>31</v>
      </c>
      <c r="C32" s="1">
        <f>IFERROR(ABS(VLOOKUP(A32,Order!A:B,2,FALSE)-VLOOKUP(A31,Order!A:B,2,FALSE)),0)</f>
        <v>21</v>
      </c>
      <c r="D32">
        <f t="shared" si="1"/>
        <v>16</v>
      </c>
      <c r="E32" s="1">
        <f t="shared" si="2"/>
        <v>16</v>
      </c>
    </row>
    <row r="33" spans="1:5" x14ac:dyDescent="0.25">
      <c r="A33">
        <v>32</v>
      </c>
      <c r="B33">
        <f t="shared" si="0"/>
        <v>32</v>
      </c>
      <c r="C33" s="1">
        <f>IFERROR(ABS(VLOOKUP(A33,Order!A:B,2,FALSE)-VLOOKUP(A32,Order!A:B,2,FALSE)),0)</f>
        <v>0</v>
      </c>
      <c r="D33">
        <f t="shared" si="1"/>
        <v>37</v>
      </c>
      <c r="E33" s="1">
        <f t="shared" si="2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6321-8102-4999-8716-B049F78E9942}">
  <dimension ref="A1:X50"/>
  <sheetViews>
    <sheetView topLeftCell="A34" workbookViewId="0">
      <selection activeCell="E54" sqref="E54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  <col min="24" max="24" width="11.570312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9</v>
      </c>
    </row>
    <row r="2" spans="1:24" x14ac:dyDescent="0.25">
      <c r="A2">
        <v>4</v>
      </c>
      <c r="B2">
        <f t="shared" ref="B2:B33" si="0">ROW()-1</f>
        <v>1</v>
      </c>
      <c r="C2" s="1">
        <f>IFERROR(ABS(VLOOKUP(A2,Order!A:B,2,FALSE)-VLOOKUP(A1,Order!A:B,2,FALSE)),0)</f>
        <v>0</v>
      </c>
      <c r="D2">
        <f t="shared" ref="D2:D16" si="1">IF(C2=0,0,37-C2)</f>
        <v>0</v>
      </c>
      <c r="E2" s="1">
        <f>MIN(C2:D2)</f>
        <v>0</v>
      </c>
      <c r="F2" t="str" cm="1">
        <f t="array" ref="F2">IFERROR(LARGE(IF(A$1:A2=Table13456[[#This Row],[Pattern]],B$1:B2),2),"None")</f>
        <v>None</v>
      </c>
      <c r="W2" s="3" t="s">
        <v>7</v>
      </c>
      <c r="X2" s="2" t="s">
        <v>10</v>
      </c>
    </row>
    <row r="3" spans="1:24" x14ac:dyDescent="0.25">
      <c r="A3">
        <v>6</v>
      </c>
      <c r="B3">
        <f t="shared" si="0"/>
        <v>2</v>
      </c>
      <c r="C3" s="1">
        <f>IFERROR(ABS(VLOOKUP(A3,Order!A:B,2,FALSE)-VLOOKUP(A2,Order!A:B,2,FALSE)),0)</f>
        <v>6</v>
      </c>
      <c r="D3">
        <f t="shared" si="1"/>
        <v>31</v>
      </c>
      <c r="E3" s="1">
        <f t="shared" ref="E3:E13" si="2">MIN(C3:D3)</f>
        <v>6</v>
      </c>
      <c r="F3" t="str" cm="1">
        <f t="array" ref="F3">IFERROR(LARGE(IF(A$1:A3=Table13456[[#This Row],[Pattern]],B$1:B3),2),"None")</f>
        <v>None</v>
      </c>
      <c r="W3" s="3" t="s">
        <v>17</v>
      </c>
      <c r="X3" s="2" t="s">
        <v>18</v>
      </c>
    </row>
    <row r="4" spans="1:24" x14ac:dyDescent="0.25">
      <c r="A4">
        <v>4</v>
      </c>
      <c r="B4">
        <f t="shared" si="0"/>
        <v>3</v>
      </c>
      <c r="C4" s="1">
        <f>IFERROR(ABS(VLOOKUP(A4,Order!A:B,2,FALSE)-VLOOKUP(A3,Order!A:B,2,FALSE)),0)</f>
        <v>6</v>
      </c>
      <c r="D4">
        <f t="shared" si="1"/>
        <v>31</v>
      </c>
      <c r="E4" s="1">
        <f t="shared" si="2"/>
        <v>6</v>
      </c>
      <c r="F4" cm="1">
        <f t="array" ref="F4">IFERROR(LARGE(IF(A$1:A4=Table13456[[#This Row],[Pattern]],B$1:B4),2),"None")</f>
        <v>1</v>
      </c>
      <c r="W4" s="3" t="s">
        <v>8</v>
      </c>
      <c r="X4" s="2" t="s">
        <v>11</v>
      </c>
    </row>
    <row r="5" spans="1:24" x14ac:dyDescent="0.25">
      <c r="A5">
        <v>14</v>
      </c>
      <c r="B5">
        <f t="shared" si="0"/>
        <v>4</v>
      </c>
      <c r="C5" s="1">
        <f>IFERROR(ABS(VLOOKUP(A5,Order!A:B,2,FALSE)-VLOOKUP(A4,Order!A:B,2,FALSE)),0)</f>
        <v>21</v>
      </c>
      <c r="D5">
        <f t="shared" si="1"/>
        <v>16</v>
      </c>
      <c r="E5" s="1">
        <f t="shared" si="2"/>
        <v>16</v>
      </c>
      <c r="F5" t="str" cm="1">
        <f t="array" ref="F5">IFERROR(LARGE(IF(A$1:A5=Table13456[[#This Row],[Pattern]],B$1:B5),2),"None")</f>
        <v>None</v>
      </c>
    </row>
    <row r="6" spans="1:24" x14ac:dyDescent="0.25">
      <c r="A6">
        <v>15</v>
      </c>
      <c r="B6">
        <f t="shared" si="0"/>
        <v>5</v>
      </c>
      <c r="C6" s="1">
        <f>IFERROR(ABS(VLOOKUP(A6,Order!A:B,2,FALSE)-VLOOKUP(A5,Order!A:B,2,FALSE)),0)</f>
        <v>23</v>
      </c>
      <c r="D6">
        <f t="shared" si="1"/>
        <v>14</v>
      </c>
      <c r="E6" s="1">
        <f t="shared" si="2"/>
        <v>14</v>
      </c>
      <c r="F6" t="str" cm="1">
        <f t="array" ref="F6">IFERROR(LARGE(IF(A$1:A6=Table13456[[#This Row],[Pattern]],B$1:B6),2),"None")</f>
        <v>None</v>
      </c>
    </row>
    <row r="7" spans="1:24" x14ac:dyDescent="0.25">
      <c r="A7">
        <v>24</v>
      </c>
      <c r="B7">
        <f t="shared" si="0"/>
        <v>6</v>
      </c>
      <c r="C7" s="1">
        <f>IFERROR(ABS(VLOOKUP(A7,Order!A:B,2,FALSE)-VLOOKUP(A6,Order!A:B,2,FALSE)),0)</f>
        <v>18</v>
      </c>
      <c r="D7">
        <f t="shared" si="1"/>
        <v>19</v>
      </c>
      <c r="E7" s="1">
        <f t="shared" si="2"/>
        <v>18</v>
      </c>
      <c r="F7" t="str" cm="1">
        <f t="array" ref="F7">IFERROR(LARGE(IF(A$1:A7=Table13456[[#This Row],[Pattern]],B$1:B7),2),"None")</f>
        <v>None</v>
      </c>
    </row>
    <row r="8" spans="1:24" x14ac:dyDescent="0.25">
      <c r="A8">
        <v>18</v>
      </c>
      <c r="B8">
        <f t="shared" si="0"/>
        <v>7</v>
      </c>
      <c r="C8" s="1">
        <f>IFERROR(ABS(VLOOKUP(A8,Order!A:B,2,FALSE)-VLOOKUP(A7,Order!A:B,2,FALSE)),0)</f>
        <v>9</v>
      </c>
      <c r="D8">
        <f t="shared" si="1"/>
        <v>28</v>
      </c>
      <c r="E8" s="1">
        <f t="shared" si="2"/>
        <v>9</v>
      </c>
      <c r="F8" t="str" cm="1">
        <f t="array" ref="F8">IFERROR(LARGE(IF(A$1:A8=Table13456[[#This Row],[Pattern]],B$1:B8),2),"None")</f>
        <v>None</v>
      </c>
    </row>
    <row r="9" spans="1:24" x14ac:dyDescent="0.25">
      <c r="A9">
        <v>25</v>
      </c>
      <c r="B9">
        <f t="shared" si="0"/>
        <v>8</v>
      </c>
      <c r="C9" s="1">
        <f>IFERROR(ABS(VLOOKUP(A9,Order!A:B,2,FALSE)-VLOOKUP(A8,Order!A:B,2,FALSE)),0)</f>
        <v>22</v>
      </c>
      <c r="D9">
        <f t="shared" si="1"/>
        <v>15</v>
      </c>
      <c r="E9" s="1">
        <f t="shared" si="2"/>
        <v>15</v>
      </c>
      <c r="F9" t="str" cm="1">
        <f t="array" ref="F9">IFERROR(LARGE(IF(A$1:A9=Table13456[[#This Row],[Pattern]],B$1:B9),2),"None")</f>
        <v>None</v>
      </c>
    </row>
    <row r="10" spans="1:24" x14ac:dyDescent="0.25">
      <c r="A10">
        <v>32</v>
      </c>
      <c r="B10">
        <f t="shared" si="0"/>
        <v>9</v>
      </c>
      <c r="C10" s="1">
        <f>IFERROR(ABS(VLOOKUP(A10,Order!A:B,2,FALSE)-VLOOKUP(A9,Order!A:B,2,FALSE)),0)</f>
        <v>6</v>
      </c>
      <c r="D10">
        <f t="shared" si="1"/>
        <v>31</v>
      </c>
      <c r="E10" s="1">
        <f t="shared" si="2"/>
        <v>6</v>
      </c>
      <c r="F10" t="str" cm="1">
        <f t="array" ref="F10">IFERROR(LARGE(IF(A$1:A10=Table13456[[#This Row],[Pattern]],B$1:B10),2),"None")</f>
        <v>None</v>
      </c>
    </row>
    <row r="11" spans="1:24" x14ac:dyDescent="0.25">
      <c r="A11">
        <v>21</v>
      </c>
      <c r="B11">
        <f t="shared" si="0"/>
        <v>10</v>
      </c>
      <c r="C11" s="1">
        <f>IFERROR(ABS(VLOOKUP(A11,Order!A:B,2,FALSE)-VLOOKUP(A10,Order!A:B,2,FALSE)),0)</f>
        <v>4</v>
      </c>
      <c r="D11">
        <f t="shared" si="1"/>
        <v>33</v>
      </c>
      <c r="E11" s="1">
        <f t="shared" si="2"/>
        <v>4</v>
      </c>
      <c r="F11" t="str" cm="1">
        <f t="array" ref="F11">IFERROR(LARGE(IF(A$1:A11=Table13456[[#This Row],[Pattern]],B$1:B11),2),"None")</f>
        <v>None</v>
      </c>
    </row>
    <row r="12" spans="1:24" x14ac:dyDescent="0.25">
      <c r="A12">
        <v>2</v>
      </c>
      <c r="B12">
        <f t="shared" si="0"/>
        <v>11</v>
      </c>
      <c r="C12" s="1">
        <f>IFERROR(ABS(VLOOKUP(A12,Order!A:B,2,FALSE)-VLOOKUP(A11,Order!A:B,2,FALSE)),0)</f>
        <v>1</v>
      </c>
      <c r="D12">
        <f t="shared" si="1"/>
        <v>36</v>
      </c>
      <c r="E12" s="1">
        <f t="shared" si="2"/>
        <v>1</v>
      </c>
      <c r="F12" t="str" cm="1">
        <f t="array" ref="F12">IFERROR(LARGE(IF(A$1:A12=Table13456[[#This Row],[Pattern]],B$1:B12),2),"None")</f>
        <v>None</v>
      </c>
    </row>
    <row r="13" spans="1:24" x14ac:dyDescent="0.25">
      <c r="A13">
        <v>2</v>
      </c>
      <c r="B13">
        <f t="shared" si="0"/>
        <v>12</v>
      </c>
      <c r="C13" s="1">
        <f>IFERROR(ABS(VLOOKUP(A13,Order!A:B,2,FALSE)-VLOOKUP(A12,Order!A:B,2,FALSE)),0)</f>
        <v>0</v>
      </c>
      <c r="D13">
        <f t="shared" si="1"/>
        <v>0</v>
      </c>
      <c r="E13" s="1">
        <f t="shared" si="2"/>
        <v>0</v>
      </c>
      <c r="F13" cm="1">
        <f t="array" ref="F13">IFERROR(LARGE(IF(A$1:A13=Table13456[[#This Row],[Pattern]],B$1:B13),2),"None")</f>
        <v>11</v>
      </c>
    </row>
    <row r="14" spans="1:24" x14ac:dyDescent="0.25">
      <c r="A14">
        <v>22</v>
      </c>
      <c r="B14">
        <f t="shared" si="0"/>
        <v>13</v>
      </c>
      <c r="C14" s="1">
        <f>IFERROR(ABS(VLOOKUP(A14,Order!A:B,2,FALSE)-VLOOKUP(A13,Order!A:B,2,FALSE)),0)</f>
        <v>22</v>
      </c>
      <c r="D14">
        <f t="shared" si="1"/>
        <v>15</v>
      </c>
      <c r="E14" s="1">
        <f t="shared" ref="E14:E50" si="3">MIN(C14:D14)</f>
        <v>15</v>
      </c>
      <c r="F14" t="str" cm="1">
        <f t="array" ref="F14">IFERROR(LARGE(IF(A$1:A14=Table13456[[#This Row],[Pattern]],B$1:B14),2),"None")</f>
        <v>None</v>
      </c>
    </row>
    <row r="15" spans="1:24" x14ac:dyDescent="0.25">
      <c r="A15">
        <v>26</v>
      </c>
      <c r="B15">
        <f t="shared" si="0"/>
        <v>14</v>
      </c>
      <c r="C15" s="1">
        <f>IFERROR(ABS(VLOOKUP(A15,Order!A:B,2,FALSE)-VLOOKUP(A14,Order!A:B,2,FALSE)),0)</f>
        <v>8</v>
      </c>
      <c r="D15">
        <f t="shared" si="1"/>
        <v>29</v>
      </c>
      <c r="E15" s="1">
        <f t="shared" si="3"/>
        <v>8</v>
      </c>
      <c r="F15" t="str" cm="1">
        <f t="array" ref="F15">IFERROR(LARGE(IF(A$1:A15=Table13456[[#This Row],[Pattern]],B$1:B15),2),"None")</f>
        <v>None</v>
      </c>
    </row>
    <row r="16" spans="1:24" x14ac:dyDescent="0.25">
      <c r="A16">
        <v>28</v>
      </c>
      <c r="B16">
        <f t="shared" si="0"/>
        <v>15</v>
      </c>
      <c r="C16" s="1">
        <f>IFERROR(ABS(VLOOKUP(A16,Order!A:B,2,FALSE)-VLOOKUP(A15,Order!A:B,2,FALSE)),0)</f>
        <v>4</v>
      </c>
      <c r="D16">
        <f t="shared" si="1"/>
        <v>33</v>
      </c>
      <c r="E16" s="1">
        <f t="shared" si="3"/>
        <v>4</v>
      </c>
      <c r="F16" t="str" cm="1">
        <f t="array" ref="F16">IFERROR(LARGE(IF(A$1:A16=Table13456[[#This Row],[Pattern]],B$1:B16),2),"None")</f>
        <v>None</v>
      </c>
    </row>
    <row r="17" spans="1:8" x14ac:dyDescent="0.25">
      <c r="A17">
        <v>22</v>
      </c>
      <c r="B17">
        <f t="shared" si="0"/>
        <v>16</v>
      </c>
      <c r="C17" s="1">
        <f>IFERROR(ABS(VLOOKUP(A17,Order!A:B,2,FALSE)-VLOOKUP(A16,Order!A:B,2,FALSE)),0)</f>
        <v>4</v>
      </c>
      <c r="D17" s="1">
        <f t="shared" ref="D17:D50" si="4">IF(C17=0,0,37-C17)</f>
        <v>33</v>
      </c>
      <c r="E17" s="1">
        <f t="shared" si="3"/>
        <v>4</v>
      </c>
      <c r="F17" s="1" cm="1">
        <f t="array" ref="F17">IFERROR(LARGE(IF(A$1:A17=Table13456[[#This Row],[Pattern]],B$1:B17),2),"None")</f>
        <v>13</v>
      </c>
      <c r="H17">
        <f>COUNTIF(E:E,4)+COUNTIF(E:E,5)+COUNTIF(E:E,6)</f>
        <v>9</v>
      </c>
    </row>
    <row r="18" spans="1:8" x14ac:dyDescent="0.25">
      <c r="A18">
        <v>36</v>
      </c>
      <c r="B18">
        <f t="shared" si="0"/>
        <v>17</v>
      </c>
      <c r="C18" s="1">
        <f>IFERROR(ABS(VLOOKUP(A18,Order!A:B,2,FALSE)-VLOOKUP(A17,Order!A:B,2,FALSE)),0)</f>
        <v>15</v>
      </c>
      <c r="D18" s="1">
        <f t="shared" si="4"/>
        <v>22</v>
      </c>
      <c r="E18" s="1">
        <f t="shared" si="3"/>
        <v>15</v>
      </c>
      <c r="F18" s="1" t="str" cm="1">
        <f t="array" ref="F18">IFERROR(LARGE(IF(A$1:A18=Table13456[[#This Row],[Pattern]],B$1:B18),2),"None")</f>
        <v>None</v>
      </c>
    </row>
    <row r="19" spans="1:8" x14ac:dyDescent="0.25">
      <c r="A19">
        <v>29</v>
      </c>
      <c r="B19">
        <f t="shared" si="0"/>
        <v>18</v>
      </c>
      <c r="C19" s="1">
        <f>IFERROR(ABS(VLOOKUP(A19,Order!A:B,2,FALSE)-VLOOKUP(A18,Order!A:B,2,FALSE)),0)</f>
        <v>17</v>
      </c>
      <c r="D19" s="1">
        <f t="shared" si="4"/>
        <v>20</v>
      </c>
      <c r="E19" s="1">
        <f t="shared" si="3"/>
        <v>17</v>
      </c>
      <c r="F19" s="1" t="str" cm="1">
        <f t="array" ref="F19">IFERROR(LARGE(IF(A$1:A19=Table13456[[#This Row],[Pattern]],B$1:B19),2),"None")</f>
        <v>None</v>
      </c>
    </row>
    <row r="20" spans="1:8" x14ac:dyDescent="0.25">
      <c r="A20">
        <v>13</v>
      </c>
      <c r="B20">
        <f t="shared" si="0"/>
        <v>19</v>
      </c>
      <c r="C20" s="1">
        <f>IFERROR(ABS(VLOOKUP(A20,Order!A:B,2,FALSE)-VLOOKUP(A19,Order!A:B,2,FALSE)),0)</f>
        <v>18</v>
      </c>
      <c r="D20" s="1">
        <f t="shared" si="4"/>
        <v>19</v>
      </c>
      <c r="E20" s="1">
        <f t="shared" si="3"/>
        <v>18</v>
      </c>
      <c r="F20" s="1" t="str" cm="1">
        <f t="array" ref="F20">IFERROR(LARGE(IF(A$1:A20=Table13456[[#This Row],[Pattern]],B$1:B20),2),"None")</f>
        <v>None</v>
      </c>
    </row>
    <row r="21" spans="1:8" x14ac:dyDescent="0.25">
      <c r="A21">
        <v>14</v>
      </c>
      <c r="B21">
        <f t="shared" si="0"/>
        <v>20</v>
      </c>
      <c r="C21" s="1">
        <f>IFERROR(ABS(VLOOKUP(A21,Order!A:B,2,FALSE)-VLOOKUP(A20,Order!A:B,2,FALSE)),0)</f>
        <v>13</v>
      </c>
      <c r="D21" s="1">
        <f t="shared" si="4"/>
        <v>24</v>
      </c>
      <c r="E21" s="1">
        <f t="shared" si="3"/>
        <v>13</v>
      </c>
      <c r="F21" s="1" cm="1">
        <f t="array" ref="F21">IFERROR(LARGE(IF(A$1:A21=Table13456[[#This Row],[Pattern]],B$1:B21),2),"None")</f>
        <v>4</v>
      </c>
    </row>
    <row r="22" spans="1:8" x14ac:dyDescent="0.25">
      <c r="A22">
        <v>3</v>
      </c>
      <c r="B22">
        <f t="shared" si="0"/>
        <v>21</v>
      </c>
      <c r="C22" s="1">
        <f>IFERROR(ABS(VLOOKUP(A22,Order!A:B,2,FALSE)-VLOOKUP(A21,Order!A:B,2,FALSE)),0)</f>
        <v>10</v>
      </c>
      <c r="D22" s="1">
        <f t="shared" si="4"/>
        <v>27</v>
      </c>
      <c r="E22" s="1">
        <f t="shared" si="3"/>
        <v>10</v>
      </c>
      <c r="F22" s="1" t="str" cm="1">
        <f t="array" ref="F22">IFERROR(LARGE(IF(A$1:A22=Table13456[[#This Row],[Pattern]],B$1:B22),2),"None")</f>
        <v>None</v>
      </c>
    </row>
    <row r="23" spans="1:8" x14ac:dyDescent="0.25">
      <c r="A23">
        <v>3</v>
      </c>
      <c r="B23">
        <f t="shared" si="0"/>
        <v>22</v>
      </c>
      <c r="C23" s="1">
        <f>IFERROR(ABS(VLOOKUP(A23,Order!A:B,2,FALSE)-VLOOKUP(A22,Order!A:B,2,FALSE)),0)</f>
        <v>0</v>
      </c>
      <c r="D23" s="1">
        <f t="shared" si="4"/>
        <v>0</v>
      </c>
      <c r="E23" s="1">
        <f t="shared" si="3"/>
        <v>0</v>
      </c>
      <c r="F23" s="1" cm="1">
        <f t="array" ref="F23">IFERROR(LARGE(IF(A$1:A23=Table13456[[#This Row],[Pattern]],B$1:B23),2),"None")</f>
        <v>21</v>
      </c>
    </row>
    <row r="24" spans="1:8" x14ac:dyDescent="0.25">
      <c r="A24">
        <v>24</v>
      </c>
      <c r="B24">
        <f t="shared" si="0"/>
        <v>23</v>
      </c>
      <c r="C24" s="1">
        <f>IFERROR(ABS(VLOOKUP(A24,Order!A:B,2,FALSE)-VLOOKUP(A23,Order!A:B,2,FALSE)),0)</f>
        <v>15</v>
      </c>
      <c r="D24" s="1">
        <f t="shared" si="4"/>
        <v>22</v>
      </c>
      <c r="E24" s="1">
        <f t="shared" si="3"/>
        <v>15</v>
      </c>
      <c r="F24" s="1" cm="1">
        <f t="array" ref="F24">IFERROR(LARGE(IF(A$1:A24=Table13456[[#This Row],[Pattern]],B$1:B24),2),"None")</f>
        <v>6</v>
      </c>
    </row>
    <row r="25" spans="1:8" x14ac:dyDescent="0.25">
      <c r="A25">
        <v>33</v>
      </c>
      <c r="B25">
        <f t="shared" si="0"/>
        <v>24</v>
      </c>
      <c r="C25" s="1">
        <f>IFERROR(ABS(VLOOKUP(A25,Order!A:B,2,FALSE)-VLOOKUP(A24,Order!A:B,2,FALSE)),0)</f>
        <v>2</v>
      </c>
      <c r="D25" s="1">
        <f t="shared" si="4"/>
        <v>35</v>
      </c>
      <c r="E25" s="1">
        <f t="shared" si="3"/>
        <v>2</v>
      </c>
      <c r="F25" s="1" t="str" cm="1">
        <f t="array" ref="F25">IFERROR(LARGE(IF(A$1:A25=Table13456[[#This Row],[Pattern]],B$1:B25),2),"None")</f>
        <v>None</v>
      </c>
    </row>
    <row r="26" spans="1:8" x14ac:dyDescent="0.25">
      <c r="A26">
        <v>11</v>
      </c>
      <c r="B26">
        <f t="shared" si="0"/>
        <v>25</v>
      </c>
      <c r="C26" s="1">
        <f>IFERROR(ABS(VLOOKUP(A26,Order!A:B,2,FALSE)-VLOOKUP(A25,Order!A:B,2,FALSE)),0)</f>
        <v>8</v>
      </c>
      <c r="D26" s="1">
        <f t="shared" si="4"/>
        <v>29</v>
      </c>
      <c r="E26" s="1">
        <f t="shared" si="3"/>
        <v>8</v>
      </c>
      <c r="F26" s="1" t="str" cm="1">
        <f t="array" ref="F26">IFERROR(LARGE(IF(A$1:A26=Table13456[[#This Row],[Pattern]],B$1:B26),2),"None")</f>
        <v>None</v>
      </c>
    </row>
    <row r="27" spans="1:8" x14ac:dyDescent="0.25">
      <c r="A27">
        <v>35</v>
      </c>
      <c r="B27">
        <f t="shared" si="0"/>
        <v>26</v>
      </c>
      <c r="C27" s="1">
        <f>IFERROR(ABS(VLOOKUP(A27,Order!A:B,2,FALSE)-VLOOKUP(A26,Order!A:B,2,FALSE)),0)</f>
        <v>20</v>
      </c>
      <c r="D27" s="1">
        <f t="shared" si="4"/>
        <v>17</v>
      </c>
      <c r="E27" s="1">
        <f t="shared" si="3"/>
        <v>17</v>
      </c>
      <c r="F27" s="1" t="str" cm="1">
        <f t="array" ref="F27">IFERROR(LARGE(IF(A$1:A27=Table13456[[#This Row],[Pattern]],B$1:B27),2),"None")</f>
        <v>None</v>
      </c>
    </row>
    <row r="28" spans="1:8" x14ac:dyDescent="0.25">
      <c r="A28">
        <v>12</v>
      </c>
      <c r="B28">
        <f t="shared" si="0"/>
        <v>27</v>
      </c>
      <c r="C28" s="1">
        <f>IFERROR(ABS(VLOOKUP(A28,Order!A:B,2,FALSE)-VLOOKUP(A27,Order!A:B,2,FALSE)),0)</f>
        <v>1</v>
      </c>
      <c r="D28" s="1">
        <f t="shared" si="4"/>
        <v>36</v>
      </c>
      <c r="E28" s="1">
        <f t="shared" si="3"/>
        <v>1</v>
      </c>
      <c r="F28" s="1" t="str" cm="1">
        <f t="array" ref="F28">IFERROR(LARGE(IF(A$1:A28=Table13456[[#This Row],[Pattern]],B$1:B28),2),"None")</f>
        <v>None</v>
      </c>
    </row>
    <row r="29" spans="1:8" x14ac:dyDescent="0.25">
      <c r="A29">
        <v>30</v>
      </c>
      <c r="B29">
        <f t="shared" si="0"/>
        <v>28</v>
      </c>
      <c r="C29" s="1">
        <f>IFERROR(ABS(VLOOKUP(A29,Order!A:B,2,FALSE)-VLOOKUP(A28,Order!A:B,2,FALSE)),0)</f>
        <v>18</v>
      </c>
      <c r="D29" s="1">
        <f t="shared" si="4"/>
        <v>19</v>
      </c>
      <c r="E29" s="1">
        <f t="shared" si="3"/>
        <v>18</v>
      </c>
      <c r="F29" s="1" t="str" cm="1">
        <f t="array" ref="F29">IFERROR(LARGE(IF(A$1:A29=Table13456[[#This Row],[Pattern]],B$1:B29),2),"None")</f>
        <v>None</v>
      </c>
    </row>
    <row r="30" spans="1:8" x14ac:dyDescent="0.25">
      <c r="A30">
        <v>10</v>
      </c>
      <c r="B30">
        <f t="shared" si="0"/>
        <v>29</v>
      </c>
      <c r="C30" s="1">
        <f>IFERROR(ABS(VLOOKUP(A30,Order!A:B,2,FALSE)-VLOOKUP(A29,Order!A:B,2,FALSE)),0)</f>
        <v>3</v>
      </c>
      <c r="D30" s="1">
        <f t="shared" si="4"/>
        <v>34</v>
      </c>
      <c r="E30" s="1">
        <f t="shared" si="3"/>
        <v>3</v>
      </c>
      <c r="F30" s="1" t="str" cm="1">
        <f t="array" ref="F30">IFERROR(LARGE(IF(A$1:A30=Table13456[[#This Row],[Pattern]],B$1:B30),2),"None")</f>
        <v>None</v>
      </c>
    </row>
    <row r="31" spans="1:8" x14ac:dyDescent="0.25">
      <c r="A31">
        <v>1</v>
      </c>
      <c r="B31">
        <f t="shared" si="0"/>
        <v>30</v>
      </c>
      <c r="C31" s="1">
        <f>IFERROR(ABS(VLOOKUP(A31,Order!A:B,2,FALSE)-VLOOKUP(A30,Order!A:B,2,FALSE)),0)</f>
        <v>5</v>
      </c>
      <c r="D31" s="1">
        <f t="shared" si="4"/>
        <v>32</v>
      </c>
      <c r="E31" s="1">
        <f t="shared" si="3"/>
        <v>5</v>
      </c>
      <c r="F31" s="1" t="str" cm="1">
        <f t="array" ref="F31">IFERROR(LARGE(IF(A$1:A31=Table13456[[#This Row],[Pattern]],B$1:B31),2),"None")</f>
        <v>None</v>
      </c>
    </row>
    <row r="32" spans="1:8" x14ac:dyDescent="0.25">
      <c r="A32">
        <v>15</v>
      </c>
      <c r="B32">
        <f t="shared" si="0"/>
        <v>31</v>
      </c>
      <c r="C32" s="1">
        <f>IFERROR(ABS(VLOOKUP(A32,Order!A:B,2,FALSE)-VLOOKUP(A31,Order!A:B,2,FALSE)),0)</f>
        <v>21</v>
      </c>
      <c r="D32" s="1">
        <f t="shared" si="4"/>
        <v>16</v>
      </c>
      <c r="E32" s="1">
        <f t="shared" si="3"/>
        <v>16</v>
      </c>
      <c r="F32" s="1" cm="1">
        <f t="array" ref="F32">IFERROR(LARGE(IF(A$1:A32=Table13456[[#This Row],[Pattern]],B$1:B32),2),"None")</f>
        <v>5</v>
      </c>
    </row>
    <row r="33" spans="1:6" x14ac:dyDescent="0.25">
      <c r="A33">
        <v>22</v>
      </c>
      <c r="B33">
        <f t="shared" si="0"/>
        <v>32</v>
      </c>
      <c r="C33" s="1">
        <f>IFERROR(ABS(VLOOKUP(A33,Order!A:B,2,FALSE)-VLOOKUP(A32,Order!A:B,2,FALSE)),0)</f>
        <v>26</v>
      </c>
      <c r="D33" s="1">
        <f t="shared" si="4"/>
        <v>11</v>
      </c>
      <c r="E33" s="1">
        <f t="shared" si="3"/>
        <v>11</v>
      </c>
      <c r="F33" s="1" cm="1">
        <f t="array" ref="F33">IFERROR(LARGE(IF(A$1:A33=Table13456[[#This Row],[Pattern]],B$1:B33),2),"None")</f>
        <v>16</v>
      </c>
    </row>
    <row r="34" spans="1:6" x14ac:dyDescent="0.25">
      <c r="A34">
        <v>1</v>
      </c>
      <c r="B34">
        <f t="shared" ref="B34:B50" si="5">ROW()-1</f>
        <v>33</v>
      </c>
      <c r="C34" s="1">
        <f>IFERROR(ABS(VLOOKUP(A34,Order!A:B,2,FALSE)-VLOOKUP(A33,Order!A:B,2,FALSE)),0)</f>
        <v>5</v>
      </c>
      <c r="D34" s="1">
        <f t="shared" si="4"/>
        <v>32</v>
      </c>
      <c r="E34" s="1">
        <f t="shared" si="3"/>
        <v>5</v>
      </c>
      <c r="F34" s="1" cm="1">
        <f t="array" ref="F34">IFERROR(LARGE(IF(A$1:A34=Table13456[[#This Row],[Pattern]],B$1:B34),2),"None")</f>
        <v>30</v>
      </c>
    </row>
    <row r="35" spans="1:6" x14ac:dyDescent="0.25">
      <c r="A35">
        <v>30</v>
      </c>
      <c r="B35">
        <f t="shared" si="5"/>
        <v>34</v>
      </c>
      <c r="C35" s="1">
        <f>IFERROR(ABS(VLOOKUP(A35,Order!A:B,2,FALSE)-VLOOKUP(A34,Order!A:B,2,FALSE)),0)</f>
        <v>8</v>
      </c>
      <c r="D35" s="1">
        <f t="shared" si="4"/>
        <v>29</v>
      </c>
      <c r="E35" s="1">
        <f t="shared" si="3"/>
        <v>8</v>
      </c>
      <c r="F35" s="1" cm="1">
        <f t="array" ref="F35">IFERROR(LARGE(IF(A$1:A35=Table13456[[#This Row],[Pattern]],B$1:B35),2),"None")</f>
        <v>28</v>
      </c>
    </row>
    <row r="36" spans="1:6" x14ac:dyDescent="0.25">
      <c r="A36">
        <v>10</v>
      </c>
      <c r="B36">
        <f t="shared" si="5"/>
        <v>35</v>
      </c>
      <c r="C36" s="1">
        <f>IFERROR(ABS(VLOOKUP(A36,Order!A:B,2,FALSE)-VLOOKUP(A35,Order!A:B,2,FALSE)),0)</f>
        <v>3</v>
      </c>
      <c r="D36" s="1">
        <f t="shared" si="4"/>
        <v>34</v>
      </c>
      <c r="E36" s="1">
        <f t="shared" si="3"/>
        <v>3</v>
      </c>
      <c r="F36" s="1" cm="1">
        <f t="array" ref="F36">IFERROR(LARGE(IF(A$1:A36=Table13456[[#This Row],[Pattern]],B$1:B36),2),"None")</f>
        <v>29</v>
      </c>
    </row>
    <row r="37" spans="1:6" x14ac:dyDescent="0.25">
      <c r="A37">
        <v>32</v>
      </c>
      <c r="B37">
        <f t="shared" si="5"/>
        <v>36</v>
      </c>
      <c r="C37" s="1">
        <f>IFERROR(ABS(VLOOKUP(A37,Order!A:B,2,FALSE)-VLOOKUP(A36,Order!A:B,2,FALSE)),0)</f>
        <v>17</v>
      </c>
      <c r="D37" s="1">
        <f t="shared" si="4"/>
        <v>20</v>
      </c>
      <c r="E37" s="1">
        <f t="shared" si="3"/>
        <v>17</v>
      </c>
      <c r="F37" s="1" cm="1">
        <f t="array" ref="F37">IFERROR(LARGE(IF(A$1:A37=Table13456[[#This Row],[Pattern]],B$1:B37),2),"None")</f>
        <v>9</v>
      </c>
    </row>
    <row r="38" spans="1:6" x14ac:dyDescent="0.25">
      <c r="A38">
        <v>1</v>
      </c>
      <c r="B38">
        <f t="shared" si="5"/>
        <v>37</v>
      </c>
      <c r="C38" s="1">
        <f>IFERROR(ABS(VLOOKUP(A38,Order!A:B,2,FALSE)-VLOOKUP(A37,Order!A:B,2,FALSE)),0)</f>
        <v>22</v>
      </c>
      <c r="D38" s="1">
        <f t="shared" si="4"/>
        <v>15</v>
      </c>
      <c r="E38" s="1">
        <f t="shared" si="3"/>
        <v>15</v>
      </c>
      <c r="F38" s="1" cm="1">
        <f t="array" ref="F38">IFERROR(LARGE(IF(A$1:A38=Table13456[[#This Row],[Pattern]],B$1:B38),2),"None")</f>
        <v>33</v>
      </c>
    </row>
    <row r="39" spans="1:6" x14ac:dyDescent="0.25">
      <c r="A39">
        <v>7</v>
      </c>
      <c r="B39">
        <f t="shared" si="5"/>
        <v>38</v>
      </c>
      <c r="C39" s="1">
        <f>IFERROR(ABS(VLOOKUP(A39,Order!A:B,2,FALSE)-VLOOKUP(A38,Order!A:B,2,FALSE)),0)</f>
        <v>8</v>
      </c>
      <c r="D39" s="1">
        <f t="shared" si="4"/>
        <v>29</v>
      </c>
      <c r="E39" s="1">
        <f t="shared" si="3"/>
        <v>8</v>
      </c>
      <c r="F39" s="1" t="str" cm="1">
        <f t="array" ref="F39">IFERROR(LARGE(IF(A$1:A39=Table13456[[#This Row],[Pattern]],B$1:B39),2),"None")</f>
        <v>None</v>
      </c>
    </row>
    <row r="40" spans="1:6" x14ac:dyDescent="0.25">
      <c r="A40">
        <v>14</v>
      </c>
      <c r="B40">
        <f t="shared" si="5"/>
        <v>39</v>
      </c>
      <c r="C40" s="1">
        <f>IFERROR(ABS(VLOOKUP(A40,Order!A:B,2,FALSE)-VLOOKUP(A39,Order!A:B,2,FALSE)),0)</f>
        <v>6</v>
      </c>
      <c r="D40" s="1">
        <f t="shared" si="4"/>
        <v>31</v>
      </c>
      <c r="E40" s="1">
        <f t="shared" si="3"/>
        <v>6</v>
      </c>
      <c r="F40" s="1" cm="1">
        <f t="array" ref="F40">IFERROR(LARGE(IF(A$1:A40=Table13456[[#This Row],[Pattern]],B$1:B40),2),"None")</f>
        <v>20</v>
      </c>
    </row>
    <row r="41" spans="1:6" x14ac:dyDescent="0.25">
      <c r="A41">
        <v>26</v>
      </c>
      <c r="B41">
        <f t="shared" si="5"/>
        <v>40</v>
      </c>
      <c r="C41" s="1">
        <f>IFERROR(ABS(VLOOKUP(A41,Order!A:B,2,FALSE)-VLOOKUP(A40,Order!A:B,2,FALSE)),0)</f>
        <v>11</v>
      </c>
      <c r="D41" s="1">
        <f t="shared" si="4"/>
        <v>26</v>
      </c>
      <c r="E41" s="1">
        <f t="shared" si="3"/>
        <v>11</v>
      </c>
      <c r="F41" s="1" cm="1">
        <f t="array" ref="F41">IFERROR(LARGE(IF(A$1:A41=Table13456[[#This Row],[Pattern]],B$1:B41),2),"None")</f>
        <v>14</v>
      </c>
    </row>
    <row r="42" spans="1:6" x14ac:dyDescent="0.25">
      <c r="A42">
        <v>35</v>
      </c>
      <c r="B42">
        <f t="shared" si="5"/>
        <v>41</v>
      </c>
      <c r="C42" s="1">
        <f>IFERROR(ABS(VLOOKUP(A42,Order!A:B,2,FALSE)-VLOOKUP(A41,Order!A:B,2,FALSE)),0)</f>
        <v>2</v>
      </c>
      <c r="D42" s="1">
        <f t="shared" si="4"/>
        <v>35</v>
      </c>
      <c r="E42" s="1">
        <f t="shared" si="3"/>
        <v>2</v>
      </c>
      <c r="F42" s="1" cm="1">
        <f t="array" ref="F42">IFERROR(LARGE(IF(A$1:A42=Table13456[[#This Row],[Pattern]],B$1:B42),2),"None")</f>
        <v>26</v>
      </c>
    </row>
    <row r="43" spans="1:6" x14ac:dyDescent="0.25">
      <c r="A43">
        <v>25</v>
      </c>
      <c r="B43">
        <f t="shared" si="5"/>
        <v>42</v>
      </c>
      <c r="C43" s="1">
        <f>IFERROR(ABS(VLOOKUP(A43,Order!A:B,2,FALSE)-VLOOKUP(A42,Order!A:B,2,FALSE)),0)</f>
        <v>27</v>
      </c>
      <c r="D43" s="1">
        <f t="shared" si="4"/>
        <v>10</v>
      </c>
      <c r="E43" s="1">
        <f t="shared" si="3"/>
        <v>10</v>
      </c>
      <c r="F43" s="1" cm="1">
        <f t="array" ref="F43">IFERROR(LARGE(IF(A$1:A43=Table13456[[#This Row],[Pattern]],B$1:B43),2),"None")</f>
        <v>8</v>
      </c>
    </row>
    <row r="44" spans="1:6" x14ac:dyDescent="0.25">
      <c r="A44">
        <v>26</v>
      </c>
      <c r="B44">
        <f t="shared" si="5"/>
        <v>43</v>
      </c>
      <c r="C44" s="1">
        <f>IFERROR(ABS(VLOOKUP(A44,Order!A:B,2,FALSE)-VLOOKUP(A43,Order!A:B,2,FALSE)),0)</f>
        <v>29</v>
      </c>
      <c r="D44" s="1">
        <f t="shared" si="4"/>
        <v>8</v>
      </c>
      <c r="E44" s="1">
        <f t="shared" si="3"/>
        <v>8</v>
      </c>
      <c r="F44" s="1" cm="1">
        <f t="array" ref="F44">IFERROR(LARGE(IF(A$1:A44=Table13456[[#This Row],[Pattern]],B$1:B44),2),"None")</f>
        <v>40</v>
      </c>
    </row>
    <row r="45" spans="1:6" x14ac:dyDescent="0.25">
      <c r="A45">
        <v>34</v>
      </c>
      <c r="B45">
        <f t="shared" si="5"/>
        <v>44</v>
      </c>
      <c r="C45" s="1">
        <f>IFERROR(ABS(VLOOKUP(A45,Order!A:B,2,FALSE)-VLOOKUP(A44,Order!A:B,2,FALSE)),0)</f>
        <v>27</v>
      </c>
      <c r="D45" s="1">
        <f t="shared" si="4"/>
        <v>10</v>
      </c>
      <c r="E45" s="1">
        <f t="shared" si="3"/>
        <v>10</v>
      </c>
      <c r="F45" s="1" t="str" cm="1">
        <f t="array" ref="F45">IFERROR(LARGE(IF(A$1:A45=Table13456[[#This Row],[Pattern]],B$1:B45),2),"None")</f>
        <v>None</v>
      </c>
    </row>
    <row r="46" spans="1:6" x14ac:dyDescent="0.25">
      <c r="A46">
        <v>15</v>
      </c>
      <c r="B46">
        <f t="shared" si="5"/>
        <v>45</v>
      </c>
      <c r="C46" s="1">
        <f>IFERROR(ABS(VLOOKUP(A46,Order!A:B,2,FALSE)-VLOOKUP(A45,Order!A:B,2,FALSE)),0)</f>
        <v>7</v>
      </c>
      <c r="D46" s="1">
        <f t="shared" si="4"/>
        <v>30</v>
      </c>
      <c r="E46" s="1">
        <f t="shared" si="3"/>
        <v>7</v>
      </c>
      <c r="F46" s="1" cm="1">
        <f t="array" ref="F46">IFERROR(LARGE(IF(A$1:A46=Table13456[[#This Row],[Pattern]],B$1:B46),2),"None")</f>
        <v>31</v>
      </c>
    </row>
    <row r="47" spans="1:6" x14ac:dyDescent="0.25">
      <c r="A47">
        <v>23</v>
      </c>
      <c r="B47">
        <f t="shared" si="5"/>
        <v>46</v>
      </c>
      <c r="C47" s="1">
        <f>IFERROR(ABS(VLOOKUP(A47,Order!A:B,2,FALSE)-VLOOKUP(A46,Order!A:B,2,FALSE)),0)</f>
        <v>15</v>
      </c>
      <c r="D47" s="1">
        <f t="shared" si="4"/>
        <v>22</v>
      </c>
      <c r="E47" s="1">
        <f t="shared" si="3"/>
        <v>15</v>
      </c>
      <c r="F47" s="1" t="str" cm="1">
        <f t="array" ref="F47">IFERROR(LARGE(IF(A$1:A47=Table13456[[#This Row],[Pattern]],B$1:B47),2),"None")</f>
        <v>None</v>
      </c>
    </row>
    <row r="48" spans="1:6" x14ac:dyDescent="0.25">
      <c r="A48">
        <v>14</v>
      </c>
      <c r="B48">
        <f t="shared" si="5"/>
        <v>47</v>
      </c>
      <c r="C48" s="1">
        <f>IFERROR(ABS(VLOOKUP(A48,Order!A:B,2,FALSE)-VLOOKUP(A47,Order!A:B,2,FALSE)),0)</f>
        <v>8</v>
      </c>
      <c r="D48" s="1">
        <f t="shared" si="4"/>
        <v>29</v>
      </c>
      <c r="E48" s="1">
        <f t="shared" si="3"/>
        <v>8</v>
      </c>
      <c r="F48" s="1" cm="1">
        <f t="array" ref="F48">IFERROR(LARGE(IF(A$1:A48=Table13456[[#This Row],[Pattern]],B$1:B48),2),"None")</f>
        <v>39</v>
      </c>
    </row>
    <row r="49" spans="1:6" x14ac:dyDescent="0.25">
      <c r="A49">
        <v>20</v>
      </c>
      <c r="B49">
        <f t="shared" si="5"/>
        <v>48</v>
      </c>
      <c r="C49" s="1">
        <f>IFERROR(ABS(VLOOKUP(A49,Order!A:B,2,FALSE)-VLOOKUP(A48,Order!A:B,2,FALSE)),0)</f>
        <v>1</v>
      </c>
      <c r="D49" s="1">
        <f t="shared" si="4"/>
        <v>36</v>
      </c>
      <c r="E49" s="1">
        <f t="shared" si="3"/>
        <v>1</v>
      </c>
      <c r="F49" s="1" t="str" cm="1">
        <f t="array" ref="F49">IFERROR(LARGE(IF(A$1:A50=Table13456[[#This Row],[Pattern]],B$1:B50),2),"None")</f>
        <v>None</v>
      </c>
    </row>
    <row r="50" spans="1:6" x14ac:dyDescent="0.25">
      <c r="A50">
        <v>0</v>
      </c>
      <c r="B50">
        <f t="shared" si="5"/>
        <v>49</v>
      </c>
      <c r="C50" s="1">
        <f>IFERROR(ABS(VLOOKUP(A50,Order!A:B,2,FALSE)-VLOOKUP(A49,Order!A:B,2,FALSE)),0)</f>
        <v>24</v>
      </c>
      <c r="D50" s="1">
        <f t="shared" si="4"/>
        <v>13</v>
      </c>
      <c r="E50" s="1">
        <f t="shared" si="3"/>
        <v>13</v>
      </c>
      <c r="F50" s="1" t="str" cm="1">
        <f t="array" ref="F50">IFERROR(LARGE(IF(A$1:A50=Table13456[[#This Row],[Pattern]],B$1:B50),2),"None")</f>
        <v>None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6624-008F-444E-AAD4-4DC89E44142D}">
  <dimension ref="A1:X52"/>
  <sheetViews>
    <sheetView topLeftCell="A19" zoomScale="90" zoomScaleNormal="90" workbookViewId="0">
      <selection activeCell="E54" sqref="E54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  <col min="24" max="24" width="11.570312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16</v>
      </c>
    </row>
    <row r="2" spans="1:24" x14ac:dyDescent="0.25">
      <c r="A2">
        <v>16</v>
      </c>
      <c r="B2">
        <f t="shared" ref="B2:B33" si="0">ROW()-1</f>
        <v>1</v>
      </c>
      <c r="C2" s="1">
        <f>IFERROR(ABS(VLOOKUP(A2,Order!A:B,2,FALSE)-VLOOKUP(A1,Order!A:B,2,FALSE)),0)</f>
        <v>0</v>
      </c>
      <c r="D2">
        <f t="shared" ref="D2:D3" si="1">IF(C2=0,0,37-C2)</f>
        <v>0</v>
      </c>
      <c r="E2" s="1">
        <f>MIN(C2:D2)</f>
        <v>0</v>
      </c>
      <c r="F2" t="str" cm="1">
        <f t="array" ref="F2">IFERROR(LARGE(IF(A$1:A2=Table134567[[#This Row],[Pattern]],B$1:B2),2),"None")</f>
        <v>None</v>
      </c>
      <c r="W2" s="3" t="s">
        <v>7</v>
      </c>
      <c r="X2" s="2" t="s">
        <v>10</v>
      </c>
    </row>
    <row r="3" spans="1:24" x14ac:dyDescent="0.25">
      <c r="A3">
        <v>6</v>
      </c>
      <c r="B3">
        <f t="shared" si="0"/>
        <v>2</v>
      </c>
      <c r="C3" s="1">
        <f>IFERROR(ABS(VLOOKUP(A3,Order!A:B,2,FALSE)-VLOOKUP(A2,Order!A:B,2,FALSE)),0)</f>
        <v>11</v>
      </c>
      <c r="D3">
        <f t="shared" si="1"/>
        <v>26</v>
      </c>
      <c r="E3" s="1">
        <f t="shared" ref="E3" si="2">MIN(C3:D3)</f>
        <v>11</v>
      </c>
      <c r="F3" t="str" cm="1">
        <f t="array" ref="F3">IFERROR(LARGE(IF(A$1:A3=Table134567[[#This Row],[Pattern]],B$1:B3),2),"None")</f>
        <v>None</v>
      </c>
      <c r="W3" s="3" t="s">
        <v>17</v>
      </c>
      <c r="X3" s="4">
        <v>0.89583333333333337</v>
      </c>
    </row>
    <row r="4" spans="1:24" x14ac:dyDescent="0.25">
      <c r="A4">
        <v>23</v>
      </c>
      <c r="B4">
        <f t="shared" si="0"/>
        <v>3</v>
      </c>
      <c r="C4" s="1">
        <f>IFERROR(ABS(VLOOKUP(A4,Order!A:B,2,FALSE)-VLOOKUP(A3,Order!A:B,2,FALSE)),0)</f>
        <v>7</v>
      </c>
      <c r="D4" s="1">
        <f t="shared" ref="D4:D35" si="3">IF(C4=0,0,37-C4)</f>
        <v>30</v>
      </c>
      <c r="E4" s="1">
        <f t="shared" ref="E4:E35" si="4">MIN(C4:D4)</f>
        <v>7</v>
      </c>
      <c r="F4" t="str" cm="1">
        <f t="array" ref="F4">IFERROR(LARGE(IF(A$1:A4=Table134567[[#This Row],[Pattern]],B$1:B4),2),"None")</f>
        <v>None</v>
      </c>
      <c r="W4" s="3" t="s">
        <v>8</v>
      </c>
      <c r="X4" s="2" t="s">
        <v>14</v>
      </c>
    </row>
    <row r="5" spans="1:24" x14ac:dyDescent="0.25">
      <c r="A5">
        <v>31</v>
      </c>
      <c r="B5">
        <f t="shared" si="0"/>
        <v>4</v>
      </c>
      <c r="C5" s="1">
        <f>IFERROR(ABS(VLOOKUP(A5,Order!A:B,2,FALSE)-VLOOKUP(A4,Order!A:B,2,FALSE)),0)</f>
        <v>9</v>
      </c>
      <c r="D5" s="1">
        <f t="shared" si="3"/>
        <v>28</v>
      </c>
      <c r="E5" s="1">
        <f t="shared" si="4"/>
        <v>9</v>
      </c>
      <c r="F5" t="str" cm="1">
        <f t="array" ref="F5">IFERROR(LARGE(IF(A$1:A5=Table134567[[#This Row],[Pattern]],B$1:B5),2),"None")</f>
        <v>None</v>
      </c>
    </row>
    <row r="6" spans="1:24" x14ac:dyDescent="0.25">
      <c r="A6">
        <v>1</v>
      </c>
      <c r="B6">
        <f t="shared" si="0"/>
        <v>5</v>
      </c>
      <c r="C6" s="1">
        <f>IFERROR(ABS(VLOOKUP(A6,Order!A:B,2,FALSE)-VLOOKUP(A5,Order!A:B,2,FALSE)),0)</f>
        <v>3</v>
      </c>
      <c r="D6" s="1">
        <f t="shared" si="3"/>
        <v>34</v>
      </c>
      <c r="E6" s="1">
        <f t="shared" si="4"/>
        <v>3</v>
      </c>
      <c r="F6" t="str" cm="1">
        <f t="array" ref="F6">IFERROR(LARGE(IF(A$1:A6=Table134567[[#This Row],[Pattern]],B$1:B6),2),"None")</f>
        <v>None</v>
      </c>
    </row>
    <row r="7" spans="1:24" x14ac:dyDescent="0.25">
      <c r="A7">
        <v>14</v>
      </c>
      <c r="B7">
        <f t="shared" si="0"/>
        <v>6</v>
      </c>
      <c r="C7" s="1">
        <f>IFERROR(ABS(VLOOKUP(A7,Order!A:B,2,FALSE)-VLOOKUP(A6,Order!A:B,2,FALSE)),0)</f>
        <v>2</v>
      </c>
      <c r="D7" s="1">
        <f t="shared" si="3"/>
        <v>35</v>
      </c>
      <c r="E7" s="1">
        <f t="shared" si="4"/>
        <v>2</v>
      </c>
      <c r="F7" t="str" cm="1">
        <f t="array" ref="F7">IFERROR(LARGE(IF(A$1:A7=Table134567[[#This Row],[Pattern]],B$1:B7),2),"None")</f>
        <v>None</v>
      </c>
    </row>
    <row r="8" spans="1:24" x14ac:dyDescent="0.25">
      <c r="A8">
        <v>35</v>
      </c>
      <c r="B8">
        <f t="shared" si="0"/>
        <v>7</v>
      </c>
      <c r="C8" s="1">
        <f>IFERROR(ABS(VLOOKUP(A8,Order!A:B,2,FALSE)-VLOOKUP(A7,Order!A:B,2,FALSE)),0)</f>
        <v>9</v>
      </c>
      <c r="D8" s="1">
        <f t="shared" si="3"/>
        <v>28</v>
      </c>
      <c r="E8" s="1">
        <f t="shared" si="4"/>
        <v>9</v>
      </c>
      <c r="F8" t="str" cm="1">
        <f t="array" ref="F8">IFERROR(LARGE(IF(A$1:A8=Table134567[[#This Row],[Pattern]],B$1:B8),2),"None")</f>
        <v>None</v>
      </c>
    </row>
    <row r="9" spans="1:24" x14ac:dyDescent="0.25">
      <c r="A9">
        <v>10</v>
      </c>
      <c r="B9">
        <f t="shared" si="0"/>
        <v>8</v>
      </c>
      <c r="C9" s="1">
        <f>IFERROR(ABS(VLOOKUP(A9,Order!A:B,2,FALSE)-VLOOKUP(A8,Order!A:B,2,FALSE)),0)</f>
        <v>16</v>
      </c>
      <c r="D9" s="1">
        <f t="shared" si="3"/>
        <v>21</v>
      </c>
      <c r="E9" s="1">
        <f t="shared" si="4"/>
        <v>16</v>
      </c>
      <c r="F9" t="str" cm="1">
        <f t="array" ref="F9">IFERROR(LARGE(IF(A$1:A9=Table134567[[#This Row],[Pattern]],B$1:B9),2),"None")</f>
        <v>None</v>
      </c>
    </row>
    <row r="10" spans="1:24" x14ac:dyDescent="0.25">
      <c r="A10">
        <v>12</v>
      </c>
      <c r="B10">
        <f t="shared" si="0"/>
        <v>9</v>
      </c>
      <c r="C10" s="1">
        <f>IFERROR(ABS(VLOOKUP(A10,Order!A:B,2,FALSE)-VLOOKUP(A9,Order!A:B,2,FALSE)),0)</f>
        <v>15</v>
      </c>
      <c r="D10" s="1">
        <f t="shared" si="3"/>
        <v>22</v>
      </c>
      <c r="E10" s="1">
        <f t="shared" si="4"/>
        <v>15</v>
      </c>
      <c r="F10" t="str" cm="1">
        <f t="array" ref="F10">IFERROR(LARGE(IF(A$1:A10=Table134567[[#This Row],[Pattern]],B$1:B10),2),"None")</f>
        <v>None</v>
      </c>
    </row>
    <row r="11" spans="1:24" x14ac:dyDescent="0.25">
      <c r="A11">
        <v>6</v>
      </c>
      <c r="B11">
        <f t="shared" si="0"/>
        <v>10</v>
      </c>
      <c r="C11" s="1">
        <f>IFERROR(ABS(VLOOKUP(A11,Order!A:B,2,FALSE)-VLOOKUP(A10,Order!A:B,2,FALSE)),0)</f>
        <v>23</v>
      </c>
      <c r="D11" s="1">
        <f t="shared" si="3"/>
        <v>14</v>
      </c>
      <c r="E11" s="1">
        <f t="shared" si="4"/>
        <v>14</v>
      </c>
      <c r="F11" cm="1">
        <f t="array" ref="F11">IFERROR(LARGE(IF(A$1:A11=Table134567[[#This Row],[Pattern]],B$1:B11),2),"None")</f>
        <v>2</v>
      </c>
    </row>
    <row r="12" spans="1:24" x14ac:dyDescent="0.25">
      <c r="A12">
        <v>27</v>
      </c>
      <c r="B12">
        <f t="shared" si="0"/>
        <v>11</v>
      </c>
      <c r="C12" s="1">
        <f>IFERROR(ABS(VLOOKUP(A12,Order!A:B,2,FALSE)-VLOOKUP(A11,Order!A:B,2,FALSE)),0)</f>
        <v>1</v>
      </c>
      <c r="D12" s="1">
        <f t="shared" si="3"/>
        <v>36</v>
      </c>
      <c r="E12" s="1">
        <f t="shared" si="4"/>
        <v>1</v>
      </c>
      <c r="F12" t="str" cm="1">
        <f t="array" ref="F12">IFERROR(LARGE(IF(A$1:A12=Table134567[[#This Row],[Pattern]],B$1:B12),2),"None")</f>
        <v>None</v>
      </c>
    </row>
    <row r="13" spans="1:24" x14ac:dyDescent="0.25">
      <c r="A13">
        <v>36</v>
      </c>
      <c r="B13">
        <f t="shared" si="0"/>
        <v>12</v>
      </c>
      <c r="C13" s="1">
        <f>IFERROR(ABS(VLOOKUP(A13,Order!A:B,2,FALSE)-VLOOKUP(A12,Order!A:B,2,FALSE)),0)</f>
        <v>2</v>
      </c>
      <c r="D13" s="1">
        <f t="shared" si="3"/>
        <v>35</v>
      </c>
      <c r="E13" s="1">
        <f t="shared" si="4"/>
        <v>2</v>
      </c>
      <c r="F13" t="str" cm="1">
        <f t="array" ref="F13">IFERROR(LARGE(IF(A$1:A13=Table134567[[#This Row],[Pattern]],B$1:B13),2),"None")</f>
        <v>None</v>
      </c>
    </row>
    <row r="14" spans="1:24" x14ac:dyDescent="0.25">
      <c r="A14">
        <v>20</v>
      </c>
      <c r="B14">
        <f t="shared" si="0"/>
        <v>13</v>
      </c>
      <c r="C14" s="1">
        <f>IFERROR(ABS(VLOOKUP(A14,Order!A:B,2,FALSE)-VLOOKUP(A13,Order!A:B,2,FALSE)),0)</f>
        <v>11</v>
      </c>
      <c r="D14" s="1">
        <f t="shared" si="3"/>
        <v>26</v>
      </c>
      <c r="E14" s="1">
        <f t="shared" si="4"/>
        <v>11</v>
      </c>
      <c r="F14" t="str" cm="1">
        <f t="array" ref="F14">IFERROR(LARGE(IF(A$1:A14=Table134567[[#This Row],[Pattern]],B$1:B14),2),"None")</f>
        <v>None</v>
      </c>
    </row>
    <row r="15" spans="1:24" x14ac:dyDescent="0.25">
      <c r="A15">
        <v>1</v>
      </c>
      <c r="B15">
        <f t="shared" si="0"/>
        <v>14</v>
      </c>
      <c r="C15" s="1">
        <f>IFERROR(ABS(VLOOKUP(A15,Order!A:B,2,FALSE)-VLOOKUP(A14,Order!A:B,2,FALSE)),0)</f>
        <v>1</v>
      </c>
      <c r="D15" s="1">
        <f t="shared" si="3"/>
        <v>36</v>
      </c>
      <c r="E15" s="1">
        <f t="shared" si="4"/>
        <v>1</v>
      </c>
      <c r="F15" cm="1">
        <f t="array" ref="F15">IFERROR(LARGE(IF(A$1:A15=Table134567[[#This Row],[Pattern]],B$1:B15),2),"None")</f>
        <v>5</v>
      </c>
    </row>
    <row r="16" spans="1:24" x14ac:dyDescent="0.25">
      <c r="A16">
        <v>14</v>
      </c>
      <c r="B16">
        <f t="shared" si="0"/>
        <v>15</v>
      </c>
      <c r="C16" s="1">
        <f>IFERROR(ABS(VLOOKUP(A16,Order!A:B,2,FALSE)-VLOOKUP(A15,Order!A:B,2,FALSE)),0)</f>
        <v>2</v>
      </c>
      <c r="D16" s="1">
        <f t="shared" si="3"/>
        <v>35</v>
      </c>
      <c r="E16" s="1">
        <f t="shared" si="4"/>
        <v>2</v>
      </c>
      <c r="F16" cm="1">
        <f t="array" ref="F16">IFERROR(LARGE(IF(A$1:A16=Table134567[[#This Row],[Pattern]],B$1:B16),2),"None")</f>
        <v>6</v>
      </c>
    </row>
    <row r="17" spans="1:8" x14ac:dyDescent="0.25">
      <c r="A17">
        <v>1</v>
      </c>
      <c r="B17">
        <f t="shared" si="0"/>
        <v>16</v>
      </c>
      <c r="C17" s="1">
        <f>IFERROR(ABS(VLOOKUP(A17,Order!A:B,2,FALSE)-VLOOKUP(A16,Order!A:B,2,FALSE)),0)</f>
        <v>2</v>
      </c>
      <c r="D17" s="1">
        <f t="shared" si="3"/>
        <v>35</v>
      </c>
      <c r="E17" s="1">
        <f t="shared" si="4"/>
        <v>2</v>
      </c>
      <c r="F17" cm="1">
        <f t="array" ref="F17">IFERROR(LARGE(IF(A$1:A17=Table134567[[#This Row],[Pattern]],B$1:B17),2),"None")</f>
        <v>14</v>
      </c>
      <c r="H17">
        <f>COUNTIF(E:E,4)+COUNTIF(E:E,5)+COUNTIF(E:E,6)</f>
        <v>3</v>
      </c>
    </row>
    <row r="18" spans="1:8" x14ac:dyDescent="0.25">
      <c r="A18">
        <v>19</v>
      </c>
      <c r="B18">
        <f t="shared" si="0"/>
        <v>17</v>
      </c>
      <c r="C18" s="1">
        <f>IFERROR(ABS(VLOOKUP(A18,Order!A:B,2,FALSE)-VLOOKUP(A17,Order!A:B,2,FALSE)),0)</f>
        <v>20</v>
      </c>
      <c r="D18" s="1">
        <f t="shared" si="3"/>
        <v>17</v>
      </c>
      <c r="E18" s="1">
        <f t="shared" si="4"/>
        <v>17</v>
      </c>
      <c r="F18" t="str" cm="1">
        <f t="array" ref="F18">IFERROR(LARGE(IF(A$1:A18=Table134567[[#This Row],[Pattern]],B$1:B18),2),"None")</f>
        <v>None</v>
      </c>
    </row>
    <row r="19" spans="1:8" x14ac:dyDescent="0.25">
      <c r="A19">
        <v>24</v>
      </c>
      <c r="B19">
        <f t="shared" si="0"/>
        <v>18</v>
      </c>
      <c r="C19" s="1">
        <f>IFERROR(ABS(VLOOKUP(A19,Order!A:B,2,FALSE)-VLOOKUP(A18,Order!A:B,2,FALSE)),0)</f>
        <v>17</v>
      </c>
      <c r="D19" s="1">
        <f t="shared" si="3"/>
        <v>20</v>
      </c>
      <c r="E19" s="1">
        <f t="shared" si="4"/>
        <v>17</v>
      </c>
      <c r="F19" t="str" cm="1">
        <f t="array" ref="F19">IFERROR(LARGE(IF(A$1:A19=Table134567[[#This Row],[Pattern]],B$1:B19),2),"None")</f>
        <v>None</v>
      </c>
    </row>
    <row r="20" spans="1:8" x14ac:dyDescent="0.25">
      <c r="A20">
        <v>16</v>
      </c>
      <c r="B20">
        <f t="shared" si="0"/>
        <v>19</v>
      </c>
      <c r="C20" s="1">
        <f>IFERROR(ABS(VLOOKUP(A20,Order!A:B,2,FALSE)-VLOOKUP(A19,Order!A:B,2,FALSE)),0)</f>
        <v>1</v>
      </c>
      <c r="D20" s="1">
        <f t="shared" si="3"/>
        <v>36</v>
      </c>
      <c r="E20" s="1">
        <f t="shared" si="4"/>
        <v>1</v>
      </c>
      <c r="F20" cm="1">
        <f t="array" ref="F20">IFERROR(LARGE(IF(A$1:A20=Table134567[[#This Row],[Pattern]],B$1:B20),2),"None")</f>
        <v>1</v>
      </c>
    </row>
    <row r="21" spans="1:8" x14ac:dyDescent="0.25">
      <c r="A21">
        <v>10</v>
      </c>
      <c r="B21">
        <f t="shared" si="0"/>
        <v>20</v>
      </c>
      <c r="C21" s="1">
        <f>IFERROR(ABS(VLOOKUP(A21,Order!A:B,2,FALSE)-VLOOKUP(A20,Order!A:B,2,FALSE)),0)</f>
        <v>3</v>
      </c>
      <c r="D21" s="1">
        <f t="shared" si="3"/>
        <v>34</v>
      </c>
      <c r="E21" s="1">
        <f t="shared" si="4"/>
        <v>3</v>
      </c>
      <c r="F21" cm="1">
        <f t="array" ref="F21">IFERROR(LARGE(IF(A$1:A21=Table134567[[#This Row],[Pattern]],B$1:B21),2),"None")</f>
        <v>8</v>
      </c>
    </row>
    <row r="22" spans="1:8" x14ac:dyDescent="0.25">
      <c r="A22">
        <v>19</v>
      </c>
      <c r="B22">
        <f t="shared" si="0"/>
        <v>21</v>
      </c>
      <c r="C22" s="1">
        <f>IFERROR(ABS(VLOOKUP(A22,Order!A:B,2,FALSE)-VLOOKUP(A21,Order!A:B,2,FALSE)),0)</f>
        <v>15</v>
      </c>
      <c r="D22" s="1">
        <f t="shared" si="3"/>
        <v>22</v>
      </c>
      <c r="E22" s="1">
        <f t="shared" si="4"/>
        <v>15</v>
      </c>
      <c r="F22" cm="1">
        <f t="array" ref="F22">IFERROR(LARGE(IF(A$1:A22=Table134567[[#This Row],[Pattern]],B$1:B22),2),"None")</f>
        <v>17</v>
      </c>
    </row>
    <row r="23" spans="1:8" x14ac:dyDescent="0.25">
      <c r="A23">
        <v>6</v>
      </c>
      <c r="B23">
        <f t="shared" si="0"/>
        <v>22</v>
      </c>
      <c r="C23" s="1">
        <f>IFERROR(ABS(VLOOKUP(A23,Order!A:B,2,FALSE)-VLOOKUP(A22,Order!A:B,2,FALSE)),0)</f>
        <v>7</v>
      </c>
      <c r="D23" s="1">
        <f t="shared" si="3"/>
        <v>30</v>
      </c>
      <c r="E23" s="1">
        <f t="shared" si="4"/>
        <v>7</v>
      </c>
      <c r="F23" cm="1">
        <f t="array" ref="F23">IFERROR(LARGE(IF(A$1:A23=Table134567[[#This Row],[Pattern]],B$1:B23),2),"None")</f>
        <v>10</v>
      </c>
    </row>
    <row r="24" spans="1:8" x14ac:dyDescent="0.25">
      <c r="A24">
        <v>21</v>
      </c>
      <c r="B24">
        <f t="shared" si="0"/>
        <v>23</v>
      </c>
      <c r="C24" s="1">
        <f>IFERROR(ABS(VLOOKUP(A24,Order!A:B,2,FALSE)-VLOOKUP(A23,Order!A:B,2,FALSE)),0)</f>
        <v>5</v>
      </c>
      <c r="D24" s="1">
        <f t="shared" si="3"/>
        <v>32</v>
      </c>
      <c r="E24" s="1">
        <f t="shared" si="4"/>
        <v>5</v>
      </c>
      <c r="F24" t="str" cm="1">
        <f t="array" ref="F24">IFERROR(LARGE(IF(A$1:A24=Table134567[[#This Row],[Pattern]],B$1:B24),2),"None")</f>
        <v>None</v>
      </c>
    </row>
    <row r="25" spans="1:8" x14ac:dyDescent="0.25">
      <c r="A25">
        <v>5</v>
      </c>
      <c r="B25">
        <f t="shared" si="0"/>
        <v>24</v>
      </c>
      <c r="C25" s="1">
        <f>IFERROR(ABS(VLOOKUP(A25,Order!A:B,2,FALSE)-VLOOKUP(A24,Order!A:B,2,FALSE)),0)</f>
        <v>14</v>
      </c>
      <c r="D25" s="1">
        <f t="shared" si="3"/>
        <v>23</v>
      </c>
      <c r="E25" s="1">
        <f t="shared" si="4"/>
        <v>14</v>
      </c>
      <c r="F25" t="str" cm="1">
        <f t="array" ref="F25">IFERROR(LARGE(IF(A$1:A25=Table134567[[#This Row],[Pattern]],B$1:B25),2),"None")</f>
        <v>None</v>
      </c>
    </row>
    <row r="26" spans="1:8" x14ac:dyDescent="0.25">
      <c r="A26">
        <v>21</v>
      </c>
      <c r="B26">
        <f t="shared" si="0"/>
        <v>25</v>
      </c>
      <c r="C26" s="1">
        <f>IFERROR(ABS(VLOOKUP(A26,Order!A:B,2,FALSE)-VLOOKUP(A25,Order!A:B,2,FALSE)),0)</f>
        <v>14</v>
      </c>
      <c r="D26" s="1">
        <f t="shared" si="3"/>
        <v>23</v>
      </c>
      <c r="E26" s="1">
        <f t="shared" si="4"/>
        <v>14</v>
      </c>
      <c r="F26" cm="1">
        <f t="array" ref="F26">IFERROR(LARGE(IF(A$1:A26=Table134567[[#This Row],[Pattern]],B$1:B26),2),"None")</f>
        <v>23</v>
      </c>
    </row>
    <row r="27" spans="1:8" x14ac:dyDescent="0.25">
      <c r="A27">
        <v>28</v>
      </c>
      <c r="B27">
        <f t="shared" si="0"/>
        <v>26</v>
      </c>
      <c r="C27" s="1">
        <f>IFERROR(ABS(VLOOKUP(A27,Order!A:B,2,FALSE)-VLOOKUP(A26,Order!A:B,2,FALSE)),0)</f>
        <v>27</v>
      </c>
      <c r="D27" s="1">
        <f t="shared" si="3"/>
        <v>10</v>
      </c>
      <c r="E27" s="1">
        <f t="shared" si="4"/>
        <v>10</v>
      </c>
      <c r="F27" t="str" cm="1">
        <f t="array" ref="F27">IFERROR(LARGE(IF(A$1:A27=Table134567[[#This Row],[Pattern]],B$1:B27),2),"None")</f>
        <v>None</v>
      </c>
    </row>
    <row r="28" spans="1:8" x14ac:dyDescent="0.25">
      <c r="A28">
        <v>17</v>
      </c>
      <c r="B28">
        <f t="shared" si="0"/>
        <v>27</v>
      </c>
      <c r="C28" s="1">
        <f>IFERROR(ABS(VLOOKUP(A28,Order!A:B,2,FALSE)-VLOOKUP(A27,Order!A:B,2,FALSE)),0)</f>
        <v>24</v>
      </c>
      <c r="D28" s="1">
        <f t="shared" si="3"/>
        <v>13</v>
      </c>
      <c r="E28" s="1">
        <f t="shared" si="4"/>
        <v>13</v>
      </c>
      <c r="F28" t="str" cm="1">
        <f t="array" ref="F28">IFERROR(LARGE(IF(A$1:A28=Table134567[[#This Row],[Pattern]],B$1:B28),2),"None")</f>
        <v>None</v>
      </c>
    </row>
    <row r="29" spans="1:8" x14ac:dyDescent="0.25">
      <c r="A29">
        <v>2</v>
      </c>
      <c r="B29">
        <f t="shared" si="0"/>
        <v>28</v>
      </c>
      <c r="C29" s="1">
        <f>IFERROR(ABS(VLOOKUP(A29,Order!A:B,2,FALSE)-VLOOKUP(A28,Order!A:B,2,FALSE)),0)</f>
        <v>2</v>
      </c>
      <c r="D29" s="1">
        <f t="shared" si="3"/>
        <v>35</v>
      </c>
      <c r="E29" s="1">
        <f t="shared" si="4"/>
        <v>2</v>
      </c>
      <c r="F29" t="str" cm="1">
        <f t="array" ref="F29">IFERROR(LARGE(IF(A$1:A29=Table134567[[#This Row],[Pattern]],B$1:B29),2),"None")</f>
        <v>None</v>
      </c>
    </row>
    <row r="30" spans="1:8" x14ac:dyDescent="0.25">
      <c r="A30">
        <v>33</v>
      </c>
      <c r="B30">
        <f t="shared" si="0"/>
        <v>29</v>
      </c>
      <c r="C30" s="1">
        <f>IFERROR(ABS(VLOOKUP(A30,Order!A:B,2,FALSE)-VLOOKUP(A29,Order!A:B,2,FALSE)),0)</f>
        <v>16</v>
      </c>
      <c r="D30" s="1">
        <f t="shared" si="3"/>
        <v>21</v>
      </c>
      <c r="E30" s="1">
        <f t="shared" si="4"/>
        <v>16</v>
      </c>
      <c r="F30" t="str" cm="1">
        <f t="array" ref="F30">IFERROR(LARGE(IF(A$1:A30=Table134567[[#This Row],[Pattern]],B$1:B30),2),"None")</f>
        <v>None</v>
      </c>
    </row>
    <row r="31" spans="1:8" x14ac:dyDescent="0.25">
      <c r="A31">
        <v>31</v>
      </c>
      <c r="B31">
        <f t="shared" si="0"/>
        <v>30</v>
      </c>
      <c r="C31" s="1">
        <f>IFERROR(ABS(VLOOKUP(A31,Order!A:B,2,FALSE)-VLOOKUP(A30,Order!A:B,2,FALSE)),0)</f>
        <v>4</v>
      </c>
      <c r="D31" s="1">
        <f t="shared" si="3"/>
        <v>33</v>
      </c>
      <c r="E31" s="1">
        <f t="shared" si="4"/>
        <v>4</v>
      </c>
      <c r="F31" cm="1">
        <f t="array" ref="F31">IFERROR(LARGE(IF(A$1:A31=Table134567[[#This Row],[Pattern]],B$1:B31),2),"None")</f>
        <v>4</v>
      </c>
    </row>
    <row r="32" spans="1:8" x14ac:dyDescent="0.25">
      <c r="A32">
        <v>28</v>
      </c>
      <c r="B32">
        <f t="shared" si="0"/>
        <v>31</v>
      </c>
      <c r="C32" s="1">
        <f>IFERROR(ABS(VLOOKUP(A32,Order!A:B,2,FALSE)-VLOOKUP(A31,Order!A:B,2,FALSE)),0)</f>
        <v>6</v>
      </c>
      <c r="D32" s="1">
        <f t="shared" si="3"/>
        <v>31</v>
      </c>
      <c r="E32" s="1">
        <f t="shared" si="4"/>
        <v>6</v>
      </c>
      <c r="F32" cm="1">
        <f t="array" ref="F32">IFERROR(LARGE(IF(A$1:A32=Table134567[[#This Row],[Pattern]],B$1:B32),2),"None")</f>
        <v>26</v>
      </c>
    </row>
    <row r="33" spans="1:6" x14ac:dyDescent="0.25">
      <c r="A33">
        <v>28</v>
      </c>
      <c r="B33">
        <f t="shared" si="0"/>
        <v>32</v>
      </c>
      <c r="C33" s="1">
        <f>IFERROR(ABS(VLOOKUP(A33,Order!A:B,2,FALSE)-VLOOKUP(A32,Order!A:B,2,FALSE)),0)</f>
        <v>0</v>
      </c>
      <c r="D33" s="1">
        <f t="shared" si="3"/>
        <v>0</v>
      </c>
      <c r="E33" s="1">
        <f t="shared" si="4"/>
        <v>0</v>
      </c>
      <c r="F33" cm="1">
        <f t="array" ref="F33">IFERROR(LARGE(IF(A$1:A33=Table134567[[#This Row],[Pattern]],B$1:B33),2),"None")</f>
        <v>31</v>
      </c>
    </row>
    <row r="34" spans="1:6" x14ac:dyDescent="0.25">
      <c r="A34">
        <v>35</v>
      </c>
      <c r="B34">
        <f t="shared" ref="B34:B52" si="5">ROW()-1</f>
        <v>33</v>
      </c>
      <c r="C34" s="1">
        <f>IFERROR(ABS(VLOOKUP(A34,Order!A:B,2,FALSE)-VLOOKUP(A33,Order!A:B,2,FALSE)),0)</f>
        <v>2</v>
      </c>
      <c r="D34" s="1">
        <f t="shared" si="3"/>
        <v>35</v>
      </c>
      <c r="E34" s="1">
        <f t="shared" si="4"/>
        <v>2</v>
      </c>
      <c r="F34" cm="1">
        <f t="array" ref="F34">IFERROR(LARGE(IF(A$1:A34=Table134567[[#This Row],[Pattern]],B$1:B34),2),"None")</f>
        <v>7</v>
      </c>
    </row>
    <row r="35" spans="1:6" x14ac:dyDescent="0.25">
      <c r="A35">
        <v>14</v>
      </c>
      <c r="B35">
        <f t="shared" si="5"/>
        <v>34</v>
      </c>
      <c r="C35" s="1">
        <f>IFERROR(ABS(VLOOKUP(A35,Order!A:B,2,FALSE)-VLOOKUP(A34,Order!A:B,2,FALSE)),0)</f>
        <v>9</v>
      </c>
      <c r="D35" s="1">
        <f t="shared" si="3"/>
        <v>28</v>
      </c>
      <c r="E35" s="1">
        <f t="shared" si="4"/>
        <v>9</v>
      </c>
      <c r="F35" cm="1">
        <f t="array" ref="F35">IFERROR(LARGE(IF(A$1:A35=Table134567[[#This Row],[Pattern]],B$1:B35),2),"None")</f>
        <v>15</v>
      </c>
    </row>
    <row r="36" spans="1:6" x14ac:dyDescent="0.25">
      <c r="A36">
        <v>30</v>
      </c>
      <c r="B36">
        <f t="shared" si="5"/>
        <v>35</v>
      </c>
      <c r="C36" s="1">
        <f>IFERROR(ABS(VLOOKUP(A36,Order!A:B,2,FALSE)-VLOOKUP(A35,Order!A:B,2,FALSE)),0)</f>
        <v>10</v>
      </c>
      <c r="D36" s="1">
        <f t="shared" ref="D36:D67" si="6">IF(C36=0,0,37-C36)</f>
        <v>27</v>
      </c>
      <c r="E36" s="1">
        <f t="shared" ref="E36:E67" si="7">MIN(C36:D36)</f>
        <v>10</v>
      </c>
      <c r="F36" t="str" cm="1">
        <f t="array" ref="F36">IFERROR(LARGE(IF(A$1:A36=Table134567[[#This Row],[Pattern]],B$1:B36),2),"None")</f>
        <v>None</v>
      </c>
    </row>
    <row r="37" spans="1:6" x14ac:dyDescent="0.25">
      <c r="A37">
        <v>28</v>
      </c>
      <c r="B37">
        <f t="shared" si="5"/>
        <v>36</v>
      </c>
      <c r="C37" s="1">
        <f>IFERROR(ABS(VLOOKUP(A37,Order!A:B,2,FALSE)-VLOOKUP(A36,Order!A:B,2,FALSE)),0)</f>
        <v>17</v>
      </c>
      <c r="D37" s="1">
        <f t="shared" si="6"/>
        <v>20</v>
      </c>
      <c r="E37" s="1">
        <f t="shared" si="7"/>
        <v>17</v>
      </c>
      <c r="F37" cm="1">
        <f t="array" ref="F37">IFERROR(LARGE(IF(A$1:A37=Table134567[[#This Row],[Pattern]],B$1:B37),2),"None")</f>
        <v>32</v>
      </c>
    </row>
    <row r="38" spans="1:6" x14ac:dyDescent="0.25">
      <c r="A38">
        <v>19</v>
      </c>
      <c r="B38">
        <f t="shared" si="5"/>
        <v>37</v>
      </c>
      <c r="C38" s="1">
        <f>IFERROR(ABS(VLOOKUP(A38,Order!A:B,2,FALSE)-VLOOKUP(A37,Order!A:B,2,FALSE)),0)</f>
        <v>29</v>
      </c>
      <c r="D38" s="1">
        <f t="shared" si="6"/>
        <v>8</v>
      </c>
      <c r="E38" s="1">
        <f t="shared" si="7"/>
        <v>8</v>
      </c>
      <c r="F38" cm="1">
        <f t="array" ref="F38">IFERROR(LARGE(IF(A$1:A38=Table134567[[#This Row],[Pattern]],B$1:B38),2),"None")</f>
        <v>21</v>
      </c>
    </row>
    <row r="39" spans="1:6" x14ac:dyDescent="0.25">
      <c r="A39">
        <v>21</v>
      </c>
      <c r="B39">
        <f t="shared" si="5"/>
        <v>38</v>
      </c>
      <c r="C39" s="1">
        <f>IFERROR(ABS(VLOOKUP(A39,Order!A:B,2,FALSE)-VLOOKUP(A38,Order!A:B,2,FALSE)),0)</f>
        <v>2</v>
      </c>
      <c r="D39" s="1">
        <f t="shared" si="6"/>
        <v>35</v>
      </c>
      <c r="E39" s="1">
        <f t="shared" si="7"/>
        <v>2</v>
      </c>
      <c r="F39" cm="1">
        <f t="array" ref="F39">IFERROR(LARGE(IF(A$1:A39=Table134567[[#This Row],[Pattern]],B$1:B39),2),"None")</f>
        <v>25</v>
      </c>
    </row>
    <row r="40" spans="1:6" x14ac:dyDescent="0.25">
      <c r="A40">
        <v>17</v>
      </c>
      <c r="B40">
        <f t="shared" si="5"/>
        <v>39</v>
      </c>
      <c r="C40" s="1">
        <f>IFERROR(ABS(VLOOKUP(A40,Order!A:B,2,FALSE)-VLOOKUP(A39,Order!A:B,2,FALSE)),0)</f>
        <v>3</v>
      </c>
      <c r="D40" s="1">
        <f t="shared" si="6"/>
        <v>34</v>
      </c>
      <c r="E40" s="1">
        <f t="shared" si="7"/>
        <v>3</v>
      </c>
      <c r="F40" cm="1">
        <f t="array" ref="F40">IFERROR(LARGE(IF(A$1:A40=Table134567[[#This Row],[Pattern]],B$1:B40),2),"None")</f>
        <v>27</v>
      </c>
    </row>
    <row r="41" spans="1:6" x14ac:dyDescent="0.25">
      <c r="A41">
        <v>20</v>
      </c>
      <c r="B41">
        <f t="shared" si="5"/>
        <v>40</v>
      </c>
      <c r="C41" s="1">
        <f>IFERROR(ABS(VLOOKUP(A41,Order!A:B,2,FALSE)-VLOOKUP(A40,Order!A:B,2,FALSE)),0)</f>
        <v>16</v>
      </c>
      <c r="D41" s="1">
        <f t="shared" si="6"/>
        <v>21</v>
      </c>
      <c r="E41" s="1">
        <f t="shared" si="7"/>
        <v>16</v>
      </c>
      <c r="F41" cm="1">
        <f t="array" ref="F41">IFERROR(LARGE(IF(A$1:A41=Table134567[[#This Row],[Pattern]],B$1:B41),2),"None")</f>
        <v>13</v>
      </c>
    </row>
    <row r="42" spans="1:6" x14ac:dyDescent="0.25">
      <c r="A42">
        <v>6</v>
      </c>
      <c r="B42">
        <f t="shared" si="5"/>
        <v>41</v>
      </c>
      <c r="C42" s="1">
        <f>IFERROR(ABS(VLOOKUP(A42,Order!A:B,2,FALSE)-VLOOKUP(A41,Order!A:B,2,FALSE)),0)</f>
        <v>14</v>
      </c>
      <c r="D42" s="1">
        <f t="shared" si="6"/>
        <v>23</v>
      </c>
      <c r="E42" s="1">
        <f t="shared" si="7"/>
        <v>14</v>
      </c>
      <c r="F42" cm="1">
        <f t="array" ref="F42">IFERROR(LARGE(IF(A$1:A42=Table134567[[#This Row],[Pattern]],B$1:B42),2),"None")</f>
        <v>22</v>
      </c>
    </row>
    <row r="43" spans="1:6" x14ac:dyDescent="0.25">
      <c r="A43">
        <v>33</v>
      </c>
      <c r="B43">
        <f t="shared" si="5"/>
        <v>42</v>
      </c>
      <c r="C43" s="1">
        <f>IFERROR(ABS(VLOOKUP(A43,Order!A:B,2,FALSE)-VLOOKUP(A42,Order!A:B,2,FALSE)),0)</f>
        <v>12</v>
      </c>
      <c r="D43" s="1">
        <f t="shared" si="6"/>
        <v>25</v>
      </c>
      <c r="E43" s="1">
        <f t="shared" si="7"/>
        <v>12</v>
      </c>
      <c r="F43" cm="1">
        <f t="array" ref="F43">IFERROR(LARGE(IF(A$1:A43=Table134567[[#This Row],[Pattern]],B$1:B43),2),"None")</f>
        <v>29</v>
      </c>
    </row>
    <row r="44" spans="1:6" x14ac:dyDescent="0.25">
      <c r="A44">
        <v>0</v>
      </c>
      <c r="B44">
        <f t="shared" si="5"/>
        <v>43</v>
      </c>
      <c r="C44" s="1">
        <f>IFERROR(ABS(VLOOKUP(A44,Order!A:B,2,FALSE)-VLOOKUP(A43,Order!A:B,2,FALSE)),0)</f>
        <v>22</v>
      </c>
      <c r="D44" s="1">
        <f t="shared" si="6"/>
        <v>15</v>
      </c>
      <c r="E44" s="1">
        <f t="shared" si="7"/>
        <v>15</v>
      </c>
      <c r="F44" t="str" cm="1">
        <f t="array" ref="F44">IFERROR(LARGE(IF(A$1:A44=Table134567[[#This Row],[Pattern]],B$1:B44),2),"None")</f>
        <v>None</v>
      </c>
    </row>
    <row r="45" spans="1:6" x14ac:dyDescent="0.25">
      <c r="A45">
        <v>9</v>
      </c>
      <c r="B45">
        <f t="shared" si="5"/>
        <v>44</v>
      </c>
      <c r="C45" s="1">
        <f>IFERROR(ABS(VLOOKUP(A45,Order!A:B,2,FALSE)-VLOOKUP(A44,Order!A:B,2,FALSE)),0)</f>
        <v>27</v>
      </c>
      <c r="D45" s="1">
        <f t="shared" si="6"/>
        <v>10</v>
      </c>
      <c r="E45" s="1">
        <f t="shared" si="7"/>
        <v>10</v>
      </c>
      <c r="F45" t="str" cm="1">
        <f t="array" ref="F45">IFERROR(LARGE(IF(A$1:A45=Table134567[[#This Row],[Pattern]],B$1:B45),2),"None")</f>
        <v>None</v>
      </c>
    </row>
    <row r="46" spans="1:6" x14ac:dyDescent="0.25">
      <c r="A46">
        <v>5</v>
      </c>
      <c r="B46">
        <f t="shared" si="5"/>
        <v>45</v>
      </c>
      <c r="C46" s="1">
        <f>IFERROR(ABS(VLOOKUP(A46,Order!A:B,2,FALSE)-VLOOKUP(A45,Order!A:B,2,FALSE)),0)</f>
        <v>8</v>
      </c>
      <c r="D46" s="1">
        <f t="shared" si="6"/>
        <v>29</v>
      </c>
      <c r="E46" s="1">
        <f t="shared" si="7"/>
        <v>8</v>
      </c>
      <c r="F46" cm="1">
        <f t="array" ref="F46">IFERROR(LARGE(IF(A$1:A46=Table134567[[#This Row],[Pattern]],B$1:B46),2),"None")</f>
        <v>24</v>
      </c>
    </row>
    <row r="47" spans="1:6" x14ac:dyDescent="0.25">
      <c r="A47">
        <v>23</v>
      </c>
      <c r="B47">
        <f t="shared" si="5"/>
        <v>46</v>
      </c>
      <c r="C47" s="1">
        <f>IFERROR(ABS(VLOOKUP(A47,Order!A:B,2,FALSE)-VLOOKUP(A46,Order!A:B,2,FALSE)),0)</f>
        <v>2</v>
      </c>
      <c r="D47" s="1">
        <f t="shared" si="6"/>
        <v>35</v>
      </c>
      <c r="E47" s="1">
        <f t="shared" si="7"/>
        <v>2</v>
      </c>
      <c r="F47" cm="1">
        <f t="array" ref="F47">IFERROR(LARGE(IF(A$1:A47=Table134567[[#This Row],[Pattern]],B$1:B47),2),"None")</f>
        <v>3</v>
      </c>
    </row>
    <row r="48" spans="1:6" x14ac:dyDescent="0.25">
      <c r="A48">
        <v>11</v>
      </c>
      <c r="B48">
        <f t="shared" si="5"/>
        <v>47</v>
      </c>
      <c r="C48" s="1">
        <f>IFERROR(ABS(VLOOKUP(A48,Order!A:B,2,FALSE)-VLOOKUP(A47,Order!A:B,2,FALSE)),0)</f>
        <v>3</v>
      </c>
      <c r="D48" s="1">
        <f t="shared" si="6"/>
        <v>34</v>
      </c>
      <c r="E48" s="1">
        <f t="shared" si="7"/>
        <v>3</v>
      </c>
      <c r="F48" t="str" cm="1">
        <f t="array" ref="F48">IFERROR(LARGE(IF(A$1:A48=Table134567[[#This Row],[Pattern]],B$1:B48),2),"None")</f>
        <v>None</v>
      </c>
    </row>
    <row r="49" spans="1:6" x14ac:dyDescent="0.25">
      <c r="A49">
        <v>8</v>
      </c>
      <c r="B49">
        <f t="shared" si="5"/>
        <v>48</v>
      </c>
      <c r="C49" s="1">
        <f>IFERROR(ABS(VLOOKUP(A49,Order!A:B,2,FALSE)-VLOOKUP(A48,Order!A:B,2,FALSE)),0)</f>
        <v>2</v>
      </c>
      <c r="D49" s="1">
        <f t="shared" si="6"/>
        <v>35</v>
      </c>
      <c r="E49" s="1">
        <f t="shared" si="7"/>
        <v>2</v>
      </c>
      <c r="F49" t="str" cm="1">
        <f t="array" ref="F49">IFERROR(LARGE(IF(A$1:A49=Table134567[[#This Row],[Pattern]],B$1:B49),2),"None")</f>
        <v>None</v>
      </c>
    </row>
    <row r="50" spans="1:6" x14ac:dyDescent="0.25">
      <c r="A50">
        <v>8</v>
      </c>
      <c r="B50">
        <f t="shared" si="5"/>
        <v>49</v>
      </c>
      <c r="C50" s="1">
        <f>IFERROR(ABS(VLOOKUP(A50,Order!A:B,2,FALSE)-VLOOKUP(A49,Order!A:B,2,FALSE)),0)</f>
        <v>0</v>
      </c>
      <c r="D50" s="1">
        <f t="shared" si="6"/>
        <v>0</v>
      </c>
      <c r="E50" s="1">
        <f t="shared" si="7"/>
        <v>0</v>
      </c>
      <c r="F50" cm="1">
        <f t="array" ref="F50">IFERROR(LARGE(IF(A$1:A52=Table134567[[#This Row],[Pattern]],B$1:B52),2),"None")</f>
        <v>48</v>
      </c>
    </row>
    <row r="51" spans="1:6" x14ac:dyDescent="0.25">
      <c r="A51">
        <v>22</v>
      </c>
      <c r="B51">
        <f t="shared" si="5"/>
        <v>50</v>
      </c>
      <c r="C51" s="1">
        <f>IFERROR(ABS(VLOOKUP(A51,Order!A:B,2,FALSE)-VLOOKUP(A50,Order!A:B,2,FALSE)),0)</f>
        <v>12</v>
      </c>
      <c r="D51" s="1">
        <f t="shared" si="6"/>
        <v>25</v>
      </c>
      <c r="E51" s="1">
        <f t="shared" si="7"/>
        <v>12</v>
      </c>
      <c r="F51" s="1" t="str" cm="1">
        <f t="array" ref="F51">IFERROR(LARGE(IF(A$1:A52=Table134567[[#This Row],[Pattern]],B$1:B52),2),"None")</f>
        <v>None</v>
      </c>
    </row>
    <row r="52" spans="1:6" x14ac:dyDescent="0.25">
      <c r="A52">
        <v>9</v>
      </c>
      <c r="B52">
        <f t="shared" si="5"/>
        <v>51</v>
      </c>
      <c r="C52" s="1">
        <f>IFERROR(ABS(VLOOKUP(A52,Order!A:B,2,FALSE)-VLOOKUP(A51,Order!A:B,2,FALSE)),0)</f>
        <v>1</v>
      </c>
      <c r="D52" s="1">
        <f t="shared" si="6"/>
        <v>36</v>
      </c>
      <c r="E52" s="1">
        <f t="shared" si="7"/>
        <v>1</v>
      </c>
      <c r="F52" s="1" cm="1">
        <f t="array" ref="F52">IFERROR(LARGE(IF(A$1:A52=Table134567[[#This Row],[Pattern]],B$1:B52),2),"None")</f>
        <v>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6898-D31F-4A01-A4EC-B32C756FE082}">
  <dimension ref="A1:X24"/>
  <sheetViews>
    <sheetView workbookViewId="0">
      <selection activeCell="E29" sqref="E29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  <col min="24" max="24" width="11.570312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16</v>
      </c>
    </row>
    <row r="2" spans="1:24" x14ac:dyDescent="0.25">
      <c r="A2">
        <v>13</v>
      </c>
      <c r="B2">
        <f t="shared" ref="B2:B24" si="0">ROW()-1</f>
        <v>1</v>
      </c>
      <c r="C2" s="1">
        <f>IFERROR(ABS(VLOOKUP(A2,Order!A:B,2,FALSE)-VLOOKUP(A1,Order!A:B,2,FALSE)),0)</f>
        <v>0</v>
      </c>
      <c r="D2">
        <f t="shared" ref="D2" si="1">IF(C2=0,0,37-C2)</f>
        <v>0</v>
      </c>
      <c r="E2" s="1">
        <f>MIN(C2:D2)</f>
        <v>0</v>
      </c>
      <c r="F2" t="str" cm="1">
        <f t="array" ref="F2">IFERROR(LARGE(IF(A$1:A2=Table1345678[[#This Row],[Pattern]],B$1:B2),2),"None")</f>
        <v>None</v>
      </c>
      <c r="W2" s="3" t="s">
        <v>7</v>
      </c>
      <c r="X2" s="2" t="s">
        <v>10</v>
      </c>
    </row>
    <row r="3" spans="1:24" x14ac:dyDescent="0.25">
      <c r="A3">
        <v>10</v>
      </c>
      <c r="B3">
        <f t="shared" si="0"/>
        <v>2</v>
      </c>
      <c r="C3" s="1">
        <f>IFERROR(ABS(VLOOKUP(A3,Order!A:B,2,FALSE)-VLOOKUP(A2,Order!A:B,2,FALSE)),0)</f>
        <v>6</v>
      </c>
      <c r="D3" s="1">
        <f t="shared" ref="D3:D24" si="2">IF(C3=0,0,37-C3)</f>
        <v>31</v>
      </c>
      <c r="E3" s="1">
        <f t="shared" ref="E3:E7" si="3">MIN(C3:D3)</f>
        <v>6</v>
      </c>
      <c r="F3" t="str" cm="1">
        <f t="array" ref="F3">IFERROR(LARGE(IF(A$1:A3=Table1345678[[#This Row],[Pattern]],B$1:B3),2),"None")</f>
        <v>None</v>
      </c>
      <c r="W3" s="3" t="s">
        <v>17</v>
      </c>
      <c r="X3" s="4">
        <v>0.89583333333333337</v>
      </c>
    </row>
    <row r="4" spans="1:24" x14ac:dyDescent="0.25">
      <c r="A4">
        <v>21</v>
      </c>
      <c r="B4">
        <f t="shared" si="0"/>
        <v>3</v>
      </c>
      <c r="C4" s="1">
        <f>IFERROR(ABS(VLOOKUP(A4,Order!A:B,2,FALSE)-VLOOKUP(A3,Order!A:B,2,FALSE)),0)</f>
        <v>13</v>
      </c>
      <c r="D4" s="1">
        <f t="shared" si="2"/>
        <v>24</v>
      </c>
      <c r="E4" s="1">
        <f t="shared" si="3"/>
        <v>13</v>
      </c>
      <c r="F4" t="str" cm="1">
        <f t="array" ref="F4">IFERROR(LARGE(IF(A$1:A4=Table1345678[[#This Row],[Pattern]],B$1:B4),2),"None")</f>
        <v>None</v>
      </c>
      <c r="W4" s="3" t="s">
        <v>8</v>
      </c>
      <c r="X4" s="2" t="s">
        <v>14</v>
      </c>
    </row>
    <row r="5" spans="1:24" x14ac:dyDescent="0.25">
      <c r="A5">
        <v>11</v>
      </c>
      <c r="B5">
        <f t="shared" si="0"/>
        <v>4</v>
      </c>
      <c r="C5" s="1">
        <f>IFERROR(ABS(VLOOKUP(A5,Order!A:B,2,FALSE)-VLOOKUP(A4,Order!A:B,2,FALSE)),0)</f>
        <v>9</v>
      </c>
      <c r="D5" s="1">
        <f t="shared" si="2"/>
        <v>28</v>
      </c>
      <c r="E5" s="1">
        <f t="shared" si="3"/>
        <v>9</v>
      </c>
      <c r="F5" t="str" cm="1">
        <f t="array" ref="F5">IFERROR(LARGE(IF(A$1:A5=Table1345678[[#This Row],[Pattern]],B$1:B5),2),"None")</f>
        <v>None</v>
      </c>
    </row>
    <row r="6" spans="1:24" x14ac:dyDescent="0.25">
      <c r="A6">
        <v>35</v>
      </c>
      <c r="B6">
        <f t="shared" si="0"/>
        <v>5</v>
      </c>
      <c r="C6" s="1">
        <f>IFERROR(ABS(VLOOKUP(A6,Order!A:B,2,FALSE)-VLOOKUP(A5,Order!A:B,2,FALSE)),0)</f>
        <v>20</v>
      </c>
      <c r="D6" s="1">
        <f t="shared" si="2"/>
        <v>17</v>
      </c>
      <c r="E6" s="1">
        <f t="shared" si="3"/>
        <v>17</v>
      </c>
      <c r="F6" t="str" cm="1">
        <f t="array" ref="F6">IFERROR(LARGE(IF(A$1:A6=Table1345678[[#This Row],[Pattern]],B$1:B6),2),"None")</f>
        <v>None</v>
      </c>
    </row>
    <row r="7" spans="1:24" x14ac:dyDescent="0.25">
      <c r="A7">
        <v>25</v>
      </c>
      <c r="B7">
        <f t="shared" si="0"/>
        <v>6</v>
      </c>
      <c r="C7" s="1">
        <f>IFERROR(ABS(VLOOKUP(A7,Order!A:B,2,FALSE)-VLOOKUP(A6,Order!A:B,2,FALSE)),0)</f>
        <v>27</v>
      </c>
      <c r="D7" s="1">
        <f t="shared" si="2"/>
        <v>10</v>
      </c>
      <c r="E7" s="1">
        <f t="shared" si="3"/>
        <v>10</v>
      </c>
      <c r="F7" t="str" cm="1">
        <f t="array" ref="F7">IFERROR(LARGE(IF(A$1:A7=Table1345678[[#This Row],[Pattern]],B$1:B7),2),"None")</f>
        <v>None</v>
      </c>
    </row>
    <row r="8" spans="1:24" x14ac:dyDescent="0.25">
      <c r="A8">
        <v>31</v>
      </c>
      <c r="B8">
        <f t="shared" si="0"/>
        <v>7</v>
      </c>
      <c r="C8" s="1">
        <f>IFERROR(ABS(VLOOKUP(A8,Order!A:B,2,FALSE)-VLOOKUP(A7,Order!A:B,2,FALSE)),0)</f>
        <v>19</v>
      </c>
      <c r="D8" s="1">
        <f t="shared" si="2"/>
        <v>18</v>
      </c>
      <c r="E8" s="1">
        <f t="shared" ref="E8:E24" si="4">MIN(C8:D8)</f>
        <v>18</v>
      </c>
      <c r="F8" t="str" cm="1">
        <f t="array" ref="F8">IFERROR(LARGE(IF(A$1:A8=Table1345678[[#This Row],[Pattern]],B$1:B8),2),"None")</f>
        <v>None</v>
      </c>
    </row>
    <row r="9" spans="1:24" x14ac:dyDescent="0.25">
      <c r="A9">
        <v>28</v>
      </c>
      <c r="B9">
        <f t="shared" si="0"/>
        <v>8</v>
      </c>
      <c r="C9" s="1">
        <f>IFERROR(ABS(VLOOKUP(A9,Order!A:B,2,FALSE)-VLOOKUP(A8,Order!A:B,2,FALSE)),0)</f>
        <v>6</v>
      </c>
      <c r="D9" s="1">
        <f t="shared" si="2"/>
        <v>31</v>
      </c>
      <c r="E9" s="1">
        <f t="shared" si="4"/>
        <v>6</v>
      </c>
      <c r="F9" t="str" cm="1">
        <f t="array" ref="F9">IFERROR(LARGE(IF(A$1:A9=Table1345678[[#This Row],[Pattern]],B$1:B9),2),"None")</f>
        <v>None</v>
      </c>
    </row>
    <row r="10" spans="1:24" x14ac:dyDescent="0.25">
      <c r="A10">
        <v>5</v>
      </c>
      <c r="B10">
        <f t="shared" si="0"/>
        <v>9</v>
      </c>
      <c r="C10" s="1">
        <f>IFERROR(ABS(VLOOKUP(A10,Order!A:B,2,FALSE)-VLOOKUP(A9,Order!A:B,2,FALSE)),0)</f>
        <v>13</v>
      </c>
      <c r="D10" s="1">
        <f t="shared" si="2"/>
        <v>24</v>
      </c>
      <c r="E10" s="1">
        <f t="shared" si="4"/>
        <v>13</v>
      </c>
      <c r="F10" t="str" cm="1">
        <f t="array" ref="F10">IFERROR(LARGE(IF(A$1:A10=Table1345678[[#This Row],[Pattern]],B$1:B10),2),"None")</f>
        <v>None</v>
      </c>
    </row>
    <row r="11" spans="1:24" x14ac:dyDescent="0.25">
      <c r="A11">
        <v>29</v>
      </c>
      <c r="B11">
        <f t="shared" si="0"/>
        <v>10</v>
      </c>
      <c r="C11" s="1">
        <f>IFERROR(ABS(VLOOKUP(A11,Order!A:B,2,FALSE)-VLOOKUP(A10,Order!A:B,2,FALSE)),0)</f>
        <v>11</v>
      </c>
      <c r="D11" s="1">
        <f t="shared" si="2"/>
        <v>26</v>
      </c>
      <c r="E11" s="1">
        <f t="shared" si="4"/>
        <v>11</v>
      </c>
      <c r="F11" t="str" cm="1">
        <f t="array" ref="F11">IFERROR(LARGE(IF(A$1:A11=Table1345678[[#This Row],[Pattern]],B$1:B11),2),"None")</f>
        <v>None</v>
      </c>
    </row>
    <row r="12" spans="1:24" x14ac:dyDescent="0.25">
      <c r="A12">
        <v>27</v>
      </c>
      <c r="B12">
        <f t="shared" si="0"/>
        <v>11</v>
      </c>
      <c r="C12" s="1">
        <f>IFERROR(ABS(VLOOKUP(A12,Order!A:B,2,FALSE)-VLOOKUP(A11,Order!A:B,2,FALSE)),0)</f>
        <v>19</v>
      </c>
      <c r="D12" s="1">
        <f t="shared" si="2"/>
        <v>18</v>
      </c>
      <c r="E12" s="1">
        <f t="shared" si="4"/>
        <v>18</v>
      </c>
      <c r="F12" t="str" cm="1">
        <f t="array" ref="F12">IFERROR(LARGE(IF(A$1:A12=Table1345678[[#This Row],[Pattern]],B$1:B12),2),"None")</f>
        <v>None</v>
      </c>
    </row>
    <row r="13" spans="1:24" x14ac:dyDescent="0.25">
      <c r="A13">
        <v>26</v>
      </c>
      <c r="B13">
        <f t="shared" si="0"/>
        <v>12</v>
      </c>
      <c r="C13" s="1">
        <f>IFERROR(ABS(VLOOKUP(A13,Order!A:B,2,FALSE)-VLOOKUP(A12,Order!A:B,2,FALSE)),0)</f>
        <v>25</v>
      </c>
      <c r="D13" s="1">
        <f t="shared" si="2"/>
        <v>12</v>
      </c>
      <c r="E13" s="1">
        <f t="shared" si="4"/>
        <v>12</v>
      </c>
      <c r="F13" t="str" cm="1">
        <f t="array" ref="F13">IFERROR(LARGE(IF(A$1:A13=Table1345678[[#This Row],[Pattern]],B$1:B13),2),"None")</f>
        <v>None</v>
      </c>
    </row>
    <row r="14" spans="1:24" x14ac:dyDescent="0.25">
      <c r="A14">
        <v>21</v>
      </c>
      <c r="B14">
        <f t="shared" si="0"/>
        <v>13</v>
      </c>
      <c r="C14" s="1">
        <f>IFERROR(ABS(VLOOKUP(A14,Order!A:B,2,FALSE)-VLOOKUP(A13,Order!A:B,2,FALSE)),0)</f>
        <v>31</v>
      </c>
      <c r="D14" s="1">
        <f t="shared" si="2"/>
        <v>6</v>
      </c>
      <c r="E14" s="1">
        <f t="shared" si="4"/>
        <v>6</v>
      </c>
      <c r="F14" cm="1">
        <f t="array" ref="F14">IFERROR(LARGE(IF(A$1:A14=Table1345678[[#This Row],[Pattern]],B$1:B14),2),"None")</f>
        <v>3</v>
      </c>
    </row>
    <row r="15" spans="1:24" x14ac:dyDescent="0.25">
      <c r="A15">
        <v>30</v>
      </c>
      <c r="B15">
        <f t="shared" si="0"/>
        <v>14</v>
      </c>
      <c r="C15" s="1">
        <f>IFERROR(ABS(VLOOKUP(A15,Order!A:B,2,FALSE)-VLOOKUP(A14,Order!A:B,2,FALSE)),0)</f>
        <v>10</v>
      </c>
      <c r="D15" s="1">
        <f t="shared" si="2"/>
        <v>27</v>
      </c>
      <c r="E15" s="1">
        <f t="shared" si="4"/>
        <v>10</v>
      </c>
      <c r="F15" t="str" cm="1">
        <f t="array" ref="F15">IFERROR(LARGE(IF(A$1:A15=Table1345678[[#This Row],[Pattern]],B$1:B15),2),"None")</f>
        <v>None</v>
      </c>
    </row>
    <row r="16" spans="1:24" x14ac:dyDescent="0.25">
      <c r="A16">
        <v>19</v>
      </c>
      <c r="B16">
        <f t="shared" si="0"/>
        <v>15</v>
      </c>
      <c r="C16" s="1">
        <f>IFERROR(ABS(VLOOKUP(A16,Order!A:B,2,FALSE)-VLOOKUP(A15,Order!A:B,2,FALSE)),0)</f>
        <v>12</v>
      </c>
      <c r="D16" s="1">
        <f t="shared" si="2"/>
        <v>25</v>
      </c>
      <c r="E16" s="1">
        <f t="shared" si="4"/>
        <v>12</v>
      </c>
      <c r="F16" t="str" cm="1">
        <f t="array" ref="F16">IFERROR(LARGE(IF(A$1:A16=Table1345678[[#This Row],[Pattern]],B$1:B16),2),"None")</f>
        <v>None</v>
      </c>
    </row>
    <row r="17" spans="1:8" x14ac:dyDescent="0.25">
      <c r="A17">
        <v>18</v>
      </c>
      <c r="B17">
        <f t="shared" si="0"/>
        <v>16</v>
      </c>
      <c r="C17" s="1">
        <f>IFERROR(ABS(VLOOKUP(A17,Order!A:B,2,FALSE)-VLOOKUP(A16,Order!A:B,2,FALSE)),0)</f>
        <v>26</v>
      </c>
      <c r="D17" s="1">
        <f t="shared" si="2"/>
        <v>11</v>
      </c>
      <c r="E17" s="1">
        <f t="shared" si="4"/>
        <v>11</v>
      </c>
      <c r="F17" t="str" cm="1">
        <f t="array" ref="F17">IFERROR(LARGE(IF(A$1:A17=Table1345678[[#This Row],[Pattern]],B$1:B17),2),"None")</f>
        <v>None</v>
      </c>
      <c r="H17">
        <f>COUNTIF(E:E,4)+COUNTIF(E:E,5)+COUNTIF(E:E,6)</f>
        <v>4</v>
      </c>
    </row>
    <row r="18" spans="1:8" x14ac:dyDescent="0.25">
      <c r="A18">
        <v>5</v>
      </c>
      <c r="B18">
        <f t="shared" si="0"/>
        <v>17</v>
      </c>
      <c r="C18" s="1">
        <f>IFERROR(ABS(VLOOKUP(A18,Order!A:B,2,FALSE)-VLOOKUP(A17,Order!A:B,2,FALSE)),0)</f>
        <v>10</v>
      </c>
      <c r="D18" s="1">
        <f t="shared" si="2"/>
        <v>27</v>
      </c>
      <c r="E18" s="1">
        <f t="shared" si="4"/>
        <v>10</v>
      </c>
      <c r="F18" cm="1">
        <f t="array" ref="F18">IFERROR(LARGE(IF(A$1:A18=Table1345678[[#This Row],[Pattern]],B$1:B18),2),"None")</f>
        <v>9</v>
      </c>
    </row>
    <row r="19" spans="1:8" x14ac:dyDescent="0.25">
      <c r="A19">
        <v>33</v>
      </c>
      <c r="B19">
        <f t="shared" si="0"/>
        <v>18</v>
      </c>
      <c r="C19" s="1">
        <f>IFERROR(ABS(VLOOKUP(A19,Order!A:B,2,FALSE)-VLOOKUP(A18,Order!A:B,2,FALSE)),0)</f>
        <v>3</v>
      </c>
      <c r="D19" s="1">
        <f t="shared" si="2"/>
        <v>34</v>
      </c>
      <c r="E19" s="1">
        <f t="shared" si="4"/>
        <v>3</v>
      </c>
      <c r="F19" t="str" cm="1">
        <f t="array" ref="F19">IFERROR(LARGE(IF(A$1:A19=Table1345678[[#This Row],[Pattern]],B$1:B19),2),"None")</f>
        <v>None</v>
      </c>
    </row>
    <row r="20" spans="1:8" x14ac:dyDescent="0.25">
      <c r="A20">
        <v>29</v>
      </c>
      <c r="B20">
        <f t="shared" si="0"/>
        <v>19</v>
      </c>
      <c r="C20" s="1">
        <f>IFERROR(ABS(VLOOKUP(A20,Order!A:B,2,FALSE)-VLOOKUP(A19,Order!A:B,2,FALSE)),0)</f>
        <v>8</v>
      </c>
      <c r="D20" s="1">
        <f t="shared" si="2"/>
        <v>29</v>
      </c>
      <c r="E20" s="1">
        <f t="shared" si="4"/>
        <v>8</v>
      </c>
      <c r="F20" cm="1">
        <f t="array" ref="F20">IFERROR(LARGE(IF(A$1:A20=Table1345678[[#This Row],[Pattern]],B$1:B20),2),"None")</f>
        <v>10</v>
      </c>
    </row>
    <row r="21" spans="1:8" x14ac:dyDescent="0.25">
      <c r="A21">
        <v>25</v>
      </c>
      <c r="B21">
        <f t="shared" si="0"/>
        <v>20</v>
      </c>
      <c r="C21" s="1">
        <f>IFERROR(ABS(VLOOKUP(A21,Order!A:B,2,FALSE)-VLOOKUP(A20,Order!A:B,2,FALSE)),0)</f>
        <v>23</v>
      </c>
      <c r="D21" s="1">
        <f t="shared" si="2"/>
        <v>14</v>
      </c>
      <c r="E21" s="1">
        <f t="shared" si="4"/>
        <v>14</v>
      </c>
      <c r="F21" cm="1">
        <f t="array" ref="F21">IFERROR(LARGE(IF(A$1:A21=Table1345678[[#This Row],[Pattern]],B$1:B21),2),"None")</f>
        <v>6</v>
      </c>
    </row>
    <row r="22" spans="1:8" x14ac:dyDescent="0.25">
      <c r="A22">
        <v>27</v>
      </c>
      <c r="B22">
        <f t="shared" si="0"/>
        <v>21</v>
      </c>
      <c r="C22" s="1">
        <f>IFERROR(ABS(VLOOKUP(A22,Order!A:B,2,FALSE)-VLOOKUP(A21,Order!A:B,2,FALSE)),0)</f>
        <v>4</v>
      </c>
      <c r="D22" s="1">
        <f t="shared" si="2"/>
        <v>33</v>
      </c>
      <c r="E22" s="1">
        <f t="shared" si="4"/>
        <v>4</v>
      </c>
      <c r="F22" cm="1">
        <f t="array" ref="F22">IFERROR(LARGE(IF(A$1:A22=Table1345678[[#This Row],[Pattern]],B$1:B22),2),"None")</f>
        <v>11</v>
      </c>
    </row>
    <row r="23" spans="1:8" x14ac:dyDescent="0.25">
      <c r="A23">
        <v>6</v>
      </c>
      <c r="B23">
        <f t="shared" si="0"/>
        <v>22</v>
      </c>
      <c r="C23" s="1">
        <f>IFERROR(ABS(VLOOKUP(A23,Order!A:B,2,FALSE)-VLOOKUP(A22,Order!A:B,2,FALSE)),0)</f>
        <v>1</v>
      </c>
      <c r="D23" s="1">
        <f t="shared" si="2"/>
        <v>36</v>
      </c>
      <c r="E23" s="1">
        <f t="shared" si="4"/>
        <v>1</v>
      </c>
      <c r="F23" t="str" cm="1">
        <f t="array" ref="F23">IFERROR(LARGE(IF(A$1:A23=Table1345678[[#This Row],[Pattern]],B$1:B23),2),"None")</f>
        <v>None</v>
      </c>
    </row>
    <row r="24" spans="1:8" x14ac:dyDescent="0.25">
      <c r="A24">
        <v>14</v>
      </c>
      <c r="B24">
        <f t="shared" si="0"/>
        <v>23</v>
      </c>
      <c r="C24" s="1">
        <f>IFERROR(ABS(VLOOKUP(A24,Order!A:B,2,FALSE)-VLOOKUP(A23,Order!A:B,2,FALSE)),0)</f>
        <v>15</v>
      </c>
      <c r="D24" s="1">
        <f t="shared" si="2"/>
        <v>22</v>
      </c>
      <c r="E24" s="1">
        <f t="shared" si="4"/>
        <v>15</v>
      </c>
      <c r="F24" t="str" cm="1">
        <f t="array" ref="F24">IFERROR(LARGE(IF(A$1:A24=Table1345678[[#This Row],[Pattern]],B$1:B24),2),"None")</f>
        <v>None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D3AD-5C4B-4A8B-83FB-A7BE9D06C2C5}">
  <dimension ref="A1:X42"/>
  <sheetViews>
    <sheetView topLeftCell="A28" workbookViewId="0">
      <selection activeCell="C48" sqref="C48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  <col min="24" max="24" width="11.570312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25</v>
      </c>
    </row>
    <row r="2" spans="1:24" x14ac:dyDescent="0.25">
      <c r="A2">
        <v>15</v>
      </c>
      <c r="B2">
        <f t="shared" ref="B2" si="0">ROW()-1</f>
        <v>1</v>
      </c>
      <c r="C2" s="1">
        <f>IFERROR(ABS(VLOOKUP(A2,Order!A:B,2,FALSE)-VLOOKUP(A1,Order!A:B,2,FALSE)),0)</f>
        <v>0</v>
      </c>
      <c r="D2">
        <f t="shared" ref="D2" si="1">IF(C2=0,0,37-C2)</f>
        <v>0</v>
      </c>
      <c r="E2" s="1">
        <f>MIN(C2:D2)</f>
        <v>0</v>
      </c>
      <c r="F2" t="str" cm="1">
        <f t="array" ref="F2">IFERROR(LARGE(IF(A$1:A2=Table13456789[[#This Row],[Pattern]],B$1:B2),2),"None")</f>
        <v>None</v>
      </c>
      <c r="W2" s="3" t="s">
        <v>7</v>
      </c>
      <c r="X2" s="2" t="s">
        <v>23</v>
      </c>
    </row>
    <row r="3" spans="1:24" x14ac:dyDescent="0.25">
      <c r="A3">
        <v>23</v>
      </c>
      <c r="B3">
        <f>ROW()-1</f>
        <v>2</v>
      </c>
      <c r="C3" s="1">
        <f>IFERROR(ABS(VLOOKUP(A3,Order!A:B,2,FALSE)-VLOOKUP(A2,Order!A:B,2,FALSE)),0)</f>
        <v>15</v>
      </c>
      <c r="D3" s="1">
        <f>IF(C3=0,0,37-C3)</f>
        <v>22</v>
      </c>
      <c r="E3" s="1">
        <f t="shared" ref="E3:E27" si="2">MIN(C3:D3)</f>
        <v>15</v>
      </c>
      <c r="F3" t="str" cm="1">
        <f t="array" ref="F3">IFERROR(LARGE(IF(A$1:A3=Table13456789[[#This Row],[Pattern]],B$1:B3),2),"None")</f>
        <v>None</v>
      </c>
      <c r="W3" s="3" t="s">
        <v>17</v>
      </c>
      <c r="X3" s="4">
        <v>0.37152777777777773</v>
      </c>
    </row>
    <row r="4" spans="1:24" x14ac:dyDescent="0.25">
      <c r="A4">
        <v>26</v>
      </c>
      <c r="B4">
        <f>ROW()-1</f>
        <v>3</v>
      </c>
      <c r="C4" s="1">
        <f>IFERROR(ABS(VLOOKUP(A4,Order!A:B,2,FALSE)-VLOOKUP(A3,Order!A:B,2,FALSE)),0)</f>
        <v>19</v>
      </c>
      <c r="D4" s="1">
        <f>IF(C4=0,0,37-C4)</f>
        <v>18</v>
      </c>
      <c r="E4" s="1">
        <f t="shared" si="2"/>
        <v>18</v>
      </c>
      <c r="F4" t="str" cm="1">
        <f t="array" ref="F4">IFERROR(LARGE(IF(A$1:A4=Table13456789[[#This Row],[Pattern]],B$1:B4),2),"None")</f>
        <v>None</v>
      </c>
      <c r="W4" s="3" t="s">
        <v>8</v>
      </c>
      <c r="X4" s="2" t="s">
        <v>14</v>
      </c>
    </row>
    <row r="5" spans="1:24" x14ac:dyDescent="0.25">
      <c r="A5">
        <v>2</v>
      </c>
      <c r="B5">
        <f>ROW()-1</f>
        <v>4</v>
      </c>
      <c r="C5" s="1">
        <f>IFERROR(ABS(VLOOKUP(A5,Order!A:B,2,FALSE)-VLOOKUP(A4,Order!A:B,2,FALSE)),0)</f>
        <v>30</v>
      </c>
      <c r="D5" s="1">
        <f>IF(C5=0,0,37-C5)</f>
        <v>7</v>
      </c>
      <c r="E5" s="1">
        <f t="shared" si="2"/>
        <v>7</v>
      </c>
      <c r="F5" t="str" cm="1">
        <f t="array" ref="F5">IFERROR(LARGE(IF(A$1:A5=Table13456789[[#This Row],[Pattern]],B$1:B5),2),"None")</f>
        <v>None</v>
      </c>
    </row>
    <row r="6" spans="1:24" x14ac:dyDescent="0.25">
      <c r="A6">
        <v>9</v>
      </c>
      <c r="B6">
        <f>ROW()-1</f>
        <v>5</v>
      </c>
      <c r="C6" s="1">
        <f>IFERROR(ABS(VLOOKUP(A6,Order!A:B,2,FALSE)-VLOOKUP(A5,Order!A:B,2,FALSE)),0)</f>
        <v>21</v>
      </c>
      <c r="D6" s="1">
        <f>IF(C6=0,0,37-C6)</f>
        <v>16</v>
      </c>
      <c r="E6" s="1">
        <f t="shared" si="2"/>
        <v>16</v>
      </c>
      <c r="F6" t="str" cm="1">
        <f t="array" ref="F6">IFERROR(LARGE(IF(A$1:A6=Table13456789[[#This Row],[Pattern]],B$1:B6),2),"None")</f>
        <v>None</v>
      </c>
    </row>
    <row r="7" spans="1:24" x14ac:dyDescent="0.25">
      <c r="A7">
        <v>30</v>
      </c>
      <c r="B7">
        <f>ROW()-1</f>
        <v>6</v>
      </c>
      <c r="C7" s="1">
        <f>IFERROR(ABS(VLOOKUP(A7,Order!A:B,2,FALSE)-VLOOKUP(A6,Order!A:B,2,FALSE)),0)</f>
        <v>12</v>
      </c>
      <c r="D7" s="1">
        <f>IF(C7=0,0,37-C7)</f>
        <v>25</v>
      </c>
      <c r="E7" s="1">
        <f t="shared" si="2"/>
        <v>12</v>
      </c>
      <c r="F7" t="str" cm="1">
        <f t="array" ref="F7">IFERROR(LARGE(IF(A$1:A7=Table13456789[[#This Row],[Pattern]],B$1:B7),2),"None")</f>
        <v>None</v>
      </c>
    </row>
    <row r="8" spans="1:24" x14ac:dyDescent="0.25">
      <c r="A8">
        <v>4</v>
      </c>
      <c r="B8">
        <f>ROW()-1</f>
        <v>7</v>
      </c>
      <c r="C8" s="1">
        <f>IFERROR(ABS(VLOOKUP(A8,Order!A:B,2,FALSE)-VLOOKUP(A7,Order!A:B,2,FALSE)),0)</f>
        <v>11</v>
      </c>
      <c r="D8" s="1">
        <f>IF(C8=0,0,37-C8)</f>
        <v>26</v>
      </c>
      <c r="E8" s="1">
        <f t="shared" si="2"/>
        <v>11</v>
      </c>
      <c r="F8" t="str" cm="1">
        <f t="array" ref="F8">IFERROR(LARGE(IF(A$1:A8=Table13456789[[#This Row],[Pattern]],B$1:B8),2),"None")</f>
        <v>None</v>
      </c>
    </row>
    <row r="9" spans="1:24" x14ac:dyDescent="0.25">
      <c r="A9">
        <v>30</v>
      </c>
      <c r="B9">
        <f>ROW()-1</f>
        <v>8</v>
      </c>
      <c r="C9" s="1">
        <f>IFERROR(ABS(VLOOKUP(A9,Order!A:B,2,FALSE)-VLOOKUP(A8,Order!A:B,2,FALSE)),0)</f>
        <v>11</v>
      </c>
      <c r="D9" s="1">
        <f>IF(C9=0,0,37-C9)</f>
        <v>26</v>
      </c>
      <c r="E9" s="1">
        <f t="shared" si="2"/>
        <v>11</v>
      </c>
      <c r="F9" cm="1">
        <f t="array" ref="F9">IFERROR(LARGE(IF(A$1:A9=Table13456789[[#This Row],[Pattern]],B$1:B9),2),"None")</f>
        <v>6</v>
      </c>
    </row>
    <row r="10" spans="1:24" x14ac:dyDescent="0.25">
      <c r="A10">
        <v>7</v>
      </c>
      <c r="B10">
        <f>ROW()-1</f>
        <v>9</v>
      </c>
      <c r="C10" s="1">
        <f>IFERROR(ABS(VLOOKUP(A10,Order!A:B,2,FALSE)-VLOOKUP(A9,Order!A:B,2,FALSE)),0)</f>
        <v>16</v>
      </c>
      <c r="D10" s="1">
        <f>IF(C10=0,0,37-C10)</f>
        <v>21</v>
      </c>
      <c r="E10" s="1">
        <f t="shared" si="2"/>
        <v>16</v>
      </c>
      <c r="F10" t="str" cm="1">
        <f t="array" ref="F10">IFERROR(LARGE(IF(A$1:A10=Table13456789[[#This Row],[Pattern]],B$1:B10),2),"None")</f>
        <v>None</v>
      </c>
    </row>
    <row r="11" spans="1:24" x14ac:dyDescent="0.25">
      <c r="A11">
        <v>31</v>
      </c>
      <c r="B11">
        <f>ROW()-1</f>
        <v>10</v>
      </c>
      <c r="C11" s="1">
        <f>IFERROR(ABS(VLOOKUP(A11,Order!A:B,2,FALSE)-VLOOKUP(A10,Order!A:B,2,FALSE)),0)</f>
        <v>5</v>
      </c>
      <c r="D11" s="1">
        <f>IF(C11=0,0,37-C11)</f>
        <v>32</v>
      </c>
      <c r="E11" s="1">
        <f t="shared" si="2"/>
        <v>5</v>
      </c>
      <c r="F11" t="str" cm="1">
        <f t="array" ref="F11">IFERROR(LARGE(IF(A$1:A11=Table13456789[[#This Row],[Pattern]],B$1:B11),2),"None")</f>
        <v>None</v>
      </c>
    </row>
    <row r="12" spans="1:24" x14ac:dyDescent="0.25">
      <c r="A12">
        <v>34</v>
      </c>
      <c r="B12">
        <f>ROW()-1</f>
        <v>11</v>
      </c>
      <c r="C12" s="1">
        <f>IFERROR(ABS(VLOOKUP(A12,Order!A:B,2,FALSE)-VLOOKUP(A11,Order!A:B,2,FALSE)),0)</f>
        <v>17</v>
      </c>
      <c r="D12" s="1">
        <f>IF(C12=0,0,37-C12)</f>
        <v>20</v>
      </c>
      <c r="E12" s="1">
        <f t="shared" si="2"/>
        <v>17</v>
      </c>
      <c r="F12" t="str" cm="1">
        <f t="array" ref="F12">IFERROR(LARGE(IF(A$1:A12=Table13456789[[#This Row],[Pattern]],B$1:B12),2),"None")</f>
        <v>None</v>
      </c>
    </row>
    <row r="13" spans="1:24" x14ac:dyDescent="0.25">
      <c r="A13">
        <v>18</v>
      </c>
      <c r="B13">
        <f>ROW()-1</f>
        <v>12</v>
      </c>
      <c r="C13" s="1">
        <f>IFERROR(ABS(VLOOKUP(A13,Order!A:B,2,FALSE)-VLOOKUP(A12,Order!A:B,2,FALSE)),0)</f>
        <v>20</v>
      </c>
      <c r="D13" s="1">
        <f>IF(C13=0,0,37-C13)</f>
        <v>17</v>
      </c>
      <c r="E13" s="1">
        <f t="shared" si="2"/>
        <v>17</v>
      </c>
      <c r="F13" t="str" cm="1">
        <f t="array" ref="F13">IFERROR(LARGE(IF(A$1:A13=Table13456789[[#This Row],[Pattern]],B$1:B13),2),"None")</f>
        <v>None</v>
      </c>
    </row>
    <row r="14" spans="1:24" x14ac:dyDescent="0.25">
      <c r="A14">
        <v>7</v>
      </c>
      <c r="B14">
        <f>ROW()-1</f>
        <v>13</v>
      </c>
      <c r="C14" s="1">
        <f>IFERROR(ABS(VLOOKUP(A14,Order!A:B,2,FALSE)-VLOOKUP(A13,Order!A:B,2,FALSE)),0)</f>
        <v>2</v>
      </c>
      <c r="D14" s="1">
        <f>IF(C14=0,0,37-C14)</f>
        <v>35</v>
      </c>
      <c r="E14" s="1">
        <f t="shared" si="2"/>
        <v>2</v>
      </c>
      <c r="F14" cm="1">
        <f t="array" ref="F14">IFERROR(LARGE(IF(A$1:A14=Table13456789[[#This Row],[Pattern]],B$1:B14),2),"None")</f>
        <v>9</v>
      </c>
    </row>
    <row r="15" spans="1:24" x14ac:dyDescent="0.25">
      <c r="A15">
        <v>26</v>
      </c>
      <c r="B15">
        <f>ROW()-1</f>
        <v>14</v>
      </c>
      <c r="C15" s="1">
        <f>IFERROR(ABS(VLOOKUP(A15,Order!A:B,2,FALSE)-VLOOKUP(A14,Order!A:B,2,FALSE)),0)</f>
        <v>5</v>
      </c>
      <c r="D15" s="1">
        <f>IF(C15=0,0,37-C15)</f>
        <v>32</v>
      </c>
      <c r="E15" s="1">
        <f t="shared" si="2"/>
        <v>5</v>
      </c>
      <c r="F15" cm="1">
        <f t="array" ref="F15">IFERROR(LARGE(IF(A$1:A15=Table13456789[[#This Row],[Pattern]],B$1:B15),2),"None")</f>
        <v>3</v>
      </c>
    </row>
    <row r="16" spans="1:24" x14ac:dyDescent="0.25">
      <c r="A16">
        <v>4</v>
      </c>
      <c r="B16">
        <f>ROW()-1</f>
        <v>15</v>
      </c>
      <c r="C16" s="1">
        <f>IFERROR(ABS(VLOOKUP(A16,Order!A:B,2,FALSE)-VLOOKUP(A15,Order!A:B,2,FALSE)),0)</f>
        <v>32</v>
      </c>
      <c r="D16" s="1">
        <f>IF(C16=0,0,37-C16)</f>
        <v>5</v>
      </c>
      <c r="E16" s="1">
        <f t="shared" si="2"/>
        <v>5</v>
      </c>
      <c r="F16" cm="1">
        <f t="array" ref="F16">IFERROR(LARGE(IF(A$1:A16=Table13456789[[#This Row],[Pattern]],B$1:B16),2),"None")</f>
        <v>7</v>
      </c>
    </row>
    <row r="17" spans="1:8" x14ac:dyDescent="0.25">
      <c r="A17">
        <v>13</v>
      </c>
      <c r="B17">
        <f>ROW()-1</f>
        <v>16</v>
      </c>
      <c r="C17" s="1">
        <f>IFERROR(ABS(VLOOKUP(A17,Order!A:B,2,FALSE)-VLOOKUP(A16,Order!A:B,2,FALSE)),0)</f>
        <v>8</v>
      </c>
      <c r="D17" s="1">
        <f>IF(C17=0,0,37-C17)</f>
        <v>29</v>
      </c>
      <c r="E17" s="1">
        <f t="shared" si="2"/>
        <v>8</v>
      </c>
      <c r="F17" t="str" cm="1">
        <f t="array" ref="F17">IFERROR(LARGE(IF(A$1:A17=Table13456789[[#This Row],[Pattern]],B$1:B17),2),"None")</f>
        <v>None</v>
      </c>
      <c r="H17">
        <f>COUNTIF(E:E,4)+COUNTIF(E:E,5)+COUNTIF(E:E,6)</f>
        <v>8</v>
      </c>
    </row>
    <row r="18" spans="1:8" x14ac:dyDescent="0.25">
      <c r="A18">
        <v>22</v>
      </c>
      <c r="B18">
        <f>ROW()-1</f>
        <v>17</v>
      </c>
      <c r="C18" s="1">
        <f>IFERROR(ABS(VLOOKUP(A18,Order!A:B,2,FALSE)-VLOOKUP(A17,Order!A:B,2,FALSE)),0)</f>
        <v>16</v>
      </c>
      <c r="D18" s="1">
        <f>IF(C18=0,0,37-C18)</f>
        <v>21</v>
      </c>
      <c r="E18" s="1">
        <f t="shared" si="2"/>
        <v>16</v>
      </c>
      <c r="F18" t="str" cm="1">
        <f t="array" ref="F18">IFERROR(LARGE(IF(A$1:A18=Table13456789[[#This Row],[Pattern]],B$1:B18),2),"None")</f>
        <v>None</v>
      </c>
    </row>
    <row r="19" spans="1:8" x14ac:dyDescent="0.25">
      <c r="A19">
        <v>2</v>
      </c>
      <c r="B19">
        <f>ROW()-1</f>
        <v>18</v>
      </c>
      <c r="C19" s="1">
        <f>IFERROR(ABS(VLOOKUP(A19,Order!A:B,2,FALSE)-VLOOKUP(A18,Order!A:B,2,FALSE)),0)</f>
        <v>22</v>
      </c>
      <c r="D19" s="1">
        <f>IF(C19=0,0,37-C19)</f>
        <v>15</v>
      </c>
      <c r="E19" s="1">
        <f t="shared" si="2"/>
        <v>15</v>
      </c>
      <c r="F19" cm="1">
        <f t="array" ref="F19">IFERROR(LARGE(IF(A$1:A19=Table13456789[[#This Row],[Pattern]],B$1:B19),2),"None")</f>
        <v>4</v>
      </c>
    </row>
    <row r="20" spans="1:8" x14ac:dyDescent="0.25">
      <c r="A20">
        <v>8</v>
      </c>
      <c r="B20">
        <f>ROW()-1</f>
        <v>19</v>
      </c>
      <c r="C20" s="1">
        <f>IFERROR(ABS(VLOOKUP(A20,Order!A:B,2,FALSE)-VLOOKUP(A19,Order!A:B,2,FALSE)),0)</f>
        <v>10</v>
      </c>
      <c r="D20" s="1">
        <f>IF(C20=0,0,37-C20)</f>
        <v>27</v>
      </c>
      <c r="E20" s="1">
        <f t="shared" si="2"/>
        <v>10</v>
      </c>
      <c r="F20" t="str" cm="1">
        <f t="array" ref="F20">IFERROR(LARGE(IF(A$1:A20=Table13456789[[#This Row],[Pattern]],B$1:B20),2),"None")</f>
        <v>None</v>
      </c>
    </row>
    <row r="21" spans="1:8" x14ac:dyDescent="0.25">
      <c r="A21">
        <v>5</v>
      </c>
      <c r="B21">
        <f>ROW()-1</f>
        <v>20</v>
      </c>
      <c r="C21" s="1">
        <f>IFERROR(ABS(VLOOKUP(A21,Order!A:B,2,FALSE)-VLOOKUP(A20,Order!A:B,2,FALSE)),0)</f>
        <v>3</v>
      </c>
      <c r="D21" s="1">
        <f>IF(C21=0,0,37-C21)</f>
        <v>34</v>
      </c>
      <c r="E21" s="1">
        <f t="shared" si="2"/>
        <v>3</v>
      </c>
      <c r="F21" t="str" cm="1">
        <f t="array" ref="F21">IFERROR(LARGE(IF(A$1:A21=Table13456789[[#This Row],[Pattern]],B$1:B21),2),"None")</f>
        <v>None</v>
      </c>
    </row>
    <row r="22" spans="1:8" x14ac:dyDescent="0.25">
      <c r="A22">
        <v>12</v>
      </c>
      <c r="B22">
        <f>ROW()-1</f>
        <v>21</v>
      </c>
      <c r="C22" s="1">
        <f>IFERROR(ABS(VLOOKUP(A22,Order!A:B,2,FALSE)-VLOOKUP(A21,Order!A:B,2,FALSE)),0)</f>
        <v>14</v>
      </c>
      <c r="D22" s="1">
        <f>IF(C22=0,0,37-C22)</f>
        <v>23</v>
      </c>
      <c r="E22" s="1">
        <f t="shared" si="2"/>
        <v>14</v>
      </c>
      <c r="F22" t="str" cm="1">
        <f t="array" ref="F22">IFERROR(LARGE(IF(A$1:A22=Table13456789[[#This Row],[Pattern]],B$1:B22),2),"None")</f>
        <v>None</v>
      </c>
    </row>
    <row r="23" spans="1:8" x14ac:dyDescent="0.25">
      <c r="A23">
        <v>13</v>
      </c>
      <c r="B23">
        <f>ROW()-1</f>
        <v>22</v>
      </c>
      <c r="C23" s="1">
        <f>IFERROR(ABS(VLOOKUP(A23,Order!A:B,2,FALSE)-VLOOKUP(A22,Order!A:B,2,FALSE)),0)</f>
        <v>21</v>
      </c>
      <c r="D23" s="1">
        <f>IF(C23=0,0,37-C23)</f>
        <v>16</v>
      </c>
      <c r="E23" s="1">
        <f t="shared" si="2"/>
        <v>16</v>
      </c>
      <c r="F23" cm="1">
        <f t="array" ref="F23">IFERROR(LARGE(IF(A$1:A23=Table13456789[[#This Row],[Pattern]],B$1:B23),2),"None")</f>
        <v>16</v>
      </c>
    </row>
    <row r="24" spans="1:8" x14ac:dyDescent="0.25">
      <c r="A24">
        <v>18</v>
      </c>
      <c r="B24">
        <f>ROW()-1</f>
        <v>23</v>
      </c>
      <c r="C24" s="1">
        <f>IFERROR(ABS(VLOOKUP(A24,Order!A:B,2,FALSE)-VLOOKUP(A23,Order!A:B,2,FALSE)),0)</f>
        <v>17</v>
      </c>
      <c r="D24" s="1">
        <f>IF(C24=0,0,37-C24)</f>
        <v>20</v>
      </c>
      <c r="E24" s="1">
        <f t="shared" si="2"/>
        <v>17</v>
      </c>
      <c r="F24" cm="1">
        <f t="array" ref="F24">IFERROR(LARGE(IF(A$1:A24=Table13456789[[#This Row],[Pattern]],B$1:B24),2),"None")</f>
        <v>12</v>
      </c>
    </row>
    <row r="25" spans="1:8" x14ac:dyDescent="0.25">
      <c r="A25">
        <v>1</v>
      </c>
      <c r="B25">
        <f>ROW()-1</f>
        <v>24</v>
      </c>
      <c r="C25" s="1">
        <f>IFERROR(ABS(VLOOKUP(A25,Order!A:B,2,FALSE)-VLOOKUP(A24,Order!A:B,2,FALSE)),0)</f>
        <v>6</v>
      </c>
      <c r="D25" s="1">
        <f>IF(C25=0,0,37-C25)</f>
        <v>31</v>
      </c>
      <c r="E25" s="1">
        <f t="shared" si="2"/>
        <v>6</v>
      </c>
      <c r="F25" t="str" cm="1">
        <f t="array" ref="F25">IFERROR(LARGE(IF(A$1:A25=Table13456789[[#This Row],[Pattern]],B$1:B25),2),"None")</f>
        <v>None</v>
      </c>
    </row>
    <row r="26" spans="1:8" x14ac:dyDescent="0.25">
      <c r="A26">
        <v>10</v>
      </c>
      <c r="B26">
        <f>ROW()-1</f>
        <v>25</v>
      </c>
      <c r="C26" s="1">
        <f>IFERROR(ABS(VLOOKUP(A26,Order!A:B,2,FALSE)-VLOOKUP(A25,Order!A:B,2,FALSE)),0)</f>
        <v>5</v>
      </c>
      <c r="D26" s="1">
        <f>IF(C26=0,0,37-C26)</f>
        <v>32</v>
      </c>
      <c r="E26" s="1">
        <f t="shared" si="2"/>
        <v>5</v>
      </c>
      <c r="F26" t="str" cm="1">
        <f t="array" ref="F26">IFERROR(LARGE(IF(A$1:A26=Table13456789[[#This Row],[Pattern]],B$1:B26),2),"None")</f>
        <v>None</v>
      </c>
    </row>
    <row r="27" spans="1:8" x14ac:dyDescent="0.25">
      <c r="A27">
        <v>24</v>
      </c>
      <c r="B27">
        <f>ROW()-1</f>
        <v>26</v>
      </c>
      <c r="C27" s="1">
        <f>IFERROR(ABS(VLOOKUP(A27,Order!A:B,2,FALSE)-VLOOKUP(A26,Order!A:B,2,FALSE)),0)</f>
        <v>2</v>
      </c>
      <c r="D27" s="1">
        <f>IF(C27=0,0,37-C27)</f>
        <v>35</v>
      </c>
      <c r="E27" s="1">
        <f t="shared" si="2"/>
        <v>2</v>
      </c>
      <c r="F27" t="str" cm="1">
        <f t="array" ref="F27">IFERROR(LARGE(IF(A$1:A27=Table13456789[[#This Row],[Pattern]],B$1:B27),2),"None")</f>
        <v>None</v>
      </c>
    </row>
    <row r="28" spans="1:8" x14ac:dyDescent="0.25">
      <c r="A28">
        <v>2</v>
      </c>
      <c r="B28">
        <f>ROW()-1</f>
        <v>27</v>
      </c>
      <c r="C28" s="1">
        <f>IFERROR(ABS(VLOOKUP(A28,Order!A:B,2,FALSE)-VLOOKUP(A27,Order!A:B,2,FALSE)),0)</f>
        <v>14</v>
      </c>
      <c r="D28" s="1">
        <f>IF(C28=0,0,37-C28)</f>
        <v>23</v>
      </c>
      <c r="E28" s="1">
        <f>MIN(C28:D28)</f>
        <v>14</v>
      </c>
      <c r="F28" cm="1">
        <f t="array" ref="F28">IFERROR(LARGE(IF(A$1:A28=Table13456789[[#This Row],[Pattern]],B$1:B28),2),"None")</f>
        <v>18</v>
      </c>
    </row>
    <row r="29" spans="1:8" x14ac:dyDescent="0.25">
      <c r="A29">
        <v>32</v>
      </c>
      <c r="B29">
        <f>ROW()-1</f>
        <v>28</v>
      </c>
      <c r="C29" s="1">
        <f>IFERROR(ABS(VLOOKUP(A29,Order!A:B,2,FALSE)-VLOOKUP(A28,Order!A:B,2,FALSE)),0)</f>
        <v>5</v>
      </c>
      <c r="D29" s="1">
        <f>IF(C29=0,0,37-C29)</f>
        <v>32</v>
      </c>
      <c r="E29" s="1">
        <f>MIN(C29:D29)</f>
        <v>5</v>
      </c>
      <c r="F29" t="str" cm="1">
        <f t="array" ref="F29">IFERROR(LARGE(IF(A$1:A29=Table13456789[[#This Row],[Pattern]],B$1:B29),2),"None")</f>
        <v>None</v>
      </c>
    </row>
    <row r="30" spans="1:8" x14ac:dyDescent="0.25">
      <c r="A30">
        <v>23</v>
      </c>
      <c r="B30">
        <f>ROW()-1</f>
        <v>29</v>
      </c>
      <c r="C30" s="1">
        <f>IFERROR(ABS(VLOOKUP(A30,Order!A:B,2,FALSE)-VLOOKUP(A29,Order!A:B,2,FALSE)),0)</f>
        <v>16</v>
      </c>
      <c r="D30" s="1">
        <f>IF(C30=0,0,37-C30)</f>
        <v>21</v>
      </c>
      <c r="E30" s="1">
        <f>MIN(C30:D30)</f>
        <v>16</v>
      </c>
      <c r="F30" cm="1">
        <f t="array" ref="F30">IFERROR(LARGE(IF(A$1:A30=Table13456789[[#This Row],[Pattern]],B$1:B30),2),"None")</f>
        <v>2</v>
      </c>
    </row>
    <row r="31" spans="1:8" x14ac:dyDescent="0.25">
      <c r="A31">
        <v>12</v>
      </c>
      <c r="B31">
        <f>ROW()-1</f>
        <v>30</v>
      </c>
      <c r="C31" s="1">
        <f>IFERROR(ABS(VLOOKUP(A31,Order!A:B,2,FALSE)-VLOOKUP(A30,Order!A:B,2,FALSE)),0)</f>
        <v>16</v>
      </c>
      <c r="D31" s="1">
        <f>IF(C31=0,0,37-C31)</f>
        <v>21</v>
      </c>
      <c r="E31" s="1">
        <f>MIN(C31:D31)</f>
        <v>16</v>
      </c>
      <c r="F31" cm="1">
        <f t="array" ref="F31">IFERROR(LARGE(IF(A$1:A31=Table13456789[[#This Row],[Pattern]],B$1:B31),2),"None")</f>
        <v>21</v>
      </c>
    </row>
    <row r="32" spans="1:8" x14ac:dyDescent="0.25">
      <c r="A32">
        <v>22</v>
      </c>
      <c r="B32">
        <f>ROW()-1</f>
        <v>31</v>
      </c>
      <c r="C32" s="1">
        <f>IFERROR(ABS(VLOOKUP(A32,Order!A:B,2,FALSE)-VLOOKUP(A31,Order!A:B,2,FALSE)),0)</f>
        <v>5</v>
      </c>
      <c r="D32" s="1">
        <f>IF(C32=0,0,37-C32)</f>
        <v>32</v>
      </c>
      <c r="E32" s="1">
        <f>MIN(C32:D32)</f>
        <v>5</v>
      </c>
      <c r="F32" cm="1">
        <f t="array" ref="F32">IFERROR(LARGE(IF(A$1:A32=Table13456789[[#This Row],[Pattern]],B$1:B32),2),"None")</f>
        <v>17</v>
      </c>
    </row>
    <row r="33" spans="1:6" x14ac:dyDescent="0.25">
      <c r="A33">
        <v>21</v>
      </c>
      <c r="B33">
        <f>ROW()-1</f>
        <v>32</v>
      </c>
      <c r="C33" s="1">
        <f>IFERROR(ABS(VLOOKUP(A33,Order!A:B,2,FALSE)-VLOOKUP(A32,Order!A:B,2,FALSE)),0)</f>
        <v>23</v>
      </c>
      <c r="D33" s="1">
        <f>IF(C33=0,0,37-C33)</f>
        <v>14</v>
      </c>
      <c r="E33" s="1">
        <f>MIN(C33:D33)</f>
        <v>14</v>
      </c>
      <c r="F33" t="str" cm="1">
        <f t="array" ref="F33">IFERROR(LARGE(IF(A$1:A33=Table13456789[[#This Row],[Pattern]],B$1:B33),2),"None")</f>
        <v>None</v>
      </c>
    </row>
    <row r="34" spans="1:6" x14ac:dyDescent="0.25">
      <c r="A34">
        <v>23</v>
      </c>
      <c r="B34">
        <f>ROW()-1</f>
        <v>33</v>
      </c>
      <c r="C34" s="1">
        <f>IFERROR(ABS(VLOOKUP(A34,Order!A:B,2,FALSE)-VLOOKUP(A33,Order!A:B,2,FALSE)),0)</f>
        <v>12</v>
      </c>
      <c r="D34" s="1">
        <f>IF(C34=0,0,37-C34)</f>
        <v>25</v>
      </c>
      <c r="E34" s="1">
        <f>MIN(C34:D34)</f>
        <v>12</v>
      </c>
      <c r="F34" cm="1">
        <f t="array" ref="F34">IFERROR(LARGE(IF(A$1:A34=Table13456789[[#This Row],[Pattern]],B$1:B34),2),"None")</f>
        <v>29</v>
      </c>
    </row>
    <row r="35" spans="1:6" x14ac:dyDescent="0.25">
      <c r="A35">
        <v>34</v>
      </c>
      <c r="B35">
        <f>ROW()-1</f>
        <v>34</v>
      </c>
      <c r="C35" s="1">
        <f>IFERROR(ABS(VLOOKUP(A35,Order!A:B,2,FALSE)-VLOOKUP(A34,Order!A:B,2,FALSE)),0)</f>
        <v>8</v>
      </c>
      <c r="D35" s="1">
        <f>IF(C35=0,0,37-C35)</f>
        <v>29</v>
      </c>
      <c r="E35" s="1">
        <f>MIN(C35:D35)</f>
        <v>8</v>
      </c>
      <c r="F35" cm="1">
        <f t="array" ref="F35">IFERROR(LARGE(IF(A$1:A35=Table13456789[[#This Row],[Pattern]],B$1:B35),2),"None")</f>
        <v>11</v>
      </c>
    </row>
    <row r="36" spans="1:6" x14ac:dyDescent="0.25">
      <c r="A36">
        <v>12</v>
      </c>
      <c r="B36">
        <f>ROW()-1</f>
        <v>35</v>
      </c>
      <c r="C36" s="1">
        <f>IFERROR(ABS(VLOOKUP(A36,Order!A:B,2,FALSE)-VLOOKUP(A35,Order!A:B,2,FALSE)),0)</f>
        <v>24</v>
      </c>
      <c r="D36" s="1">
        <f>IF(C36=0,0,37-C36)</f>
        <v>13</v>
      </c>
      <c r="E36" s="1">
        <f>MIN(C36:D36)</f>
        <v>13</v>
      </c>
      <c r="F36" cm="1">
        <f t="array" ref="F36">IFERROR(LARGE(IF(A$1:A36=Table13456789[[#This Row],[Pattern]],B$1:B36),2),"None")</f>
        <v>30</v>
      </c>
    </row>
    <row r="37" spans="1:6" x14ac:dyDescent="0.25">
      <c r="A37">
        <v>12</v>
      </c>
      <c r="B37">
        <f>ROW()-1</f>
        <v>36</v>
      </c>
      <c r="C37" s="1">
        <f>IFERROR(ABS(VLOOKUP(A37,Order!A:B,2,FALSE)-VLOOKUP(A36,Order!A:B,2,FALSE)),0)</f>
        <v>0</v>
      </c>
      <c r="D37" s="1">
        <f>IF(C37=0,0,37-C37)</f>
        <v>0</v>
      </c>
      <c r="E37" s="1">
        <f>MIN(C37:D37)</f>
        <v>0</v>
      </c>
      <c r="F37" cm="1">
        <f t="array" ref="F37">IFERROR(LARGE(IF(A$1:A37=Table13456789[[#This Row],[Pattern]],B$1:B37),2),"None")</f>
        <v>35</v>
      </c>
    </row>
    <row r="38" spans="1:6" x14ac:dyDescent="0.25">
      <c r="A38">
        <v>1</v>
      </c>
      <c r="B38">
        <f>ROW()-1</f>
        <v>37</v>
      </c>
      <c r="C38" s="1">
        <f>IFERROR(ABS(VLOOKUP(A38,Order!A:B,2,FALSE)-VLOOKUP(A37,Order!A:B,2,FALSE)),0)</f>
        <v>10</v>
      </c>
      <c r="D38" s="1">
        <f>IF(C38=0,0,37-C38)</f>
        <v>27</v>
      </c>
      <c r="E38" s="1">
        <f>MIN(C38:D38)</f>
        <v>10</v>
      </c>
      <c r="F38" cm="1">
        <f t="array" ref="F38">IFERROR(LARGE(IF(A$1:A38=Table13456789[[#This Row],[Pattern]],B$1:B38),2),"None")</f>
        <v>24</v>
      </c>
    </row>
    <row r="39" spans="1:6" x14ac:dyDescent="0.25">
      <c r="A39">
        <v>17</v>
      </c>
      <c r="B39">
        <f>ROW()-1</f>
        <v>38</v>
      </c>
      <c r="C39" s="1">
        <f>IFERROR(ABS(VLOOKUP(A39,Order!A:B,2,FALSE)-VLOOKUP(A38,Order!A:B,2,FALSE)),0)</f>
        <v>15</v>
      </c>
      <c r="D39" s="1">
        <f>IF(C39=0,0,37-C39)</f>
        <v>22</v>
      </c>
      <c r="E39" s="1">
        <f>MIN(C39:D39)</f>
        <v>15</v>
      </c>
      <c r="F39" t="str" cm="1">
        <f t="array" ref="F39">IFERROR(LARGE(IF(A$1:A39=Table13456789[[#This Row],[Pattern]],B$1:B39),2),"None")</f>
        <v>None</v>
      </c>
    </row>
    <row r="40" spans="1:6" x14ac:dyDescent="0.25">
      <c r="A40">
        <v>4</v>
      </c>
      <c r="B40">
        <f>ROW()-1</f>
        <v>39</v>
      </c>
      <c r="C40" s="1">
        <f>IFERROR(ABS(VLOOKUP(A40,Order!A:B,2,FALSE)-VLOOKUP(A39,Order!A:B,2,FALSE)),0)</f>
        <v>4</v>
      </c>
      <c r="D40" s="1">
        <f>IF(C40=0,0,37-C40)</f>
        <v>33</v>
      </c>
      <c r="E40" s="1">
        <f>MIN(C40:D40)</f>
        <v>4</v>
      </c>
      <c r="F40" s="1" cm="1">
        <f t="array" ref="F40">IFERROR(LARGE(IF(A$1:A42=Table13456789[[#This Row],[Pattern]],B$1:B42),2),"None")</f>
        <v>15</v>
      </c>
    </row>
    <row r="41" spans="1:6" x14ac:dyDescent="0.25">
      <c r="A41">
        <v>12</v>
      </c>
      <c r="B41">
        <f>ROW()-1</f>
        <v>40</v>
      </c>
      <c r="C41" s="1">
        <f>IFERROR(ABS(VLOOKUP(A41,Order!A:B,2,FALSE)-VLOOKUP(A40,Order!A:B,2,FALSE)),0)</f>
        <v>29</v>
      </c>
      <c r="D41" s="1">
        <f>IF(C41=0,0,37-C41)</f>
        <v>8</v>
      </c>
      <c r="E41" s="1">
        <f>MIN(C41:D41)</f>
        <v>8</v>
      </c>
      <c r="F41" s="1" cm="1">
        <f t="array" ref="F41">IFERROR(LARGE(IF(A$1:A42=Table13456789[[#This Row],[Pattern]],B$1:B42),2),"None")</f>
        <v>36</v>
      </c>
    </row>
    <row r="42" spans="1:6" x14ac:dyDescent="0.25">
      <c r="A42">
        <v>2</v>
      </c>
      <c r="B42">
        <f>ROW()-1</f>
        <v>41</v>
      </c>
      <c r="C42" s="1">
        <f>IFERROR(ABS(VLOOKUP(A42,Order!A:B,2,FALSE)-VLOOKUP(A41,Order!A:B,2,FALSE)),0)</f>
        <v>27</v>
      </c>
      <c r="D42" s="1">
        <f>IF(C42=0,0,37-C42)</f>
        <v>10</v>
      </c>
      <c r="E42" s="1">
        <f>MIN(C42:D42)</f>
        <v>10</v>
      </c>
      <c r="F42" s="1" cm="1">
        <f t="array" ref="F42">IFERROR(LARGE(IF(A$1:A42=Table13456789[[#This Row],[Pattern]],B$1:B42),2),"None")</f>
        <v>27</v>
      </c>
    </row>
  </sheetData>
  <pageMargins left="0.7" right="0.7" top="0.75" bottom="0.75" header="0.3" footer="0.3"/>
  <ignoredErrors>
    <ignoredError sqref="E2" calculatedColumn="1"/>
  </ignoredErrors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CF17-E0D8-492E-AB9E-C1242F25A1AB}">
  <dimension ref="A1:X34"/>
  <sheetViews>
    <sheetView topLeftCell="A22" workbookViewId="0">
      <selection activeCell="B35" sqref="B35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  <col min="24" max="24" width="11.570312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26</v>
      </c>
    </row>
    <row r="2" spans="1:24" x14ac:dyDescent="0.25">
      <c r="A2">
        <v>36</v>
      </c>
      <c r="B2">
        <f t="shared" ref="B2" si="0">ROW()-1</f>
        <v>1</v>
      </c>
      <c r="C2" s="1">
        <f>IFERROR(ABS(VLOOKUP(A2,Order!A:B,2,FALSE)-VLOOKUP(A1,Order!A:B,2,FALSE)),0)</f>
        <v>0</v>
      </c>
      <c r="D2">
        <f t="shared" ref="D2" si="1">IF(C2=0,0,37-C2)</f>
        <v>0</v>
      </c>
      <c r="E2" s="1">
        <f t="shared" ref="E2:E3" si="2">MIN(C2:D2)</f>
        <v>0</v>
      </c>
      <c r="F2" t="str" cm="1">
        <f t="array" ref="F2">IFERROR(LARGE(IF(A$1:A2=Table1345678910[[#This Row],[Pattern]],B$1:B2),2),"None")</f>
        <v>None</v>
      </c>
      <c r="W2" s="3" t="s">
        <v>7</v>
      </c>
      <c r="X2" s="2" t="s">
        <v>23</v>
      </c>
    </row>
    <row r="3" spans="1:24" x14ac:dyDescent="0.25">
      <c r="A3">
        <v>6</v>
      </c>
      <c r="B3">
        <f>ROW()-1</f>
        <v>2</v>
      </c>
      <c r="C3" s="1">
        <f>IFERROR(ABS(VLOOKUP(A3,Order!A:B,2,FALSE)-VLOOKUP(A2,Order!A:B,2,FALSE)),0)</f>
        <v>3</v>
      </c>
      <c r="D3" s="1">
        <f>IF(C3=0,0,37-C3)</f>
        <v>34</v>
      </c>
      <c r="E3" s="1">
        <f t="shared" si="2"/>
        <v>3</v>
      </c>
      <c r="F3" s="1" cm="1">
        <f t="array" ref="F3">IFERROR(LARGE(IF(A$1:A34=Table1345678910[[#This Row],[Pattern]],B$1:B34),2),"None")</f>
        <v>2</v>
      </c>
      <c r="W3" s="3" t="s">
        <v>17</v>
      </c>
      <c r="X3" s="4">
        <v>0.60069444444444442</v>
      </c>
    </row>
    <row r="4" spans="1:24" x14ac:dyDescent="0.25">
      <c r="A4">
        <v>13</v>
      </c>
      <c r="B4">
        <f>ROW()-1</f>
        <v>3</v>
      </c>
      <c r="C4" s="1">
        <f>IFERROR(ABS(VLOOKUP(A4,Order!A:B,2,FALSE)-VLOOKUP(A3,Order!A:B,2,FALSE)),0)</f>
        <v>2</v>
      </c>
      <c r="D4" s="1">
        <f>IF(C4=0,0,37-C4)</f>
        <v>35</v>
      </c>
      <c r="E4" s="1">
        <f>MIN(C4:D4)</f>
        <v>2</v>
      </c>
      <c r="F4" s="1" cm="1">
        <f t="array" ref="F4">IFERROR(LARGE(IF(A$1:A34=Table1345678910[[#This Row],[Pattern]],B$1:B34),2),"None")</f>
        <v>3</v>
      </c>
      <c r="W4" s="3" t="s">
        <v>8</v>
      </c>
      <c r="X4" s="2" t="s">
        <v>11</v>
      </c>
    </row>
    <row r="5" spans="1:24" x14ac:dyDescent="0.25">
      <c r="A5">
        <v>24</v>
      </c>
      <c r="B5">
        <f>ROW()-1</f>
        <v>4</v>
      </c>
      <c r="C5" s="1">
        <f>IFERROR(ABS(VLOOKUP(A5,Order!A:B,2,FALSE)-VLOOKUP(A4,Order!A:B,2,FALSE)),0)</f>
        <v>8</v>
      </c>
      <c r="D5" s="1">
        <f>IF(C5=0,0,37-C5)</f>
        <v>29</v>
      </c>
      <c r="E5" s="1">
        <f>MIN(C5:D5)</f>
        <v>8</v>
      </c>
      <c r="F5" s="1" t="str" cm="1">
        <f t="array" ref="F5">IFERROR(LARGE(IF(A$1:A34=Table1345678910[[#This Row],[Pattern]],B$1:B34),2),"None")</f>
        <v>None</v>
      </c>
    </row>
    <row r="6" spans="1:24" x14ac:dyDescent="0.25">
      <c r="A6">
        <v>3</v>
      </c>
      <c r="B6">
        <f>ROW()-1</f>
        <v>5</v>
      </c>
      <c r="C6" s="1">
        <f>IFERROR(ABS(VLOOKUP(A6,Order!A:B,2,FALSE)-VLOOKUP(A5,Order!A:B,2,FALSE)),0)</f>
        <v>15</v>
      </c>
      <c r="D6" s="1">
        <f>IF(C6=0,0,37-C6)</f>
        <v>22</v>
      </c>
      <c r="E6" s="1">
        <f>MIN(C6:D6)</f>
        <v>15</v>
      </c>
      <c r="F6" s="1" cm="1">
        <f t="array" ref="F6">IFERROR(LARGE(IF(A$1:A34=Table1345678910[[#This Row],[Pattern]],B$1:B34),2),"None")</f>
        <v>5</v>
      </c>
    </row>
    <row r="7" spans="1:24" x14ac:dyDescent="0.25">
      <c r="A7">
        <v>1</v>
      </c>
      <c r="B7">
        <f>ROW()-1</f>
        <v>6</v>
      </c>
      <c r="C7" s="1">
        <f>IFERROR(ABS(VLOOKUP(A7,Order!A:B,2,FALSE)-VLOOKUP(A6,Order!A:B,2,FALSE)),0)</f>
        <v>12</v>
      </c>
      <c r="D7" s="1">
        <f>IF(C7=0,0,37-C7)</f>
        <v>25</v>
      </c>
      <c r="E7" s="1">
        <f>MIN(C7:D7)</f>
        <v>12</v>
      </c>
      <c r="F7" s="1" cm="1">
        <f t="array" ref="F7">IFERROR(LARGE(IF(A$1:A34=Table1345678910[[#This Row],[Pattern]],B$1:B34),2),"None")</f>
        <v>13</v>
      </c>
    </row>
    <row r="8" spans="1:24" x14ac:dyDescent="0.25">
      <c r="A8">
        <v>8</v>
      </c>
      <c r="B8">
        <f>ROW()-1</f>
        <v>7</v>
      </c>
      <c r="C8" s="1">
        <f>IFERROR(ABS(VLOOKUP(A8,Order!A:B,2,FALSE)-VLOOKUP(A7,Order!A:B,2,FALSE)),0)</f>
        <v>7</v>
      </c>
      <c r="D8" s="1">
        <f>IF(C8=0,0,37-C8)</f>
        <v>30</v>
      </c>
      <c r="E8" s="1">
        <f>MIN(C8:D8)</f>
        <v>7</v>
      </c>
      <c r="F8" s="1" cm="1">
        <f t="array" ref="F8">IFERROR(LARGE(IF(A$1:A34=Table1345678910[[#This Row],[Pattern]],B$1:B34),2),"None")</f>
        <v>7</v>
      </c>
    </row>
    <row r="9" spans="1:24" x14ac:dyDescent="0.25">
      <c r="A9">
        <v>5</v>
      </c>
      <c r="B9">
        <f>ROW()-1</f>
        <v>8</v>
      </c>
      <c r="C9" s="1">
        <f>IFERROR(ABS(VLOOKUP(A9,Order!A:B,2,FALSE)-VLOOKUP(A8,Order!A:B,2,FALSE)),0)</f>
        <v>3</v>
      </c>
      <c r="D9" s="1">
        <f>IF(C9=0,0,37-C9)</f>
        <v>34</v>
      </c>
      <c r="E9" s="1">
        <f>MIN(C9:D9)</f>
        <v>3</v>
      </c>
      <c r="F9" s="1" t="str" cm="1">
        <f t="array" ref="F9">IFERROR(LARGE(IF(A$1:A34=Table1345678910[[#This Row],[Pattern]],B$1:B34),2),"None")</f>
        <v>None</v>
      </c>
    </row>
    <row r="10" spans="1:24" x14ac:dyDescent="0.25">
      <c r="A10">
        <v>18</v>
      </c>
      <c r="B10">
        <f>ROW()-1</f>
        <v>9</v>
      </c>
      <c r="C10" s="1">
        <f>IFERROR(ABS(VLOOKUP(A10,Order!A:B,2,FALSE)-VLOOKUP(A9,Order!A:B,2,FALSE)),0)</f>
        <v>10</v>
      </c>
      <c r="D10" s="1">
        <f>IF(C10=0,0,37-C10)</f>
        <v>27</v>
      </c>
      <c r="E10" s="1">
        <f>MIN(C10:D10)</f>
        <v>10</v>
      </c>
      <c r="F10" s="1" t="str" cm="1">
        <f t="array" ref="F10">IFERROR(LARGE(IF(A$1:A34=Table1345678910[[#This Row],[Pattern]],B$1:B34),2),"None")</f>
        <v>None</v>
      </c>
    </row>
    <row r="11" spans="1:24" x14ac:dyDescent="0.25">
      <c r="A11">
        <v>14</v>
      </c>
      <c r="B11">
        <f>ROW()-1</f>
        <v>10</v>
      </c>
      <c r="C11" s="1">
        <f>IFERROR(ABS(VLOOKUP(A11,Order!A:B,2,FALSE)-VLOOKUP(A10,Order!A:B,2,FALSE)),0)</f>
        <v>4</v>
      </c>
      <c r="D11" s="1">
        <f>IF(C11=0,0,37-C11)</f>
        <v>33</v>
      </c>
      <c r="E11" s="1">
        <f>MIN(C11:D11)</f>
        <v>4</v>
      </c>
      <c r="F11" s="1" t="str" cm="1">
        <f t="array" ref="F11">IFERROR(LARGE(IF(A$1:A34=Table1345678910[[#This Row],[Pattern]],B$1:B34),2),"None")</f>
        <v>None</v>
      </c>
    </row>
    <row r="12" spans="1:24" x14ac:dyDescent="0.25">
      <c r="A12">
        <v>9</v>
      </c>
      <c r="B12">
        <f>ROW()-1</f>
        <v>11</v>
      </c>
      <c r="C12" s="1">
        <f>IFERROR(ABS(VLOOKUP(A12,Order!A:B,2,FALSE)-VLOOKUP(A11,Order!A:B,2,FALSE)),0)</f>
        <v>2</v>
      </c>
      <c r="D12" s="1">
        <f>IF(C12=0,0,37-C12)</f>
        <v>35</v>
      </c>
      <c r="E12" s="1">
        <f>MIN(C12:D12)</f>
        <v>2</v>
      </c>
      <c r="F12" s="1" cm="1">
        <f t="array" ref="F12">IFERROR(LARGE(IF(A$1:A34=Table1345678910[[#This Row],[Pattern]],B$1:B34),2),"None")</f>
        <v>11</v>
      </c>
    </row>
    <row r="13" spans="1:24" x14ac:dyDescent="0.25">
      <c r="A13">
        <v>8</v>
      </c>
      <c r="B13">
        <f>ROW()-1</f>
        <v>12</v>
      </c>
      <c r="C13" s="1">
        <f>IFERROR(ABS(VLOOKUP(A13,Order!A:B,2,FALSE)-VLOOKUP(A12,Order!A:B,2,FALSE)),0)</f>
        <v>11</v>
      </c>
      <c r="D13" s="1">
        <f>IF(C13=0,0,37-C13)</f>
        <v>26</v>
      </c>
      <c r="E13" s="1">
        <f>MIN(C13:D13)</f>
        <v>11</v>
      </c>
      <c r="F13" s="1" cm="1">
        <f t="array" ref="F13">IFERROR(LARGE(IF(A$1:A34=Table1345678910[[#This Row],[Pattern]],B$1:B34),2),"None")</f>
        <v>7</v>
      </c>
    </row>
    <row r="14" spans="1:24" x14ac:dyDescent="0.25">
      <c r="A14">
        <v>1</v>
      </c>
      <c r="B14">
        <f>ROW()-1</f>
        <v>13</v>
      </c>
      <c r="C14" s="1">
        <f>IFERROR(ABS(VLOOKUP(A14,Order!A:B,2,FALSE)-VLOOKUP(A13,Order!A:B,2,FALSE)),0)</f>
        <v>7</v>
      </c>
      <c r="D14" s="1">
        <f>IF(C14=0,0,37-C14)</f>
        <v>30</v>
      </c>
      <c r="E14" s="1">
        <f>MIN(C14:D14)</f>
        <v>7</v>
      </c>
      <c r="F14" s="1" cm="1">
        <f t="array" ref="F14">IFERROR(LARGE(IF(A$1:A34=Table1345678910[[#This Row],[Pattern]],B$1:B34),2),"None")</f>
        <v>13</v>
      </c>
    </row>
    <row r="15" spans="1:24" x14ac:dyDescent="0.25">
      <c r="A15">
        <v>3</v>
      </c>
      <c r="B15">
        <f>ROW()-1</f>
        <v>14</v>
      </c>
      <c r="C15" s="1">
        <f>IFERROR(ABS(VLOOKUP(A15,Order!A:B,2,FALSE)-VLOOKUP(A14,Order!A:B,2,FALSE)),0)</f>
        <v>12</v>
      </c>
      <c r="D15" s="1">
        <f>IF(C15=0,0,37-C15)</f>
        <v>25</v>
      </c>
      <c r="E15" s="1">
        <f>MIN(C15:D15)</f>
        <v>12</v>
      </c>
      <c r="F15" s="1" cm="1">
        <f t="array" ref="F15">IFERROR(LARGE(IF(A$1:A34=Table1345678910[[#This Row],[Pattern]],B$1:B34),2),"None")</f>
        <v>5</v>
      </c>
    </row>
    <row r="16" spans="1:24" x14ac:dyDescent="0.25">
      <c r="A16">
        <v>2</v>
      </c>
      <c r="B16">
        <f>ROW()-1</f>
        <v>15</v>
      </c>
      <c r="C16" s="1">
        <f>IFERROR(ABS(VLOOKUP(A16,Order!A:B,2,FALSE)-VLOOKUP(A15,Order!A:B,2,FALSE)),0)</f>
        <v>29</v>
      </c>
      <c r="D16" s="1">
        <f>IF(C16=0,0,37-C16)</f>
        <v>8</v>
      </c>
      <c r="E16" s="1">
        <f>MIN(C16:D16)</f>
        <v>8</v>
      </c>
      <c r="F16" s="1" t="str" cm="1">
        <f t="array" ref="F16">IFERROR(LARGE(IF(A$1:A34=Table1345678910[[#This Row],[Pattern]],B$1:B34),2),"None")</f>
        <v>None</v>
      </c>
    </row>
    <row r="17" spans="1:8" x14ac:dyDescent="0.25">
      <c r="A17">
        <v>17</v>
      </c>
      <c r="B17">
        <f>ROW()-1</f>
        <v>16</v>
      </c>
      <c r="C17" s="1">
        <f>IFERROR(ABS(VLOOKUP(A17,Order!A:B,2,FALSE)-VLOOKUP(A16,Order!A:B,2,FALSE)),0)</f>
        <v>2</v>
      </c>
      <c r="D17" s="1">
        <f>IF(C17=0,0,37-C17)</f>
        <v>35</v>
      </c>
      <c r="E17" s="1">
        <f>MIN(C17:D17)</f>
        <v>2</v>
      </c>
      <c r="F17" s="1" t="str" cm="1">
        <f t="array" ref="F17">IFERROR(LARGE(IF(A$1:A34=Table1345678910[[#This Row],[Pattern]],B$1:B34),2),"None")</f>
        <v>None</v>
      </c>
      <c r="H17">
        <f>COUNTIF(E:E,4)+COUNTIF(E:E,5)+COUNTIF(E:E,6)</f>
        <v>3</v>
      </c>
    </row>
    <row r="18" spans="1:8" x14ac:dyDescent="0.25">
      <c r="A18">
        <v>23</v>
      </c>
      <c r="B18">
        <f>ROW()-1</f>
        <v>17</v>
      </c>
      <c r="C18" s="1">
        <f>IFERROR(ABS(VLOOKUP(A18,Order!A:B,2,FALSE)-VLOOKUP(A17,Order!A:B,2,FALSE)),0)</f>
        <v>9</v>
      </c>
      <c r="D18" s="1">
        <f>IF(C18=0,0,37-C18)</f>
        <v>28</v>
      </c>
      <c r="E18" s="1">
        <f>MIN(C18:D18)</f>
        <v>9</v>
      </c>
      <c r="F18" s="1" cm="1">
        <f t="array" ref="F18">IFERROR(LARGE(IF(A$1:A34=Table1345678910[[#This Row],[Pattern]],B$1:B34),2),"None")</f>
        <v>17</v>
      </c>
    </row>
    <row r="19" spans="1:8" x14ac:dyDescent="0.25">
      <c r="A19">
        <v>4</v>
      </c>
      <c r="B19">
        <f>ROW()-1</f>
        <v>18</v>
      </c>
      <c r="C19" s="1">
        <f>IFERROR(ABS(VLOOKUP(A19,Order!A:B,2,FALSE)-VLOOKUP(A18,Order!A:B,2,FALSE)),0)</f>
        <v>13</v>
      </c>
      <c r="D19" s="1">
        <f>IF(C19=0,0,37-C19)</f>
        <v>24</v>
      </c>
      <c r="E19" s="1">
        <f>MIN(C19:D19)</f>
        <v>13</v>
      </c>
      <c r="F19" s="1" cm="1">
        <f t="array" ref="F19">IFERROR(LARGE(IF(A$1:A34=Table1345678910[[#This Row],[Pattern]],B$1:B34),2),"None")</f>
        <v>18</v>
      </c>
    </row>
    <row r="20" spans="1:8" x14ac:dyDescent="0.25">
      <c r="A20">
        <v>13</v>
      </c>
      <c r="B20">
        <f>ROW()-1</f>
        <v>19</v>
      </c>
      <c r="C20" s="1">
        <f>IFERROR(ABS(VLOOKUP(A20,Order!A:B,2,FALSE)-VLOOKUP(A19,Order!A:B,2,FALSE)),0)</f>
        <v>8</v>
      </c>
      <c r="D20" s="1">
        <f>IF(C20=0,0,37-C20)</f>
        <v>29</v>
      </c>
      <c r="E20" s="1">
        <f>MIN(C20:D20)</f>
        <v>8</v>
      </c>
      <c r="F20" s="1" cm="1">
        <f t="array" ref="F20">IFERROR(LARGE(IF(A$1:A34=Table1345678910[[#This Row],[Pattern]],B$1:B34),2),"None")</f>
        <v>3</v>
      </c>
    </row>
    <row r="21" spans="1:8" x14ac:dyDescent="0.25">
      <c r="A21">
        <v>11</v>
      </c>
      <c r="B21">
        <f>ROW()-1</f>
        <v>20</v>
      </c>
      <c r="C21" s="1">
        <f>IFERROR(ABS(VLOOKUP(A21,Order!A:B,2,FALSE)-VLOOKUP(A20,Order!A:B,2,FALSE)),0)</f>
        <v>2</v>
      </c>
      <c r="D21" s="1">
        <f>IF(C21=0,0,37-C21)</f>
        <v>35</v>
      </c>
      <c r="E21" s="1">
        <f>MIN(C21:D21)</f>
        <v>2</v>
      </c>
      <c r="F21" s="1" t="str" cm="1">
        <f t="array" ref="F21">IFERROR(LARGE(IF(A$1:A34=Table1345678910[[#This Row],[Pattern]],B$1:B34),2),"None")</f>
        <v>None</v>
      </c>
    </row>
    <row r="22" spans="1:8" x14ac:dyDescent="0.25">
      <c r="A22">
        <v>1</v>
      </c>
      <c r="B22">
        <f>ROW()-1</f>
        <v>21</v>
      </c>
      <c r="C22" s="1">
        <f>IFERROR(ABS(VLOOKUP(A22,Order!A:B,2,FALSE)-VLOOKUP(A21,Order!A:B,2,FALSE)),0)</f>
        <v>9</v>
      </c>
      <c r="D22" s="1">
        <f>IF(C22=0,0,37-C22)</f>
        <v>28</v>
      </c>
      <c r="E22" s="1">
        <f>MIN(C22:D22)</f>
        <v>9</v>
      </c>
      <c r="F22" s="1" cm="1">
        <f t="array" ref="F22">IFERROR(LARGE(IF(A$1:A34=Table1345678910[[#This Row],[Pattern]],B$1:B34),2),"None")</f>
        <v>13</v>
      </c>
    </row>
    <row r="23" spans="1:8" x14ac:dyDescent="0.25">
      <c r="A23">
        <v>6</v>
      </c>
      <c r="B23">
        <f>ROW()-1</f>
        <v>22</v>
      </c>
      <c r="C23" s="1">
        <f>IFERROR(ABS(VLOOKUP(A23,Order!A:B,2,FALSE)-VLOOKUP(A22,Order!A:B,2,FALSE)),0)</f>
        <v>13</v>
      </c>
      <c r="D23" s="1">
        <f>IF(C23=0,0,37-C23)</f>
        <v>24</v>
      </c>
      <c r="E23" s="1">
        <f>MIN(C23:D23)</f>
        <v>13</v>
      </c>
      <c r="F23" s="1" cm="1">
        <f t="array" ref="F23">IFERROR(LARGE(IF(A$1:A34=Table1345678910[[#This Row],[Pattern]],B$1:B34),2),"None")</f>
        <v>2</v>
      </c>
    </row>
    <row r="24" spans="1:8" x14ac:dyDescent="0.25">
      <c r="A24">
        <v>35</v>
      </c>
      <c r="B24">
        <f>ROW()-1</f>
        <v>23</v>
      </c>
      <c r="C24" s="1">
        <f>IFERROR(ABS(VLOOKUP(A24,Order!A:B,2,FALSE)-VLOOKUP(A23,Order!A:B,2,FALSE)),0)</f>
        <v>24</v>
      </c>
      <c r="D24" s="1">
        <f>IF(C24=0,0,37-C24)</f>
        <v>13</v>
      </c>
      <c r="E24" s="1">
        <f>MIN(C24:D24)</f>
        <v>13</v>
      </c>
      <c r="F24" s="1" cm="1">
        <f t="array" ref="F24">IFERROR(LARGE(IF(A$1:A34=Table1345678910[[#This Row],[Pattern]],B$1:B34),2),"None")</f>
        <v>30</v>
      </c>
    </row>
    <row r="25" spans="1:8" x14ac:dyDescent="0.25">
      <c r="A25">
        <v>32</v>
      </c>
      <c r="B25">
        <f>ROW()-1</f>
        <v>24</v>
      </c>
      <c r="C25" s="1">
        <f>IFERROR(ABS(VLOOKUP(A25,Order!A:B,2,FALSE)-VLOOKUP(A24,Order!A:B,2,FALSE)),0)</f>
        <v>33</v>
      </c>
      <c r="D25" s="1">
        <f>IF(C25=0,0,37-C25)</f>
        <v>4</v>
      </c>
      <c r="E25" s="1">
        <f>MIN(C25:D25)</f>
        <v>4</v>
      </c>
      <c r="F25" s="1" t="str" cm="1">
        <f t="array" ref="F25">IFERROR(LARGE(IF(A$1:A34=Table1345678910[[#This Row],[Pattern]],B$1:B34),2),"None")</f>
        <v>None</v>
      </c>
    </row>
    <row r="26" spans="1:8" x14ac:dyDescent="0.25">
      <c r="A26">
        <v>0</v>
      </c>
      <c r="B26">
        <f>ROW()-1</f>
        <v>25</v>
      </c>
      <c r="C26" s="1">
        <f>IFERROR(ABS(VLOOKUP(A26,Order!A:B,2,FALSE)-VLOOKUP(A25,Order!A:B,2,FALSE)),0)</f>
        <v>1</v>
      </c>
      <c r="D26" s="1">
        <f>IF(C26=0,0,37-C26)</f>
        <v>36</v>
      </c>
      <c r="E26" s="1">
        <f>MIN(C26:D26)</f>
        <v>1</v>
      </c>
      <c r="F26" s="1" t="str" cm="1">
        <f t="array" ref="F26">IFERROR(LARGE(IF(A$1:A34=Table1345678910[[#This Row],[Pattern]],B$1:B34),2),"None")</f>
        <v>None</v>
      </c>
    </row>
    <row r="27" spans="1:8" x14ac:dyDescent="0.25">
      <c r="A27">
        <v>9</v>
      </c>
      <c r="B27">
        <f>ROW()-1</f>
        <v>26</v>
      </c>
      <c r="C27" s="1">
        <f>IFERROR(ABS(VLOOKUP(A27,Order!A:B,2,FALSE)-VLOOKUP(A26,Order!A:B,2,FALSE)),0)</f>
        <v>27</v>
      </c>
      <c r="D27" s="1">
        <f>IF(C27=0,0,37-C27)</f>
        <v>10</v>
      </c>
      <c r="E27" s="1">
        <f>MIN(C27:D27)</f>
        <v>10</v>
      </c>
      <c r="F27" s="1" cm="1">
        <f t="array" ref="F27">IFERROR(LARGE(IF(A$1:A34=Table1345678910[[#This Row],[Pattern]],B$1:B34),2),"None")</f>
        <v>11</v>
      </c>
    </row>
    <row r="28" spans="1:8" x14ac:dyDescent="0.25">
      <c r="A28">
        <v>26</v>
      </c>
      <c r="B28">
        <f>ROW()-1</f>
        <v>27</v>
      </c>
      <c r="C28" s="1">
        <f>IFERROR(ABS(VLOOKUP(A28,Order!A:B,2,FALSE)-VLOOKUP(A27,Order!A:B,2,FALSE)),0)</f>
        <v>9</v>
      </c>
      <c r="D28" s="1">
        <f>IF(C28=0,0,37-C28)</f>
        <v>28</v>
      </c>
      <c r="E28" s="1">
        <f>MIN(C28:D28)</f>
        <v>9</v>
      </c>
      <c r="F28" s="1" t="str" cm="1">
        <f t="array" ref="F28">IFERROR(LARGE(IF(A$1:A34=Table1345678910[[#This Row],[Pattern]],B$1:B34),2),"None")</f>
        <v>None</v>
      </c>
    </row>
    <row r="29" spans="1:8" x14ac:dyDescent="0.25">
      <c r="A29">
        <v>7</v>
      </c>
      <c r="B29">
        <f>ROW()-1</f>
        <v>28</v>
      </c>
      <c r="C29" s="1">
        <f>IFERROR(ABS(VLOOKUP(A29,Order!A:B,2,FALSE)-VLOOKUP(A28,Order!A:B,2,FALSE)),0)</f>
        <v>5</v>
      </c>
      <c r="D29" s="1">
        <f>IF(C29=0,0,37-C29)</f>
        <v>32</v>
      </c>
      <c r="E29" s="1">
        <f>MIN(C29:D29)</f>
        <v>5</v>
      </c>
      <c r="F29" s="1" t="str" cm="1">
        <f t="array" ref="F29">IFERROR(LARGE(IF(A$1:A34=Table1345678910[[#This Row],[Pattern]],B$1:B34),2),"None")</f>
        <v>None</v>
      </c>
    </row>
    <row r="30" spans="1:8" x14ac:dyDescent="0.25">
      <c r="A30">
        <v>36</v>
      </c>
      <c r="B30">
        <f>ROW()-1</f>
        <v>29</v>
      </c>
      <c r="C30" s="1">
        <f>IFERROR(ABS(VLOOKUP(A30,Order!A:B,2,FALSE)-VLOOKUP(A29,Order!A:B,2,FALSE)),0)</f>
        <v>18</v>
      </c>
      <c r="D30" s="1">
        <f>IF(C30=0,0,37-C30)</f>
        <v>19</v>
      </c>
      <c r="E30" s="1">
        <f>MIN(C30:D30)</f>
        <v>18</v>
      </c>
      <c r="F30" s="1" cm="1">
        <f t="array" ref="F30">IFERROR(LARGE(IF(A$1:A34=Table1345678910[[#This Row],[Pattern]],B$1:B34),2),"None")</f>
        <v>1</v>
      </c>
    </row>
    <row r="31" spans="1:8" x14ac:dyDescent="0.25">
      <c r="A31">
        <v>35</v>
      </c>
      <c r="B31">
        <f>ROW()-1</f>
        <v>30</v>
      </c>
      <c r="C31" s="1">
        <f>IFERROR(ABS(VLOOKUP(A31,Order!A:B,2,FALSE)-VLOOKUP(A30,Order!A:B,2,FALSE)),0)</f>
        <v>21</v>
      </c>
      <c r="D31" s="1">
        <f>IF(C31=0,0,37-C31)</f>
        <v>16</v>
      </c>
      <c r="E31" s="1">
        <f>MIN(C31:D31)</f>
        <v>16</v>
      </c>
      <c r="F31" s="1" cm="1">
        <f t="array" ref="F31">IFERROR(LARGE(IF(A$1:A34=Table1345678910[[#This Row],[Pattern]],B$1:B34),2),"None")</f>
        <v>30</v>
      </c>
    </row>
    <row r="32" spans="1:8" x14ac:dyDescent="0.25">
      <c r="A32">
        <v>23</v>
      </c>
      <c r="B32">
        <f>ROW()-1</f>
        <v>31</v>
      </c>
      <c r="C32" s="1">
        <f>IFERROR(ABS(VLOOKUP(A32,Order!A:B,2,FALSE)-VLOOKUP(A31,Order!A:B,2,FALSE)),0)</f>
        <v>17</v>
      </c>
      <c r="D32" s="1">
        <f>IF(C32=0,0,37-C32)</f>
        <v>20</v>
      </c>
      <c r="E32" s="1">
        <f>MIN(C32:D32)</f>
        <v>17</v>
      </c>
      <c r="F32" s="1" cm="1">
        <f t="array" ref="F32">IFERROR(LARGE(IF(A$1:A34=Table1345678910[[#This Row],[Pattern]],B$1:B34),2),"None")</f>
        <v>17</v>
      </c>
    </row>
    <row r="33" spans="1:6" x14ac:dyDescent="0.25">
      <c r="A33">
        <v>4</v>
      </c>
      <c r="B33">
        <f>ROW()-1</f>
        <v>32</v>
      </c>
      <c r="C33" s="1">
        <f>IFERROR(ABS(VLOOKUP(A33,Order!A:B,2,FALSE)-VLOOKUP(A32,Order!A:B,2,FALSE)),0)</f>
        <v>13</v>
      </c>
      <c r="D33" s="1">
        <f>IF(C33=0,0,37-C33)</f>
        <v>24</v>
      </c>
      <c r="E33" s="1">
        <f>MIN(C33:D33)</f>
        <v>13</v>
      </c>
      <c r="F33" s="1" cm="1">
        <f t="array" ref="F33">IFERROR(LARGE(IF(A$1:A34=Table1345678910[[#This Row],[Pattern]],B$1:B34),2),"None")</f>
        <v>18</v>
      </c>
    </row>
    <row r="34" spans="1:6" x14ac:dyDescent="0.25">
      <c r="A34">
        <v>35</v>
      </c>
      <c r="B34">
        <f>ROW()-1</f>
        <v>33</v>
      </c>
      <c r="C34" s="1">
        <f>IFERROR(ABS(VLOOKUP(A34,Order!A:B,2,FALSE)-VLOOKUP(A33,Order!A:B,2,FALSE)),0)</f>
        <v>30</v>
      </c>
      <c r="D34" s="1">
        <f>IF(C34=0,0,37-C34)</f>
        <v>7</v>
      </c>
      <c r="E34" s="1">
        <f>MIN(C34:D34)</f>
        <v>7</v>
      </c>
      <c r="F34" s="1" cm="1">
        <f t="array" ref="F34">IFERROR(LARGE(IF(A$1:A34=Table1345678910[[#This Row],[Pattern]],B$1:B34),2),"None")</f>
        <v>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3387-1D92-4EAF-9706-83B8F2A35A6B}">
  <dimension ref="A1:X37"/>
  <sheetViews>
    <sheetView tabSelected="1" topLeftCell="A7" workbookViewId="0">
      <selection activeCell="F10" sqref="F10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  <col min="24" max="24" width="11.570312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26</v>
      </c>
    </row>
    <row r="2" spans="1:24" x14ac:dyDescent="0.25">
      <c r="A2">
        <v>8</v>
      </c>
      <c r="B2">
        <f t="shared" ref="B2" si="0">ROW()-1</f>
        <v>1</v>
      </c>
      <c r="C2" s="1">
        <f>IFERROR(ABS(VLOOKUP(A2,Order!A:B,2,FALSE)-VLOOKUP(A1,Order!A:B,2,FALSE)),0)</f>
        <v>0</v>
      </c>
      <c r="D2">
        <f t="shared" ref="D2" si="1">IF(C2=0,0,37-C2)</f>
        <v>0</v>
      </c>
      <c r="E2" s="1">
        <f t="shared" ref="E2" si="2">MIN(C2:D2)</f>
        <v>0</v>
      </c>
      <c r="F2" cm="1">
        <f t="array" ref="F2">IFERROR(LARGE(IF(A$1:A37=Table134567891011[[#This Row],[Pattern]],B$1:B37),2),"None")</f>
        <v>1</v>
      </c>
      <c r="W2" s="3" t="s">
        <v>7</v>
      </c>
      <c r="X2" s="2" t="s">
        <v>23</v>
      </c>
    </row>
    <row r="3" spans="1:24" x14ac:dyDescent="0.25">
      <c r="A3">
        <v>32</v>
      </c>
      <c r="B3">
        <f>ROW()-1</f>
        <v>2</v>
      </c>
      <c r="C3" s="1">
        <f>IFERROR(ABS(VLOOKUP(A3,Order!A:B,2,FALSE)-VLOOKUP(A2,Order!A:B,2,FALSE)),0)</f>
        <v>15</v>
      </c>
      <c r="D3" s="1">
        <f>IF(C3=0,0,37-C3)</f>
        <v>22</v>
      </c>
      <c r="E3" s="1">
        <f>MIN(C3:D4)</f>
        <v>15</v>
      </c>
      <c r="F3" s="1" t="str" cm="1">
        <f t="array" ref="F3">IFERROR(LARGE(IF(A$1:A37=Table134567891011[[#This Row],[Pattern]],B$1:B37),2),"None")</f>
        <v>None</v>
      </c>
      <c r="W3" s="3" t="s">
        <v>17</v>
      </c>
      <c r="X3" s="4">
        <v>0.60069444444444442</v>
      </c>
    </row>
    <row r="4" spans="1:24" x14ac:dyDescent="0.25">
      <c r="A4">
        <v>1</v>
      </c>
      <c r="B4">
        <f>ROW()-1</f>
        <v>3</v>
      </c>
      <c r="C4" s="1">
        <f>IFERROR(ABS(VLOOKUP(A4,Order!A:B,2,FALSE)-VLOOKUP(A3,Order!A:B,2,FALSE)),0)</f>
        <v>22</v>
      </c>
      <c r="D4" s="1">
        <f>IF(C4=0,0,37-C4)</f>
        <v>15</v>
      </c>
      <c r="E4" s="1">
        <f>MIN(C4:D6)</f>
        <v>4</v>
      </c>
      <c r="F4" s="1" cm="1">
        <f t="array" ref="F4">IFERROR(LARGE(IF(A$1:A37=Table134567891011[[#This Row],[Pattern]],B$1:B37),2),"None")</f>
        <v>3</v>
      </c>
      <c r="W4" s="3" t="s">
        <v>8</v>
      </c>
      <c r="X4" s="2" t="s">
        <v>11</v>
      </c>
    </row>
    <row r="5" spans="1:24" x14ac:dyDescent="0.25">
      <c r="A5">
        <v>9</v>
      </c>
      <c r="B5">
        <f>ROW()-1</f>
        <v>4</v>
      </c>
      <c r="C5" s="1">
        <f>IFERROR(ABS(VLOOKUP(A5,Order!A:B,2,FALSE)-VLOOKUP(A4,Order!A:B,2,FALSE)),0)</f>
        <v>4</v>
      </c>
      <c r="D5" s="1">
        <f>IF(C5=0,0,37-C5)</f>
        <v>33</v>
      </c>
      <c r="E5" s="1">
        <f>MIN(C5:D8)</f>
        <v>4</v>
      </c>
      <c r="F5" s="1" t="str" cm="1">
        <f t="array" ref="F5">IFERROR(LARGE(IF(A$1:A37=Table134567891011[[#This Row],[Pattern]],B$1:B37),2),"None")</f>
        <v>None</v>
      </c>
    </row>
    <row r="6" spans="1:24" x14ac:dyDescent="0.25">
      <c r="A6">
        <v>8</v>
      </c>
      <c r="B6">
        <f>ROW()-1</f>
        <v>5</v>
      </c>
      <c r="C6" s="1">
        <f>IFERROR(ABS(VLOOKUP(A6,Order!A:B,2,FALSE)-VLOOKUP(A5,Order!A:B,2,FALSE)),0)</f>
        <v>11</v>
      </c>
      <c r="D6" s="1">
        <f>IF(C6=0,0,37-C6)</f>
        <v>26</v>
      </c>
      <c r="E6" s="1">
        <f>MIN(C6:D10)</f>
        <v>6</v>
      </c>
      <c r="F6" s="1" cm="1">
        <f t="array" ref="F6">IFERROR(LARGE(IF(A$1:A37=Table134567891011[[#This Row],[Pattern]],B$1:B37),2),"None")</f>
        <v>1</v>
      </c>
    </row>
    <row r="7" spans="1:24" x14ac:dyDescent="0.25">
      <c r="A7">
        <v>4</v>
      </c>
      <c r="B7">
        <f>ROW()-1</f>
        <v>6</v>
      </c>
      <c r="C7" s="1">
        <f>IFERROR(ABS(VLOOKUP(A7,Order!A:B,2,FALSE)-VLOOKUP(A6,Order!A:B,2,FALSE)),0)</f>
        <v>12</v>
      </c>
      <c r="D7" s="1">
        <f>IF(C7=0,0,37-C7)</f>
        <v>25</v>
      </c>
      <c r="E7" s="1">
        <f>MIN(C7:D12)</f>
        <v>3</v>
      </c>
      <c r="F7" s="1" cm="1">
        <f t="array" ref="F7">IFERROR(LARGE(IF(A$1:A37=Table134567891011[[#This Row],[Pattern]],B$1:B37),2),"None")</f>
        <v>6</v>
      </c>
    </row>
    <row r="8" spans="1:24" x14ac:dyDescent="0.25">
      <c r="A8">
        <v>7</v>
      </c>
      <c r="B8">
        <f>ROW()-1</f>
        <v>7</v>
      </c>
      <c r="C8" s="1">
        <f>IFERROR(ABS(VLOOKUP(A8,Order!A:B,2,FALSE)-VLOOKUP(A7,Order!A:B,2,FALSE)),0)</f>
        <v>27</v>
      </c>
      <c r="D8" s="1">
        <f>IF(C8=0,0,37-C8)</f>
        <v>10</v>
      </c>
      <c r="E8" s="1">
        <f>MIN(C8:D14)</f>
        <v>0</v>
      </c>
      <c r="F8" s="1" cm="1">
        <f t="array" ref="F8">IFERROR(LARGE(IF(A$1:A37=Table134567891011[[#This Row],[Pattern]],B$1:B37),2),"None")</f>
        <v>7</v>
      </c>
    </row>
    <row r="9" spans="1:24" x14ac:dyDescent="0.25">
      <c r="A9">
        <v>14</v>
      </c>
      <c r="B9">
        <f>ROW()-1</f>
        <v>8</v>
      </c>
      <c r="C9" s="1">
        <f>IFERROR(ABS(VLOOKUP(A9,Order!A:B,2,FALSE)-VLOOKUP(A8,Order!A:B,2,FALSE)),0)</f>
        <v>6</v>
      </c>
      <c r="D9" s="1">
        <f>IF(C9=0,0,37-C9)</f>
        <v>31</v>
      </c>
      <c r="E9" s="1">
        <f>MIN(C9:D16)</f>
        <v>0</v>
      </c>
      <c r="F9" s="1" cm="1">
        <f t="array" ref="F9">IFERROR(LARGE(IF(A$1:A37=Table134567891011[[#This Row],[Pattern]],B$1:B37),2),"None")</f>
        <v>8</v>
      </c>
    </row>
    <row r="10" spans="1:24" x14ac:dyDescent="0.25">
      <c r="A10">
        <v>23</v>
      </c>
      <c r="B10">
        <f>ROW()-1</f>
        <v>9</v>
      </c>
      <c r="C10" s="1">
        <f>IFERROR(ABS(VLOOKUP(A10,Order!A:B,2,FALSE)-VLOOKUP(A9,Order!A:B,2,FALSE)),0)</f>
        <v>8</v>
      </c>
      <c r="D10" s="1">
        <f>IF(C10=0,0,37-C10)</f>
        <v>29</v>
      </c>
      <c r="E10" s="1">
        <f>MIN(C10:D18)</f>
        <v>0</v>
      </c>
      <c r="F10" s="1" cm="1">
        <f t="array" ref="F10">IFERROR(LARGE(IF(A$1:A37=Table134567891011[[#This Row],[Pattern]],B$1:B37),2),"None")</f>
        <v>9</v>
      </c>
    </row>
    <row r="11" spans="1:24" x14ac:dyDescent="0.25">
      <c r="A11">
        <v>24</v>
      </c>
      <c r="B11">
        <f>ROW()-1</f>
        <v>10</v>
      </c>
      <c r="C11" s="1">
        <f>IFERROR(ABS(VLOOKUP(A11,Order!A:B,2,FALSE)-VLOOKUP(A10,Order!A:B,2,FALSE)),0)</f>
        <v>3</v>
      </c>
      <c r="D11" s="1">
        <f>IF(C11=0,0,37-C11)</f>
        <v>34</v>
      </c>
      <c r="E11" s="1">
        <f>MIN(C11:D20)</f>
        <v>0</v>
      </c>
      <c r="F11" s="1" t="str" cm="1">
        <f t="array" ref="F11">IFERROR(LARGE(IF(A$1:A37=Table134567891011[[#This Row],[Pattern]],B$1:B37),2),"None")</f>
        <v>None</v>
      </c>
    </row>
    <row r="12" spans="1:24" x14ac:dyDescent="0.25">
      <c r="A12">
        <v>18</v>
      </c>
      <c r="B12">
        <f>ROW()-1</f>
        <v>11</v>
      </c>
      <c r="C12" s="1">
        <f>IFERROR(ABS(VLOOKUP(A12,Order!A:B,2,FALSE)-VLOOKUP(A11,Order!A:B,2,FALSE)),0)</f>
        <v>9</v>
      </c>
      <c r="D12" s="1">
        <f>IF(C12=0,0,37-C12)</f>
        <v>28</v>
      </c>
      <c r="E12" s="1">
        <f>MIN(C12:D22)</f>
        <v>0</v>
      </c>
      <c r="F12" s="1" cm="1">
        <f t="array" ref="F12">IFERROR(LARGE(IF(A$1:A37=Table134567891011[[#This Row],[Pattern]],B$1:B37),2),"None")</f>
        <v>11</v>
      </c>
    </row>
    <row r="13" spans="1:24" x14ac:dyDescent="0.25">
      <c r="A13">
        <v>18</v>
      </c>
      <c r="B13">
        <f>ROW()-1</f>
        <v>12</v>
      </c>
      <c r="C13" s="1">
        <f>IFERROR(ABS(VLOOKUP(A13,Order!A:B,2,FALSE)-VLOOKUP(A12,Order!A:B,2,FALSE)),0)</f>
        <v>0</v>
      </c>
      <c r="D13" s="1">
        <f>IF(C13=0,0,37-C13)</f>
        <v>0</v>
      </c>
      <c r="E13" s="1">
        <f>MIN(C13:D24)</f>
        <v>0</v>
      </c>
      <c r="F13" s="1" cm="1">
        <f t="array" ref="F13">IFERROR(LARGE(IF(A$1:A37=Table134567891011[[#This Row],[Pattern]],B$1:B37),2),"None")</f>
        <v>11</v>
      </c>
    </row>
    <row r="14" spans="1:24" x14ac:dyDescent="0.25">
      <c r="A14">
        <v>35</v>
      </c>
      <c r="B14">
        <f>ROW()-1</f>
        <v>13</v>
      </c>
      <c r="C14" s="1">
        <f>IFERROR(ABS(VLOOKUP(A14,Order!A:B,2,FALSE)-VLOOKUP(A13,Order!A:B,2,FALSE)),0)</f>
        <v>5</v>
      </c>
      <c r="D14" s="1">
        <f>IF(C14=0,0,37-C14)</f>
        <v>32</v>
      </c>
      <c r="E14" s="1">
        <f>MIN(C14:D26)</f>
        <v>2</v>
      </c>
      <c r="F14" s="1" cm="1">
        <f t="array" ref="F14">IFERROR(LARGE(IF(A$1:A37=Table134567891011[[#This Row],[Pattern]],B$1:B37),2),"None")</f>
        <v>13</v>
      </c>
    </row>
    <row r="15" spans="1:24" x14ac:dyDescent="0.25">
      <c r="A15">
        <v>25</v>
      </c>
      <c r="B15">
        <f>ROW()-1</f>
        <v>14</v>
      </c>
      <c r="C15" s="1">
        <f>IFERROR(ABS(VLOOKUP(A15,Order!A:B,2,FALSE)-VLOOKUP(A14,Order!A:B,2,FALSE)),0)</f>
        <v>27</v>
      </c>
      <c r="D15" s="1">
        <f>IF(C15=0,0,37-C15)</f>
        <v>10</v>
      </c>
      <c r="E15" s="1">
        <f>MIN(C15:D28)</f>
        <v>0</v>
      </c>
      <c r="F15" s="1" t="str" cm="1">
        <f t="array" ref="F15">IFERROR(LARGE(IF(A$1:A37=Table134567891011[[#This Row],[Pattern]],B$1:B37),2),"None")</f>
        <v>None</v>
      </c>
    </row>
    <row r="16" spans="1:24" x14ac:dyDescent="0.25">
      <c r="A16">
        <v>23</v>
      </c>
      <c r="B16">
        <f>ROW()-1</f>
        <v>15</v>
      </c>
      <c r="C16" s="1">
        <f>IFERROR(ABS(VLOOKUP(A16,Order!A:B,2,FALSE)-VLOOKUP(A15,Order!A:B,2,FALSE)),0)</f>
        <v>10</v>
      </c>
      <c r="D16" s="1">
        <f>IF(C16=0,0,37-C16)</f>
        <v>27</v>
      </c>
      <c r="E16" s="1">
        <f>MIN(C16:D30)</f>
        <v>0</v>
      </c>
      <c r="F16" s="1" cm="1">
        <f t="array" ref="F16">IFERROR(LARGE(IF(A$1:A37=Table134567891011[[#This Row],[Pattern]],B$1:B37),2),"None")</f>
        <v>9</v>
      </c>
    </row>
    <row r="17" spans="1:8" x14ac:dyDescent="0.25">
      <c r="A17">
        <v>1</v>
      </c>
      <c r="B17">
        <f>ROW()-1</f>
        <v>16</v>
      </c>
      <c r="C17" s="1">
        <f>IFERROR(ABS(VLOOKUP(A17,Order!A:B,2,FALSE)-VLOOKUP(A16,Order!A:B,2,FALSE)),0)</f>
        <v>6</v>
      </c>
      <c r="D17" s="1">
        <f>IF(C17=0,0,37-C17)</f>
        <v>31</v>
      </c>
      <c r="E17" s="1">
        <f>MIN(C17:D32)</f>
        <v>0</v>
      </c>
      <c r="F17" s="1" cm="1">
        <f t="array" ref="F17">IFERROR(LARGE(IF(A$1:A37=Table134567891011[[#This Row],[Pattern]],B$1:B37),2),"None")</f>
        <v>3</v>
      </c>
      <c r="H17">
        <f>COUNTIF(E:E,4)+COUNTIF(E:E,5)+COUNTIF(E:E,6)</f>
        <v>3</v>
      </c>
    </row>
    <row r="18" spans="1:8" x14ac:dyDescent="0.25">
      <c r="A18">
        <v>4</v>
      </c>
      <c r="B18">
        <f>ROW()-1</f>
        <v>17</v>
      </c>
      <c r="C18" s="1">
        <f>IFERROR(ABS(VLOOKUP(A18,Order!A:B,2,FALSE)-VLOOKUP(A17,Order!A:B,2,FALSE)),0)</f>
        <v>19</v>
      </c>
      <c r="D18" s="1">
        <f>IF(C18=0,0,37-C18)</f>
        <v>18</v>
      </c>
      <c r="E18" s="1">
        <f>MIN(C18:D34)</f>
        <v>0</v>
      </c>
      <c r="F18" s="1" cm="1">
        <f t="array" ref="F18">IFERROR(LARGE(IF(A$1:A37=Table134567891011[[#This Row],[Pattern]],B$1:B37),2),"None")</f>
        <v>6</v>
      </c>
    </row>
    <row r="19" spans="1:8" x14ac:dyDescent="0.25">
      <c r="A19">
        <v>14</v>
      </c>
      <c r="B19">
        <f>ROW()-1</f>
        <v>18</v>
      </c>
      <c r="C19" s="1">
        <f>IFERROR(ABS(VLOOKUP(A19,Order!A:B,2,FALSE)-VLOOKUP(A18,Order!A:B,2,FALSE)),0)</f>
        <v>21</v>
      </c>
      <c r="D19" s="1">
        <f>IF(C19=0,0,37-C19)</f>
        <v>16</v>
      </c>
      <c r="E19" s="1">
        <f>MIN(C19:D36)</f>
        <v>0</v>
      </c>
      <c r="F19" s="1" cm="1">
        <f t="array" ref="F19">IFERROR(LARGE(IF(A$1:A37=Table134567891011[[#This Row],[Pattern]],B$1:B37),2),"None")</f>
        <v>8</v>
      </c>
    </row>
    <row r="20" spans="1:8" x14ac:dyDescent="0.25">
      <c r="A20">
        <v>35</v>
      </c>
      <c r="B20">
        <f>ROW()-1</f>
        <v>19</v>
      </c>
      <c r="C20" s="1">
        <f>IFERROR(ABS(VLOOKUP(A20,Order!A:B,2,FALSE)-VLOOKUP(A19,Order!A:B,2,FALSE)),0)</f>
        <v>9</v>
      </c>
      <c r="D20" s="1">
        <f>IF(C20=0,0,37-C20)</f>
        <v>28</v>
      </c>
      <c r="E20" s="1">
        <f>MIN(C20:D38)</f>
        <v>0</v>
      </c>
      <c r="F20" s="1" cm="1">
        <f t="array" ref="F20">IFERROR(LARGE(IF(A$1:A38=Table134567891011[[#This Row],[Pattern]],B$1:B38),2),"None")</f>
        <v>13</v>
      </c>
    </row>
    <row r="21" spans="1:8" x14ac:dyDescent="0.25">
      <c r="A21">
        <v>28</v>
      </c>
      <c r="B21">
        <f>ROW()-1</f>
        <v>20</v>
      </c>
      <c r="C21" s="1">
        <f>IFERROR(ABS(VLOOKUP(A21,Order!A:B,2,FALSE)-VLOOKUP(A20,Order!A:B,2,FALSE)),0)</f>
        <v>2</v>
      </c>
      <c r="D21" s="1">
        <f>IF(C21=0,0,37-C21)</f>
        <v>35</v>
      </c>
      <c r="E21" s="1">
        <f>MIN(C21:D40)</f>
        <v>0</v>
      </c>
      <c r="F21" s="1" t="str" cm="1">
        <f t="array" ref="F21">IFERROR(LARGE(IF(A$1:A40=Table134567891011[[#This Row],[Pattern]],B$1:B40),2),"None")</f>
        <v>None</v>
      </c>
    </row>
    <row r="22" spans="1:8" x14ac:dyDescent="0.25">
      <c r="A22">
        <v>17</v>
      </c>
      <c r="B22">
        <f>ROW()-1</f>
        <v>21</v>
      </c>
      <c r="C22" s="1">
        <f>IFERROR(ABS(VLOOKUP(A22,Order!A:B,2,FALSE)-VLOOKUP(A21,Order!A:B,2,FALSE)),0)</f>
        <v>24</v>
      </c>
      <c r="D22" s="1">
        <f>IF(C22=0,0,37-C22)</f>
        <v>13</v>
      </c>
      <c r="E22" s="1">
        <f>MIN(C22:D42)</f>
        <v>0</v>
      </c>
      <c r="F22" s="1" t="str" cm="1">
        <f t="array" ref="F22">IFERROR(LARGE(IF(A$1:A42=Table134567891011[[#This Row],[Pattern]],B$1:B42),2),"None")</f>
        <v>None</v>
      </c>
    </row>
    <row r="23" spans="1:8" x14ac:dyDescent="0.25">
      <c r="A23">
        <v>15</v>
      </c>
      <c r="B23">
        <f>ROW()-1</f>
        <v>22</v>
      </c>
      <c r="C23" s="1">
        <f>IFERROR(ABS(VLOOKUP(A23,Order!A:B,2,FALSE)-VLOOKUP(A22,Order!A:B,2,FALSE)),0)</f>
        <v>6</v>
      </c>
      <c r="D23" s="1">
        <f>IF(C23=0,0,37-C23)</f>
        <v>31</v>
      </c>
      <c r="E23" s="1">
        <f>MIN(C23:D44)</f>
        <v>0</v>
      </c>
      <c r="F23" s="1" t="str" cm="1">
        <f t="array" ref="F23">IFERROR(LARGE(IF(A$1:A44=Table134567891011[[#This Row],[Pattern]],B$1:B44),2),"None")</f>
        <v>None</v>
      </c>
    </row>
    <row r="24" spans="1:8" x14ac:dyDescent="0.25">
      <c r="A24">
        <v>5</v>
      </c>
      <c r="B24">
        <f>ROW()-1</f>
        <v>23</v>
      </c>
      <c r="C24" s="1">
        <f>IFERROR(ABS(VLOOKUP(A24,Order!A:B,2,FALSE)-VLOOKUP(A23,Order!A:B,2,FALSE)),0)</f>
        <v>17</v>
      </c>
      <c r="D24" s="1">
        <f>IF(C24=0,0,37-C24)</f>
        <v>20</v>
      </c>
      <c r="E24" s="1">
        <f>MIN(C24:D46)</f>
        <v>0</v>
      </c>
      <c r="F24" s="1" cm="1">
        <f t="array" ref="F24">IFERROR(LARGE(IF(A$1:A46=Table134567891011[[#This Row],[Pattern]],B$1:B46),2),"None")</f>
        <v>23</v>
      </c>
    </row>
    <row r="25" spans="1:8" x14ac:dyDescent="0.25">
      <c r="A25">
        <v>16</v>
      </c>
      <c r="B25">
        <f>ROW()-1</f>
        <v>24</v>
      </c>
      <c r="C25" s="1">
        <f>IFERROR(ABS(VLOOKUP(A25,Order!A:B,2,FALSE)-VLOOKUP(A24,Order!A:B,2,FALSE)),0)</f>
        <v>2</v>
      </c>
      <c r="D25" s="1">
        <f>IF(C25=0,0,37-C25)</f>
        <v>35</v>
      </c>
      <c r="E25" s="1">
        <f>MIN(C25:D48)</f>
        <v>0</v>
      </c>
      <c r="F25" s="1" cm="1">
        <f t="array" ref="F25">IFERROR(LARGE(IF(A$1:A48=Table134567891011[[#This Row],[Pattern]],B$1:B48),2),"None")</f>
        <v>24</v>
      </c>
    </row>
    <row r="26" spans="1:8" x14ac:dyDescent="0.25">
      <c r="A26">
        <v>30</v>
      </c>
      <c r="B26">
        <f>ROW()-1</f>
        <v>25</v>
      </c>
      <c r="C26" s="1">
        <f>IFERROR(ABS(VLOOKUP(A26,Order!A:B,2,FALSE)-VLOOKUP(A25,Order!A:B,2,FALSE)),0)</f>
        <v>6</v>
      </c>
      <c r="D26" s="1">
        <f>IF(C26=0,0,37-C26)</f>
        <v>31</v>
      </c>
      <c r="E26" s="1">
        <f>MIN(C26:D50)</f>
        <v>0</v>
      </c>
      <c r="F26" s="1" cm="1">
        <f t="array" ref="F26">IFERROR(LARGE(IF(A$1:A50=Table134567891011[[#This Row],[Pattern]],B$1:B50),2),"None")</f>
        <v>25</v>
      </c>
    </row>
    <row r="27" spans="1:8" x14ac:dyDescent="0.25">
      <c r="A27">
        <v>12</v>
      </c>
      <c r="B27">
        <f>ROW()-1</f>
        <v>26</v>
      </c>
      <c r="C27" s="1">
        <f>IFERROR(ABS(VLOOKUP(A27,Order!A:B,2,FALSE)-VLOOKUP(A26,Order!A:B,2,FALSE)),0)</f>
        <v>18</v>
      </c>
      <c r="D27" s="1">
        <f>IF(C27=0,0,37-C27)</f>
        <v>19</v>
      </c>
      <c r="E27" s="1">
        <f>MIN(C27:D52)</f>
        <v>0</v>
      </c>
      <c r="F27" s="1" cm="1">
        <f t="array" ref="F27">IFERROR(LARGE(IF(A$1:A52=Table134567891011[[#This Row],[Pattern]],B$1:B52),2),"None")</f>
        <v>26</v>
      </c>
    </row>
    <row r="28" spans="1:8" x14ac:dyDescent="0.25">
      <c r="A28">
        <v>12</v>
      </c>
      <c r="B28">
        <f>ROW()-1</f>
        <v>27</v>
      </c>
      <c r="C28" s="1">
        <f>IFERROR(ABS(VLOOKUP(A28,Order!A:B,2,FALSE)-VLOOKUP(A27,Order!A:B,2,FALSE)),0)</f>
        <v>0</v>
      </c>
      <c r="D28" s="1">
        <f>IF(C28=0,0,37-C28)</f>
        <v>0</v>
      </c>
      <c r="E28" s="1">
        <f>MIN(C28:D54)</f>
        <v>0</v>
      </c>
      <c r="F28" s="1" cm="1">
        <f t="array" ref="F28">IFERROR(LARGE(IF(A$1:A54=Table134567891011[[#This Row],[Pattern]],B$1:B54),2),"None")</f>
        <v>26</v>
      </c>
    </row>
    <row r="29" spans="1:8" x14ac:dyDescent="0.25">
      <c r="A29">
        <v>36</v>
      </c>
      <c r="B29">
        <f>ROW()-1</f>
        <v>28</v>
      </c>
      <c r="C29" s="1">
        <f>IFERROR(ABS(VLOOKUP(A29,Order!A:B,2,FALSE)-VLOOKUP(A28,Order!A:B,2,FALSE)),0)</f>
        <v>20</v>
      </c>
      <c r="D29" s="1">
        <f>IF(C29=0,0,37-C29)</f>
        <v>17</v>
      </c>
      <c r="E29" s="1">
        <f>MIN(C29:D56)</f>
        <v>7</v>
      </c>
      <c r="F29" s="1" t="str" cm="1">
        <f t="array" ref="F29">IFERROR(LARGE(IF(A$1:A56=Table134567891011[[#This Row],[Pattern]],B$1:B56),2),"None")</f>
        <v>None</v>
      </c>
    </row>
    <row r="30" spans="1:8" x14ac:dyDescent="0.25">
      <c r="A30">
        <v>33</v>
      </c>
      <c r="B30">
        <f>ROW()-1</f>
        <v>29</v>
      </c>
      <c r="C30" s="1">
        <f>IFERROR(ABS(VLOOKUP(A30,Order!A:B,2,FALSE)-VLOOKUP(A29,Order!A:B,2,FALSE)),0)</f>
        <v>9</v>
      </c>
      <c r="D30" s="1">
        <f>IF(C30=0,0,37-C30)</f>
        <v>28</v>
      </c>
      <c r="E30" s="1">
        <f>MIN(C30:D58)</f>
        <v>7</v>
      </c>
      <c r="F30" s="1" t="str" cm="1">
        <f t="array" ref="F30">IFERROR(LARGE(IF(A$1:A58=Table134567891011[[#This Row],[Pattern]],B$1:B58),2),"None")</f>
        <v>None</v>
      </c>
    </row>
    <row r="31" spans="1:8" x14ac:dyDescent="0.25">
      <c r="A31">
        <v>30</v>
      </c>
      <c r="B31">
        <f>ROW()-1</f>
        <v>30</v>
      </c>
      <c r="C31" s="1">
        <f>IFERROR(ABS(VLOOKUP(A31,Order!A:B,2,FALSE)-VLOOKUP(A30,Order!A:B,2,FALSE)),0)</f>
        <v>7</v>
      </c>
      <c r="D31" s="1">
        <f>IF(C31=0,0,37-C31)</f>
        <v>30</v>
      </c>
      <c r="E31" s="1">
        <f>MIN(C31:D60)</f>
        <v>7</v>
      </c>
      <c r="F31" s="1" cm="1">
        <f t="array" ref="F31">IFERROR(LARGE(IF(A$1:A60=Table134567891011[[#This Row],[Pattern]],B$1:B60),2),"None")</f>
        <v>25</v>
      </c>
    </row>
    <row r="32" spans="1:8" x14ac:dyDescent="0.25">
      <c r="A32">
        <v>29</v>
      </c>
      <c r="B32">
        <f>ROW()-1</f>
        <v>31</v>
      </c>
      <c r="C32" s="1">
        <f>IFERROR(ABS(VLOOKUP(A32,Order!A:B,2,FALSE)-VLOOKUP(A31,Order!A:B,2,FALSE)),0)</f>
        <v>15</v>
      </c>
      <c r="D32" s="1">
        <f>IF(C32=0,0,37-C32)</f>
        <v>22</v>
      </c>
      <c r="E32" s="1">
        <f>MIN(C32:D62)</f>
        <v>9</v>
      </c>
      <c r="F32" s="1" cm="1">
        <f t="array" ref="F32">IFERROR(LARGE(IF(A$1:A62=Table134567891011[[#This Row],[Pattern]],B$1:B62),2),"None")</f>
        <v>31</v>
      </c>
    </row>
    <row r="33" spans="1:6" x14ac:dyDescent="0.25">
      <c r="A33">
        <v>16</v>
      </c>
      <c r="B33">
        <f>ROW()-1</f>
        <v>32</v>
      </c>
      <c r="C33" s="1">
        <f>IFERROR(ABS(VLOOKUP(A33,Order!A:B,2,FALSE)-VLOOKUP(A32,Order!A:B,2,FALSE)),0)</f>
        <v>9</v>
      </c>
      <c r="D33" s="1">
        <f>IF(C33=0,0,37-C33)</f>
        <v>28</v>
      </c>
      <c r="E33" s="1">
        <f>MIN(C33:D64)</f>
        <v>9</v>
      </c>
      <c r="F33" s="1" cm="1">
        <f t="array" ref="F33">IFERROR(LARGE(IF(A$1:A64=Table134567891011[[#This Row],[Pattern]],B$1:B64),2),"None")</f>
        <v>24</v>
      </c>
    </row>
    <row r="34" spans="1:6" x14ac:dyDescent="0.25">
      <c r="A34">
        <v>29</v>
      </c>
      <c r="B34">
        <f>ROW()-1</f>
        <v>33</v>
      </c>
      <c r="C34" s="1">
        <f>IFERROR(ABS(VLOOKUP(A34,Order!A:B,2,FALSE)-VLOOKUP(A33,Order!A:B,2,FALSE)),0)</f>
        <v>9</v>
      </c>
      <c r="D34" s="1">
        <f>IF(C34=0,0,37-C34)</f>
        <v>28</v>
      </c>
      <c r="E34" s="1">
        <f>MIN(C34:D66)</f>
        <v>9</v>
      </c>
      <c r="F34" s="1" cm="1">
        <f t="array" ref="F34">IFERROR(LARGE(IF(A$1:A66=Table134567891011[[#This Row],[Pattern]],B$1:B66),2),"None")</f>
        <v>31</v>
      </c>
    </row>
    <row r="35" spans="1:6" x14ac:dyDescent="0.25">
      <c r="A35">
        <v>5</v>
      </c>
      <c r="B35">
        <f>ROW()-1</f>
        <v>34</v>
      </c>
      <c r="C35" s="1">
        <f>IFERROR(ABS(VLOOKUP(A35,Order!A:B,2,FALSE)-VLOOKUP(A34,Order!A:B,2,FALSE)),0)</f>
        <v>11</v>
      </c>
      <c r="D35" s="1">
        <f>IF(C35=0,0,37-C35)</f>
        <v>26</v>
      </c>
      <c r="E35" s="1">
        <f>MIN(C35:D68)</f>
        <v>11</v>
      </c>
      <c r="F35" s="1" cm="1">
        <f t="array" ref="F35">IFERROR(LARGE(IF(A$1:A68=Table134567891011[[#This Row],[Pattern]],B$1:B68),2),"None")</f>
        <v>23</v>
      </c>
    </row>
    <row r="36" spans="1:6" x14ac:dyDescent="0.25">
      <c r="A36">
        <v>2</v>
      </c>
      <c r="B36">
        <f>ROW()-1</f>
        <v>35</v>
      </c>
      <c r="C36" s="1">
        <f>IFERROR(ABS(VLOOKUP(A36,Order!A:B,2,FALSE)-VLOOKUP(A35,Order!A:B,2,FALSE)),0)</f>
        <v>13</v>
      </c>
      <c r="D36" s="1">
        <f>IF(C36=0,0,37-C36)</f>
        <v>24</v>
      </c>
      <c r="E36" s="1">
        <f>MIN(C36:D70)</f>
        <v>12</v>
      </c>
      <c r="F36" s="1" t="str" cm="1">
        <f t="array" ref="F36">IFERROR(LARGE(IF(A$1:A70=Table134567891011[[#This Row],[Pattern]],B$1:B70),2),"None")</f>
        <v>None</v>
      </c>
    </row>
    <row r="37" spans="1:6" x14ac:dyDescent="0.25">
      <c r="A37">
        <v>7</v>
      </c>
      <c r="B37">
        <f>ROW()-1</f>
        <v>36</v>
      </c>
      <c r="C37" s="1">
        <f>IFERROR(ABS(VLOOKUP(A37,Order!A:B,2,FALSE)-VLOOKUP(A36,Order!A:B,2,FALSE)),0)</f>
        <v>25</v>
      </c>
      <c r="D37" s="1">
        <f>IF(C37=0,0,37-C37)</f>
        <v>12</v>
      </c>
      <c r="E37" s="1">
        <f>MIN(C37:D72)</f>
        <v>12</v>
      </c>
      <c r="F37" s="1" cm="1">
        <f t="array" ref="F37">IFERROR(LARGE(IF(A$1:A72=Table134567891011[[#This Row],[Pattern]],B$1:B72),2),"None")</f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1EC6-93D8-4860-8208-8A694432DC68}">
  <dimension ref="A1:X37"/>
  <sheetViews>
    <sheetView topLeftCell="A7" workbookViewId="0">
      <selection activeCell="D39" sqref="D39"/>
    </sheetView>
  </sheetViews>
  <sheetFormatPr defaultRowHeight="15" x14ac:dyDescent="0.25"/>
  <cols>
    <col min="1" max="1" width="9.7109375" customWidth="1"/>
    <col min="2" max="2" width="10.42578125" customWidth="1"/>
    <col min="3" max="3" width="16.140625" customWidth="1"/>
    <col min="4" max="5" width="14.28515625" customWidth="1"/>
    <col min="6" max="6" width="20.85546875" customWidth="1"/>
    <col min="24" max="24" width="11.5703125" customWidth="1"/>
  </cols>
  <sheetData>
    <row r="1" spans="1:24" x14ac:dyDescent="0.25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1</v>
      </c>
      <c r="W1" s="3" t="s">
        <v>6</v>
      </c>
      <c r="X1" s="2" t="s">
        <v>26</v>
      </c>
    </row>
    <row r="2" spans="1:24" x14ac:dyDescent="0.25">
      <c r="A2">
        <v>8</v>
      </c>
      <c r="B2">
        <f t="shared" ref="B2" si="0">ROW()-1</f>
        <v>1</v>
      </c>
      <c r="C2" s="1">
        <f>IFERROR(ABS(VLOOKUP(A2,Order!A:B,2,FALSE)-VLOOKUP(A1,Order!A:B,2,FALSE)),0)</f>
        <v>0</v>
      </c>
      <c r="D2">
        <f t="shared" ref="D2" si="1">IF(C2=0,0,37-C2)</f>
        <v>0</v>
      </c>
      <c r="E2" s="1">
        <f t="shared" ref="E2" si="2">MIN(C2:D2)</f>
        <v>0</v>
      </c>
      <c r="F2" cm="1">
        <f t="array" ref="F2">IFERROR(LARGE(IF(A$1:A37=Table13456789101112[[#This Row],[Pattern]],B$1:B37),2),"None")</f>
        <v>1</v>
      </c>
      <c r="W2" s="3" t="s">
        <v>7</v>
      </c>
      <c r="X2" s="2" t="s">
        <v>23</v>
      </c>
    </row>
    <row r="3" spans="1:24" x14ac:dyDescent="0.25">
      <c r="A3">
        <v>32</v>
      </c>
      <c r="B3">
        <f>ROW()-1</f>
        <v>2</v>
      </c>
      <c r="C3" s="1">
        <f>IFERROR(ABS(VLOOKUP(A3,Order!A:B,2,FALSE)-VLOOKUP(A2,Order!A:B,2,FALSE)),0)</f>
        <v>15</v>
      </c>
      <c r="D3" s="1">
        <f>IF(C3=0,0,37-C3)</f>
        <v>22</v>
      </c>
      <c r="E3" s="1">
        <f>MIN(C3:D4)</f>
        <v>15</v>
      </c>
      <c r="F3" s="1" t="str" cm="1">
        <f t="array" ref="F3">IFERROR(LARGE(IF(A$1:A37=Table13456789101112[[#This Row],[Pattern]],B$1:B37),2),"None")</f>
        <v>None</v>
      </c>
      <c r="W3" s="3" t="s">
        <v>17</v>
      </c>
      <c r="X3" s="4">
        <v>0.60069444444444442</v>
      </c>
    </row>
    <row r="4" spans="1:24" x14ac:dyDescent="0.25">
      <c r="A4">
        <v>1</v>
      </c>
      <c r="B4">
        <f>ROW()-1</f>
        <v>3</v>
      </c>
      <c r="C4" s="1">
        <f>IFERROR(ABS(VLOOKUP(A4,Order!A:B,2,FALSE)-VLOOKUP(A3,Order!A:B,2,FALSE)),0)</f>
        <v>22</v>
      </c>
      <c r="D4" s="1">
        <f>IF(C4=0,0,37-C4)</f>
        <v>15</v>
      </c>
      <c r="E4" s="1">
        <f>MIN(C4:D6)</f>
        <v>4</v>
      </c>
      <c r="F4" s="1" cm="1">
        <f t="array" ref="F4">IFERROR(LARGE(IF(A$1:A37=Table13456789101112[[#This Row],[Pattern]],B$1:B37),2),"None")</f>
        <v>3</v>
      </c>
      <c r="W4" s="3" t="s">
        <v>8</v>
      </c>
      <c r="X4" s="2" t="s">
        <v>11</v>
      </c>
    </row>
    <row r="5" spans="1:24" x14ac:dyDescent="0.25">
      <c r="A5">
        <v>9</v>
      </c>
      <c r="B5">
        <f>ROW()-1</f>
        <v>4</v>
      </c>
      <c r="C5" s="1">
        <f>IFERROR(ABS(VLOOKUP(A5,Order!A:B,2,FALSE)-VLOOKUP(A4,Order!A:B,2,FALSE)),0)</f>
        <v>4</v>
      </c>
      <c r="D5" s="1">
        <f>IF(C5=0,0,37-C5)</f>
        <v>33</v>
      </c>
      <c r="E5" s="1">
        <f>MIN(C5:D8)</f>
        <v>4</v>
      </c>
      <c r="F5" s="1" t="str" cm="1">
        <f t="array" ref="F5">IFERROR(LARGE(IF(A$1:A37=Table13456789101112[[#This Row],[Pattern]],B$1:B37),2),"None")</f>
        <v>None</v>
      </c>
    </row>
    <row r="6" spans="1:24" x14ac:dyDescent="0.25">
      <c r="A6">
        <v>8</v>
      </c>
      <c r="B6">
        <f>ROW()-1</f>
        <v>5</v>
      </c>
      <c r="C6" s="1">
        <f>IFERROR(ABS(VLOOKUP(A6,Order!A:B,2,FALSE)-VLOOKUP(A5,Order!A:B,2,FALSE)),0)</f>
        <v>11</v>
      </c>
      <c r="D6" s="1">
        <f>IF(C6=0,0,37-C6)</f>
        <v>26</v>
      </c>
      <c r="E6" s="1">
        <f>MIN(C6:D10)</f>
        <v>6</v>
      </c>
      <c r="F6" s="1" cm="1">
        <f t="array" ref="F6">IFERROR(LARGE(IF(A$1:A37=Table13456789101112[[#This Row],[Pattern]],B$1:B37),2),"None")</f>
        <v>1</v>
      </c>
    </row>
    <row r="7" spans="1:24" x14ac:dyDescent="0.25">
      <c r="A7">
        <v>4</v>
      </c>
      <c r="B7">
        <f>ROW()-1</f>
        <v>6</v>
      </c>
      <c r="C7" s="1">
        <f>IFERROR(ABS(VLOOKUP(A7,Order!A:B,2,FALSE)-VLOOKUP(A6,Order!A:B,2,FALSE)),0)</f>
        <v>12</v>
      </c>
      <c r="D7" s="1">
        <f>IF(C7=0,0,37-C7)</f>
        <v>25</v>
      </c>
      <c r="E7" s="1">
        <f>MIN(C7:D12)</f>
        <v>3</v>
      </c>
      <c r="F7" s="1" cm="1">
        <f t="array" ref="F7">IFERROR(LARGE(IF(A$1:A37=Table13456789101112[[#This Row],[Pattern]],B$1:B37),2),"None")</f>
        <v>6</v>
      </c>
    </row>
    <row r="8" spans="1:24" x14ac:dyDescent="0.25">
      <c r="A8">
        <v>7</v>
      </c>
      <c r="B8">
        <f>ROW()-1</f>
        <v>7</v>
      </c>
      <c r="C8" s="1">
        <f>IFERROR(ABS(VLOOKUP(A8,Order!A:B,2,FALSE)-VLOOKUP(A7,Order!A:B,2,FALSE)),0)</f>
        <v>27</v>
      </c>
      <c r="D8" s="1">
        <f>IF(C8=0,0,37-C8)</f>
        <v>10</v>
      </c>
      <c r="E8" s="1">
        <f>MIN(C8:D14)</f>
        <v>0</v>
      </c>
      <c r="F8" s="1" cm="1">
        <f t="array" ref="F8">IFERROR(LARGE(IF(A$1:A37=Table13456789101112[[#This Row],[Pattern]],B$1:B37),2),"None")</f>
        <v>7</v>
      </c>
    </row>
    <row r="9" spans="1:24" x14ac:dyDescent="0.25">
      <c r="A9">
        <v>14</v>
      </c>
      <c r="B9">
        <f>ROW()-1</f>
        <v>8</v>
      </c>
      <c r="C9" s="1">
        <f>IFERROR(ABS(VLOOKUP(A9,Order!A:B,2,FALSE)-VLOOKUP(A8,Order!A:B,2,FALSE)),0)</f>
        <v>6</v>
      </c>
      <c r="D9" s="1">
        <f>IF(C9=0,0,37-C9)</f>
        <v>31</v>
      </c>
      <c r="E9" s="1">
        <f>MIN(C9:D16)</f>
        <v>0</v>
      </c>
      <c r="F9" s="1" cm="1">
        <f t="array" ref="F9">IFERROR(LARGE(IF(A$1:A37=Table13456789101112[[#This Row],[Pattern]],B$1:B37),2),"None")</f>
        <v>8</v>
      </c>
    </row>
    <row r="10" spans="1:24" x14ac:dyDescent="0.25">
      <c r="A10">
        <v>23</v>
      </c>
      <c r="B10">
        <f>ROW()-1</f>
        <v>9</v>
      </c>
      <c r="C10" s="1">
        <f>IFERROR(ABS(VLOOKUP(A10,Order!A:B,2,FALSE)-VLOOKUP(A9,Order!A:B,2,FALSE)),0)</f>
        <v>8</v>
      </c>
      <c r="D10" s="1">
        <f>IF(C10=0,0,37-C10)</f>
        <v>29</v>
      </c>
      <c r="E10" s="1">
        <f>MIN(C10:D18)</f>
        <v>0</v>
      </c>
      <c r="F10" s="1" cm="1">
        <f t="array" ref="F10">IFERROR(LARGE(IF(A$1:A37=Table13456789101112[[#This Row],[Pattern]],B$1:B37),2),"None")</f>
        <v>9</v>
      </c>
    </row>
    <row r="11" spans="1:24" x14ac:dyDescent="0.25">
      <c r="A11">
        <v>24</v>
      </c>
      <c r="B11">
        <f>ROW()-1</f>
        <v>10</v>
      </c>
      <c r="C11" s="1">
        <f>IFERROR(ABS(VLOOKUP(A11,Order!A:B,2,FALSE)-VLOOKUP(A10,Order!A:B,2,FALSE)),0)</f>
        <v>3</v>
      </c>
      <c r="D11" s="1">
        <f>IF(C11=0,0,37-C11)</f>
        <v>34</v>
      </c>
      <c r="E11" s="1">
        <f>MIN(C11:D20)</f>
        <v>0</v>
      </c>
      <c r="F11" s="1" t="str" cm="1">
        <f t="array" ref="F11">IFERROR(LARGE(IF(A$1:A37=Table13456789101112[[#This Row],[Pattern]],B$1:B37),2),"None")</f>
        <v>None</v>
      </c>
    </row>
    <row r="12" spans="1:24" x14ac:dyDescent="0.25">
      <c r="A12">
        <v>18</v>
      </c>
      <c r="B12">
        <f>ROW()-1</f>
        <v>11</v>
      </c>
      <c r="C12" s="1">
        <f>IFERROR(ABS(VLOOKUP(A12,Order!A:B,2,FALSE)-VLOOKUP(A11,Order!A:B,2,FALSE)),0)</f>
        <v>9</v>
      </c>
      <c r="D12" s="1">
        <f>IF(C12=0,0,37-C12)</f>
        <v>28</v>
      </c>
      <c r="E12" s="1">
        <f>MIN(C12:D22)</f>
        <v>0</v>
      </c>
      <c r="F12" s="1" cm="1">
        <f t="array" ref="F12">IFERROR(LARGE(IF(A$1:A37=Table13456789101112[[#This Row],[Pattern]],B$1:B37),2),"None")</f>
        <v>11</v>
      </c>
    </row>
    <row r="13" spans="1:24" x14ac:dyDescent="0.25">
      <c r="A13">
        <v>18</v>
      </c>
      <c r="B13">
        <f>ROW()-1</f>
        <v>12</v>
      </c>
      <c r="C13" s="1">
        <f>IFERROR(ABS(VLOOKUP(A13,Order!A:B,2,FALSE)-VLOOKUP(A12,Order!A:B,2,FALSE)),0)</f>
        <v>0</v>
      </c>
      <c r="D13" s="1">
        <f>IF(C13=0,0,37-C13)</f>
        <v>0</v>
      </c>
      <c r="E13" s="1">
        <f>MIN(C13:D24)</f>
        <v>0</v>
      </c>
      <c r="F13" s="1" cm="1">
        <f t="array" ref="F13">IFERROR(LARGE(IF(A$1:A37=Table13456789101112[[#This Row],[Pattern]],B$1:B37),2),"None")</f>
        <v>11</v>
      </c>
    </row>
    <row r="14" spans="1:24" x14ac:dyDescent="0.25">
      <c r="A14">
        <v>35</v>
      </c>
      <c r="B14">
        <f>ROW()-1</f>
        <v>13</v>
      </c>
      <c r="C14" s="1">
        <f>IFERROR(ABS(VLOOKUP(A14,Order!A:B,2,FALSE)-VLOOKUP(A13,Order!A:B,2,FALSE)),0)</f>
        <v>5</v>
      </c>
      <c r="D14" s="1">
        <f>IF(C14=0,0,37-C14)</f>
        <v>32</v>
      </c>
      <c r="E14" s="1">
        <f>MIN(C14:D26)</f>
        <v>2</v>
      </c>
      <c r="F14" s="1" cm="1">
        <f t="array" ref="F14">IFERROR(LARGE(IF(A$1:A37=Table13456789101112[[#This Row],[Pattern]],B$1:B37),2),"None")</f>
        <v>13</v>
      </c>
    </row>
    <row r="15" spans="1:24" x14ac:dyDescent="0.25">
      <c r="A15">
        <v>25</v>
      </c>
      <c r="B15">
        <f>ROW()-1</f>
        <v>14</v>
      </c>
      <c r="C15" s="1">
        <f>IFERROR(ABS(VLOOKUP(A15,Order!A:B,2,FALSE)-VLOOKUP(A14,Order!A:B,2,FALSE)),0)</f>
        <v>27</v>
      </c>
      <c r="D15" s="1">
        <f>IF(C15=0,0,37-C15)</f>
        <v>10</v>
      </c>
      <c r="E15" s="1">
        <f>MIN(C15:D28)</f>
        <v>0</v>
      </c>
      <c r="F15" s="1" t="str" cm="1">
        <f t="array" ref="F15">IFERROR(LARGE(IF(A$1:A37=Table13456789101112[[#This Row],[Pattern]],B$1:B37),2),"None")</f>
        <v>None</v>
      </c>
    </row>
    <row r="16" spans="1:24" x14ac:dyDescent="0.25">
      <c r="A16">
        <v>23</v>
      </c>
      <c r="B16">
        <f>ROW()-1</f>
        <v>15</v>
      </c>
      <c r="C16" s="1">
        <f>IFERROR(ABS(VLOOKUP(A16,Order!A:B,2,FALSE)-VLOOKUP(A15,Order!A:B,2,FALSE)),0)</f>
        <v>10</v>
      </c>
      <c r="D16" s="1">
        <f>IF(C16=0,0,37-C16)</f>
        <v>27</v>
      </c>
      <c r="E16" s="1">
        <f>MIN(C16:D30)</f>
        <v>0</v>
      </c>
      <c r="F16" s="1" cm="1">
        <f t="array" ref="F16">IFERROR(LARGE(IF(A$1:A37=Table13456789101112[[#This Row],[Pattern]],B$1:B37),2),"None")</f>
        <v>9</v>
      </c>
    </row>
    <row r="17" spans="1:8" x14ac:dyDescent="0.25">
      <c r="A17">
        <v>1</v>
      </c>
      <c r="B17">
        <f>ROW()-1</f>
        <v>16</v>
      </c>
      <c r="C17" s="1">
        <f>IFERROR(ABS(VLOOKUP(A17,Order!A:B,2,FALSE)-VLOOKUP(A16,Order!A:B,2,FALSE)),0)</f>
        <v>6</v>
      </c>
      <c r="D17" s="1">
        <f>IF(C17=0,0,37-C17)</f>
        <v>31</v>
      </c>
      <c r="E17" s="1">
        <f>MIN(C17:D32)</f>
        <v>0</v>
      </c>
      <c r="F17" s="1" cm="1">
        <f t="array" ref="F17">IFERROR(LARGE(IF(A$1:A37=Table13456789101112[[#This Row],[Pattern]],B$1:B37),2),"None")</f>
        <v>3</v>
      </c>
      <c r="H17">
        <f>COUNTIF(E:E,4)+COUNTIF(E:E,5)+COUNTIF(E:E,6)</f>
        <v>3</v>
      </c>
    </row>
    <row r="18" spans="1:8" x14ac:dyDescent="0.25">
      <c r="A18">
        <v>4</v>
      </c>
      <c r="B18">
        <f>ROW()-1</f>
        <v>17</v>
      </c>
      <c r="C18" s="1">
        <f>IFERROR(ABS(VLOOKUP(A18,Order!A:B,2,FALSE)-VLOOKUP(A17,Order!A:B,2,FALSE)),0)</f>
        <v>19</v>
      </c>
      <c r="D18" s="1">
        <f>IF(C18=0,0,37-C18)</f>
        <v>18</v>
      </c>
      <c r="E18" s="1">
        <f>MIN(C18:D34)</f>
        <v>0</v>
      </c>
      <c r="F18" s="1" cm="1">
        <f t="array" ref="F18">IFERROR(LARGE(IF(A$1:A37=Table13456789101112[[#This Row],[Pattern]],B$1:B37),2),"None")</f>
        <v>6</v>
      </c>
    </row>
    <row r="19" spans="1:8" x14ac:dyDescent="0.25">
      <c r="A19">
        <v>14</v>
      </c>
      <c r="B19">
        <f>ROW()-1</f>
        <v>18</v>
      </c>
      <c r="C19" s="1">
        <f>IFERROR(ABS(VLOOKUP(A19,Order!A:B,2,FALSE)-VLOOKUP(A18,Order!A:B,2,FALSE)),0)</f>
        <v>21</v>
      </c>
      <c r="D19" s="1">
        <f>IF(C19=0,0,37-C19)</f>
        <v>16</v>
      </c>
      <c r="E19" s="1">
        <f>MIN(C19:D36)</f>
        <v>0</v>
      </c>
      <c r="F19" s="1" cm="1">
        <f t="array" ref="F19">IFERROR(LARGE(IF(A$1:A37=Table13456789101112[[#This Row],[Pattern]],B$1:B37),2),"None")</f>
        <v>8</v>
      </c>
    </row>
    <row r="20" spans="1:8" x14ac:dyDescent="0.25">
      <c r="A20">
        <v>35</v>
      </c>
      <c r="B20">
        <f>ROW()-1</f>
        <v>19</v>
      </c>
      <c r="C20" s="1">
        <f>IFERROR(ABS(VLOOKUP(A20,Order!A:B,2,FALSE)-VLOOKUP(A19,Order!A:B,2,FALSE)),0)</f>
        <v>9</v>
      </c>
      <c r="D20" s="1">
        <f>IF(C20=0,0,37-C20)</f>
        <v>28</v>
      </c>
      <c r="E20" s="1">
        <f>MIN(C20:D38)</f>
        <v>0</v>
      </c>
      <c r="F20" s="1" cm="1">
        <f t="array" ref="F20">IFERROR(LARGE(IF(A$1:A38=Table13456789101112[[#This Row],[Pattern]],B$1:B38),2),"None")</f>
        <v>13</v>
      </c>
    </row>
    <row r="21" spans="1:8" x14ac:dyDescent="0.25">
      <c r="A21">
        <v>28</v>
      </c>
      <c r="B21">
        <f>ROW()-1</f>
        <v>20</v>
      </c>
      <c r="C21" s="1">
        <f>IFERROR(ABS(VLOOKUP(A21,Order!A:B,2,FALSE)-VLOOKUP(A20,Order!A:B,2,FALSE)),0)</f>
        <v>2</v>
      </c>
      <c r="D21" s="1">
        <f>IF(C21=0,0,37-C21)</f>
        <v>35</v>
      </c>
      <c r="E21" s="1">
        <f>MIN(C21:D40)</f>
        <v>0</v>
      </c>
      <c r="F21" s="1" t="str" cm="1">
        <f t="array" ref="F21">IFERROR(LARGE(IF(A$1:A40=Table13456789101112[[#This Row],[Pattern]],B$1:B40),2),"None")</f>
        <v>None</v>
      </c>
    </row>
    <row r="22" spans="1:8" x14ac:dyDescent="0.25">
      <c r="A22">
        <v>17</v>
      </c>
      <c r="B22">
        <f>ROW()-1</f>
        <v>21</v>
      </c>
      <c r="C22" s="1">
        <f>IFERROR(ABS(VLOOKUP(A22,Order!A:B,2,FALSE)-VLOOKUP(A21,Order!A:B,2,FALSE)),0)</f>
        <v>24</v>
      </c>
      <c r="D22" s="1">
        <f>IF(C22=0,0,37-C22)</f>
        <v>13</v>
      </c>
      <c r="E22" s="1">
        <f>MIN(C22:D42)</f>
        <v>0</v>
      </c>
      <c r="F22" s="1" t="str" cm="1">
        <f t="array" ref="F22">IFERROR(LARGE(IF(A$1:A42=Table13456789101112[[#This Row],[Pattern]],B$1:B42),2),"None")</f>
        <v>None</v>
      </c>
    </row>
    <row r="23" spans="1:8" x14ac:dyDescent="0.25">
      <c r="A23">
        <v>15</v>
      </c>
      <c r="B23">
        <f>ROW()-1</f>
        <v>22</v>
      </c>
      <c r="C23" s="1">
        <f>IFERROR(ABS(VLOOKUP(A23,Order!A:B,2,FALSE)-VLOOKUP(A22,Order!A:B,2,FALSE)),0)</f>
        <v>6</v>
      </c>
      <c r="D23" s="1">
        <f>IF(C23=0,0,37-C23)</f>
        <v>31</v>
      </c>
      <c r="E23" s="1">
        <f>MIN(C23:D44)</f>
        <v>0</v>
      </c>
      <c r="F23" s="1" t="str" cm="1">
        <f t="array" ref="F23">IFERROR(LARGE(IF(A$1:A44=Table13456789101112[[#This Row],[Pattern]],B$1:B44),2),"None")</f>
        <v>None</v>
      </c>
    </row>
    <row r="24" spans="1:8" x14ac:dyDescent="0.25">
      <c r="A24">
        <v>5</v>
      </c>
      <c r="B24">
        <f>ROW()-1</f>
        <v>23</v>
      </c>
      <c r="C24" s="1">
        <f>IFERROR(ABS(VLOOKUP(A24,Order!A:B,2,FALSE)-VLOOKUP(A23,Order!A:B,2,FALSE)),0)</f>
        <v>17</v>
      </c>
      <c r="D24" s="1">
        <f>IF(C24=0,0,37-C24)</f>
        <v>20</v>
      </c>
      <c r="E24" s="1">
        <f>MIN(C24:D46)</f>
        <v>0</v>
      </c>
      <c r="F24" s="1" cm="1">
        <f t="array" ref="F24">IFERROR(LARGE(IF(A$1:A46=Table13456789101112[[#This Row],[Pattern]],B$1:B46),2),"None")</f>
        <v>23</v>
      </c>
    </row>
    <row r="25" spans="1:8" x14ac:dyDescent="0.25">
      <c r="A25">
        <v>16</v>
      </c>
      <c r="B25">
        <f>ROW()-1</f>
        <v>24</v>
      </c>
      <c r="C25" s="1">
        <f>IFERROR(ABS(VLOOKUP(A25,Order!A:B,2,FALSE)-VLOOKUP(A24,Order!A:B,2,FALSE)),0)</f>
        <v>2</v>
      </c>
      <c r="D25" s="1">
        <f>IF(C25=0,0,37-C25)</f>
        <v>35</v>
      </c>
      <c r="E25" s="1">
        <f>MIN(C25:D48)</f>
        <v>0</v>
      </c>
      <c r="F25" s="1" cm="1">
        <f t="array" ref="F25">IFERROR(LARGE(IF(A$1:A48=Table13456789101112[[#This Row],[Pattern]],B$1:B48),2),"None")</f>
        <v>24</v>
      </c>
    </row>
    <row r="26" spans="1:8" x14ac:dyDescent="0.25">
      <c r="A26">
        <v>30</v>
      </c>
      <c r="B26">
        <f>ROW()-1</f>
        <v>25</v>
      </c>
      <c r="C26" s="1">
        <f>IFERROR(ABS(VLOOKUP(A26,Order!A:B,2,FALSE)-VLOOKUP(A25,Order!A:B,2,FALSE)),0)</f>
        <v>6</v>
      </c>
      <c r="D26" s="1">
        <f>IF(C26=0,0,37-C26)</f>
        <v>31</v>
      </c>
      <c r="E26" s="1">
        <f>MIN(C26:D50)</f>
        <v>0</v>
      </c>
      <c r="F26" s="1" cm="1">
        <f t="array" ref="F26">IFERROR(LARGE(IF(A$1:A50=Table13456789101112[[#This Row],[Pattern]],B$1:B50),2),"None")</f>
        <v>25</v>
      </c>
    </row>
    <row r="27" spans="1:8" x14ac:dyDescent="0.25">
      <c r="A27">
        <v>12</v>
      </c>
      <c r="B27">
        <f>ROW()-1</f>
        <v>26</v>
      </c>
      <c r="C27" s="1">
        <f>IFERROR(ABS(VLOOKUP(A27,Order!A:B,2,FALSE)-VLOOKUP(A26,Order!A:B,2,FALSE)),0)</f>
        <v>18</v>
      </c>
      <c r="D27" s="1">
        <f>IF(C27=0,0,37-C27)</f>
        <v>19</v>
      </c>
      <c r="E27" s="1">
        <f>MIN(C27:D52)</f>
        <v>0</v>
      </c>
      <c r="F27" s="1" cm="1">
        <f t="array" ref="F27">IFERROR(LARGE(IF(A$1:A52=Table13456789101112[[#This Row],[Pattern]],B$1:B52),2),"None")</f>
        <v>26</v>
      </c>
    </row>
    <row r="28" spans="1:8" x14ac:dyDescent="0.25">
      <c r="A28">
        <v>12</v>
      </c>
      <c r="B28">
        <f>ROW()-1</f>
        <v>27</v>
      </c>
      <c r="C28" s="1">
        <f>IFERROR(ABS(VLOOKUP(A28,Order!A:B,2,FALSE)-VLOOKUP(A27,Order!A:B,2,FALSE)),0)</f>
        <v>0</v>
      </c>
      <c r="D28" s="1">
        <f>IF(C28=0,0,37-C28)</f>
        <v>0</v>
      </c>
      <c r="E28" s="1">
        <f>MIN(C28:D54)</f>
        <v>0</v>
      </c>
      <c r="F28" s="1" cm="1">
        <f t="array" ref="F28">IFERROR(LARGE(IF(A$1:A54=Table13456789101112[[#This Row],[Pattern]],B$1:B54),2),"None")</f>
        <v>26</v>
      </c>
    </row>
    <row r="29" spans="1:8" x14ac:dyDescent="0.25">
      <c r="A29">
        <v>36</v>
      </c>
      <c r="B29">
        <f>ROW()-1</f>
        <v>28</v>
      </c>
      <c r="C29" s="1">
        <f>IFERROR(ABS(VLOOKUP(A29,Order!A:B,2,FALSE)-VLOOKUP(A28,Order!A:B,2,FALSE)),0)</f>
        <v>20</v>
      </c>
      <c r="D29" s="1">
        <f>IF(C29=0,0,37-C29)</f>
        <v>17</v>
      </c>
      <c r="E29" s="1">
        <f>MIN(C29:D56)</f>
        <v>7</v>
      </c>
      <c r="F29" s="1" t="str" cm="1">
        <f t="array" ref="F29">IFERROR(LARGE(IF(A$1:A56=Table13456789101112[[#This Row],[Pattern]],B$1:B56),2),"None")</f>
        <v>None</v>
      </c>
    </row>
    <row r="30" spans="1:8" x14ac:dyDescent="0.25">
      <c r="A30">
        <v>33</v>
      </c>
      <c r="B30">
        <f>ROW()-1</f>
        <v>29</v>
      </c>
      <c r="C30" s="1">
        <f>IFERROR(ABS(VLOOKUP(A30,Order!A:B,2,FALSE)-VLOOKUP(A29,Order!A:B,2,FALSE)),0)</f>
        <v>9</v>
      </c>
      <c r="D30" s="1">
        <f>IF(C30=0,0,37-C30)</f>
        <v>28</v>
      </c>
      <c r="E30" s="1">
        <f>MIN(C30:D58)</f>
        <v>7</v>
      </c>
      <c r="F30" s="1" t="str" cm="1">
        <f t="array" ref="F30">IFERROR(LARGE(IF(A$1:A58=Table13456789101112[[#This Row],[Pattern]],B$1:B58),2),"None")</f>
        <v>None</v>
      </c>
    </row>
    <row r="31" spans="1:8" x14ac:dyDescent="0.25">
      <c r="A31">
        <v>30</v>
      </c>
      <c r="B31">
        <f>ROW()-1</f>
        <v>30</v>
      </c>
      <c r="C31" s="1">
        <f>IFERROR(ABS(VLOOKUP(A31,Order!A:B,2,FALSE)-VLOOKUP(A30,Order!A:B,2,FALSE)),0)</f>
        <v>7</v>
      </c>
      <c r="D31" s="1">
        <f>IF(C31=0,0,37-C31)</f>
        <v>30</v>
      </c>
      <c r="E31" s="1">
        <f>MIN(C31:D60)</f>
        <v>7</v>
      </c>
      <c r="F31" s="1" cm="1">
        <f t="array" ref="F31">IFERROR(LARGE(IF(A$1:A60=Table13456789101112[[#This Row],[Pattern]],B$1:B60),2),"None")</f>
        <v>25</v>
      </c>
    </row>
    <row r="32" spans="1:8" x14ac:dyDescent="0.25">
      <c r="A32">
        <v>29</v>
      </c>
      <c r="B32">
        <f>ROW()-1</f>
        <v>31</v>
      </c>
      <c r="C32" s="1">
        <f>IFERROR(ABS(VLOOKUP(A32,Order!A:B,2,FALSE)-VLOOKUP(A31,Order!A:B,2,FALSE)),0)</f>
        <v>15</v>
      </c>
      <c r="D32" s="1">
        <f>IF(C32=0,0,37-C32)</f>
        <v>22</v>
      </c>
      <c r="E32" s="1">
        <f>MIN(C32:D62)</f>
        <v>9</v>
      </c>
      <c r="F32" s="1" cm="1">
        <f t="array" ref="F32">IFERROR(LARGE(IF(A$1:A62=Table13456789101112[[#This Row],[Pattern]],B$1:B62),2),"None")</f>
        <v>31</v>
      </c>
    </row>
    <row r="33" spans="1:6" x14ac:dyDescent="0.25">
      <c r="A33">
        <v>16</v>
      </c>
      <c r="B33">
        <f>ROW()-1</f>
        <v>32</v>
      </c>
      <c r="C33" s="1">
        <f>IFERROR(ABS(VLOOKUP(A33,Order!A:B,2,FALSE)-VLOOKUP(A32,Order!A:B,2,FALSE)),0)</f>
        <v>9</v>
      </c>
      <c r="D33" s="1">
        <f>IF(C33=0,0,37-C33)</f>
        <v>28</v>
      </c>
      <c r="E33" s="1">
        <f>MIN(C33:D64)</f>
        <v>9</v>
      </c>
      <c r="F33" s="1" cm="1">
        <f t="array" ref="F33">IFERROR(LARGE(IF(A$1:A64=Table13456789101112[[#This Row],[Pattern]],B$1:B64),2),"None")</f>
        <v>24</v>
      </c>
    </row>
    <row r="34" spans="1:6" x14ac:dyDescent="0.25">
      <c r="A34">
        <v>29</v>
      </c>
      <c r="B34">
        <f>ROW()-1</f>
        <v>33</v>
      </c>
      <c r="C34" s="1">
        <f>IFERROR(ABS(VLOOKUP(A34,Order!A:B,2,FALSE)-VLOOKUP(A33,Order!A:B,2,FALSE)),0)</f>
        <v>9</v>
      </c>
      <c r="D34" s="1">
        <f>IF(C34=0,0,37-C34)</f>
        <v>28</v>
      </c>
      <c r="E34" s="1">
        <f>MIN(C34:D66)</f>
        <v>9</v>
      </c>
      <c r="F34" s="1" cm="1">
        <f t="array" ref="F34">IFERROR(LARGE(IF(A$1:A66=Table13456789101112[[#This Row],[Pattern]],B$1:B66),2),"None")</f>
        <v>31</v>
      </c>
    </row>
    <row r="35" spans="1:6" x14ac:dyDescent="0.25">
      <c r="A35">
        <v>5</v>
      </c>
      <c r="B35">
        <f>ROW()-1</f>
        <v>34</v>
      </c>
      <c r="C35" s="1">
        <f>IFERROR(ABS(VLOOKUP(A35,Order!A:B,2,FALSE)-VLOOKUP(A34,Order!A:B,2,FALSE)),0)</f>
        <v>11</v>
      </c>
      <c r="D35" s="1">
        <f>IF(C35=0,0,37-C35)</f>
        <v>26</v>
      </c>
      <c r="E35" s="1">
        <f>MIN(C35:D68)</f>
        <v>11</v>
      </c>
      <c r="F35" s="1" cm="1">
        <f t="array" ref="F35">IFERROR(LARGE(IF(A$1:A68=Table13456789101112[[#This Row],[Pattern]],B$1:B68),2),"None")</f>
        <v>23</v>
      </c>
    </row>
    <row r="36" spans="1:6" x14ac:dyDescent="0.25">
      <c r="A36">
        <v>2</v>
      </c>
      <c r="B36">
        <f>ROW()-1</f>
        <v>35</v>
      </c>
      <c r="C36" s="1">
        <f>IFERROR(ABS(VLOOKUP(A36,Order!A:B,2,FALSE)-VLOOKUP(A35,Order!A:B,2,FALSE)),0)</f>
        <v>13</v>
      </c>
      <c r="D36" s="1">
        <f>IF(C36=0,0,37-C36)</f>
        <v>24</v>
      </c>
      <c r="E36" s="1">
        <f>MIN(C36:D70)</f>
        <v>12</v>
      </c>
      <c r="F36" s="1" t="str" cm="1">
        <f t="array" ref="F36">IFERROR(LARGE(IF(A$1:A70=Table13456789101112[[#This Row],[Pattern]],B$1:B70),2),"None")</f>
        <v>None</v>
      </c>
    </row>
    <row r="37" spans="1:6" x14ac:dyDescent="0.25">
      <c r="A37">
        <v>7</v>
      </c>
      <c r="B37">
        <f>ROW()-1</f>
        <v>36</v>
      </c>
      <c r="C37" s="1">
        <f>IFERROR(ABS(VLOOKUP(A37,Order!A:B,2,FALSE)-VLOOKUP(A36,Order!A:B,2,FALSE)),0)</f>
        <v>25</v>
      </c>
      <c r="D37" s="1">
        <f>IF(C37=0,0,37-C37)</f>
        <v>12</v>
      </c>
      <c r="E37" s="1">
        <f>MIN(C37:D72)</f>
        <v>12</v>
      </c>
      <c r="F37" s="1" cm="1">
        <f t="array" ref="F37">IFERROR(LARGE(IF(A$1:A72=Table13456789101112[[#This Row],[Pattern]],B$1:B72),2),"None")</f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Order</vt:lpstr>
      <vt:lpstr>MainTest</vt:lpstr>
      <vt:lpstr>BeckWM</vt:lpstr>
      <vt:lpstr>AnnabellaWF</vt:lpstr>
      <vt:lpstr>BruceWM</vt:lpstr>
      <vt:lpstr>AllenWM</vt:lpstr>
      <vt:lpstr>NilahWW</vt:lpstr>
      <vt:lpstr>DamiraWW</vt:lpstr>
      <vt:lpstr>MirandaSaW</vt:lpstr>
      <vt:lpstr>KarisSaM</vt:lpstr>
      <vt:lpstr>BarronSaM</vt:lpstr>
      <vt:lpstr>ChristianaSaW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Weatherspoons</dc:creator>
  <cp:lastModifiedBy>Craig Weatherspoons</cp:lastModifiedBy>
  <dcterms:created xsi:type="dcterms:W3CDTF">2021-05-26T18:45:18Z</dcterms:created>
  <dcterms:modified xsi:type="dcterms:W3CDTF">2021-05-29T15:26:56Z</dcterms:modified>
</cp:coreProperties>
</file>